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2175" yWindow="-75" windowWidth="20550" windowHeight="8685" tabRatio="961"/>
  </bookViews>
  <sheets>
    <sheet name="Index" sheetId="6" r:id="rId1"/>
    <sheet name="GNI" sheetId="73" r:id="rId2"/>
    <sheet name="cerNApc" sheetId="82" r:id="rId3"/>
    <sheet name="gdpFSM" sheetId="1" r:id="rId4"/>
    <sheet name="gdp_C" sheetId="69" r:id="rId5"/>
    <sheet name="gdp_K" sheetId="71" r:id="rId6"/>
    <sheet name="gdp_P" sheetId="70" r:id="rId7"/>
    <sheet name="gdp_Y" sheetId="72" r:id="rId8"/>
    <sheet name="Visitors" sheetId="62" r:id="rId9"/>
    <sheet name="Fish" sheetId="64" r:id="rId10"/>
    <sheet name="E_ind" sheetId="53" r:id="rId11"/>
    <sheet name="E_inst" sheetId="54" r:id="rId12"/>
    <sheet name="EinstWR" sheetId="55" r:id="rId13"/>
    <sheet name="EinstW" sheetId="56" r:id="rId14"/>
    <sheet name="E_Priv" sheetId="57" r:id="rId15"/>
    <sheet name="E_PrivW" sheetId="58" r:id="rId16"/>
    <sheet name="BSurv" sheetId="37" r:id="rId17"/>
    <sheet name="IntRt" sheetId="61" r:id="rId18"/>
    <sheet name="cpiFSM" sheetId="83" r:id="rId19"/>
    <sheet name="cpiState" sheetId="84" r:id="rId20"/>
    <sheet name="Imports" sheetId="60" r:id="rId21"/>
    <sheet name="BOPsum" sheetId="87" r:id="rId22"/>
    <sheet name="BOPdet" sheetId="85" r:id="rId23"/>
    <sheet name="IIP" sheetId="86" r:id="rId24"/>
    <sheet name="ExtDebt" sheetId="9" r:id="rId25"/>
    <sheet name="gfsFSM" sheetId="31" r:id="rId26"/>
    <sheet name="gfsN" sheetId="32" r:id="rId27"/>
    <sheet name="gfsC" sheetId="33" r:id="rId28"/>
    <sheet name="gfsK" sheetId="34" r:id="rId29"/>
    <sheet name="gfsP" sheetId="35" r:id="rId30"/>
    <sheet name="gfsY" sheetId="36" r:id="rId31"/>
    <sheet name="Nf" sheetId="74" r:id="rId32"/>
    <sheet name="Cf" sheetId="75" r:id="rId33"/>
    <sheet name="Kf" sheetId="76" r:id="rId34"/>
    <sheet name="Pf" sheetId="77" r:id="rId35"/>
    <sheet name="Yf" sheetId="78" r:id="rId36"/>
    <sheet name="CII" sheetId="81" r:id="rId37"/>
    <sheet name="Pop" sheetId="88" r:id="rId38"/>
    <sheet name="NetArr" sheetId="39" r:id="rId39"/>
  </sheets>
  <externalReferences>
    <externalReference r:id="rId40"/>
  </externalReferences>
  <definedNames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Order1" hidden="1">255</definedName>
    <definedName name="_Order2" hidden="1">255</definedName>
    <definedName name="_xlnm.Print_Area" localSheetId="22">BOPdet!$A$1:$R$98</definedName>
    <definedName name="_xlnm.Print_Area" localSheetId="21">BOPsum!$A$1:$R$52</definedName>
    <definedName name="_xlnm.Print_Area" localSheetId="36">CII!$A$1:$G$78</definedName>
    <definedName name="_xlnm.Print_Area" localSheetId="12">EinstWR!$A$1:$AA$114</definedName>
    <definedName name="_xlnm.Print_Area" localSheetId="4">gdp_C!$A$1:$R$221</definedName>
    <definedName name="_xlnm.Print_Area" localSheetId="5">gdp_K!$A$1:$R$221</definedName>
    <definedName name="_xlnm.Print_Area" localSheetId="6">gdp_P!$A$1:$R$221</definedName>
    <definedName name="_xlnm.Print_Area" localSheetId="7">gdp_Y!$A$1:$R$221</definedName>
    <definedName name="_xlnm.Print_Area" localSheetId="3">gdpFSM!$A$1:$R$221</definedName>
    <definedName name="_xlnm.Print_Area" localSheetId="27">gfsC!$A$1:$Q$63</definedName>
    <definedName name="_xlnm.Print_Area" localSheetId="25">gfsFSM!$A$1:$Q$62</definedName>
    <definedName name="_xlnm.Print_Area" localSheetId="28">gfsK!$A$1:$Q$61</definedName>
    <definedName name="_xlnm.Print_Area" localSheetId="26">gfsN!$A$1:$Q$65</definedName>
    <definedName name="_xlnm.Print_Area" localSheetId="29">gfsP!$A$1:$Q$59</definedName>
    <definedName name="_xlnm.Print_Area" localSheetId="30">gfsY!$A$1:$Q$61</definedName>
    <definedName name="_xlnm.Print_Area" localSheetId="23">IIP!$A$1:$R$25</definedName>
    <definedName name="_xlnm.Print_Area" localSheetId="0">Index!$A$1:$D$114</definedName>
    <definedName name="_xlnm.Print_Area" localSheetId="31">Nf!$A$1:$AW$61</definedName>
  </definedNames>
  <calcPr calcId="145621"/>
</workbook>
</file>

<file path=xl/calcChain.xml><?xml version="1.0" encoding="utf-8"?>
<calcChain xmlns="http://schemas.openxmlformats.org/spreadsheetml/2006/main">
  <c r="B11" i="88" l="1"/>
  <c r="C11" i="88"/>
  <c r="D11" i="88"/>
  <c r="E11" i="88"/>
  <c r="G11" i="88"/>
  <c r="F24" i="88"/>
  <c r="F25" i="88"/>
  <c r="F26" i="88"/>
  <c r="F27" i="88"/>
  <c r="F23" i="88"/>
  <c r="B10" i="88" l="1"/>
  <c r="C10" i="88"/>
  <c r="D10" i="88"/>
  <c r="E10" i="88"/>
  <c r="G10" i="88"/>
  <c r="F4" i="88"/>
  <c r="F5" i="88"/>
  <c r="F11" i="88" s="1"/>
  <c r="B113" i="6"/>
  <c r="B112" i="6"/>
  <c r="B34" i="88"/>
  <c r="C34" i="88"/>
  <c r="D34" i="88"/>
  <c r="G34" i="88"/>
  <c r="E34" i="88"/>
  <c r="F33" i="88"/>
  <c r="F32" i="88"/>
  <c r="C12" i="88"/>
  <c r="D12" i="88"/>
  <c r="E12" i="88"/>
  <c r="F12" i="88"/>
  <c r="G12" i="88"/>
  <c r="C13" i="88"/>
  <c r="D13" i="88"/>
  <c r="E13" i="88"/>
  <c r="F13" i="88"/>
  <c r="G13" i="88"/>
  <c r="B13" i="88"/>
  <c r="B12" i="88"/>
  <c r="F10" i="88" l="1"/>
  <c r="F34" i="88"/>
  <c r="AU41" i="78"/>
  <c r="AV41" i="78"/>
  <c r="AW41" i="78"/>
  <c r="AU41" i="77"/>
  <c r="AV41" i="77"/>
  <c r="AW41" i="77"/>
  <c r="AU42" i="76"/>
  <c r="AV42" i="76"/>
  <c r="AW42" i="76"/>
  <c r="AU41" i="75"/>
  <c r="AV41" i="75"/>
  <c r="AW41" i="75"/>
  <c r="AU41" i="74"/>
  <c r="AV41" i="74"/>
  <c r="AW41" i="74"/>
  <c r="EQ128" i="84"/>
  <c r="EO128" i="84"/>
  <c r="EM128" i="84"/>
  <c r="EK128" i="84"/>
  <c r="EI128" i="84"/>
  <c r="EG128" i="84"/>
  <c r="EE128" i="84"/>
  <c r="EC128" i="84"/>
  <c r="EA128" i="84"/>
  <c r="DY128" i="84"/>
  <c r="DW128" i="84"/>
  <c r="DU128" i="84"/>
  <c r="DS128" i="84"/>
  <c r="DQ128" i="84"/>
  <c r="DO128" i="84"/>
  <c r="DM128" i="84"/>
  <c r="DK128" i="84"/>
  <c r="DI128" i="84"/>
  <c r="DE128" i="84"/>
  <c r="DC128" i="84"/>
  <c r="DA128" i="84"/>
  <c r="CY128" i="84"/>
  <c r="CW128" i="84"/>
  <c r="CU128" i="84"/>
  <c r="CS128" i="84"/>
  <c r="CQ128" i="84"/>
  <c r="CO128" i="84"/>
  <c r="CM128" i="84"/>
  <c r="CK128" i="84"/>
  <c r="CI128" i="84"/>
  <c r="CG128" i="84"/>
  <c r="CE128" i="84"/>
  <c r="CC128" i="84"/>
  <c r="CA128" i="84"/>
  <c r="BY128" i="84"/>
  <c r="BU128" i="84"/>
  <c r="BS128" i="84"/>
  <c r="BQ128" i="84"/>
  <c r="BO128" i="84"/>
  <c r="BM128" i="84"/>
  <c r="BK128" i="84"/>
  <c r="BI128" i="84"/>
  <c r="BG128" i="84"/>
  <c r="BE128" i="84"/>
  <c r="BC128" i="84"/>
  <c r="BA128" i="84"/>
  <c r="AY128" i="84"/>
  <c r="AW128" i="84"/>
  <c r="AU128" i="84"/>
  <c r="AS128" i="84"/>
  <c r="AQ128" i="84"/>
  <c r="AO128" i="84"/>
  <c r="AM128" i="84"/>
  <c r="AI128" i="84"/>
  <c r="AG128" i="84"/>
  <c r="AE128" i="84"/>
  <c r="AC128" i="84"/>
  <c r="AA128" i="84"/>
  <c r="Y128" i="84"/>
  <c r="W128" i="84"/>
  <c r="U128" i="84"/>
  <c r="S128" i="84"/>
  <c r="Q128" i="84"/>
  <c r="O128" i="84"/>
  <c r="M128" i="84"/>
  <c r="K128" i="84"/>
  <c r="I128" i="84"/>
  <c r="G128" i="84"/>
  <c r="E128" i="84"/>
  <c r="C128" i="84"/>
  <c r="D66" i="85"/>
  <c r="E66" i="85"/>
  <c r="F66" i="85"/>
  <c r="G66" i="85"/>
  <c r="H66" i="85"/>
  <c r="I66" i="85"/>
  <c r="J66" i="85"/>
  <c r="K66" i="85"/>
  <c r="L66" i="85"/>
  <c r="M66" i="85"/>
  <c r="N66" i="85"/>
  <c r="O66" i="85"/>
  <c r="P66" i="85"/>
  <c r="Q66" i="85"/>
  <c r="R66" i="85"/>
  <c r="C66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C30" i="85"/>
  <c r="Q31" i="36"/>
  <c r="Q30" i="35"/>
  <c r="Q31" i="34"/>
  <c r="Q30" i="33"/>
  <c r="Q30" i="32"/>
  <c r="Q31" i="31"/>
  <c r="C196" i="72"/>
  <c r="D196" i="72"/>
  <c r="E196" i="72"/>
  <c r="F196" i="72"/>
  <c r="G196" i="72"/>
  <c r="H196" i="72"/>
  <c r="I196" i="72"/>
  <c r="J196" i="72"/>
  <c r="K196" i="72"/>
  <c r="L196" i="72"/>
  <c r="M196" i="72"/>
  <c r="N196" i="72"/>
  <c r="O196" i="72"/>
  <c r="P196" i="72"/>
  <c r="Q196" i="72"/>
  <c r="R196" i="72"/>
  <c r="C181" i="72"/>
  <c r="D181" i="72"/>
  <c r="E181" i="72"/>
  <c r="F181" i="72"/>
  <c r="G181" i="72"/>
  <c r="H181" i="72"/>
  <c r="I181" i="72"/>
  <c r="J181" i="72"/>
  <c r="K181" i="72"/>
  <c r="L181" i="72"/>
  <c r="M181" i="72"/>
  <c r="N181" i="72"/>
  <c r="O181" i="72"/>
  <c r="P181" i="72"/>
  <c r="Q181" i="72"/>
  <c r="R181" i="72"/>
  <c r="C168" i="72"/>
  <c r="D168" i="72"/>
  <c r="E168" i="72"/>
  <c r="F168" i="72"/>
  <c r="G168" i="72"/>
  <c r="H168" i="72"/>
  <c r="I168" i="72"/>
  <c r="J168" i="72"/>
  <c r="K168" i="72"/>
  <c r="L168" i="72"/>
  <c r="M168" i="72"/>
  <c r="N168" i="72"/>
  <c r="O168" i="72"/>
  <c r="P168" i="72"/>
  <c r="Q168" i="72"/>
  <c r="R168" i="72"/>
  <c r="C155" i="72"/>
  <c r="D155" i="72"/>
  <c r="E155" i="72"/>
  <c r="F155" i="72"/>
  <c r="G155" i="72"/>
  <c r="H155" i="72"/>
  <c r="I155" i="72"/>
  <c r="J155" i="72"/>
  <c r="K155" i="72"/>
  <c r="L155" i="72"/>
  <c r="M155" i="72"/>
  <c r="N155" i="72"/>
  <c r="O155" i="72"/>
  <c r="P155" i="72"/>
  <c r="Q155" i="72"/>
  <c r="R155" i="72"/>
  <c r="C142" i="72"/>
  <c r="D142" i="72"/>
  <c r="E142" i="72"/>
  <c r="F142" i="72"/>
  <c r="G142" i="72"/>
  <c r="H142" i="72"/>
  <c r="I142" i="72"/>
  <c r="J142" i="72"/>
  <c r="K142" i="72"/>
  <c r="L142" i="72"/>
  <c r="M142" i="72"/>
  <c r="N142" i="72"/>
  <c r="O142" i="72"/>
  <c r="P142" i="72"/>
  <c r="Q142" i="72"/>
  <c r="R142" i="72"/>
  <c r="C129" i="72"/>
  <c r="D129" i="72"/>
  <c r="E129" i="72"/>
  <c r="F129" i="72"/>
  <c r="G129" i="72"/>
  <c r="H129" i="72"/>
  <c r="I129" i="72"/>
  <c r="J129" i="72"/>
  <c r="K129" i="72"/>
  <c r="L129" i="72"/>
  <c r="M129" i="72"/>
  <c r="N129" i="72"/>
  <c r="O129" i="72"/>
  <c r="P129" i="72"/>
  <c r="Q129" i="72"/>
  <c r="R129" i="72"/>
  <c r="C116" i="72"/>
  <c r="D116" i="72"/>
  <c r="E116" i="72"/>
  <c r="F116" i="72"/>
  <c r="G116" i="72"/>
  <c r="H116" i="72"/>
  <c r="I116" i="72"/>
  <c r="J116" i="72"/>
  <c r="K116" i="72"/>
  <c r="L116" i="72"/>
  <c r="M116" i="72"/>
  <c r="N116" i="72"/>
  <c r="O116" i="72"/>
  <c r="P116" i="72"/>
  <c r="Q116" i="72"/>
  <c r="R116" i="72"/>
  <c r="C93" i="72"/>
  <c r="D93" i="72"/>
  <c r="E93" i="72"/>
  <c r="F93" i="72"/>
  <c r="G93" i="72"/>
  <c r="H93" i="72"/>
  <c r="I93" i="72"/>
  <c r="J93" i="72"/>
  <c r="K93" i="72"/>
  <c r="L93" i="72"/>
  <c r="M93" i="72"/>
  <c r="N93" i="72"/>
  <c r="O93" i="72"/>
  <c r="P93" i="72"/>
  <c r="Q93" i="72"/>
  <c r="R93" i="72"/>
  <c r="C71" i="72"/>
  <c r="D71" i="72"/>
  <c r="E71" i="72"/>
  <c r="F71" i="72"/>
  <c r="G71" i="72"/>
  <c r="H71" i="72"/>
  <c r="I71" i="72"/>
  <c r="J71" i="72"/>
  <c r="K71" i="72"/>
  <c r="L71" i="72"/>
  <c r="M71" i="72"/>
  <c r="N71" i="72"/>
  <c r="O71" i="72"/>
  <c r="P71" i="72"/>
  <c r="Q71" i="72"/>
  <c r="R71" i="72"/>
  <c r="C48" i="72"/>
  <c r="D48" i="72"/>
  <c r="E48" i="72"/>
  <c r="F48" i="72"/>
  <c r="G48" i="72"/>
  <c r="H48" i="72"/>
  <c r="I48" i="72"/>
  <c r="J48" i="72"/>
  <c r="K48" i="72"/>
  <c r="L48" i="72"/>
  <c r="M48" i="72"/>
  <c r="N48" i="72"/>
  <c r="O48" i="72"/>
  <c r="P48" i="72"/>
  <c r="Q48" i="72"/>
  <c r="R48" i="72"/>
  <c r="C25" i="72"/>
  <c r="D25" i="72"/>
  <c r="E25" i="72"/>
  <c r="F25" i="72"/>
  <c r="G25" i="72"/>
  <c r="H25" i="72"/>
  <c r="I25" i="72"/>
  <c r="J25" i="72"/>
  <c r="K25" i="72"/>
  <c r="L25" i="72"/>
  <c r="M25" i="72"/>
  <c r="N25" i="72"/>
  <c r="O25" i="72"/>
  <c r="P25" i="72"/>
  <c r="Q25" i="72"/>
  <c r="R25" i="72"/>
  <c r="C196" i="70"/>
  <c r="D196" i="70"/>
  <c r="E196" i="70"/>
  <c r="F196" i="70"/>
  <c r="G196" i="70"/>
  <c r="H196" i="70"/>
  <c r="I196" i="70"/>
  <c r="J196" i="70"/>
  <c r="K196" i="70"/>
  <c r="L196" i="70"/>
  <c r="M196" i="70"/>
  <c r="N196" i="70"/>
  <c r="O196" i="70"/>
  <c r="P196" i="70"/>
  <c r="Q196" i="70"/>
  <c r="R196" i="70"/>
  <c r="C181" i="70"/>
  <c r="D181" i="70"/>
  <c r="E181" i="70"/>
  <c r="F181" i="70"/>
  <c r="G181" i="70"/>
  <c r="H181" i="70"/>
  <c r="I181" i="70"/>
  <c r="J181" i="70"/>
  <c r="K181" i="70"/>
  <c r="L181" i="70"/>
  <c r="M181" i="70"/>
  <c r="N181" i="70"/>
  <c r="O181" i="70"/>
  <c r="P181" i="70"/>
  <c r="Q181" i="70"/>
  <c r="R181" i="70"/>
  <c r="C168" i="70"/>
  <c r="D168" i="70"/>
  <c r="E168" i="70"/>
  <c r="F168" i="70"/>
  <c r="G168" i="70"/>
  <c r="H168" i="70"/>
  <c r="I168" i="70"/>
  <c r="J168" i="70"/>
  <c r="K168" i="70"/>
  <c r="L168" i="70"/>
  <c r="M168" i="70"/>
  <c r="N168" i="70"/>
  <c r="O168" i="70"/>
  <c r="P168" i="70"/>
  <c r="Q168" i="70"/>
  <c r="R168" i="70"/>
  <c r="C155" i="70"/>
  <c r="D155" i="70"/>
  <c r="E155" i="70"/>
  <c r="F155" i="70"/>
  <c r="G155" i="70"/>
  <c r="H155" i="70"/>
  <c r="I155" i="70"/>
  <c r="J155" i="70"/>
  <c r="K155" i="70"/>
  <c r="L155" i="70"/>
  <c r="M155" i="70"/>
  <c r="N155" i="70"/>
  <c r="O155" i="70"/>
  <c r="P155" i="70"/>
  <c r="Q155" i="70"/>
  <c r="R155" i="70"/>
  <c r="C142" i="70"/>
  <c r="D142" i="70"/>
  <c r="E142" i="70"/>
  <c r="F142" i="70"/>
  <c r="G142" i="70"/>
  <c r="H142" i="70"/>
  <c r="I142" i="70"/>
  <c r="J142" i="70"/>
  <c r="K142" i="70"/>
  <c r="L142" i="70"/>
  <c r="M142" i="70"/>
  <c r="N142" i="70"/>
  <c r="O142" i="70"/>
  <c r="P142" i="70"/>
  <c r="Q142" i="70"/>
  <c r="R142" i="70"/>
  <c r="C129" i="70"/>
  <c r="D129" i="70"/>
  <c r="E129" i="70"/>
  <c r="F129" i="70"/>
  <c r="G129" i="70"/>
  <c r="H129" i="70"/>
  <c r="I129" i="70"/>
  <c r="J129" i="70"/>
  <c r="K129" i="70"/>
  <c r="L129" i="70"/>
  <c r="M129" i="70"/>
  <c r="N129" i="70"/>
  <c r="O129" i="70"/>
  <c r="P129" i="70"/>
  <c r="Q129" i="70"/>
  <c r="R129" i="70"/>
  <c r="C116" i="70"/>
  <c r="D116" i="70"/>
  <c r="E116" i="70"/>
  <c r="F116" i="70"/>
  <c r="G116" i="70"/>
  <c r="H116" i="70"/>
  <c r="I116" i="70"/>
  <c r="J116" i="70"/>
  <c r="K116" i="70"/>
  <c r="L116" i="70"/>
  <c r="M116" i="70"/>
  <c r="N116" i="70"/>
  <c r="O116" i="70"/>
  <c r="P116" i="70"/>
  <c r="Q116" i="70"/>
  <c r="R116" i="70"/>
  <c r="C93" i="70"/>
  <c r="D93" i="70"/>
  <c r="E93" i="70"/>
  <c r="F93" i="70"/>
  <c r="G93" i="70"/>
  <c r="H93" i="70"/>
  <c r="I93" i="70"/>
  <c r="J93" i="70"/>
  <c r="K93" i="70"/>
  <c r="L93" i="70"/>
  <c r="M93" i="70"/>
  <c r="N93" i="70"/>
  <c r="O93" i="70"/>
  <c r="P93" i="70"/>
  <c r="Q93" i="70"/>
  <c r="R93" i="70"/>
  <c r="C71" i="70"/>
  <c r="D71" i="70"/>
  <c r="E71" i="70"/>
  <c r="F71" i="70"/>
  <c r="G71" i="70"/>
  <c r="H71" i="70"/>
  <c r="I71" i="70"/>
  <c r="J71" i="70"/>
  <c r="K71" i="70"/>
  <c r="L71" i="70"/>
  <c r="M71" i="70"/>
  <c r="N71" i="70"/>
  <c r="O71" i="70"/>
  <c r="P71" i="70"/>
  <c r="Q71" i="70"/>
  <c r="R71" i="70"/>
  <c r="C48" i="70"/>
  <c r="D48" i="70"/>
  <c r="E48" i="70"/>
  <c r="F48" i="70"/>
  <c r="G48" i="70"/>
  <c r="H48" i="70"/>
  <c r="I48" i="70"/>
  <c r="J48" i="70"/>
  <c r="K48" i="70"/>
  <c r="L48" i="70"/>
  <c r="M48" i="70"/>
  <c r="N48" i="70"/>
  <c r="O48" i="70"/>
  <c r="P48" i="70"/>
  <c r="Q48" i="70"/>
  <c r="R48" i="70"/>
  <c r="C25" i="70"/>
  <c r="D25" i="70"/>
  <c r="E25" i="70"/>
  <c r="F25" i="70"/>
  <c r="G25" i="70"/>
  <c r="H25" i="70"/>
  <c r="I25" i="70"/>
  <c r="J25" i="70"/>
  <c r="K25" i="70"/>
  <c r="L25" i="70"/>
  <c r="M25" i="70"/>
  <c r="N25" i="70"/>
  <c r="O25" i="70"/>
  <c r="P25" i="70"/>
  <c r="Q25" i="70"/>
  <c r="R25" i="70"/>
  <c r="C196" i="71"/>
  <c r="D196" i="71"/>
  <c r="E196" i="71"/>
  <c r="F196" i="71"/>
  <c r="G196" i="71"/>
  <c r="H196" i="71"/>
  <c r="I196" i="71"/>
  <c r="J196" i="71"/>
  <c r="K196" i="71"/>
  <c r="L196" i="71"/>
  <c r="M196" i="71"/>
  <c r="N196" i="71"/>
  <c r="O196" i="71"/>
  <c r="P196" i="71"/>
  <c r="Q196" i="71"/>
  <c r="R196" i="71"/>
  <c r="C181" i="71"/>
  <c r="D181" i="71"/>
  <c r="E181" i="71"/>
  <c r="F181" i="71"/>
  <c r="G181" i="71"/>
  <c r="H181" i="71"/>
  <c r="I181" i="71"/>
  <c r="J181" i="71"/>
  <c r="K181" i="71"/>
  <c r="L181" i="71"/>
  <c r="M181" i="71"/>
  <c r="N181" i="71"/>
  <c r="O181" i="71"/>
  <c r="P181" i="71"/>
  <c r="Q181" i="71"/>
  <c r="R181" i="71"/>
  <c r="C168" i="71"/>
  <c r="D168" i="71"/>
  <c r="E168" i="71"/>
  <c r="F168" i="71"/>
  <c r="G168" i="71"/>
  <c r="H168" i="71"/>
  <c r="I168" i="71"/>
  <c r="J168" i="71"/>
  <c r="K168" i="71"/>
  <c r="L168" i="71"/>
  <c r="M168" i="71"/>
  <c r="N168" i="71"/>
  <c r="O168" i="71"/>
  <c r="P168" i="71"/>
  <c r="Q168" i="71"/>
  <c r="R168" i="71"/>
  <c r="C155" i="71"/>
  <c r="D155" i="71"/>
  <c r="E155" i="71"/>
  <c r="F155" i="71"/>
  <c r="G155" i="71"/>
  <c r="H155" i="71"/>
  <c r="I155" i="71"/>
  <c r="J155" i="71"/>
  <c r="K155" i="71"/>
  <c r="L155" i="71"/>
  <c r="M155" i="71"/>
  <c r="N155" i="71"/>
  <c r="O155" i="71"/>
  <c r="P155" i="71"/>
  <c r="Q155" i="71"/>
  <c r="R155" i="71"/>
  <c r="C142" i="71"/>
  <c r="D142" i="71"/>
  <c r="E142" i="71"/>
  <c r="F142" i="71"/>
  <c r="G142" i="71"/>
  <c r="H142" i="71"/>
  <c r="I142" i="71"/>
  <c r="J142" i="71"/>
  <c r="K142" i="71"/>
  <c r="L142" i="71"/>
  <c r="M142" i="71"/>
  <c r="N142" i="71"/>
  <c r="O142" i="71"/>
  <c r="P142" i="71"/>
  <c r="Q142" i="71"/>
  <c r="R142" i="71"/>
  <c r="C129" i="71"/>
  <c r="D129" i="71"/>
  <c r="E129" i="71"/>
  <c r="F129" i="71"/>
  <c r="G129" i="71"/>
  <c r="H129" i="71"/>
  <c r="I129" i="71"/>
  <c r="J129" i="71"/>
  <c r="K129" i="71"/>
  <c r="L129" i="71"/>
  <c r="M129" i="71"/>
  <c r="N129" i="71"/>
  <c r="O129" i="71"/>
  <c r="P129" i="71"/>
  <c r="Q129" i="71"/>
  <c r="R129" i="71"/>
  <c r="C116" i="71"/>
  <c r="D116" i="71"/>
  <c r="E116" i="71"/>
  <c r="F116" i="71"/>
  <c r="G116" i="71"/>
  <c r="H116" i="71"/>
  <c r="I116" i="71"/>
  <c r="J116" i="71"/>
  <c r="K116" i="71"/>
  <c r="L116" i="71"/>
  <c r="M116" i="71"/>
  <c r="N116" i="71"/>
  <c r="O116" i="71"/>
  <c r="P116" i="71"/>
  <c r="Q116" i="71"/>
  <c r="R116" i="71"/>
  <c r="C93" i="71"/>
  <c r="D93" i="71"/>
  <c r="E93" i="71"/>
  <c r="F93" i="71"/>
  <c r="G93" i="71"/>
  <c r="H93" i="71"/>
  <c r="I93" i="71"/>
  <c r="J93" i="71"/>
  <c r="K93" i="71"/>
  <c r="L93" i="71"/>
  <c r="M93" i="71"/>
  <c r="N93" i="71"/>
  <c r="O93" i="71"/>
  <c r="P93" i="71"/>
  <c r="Q93" i="71"/>
  <c r="R93" i="71"/>
  <c r="C71" i="71"/>
  <c r="D71" i="71"/>
  <c r="E71" i="71"/>
  <c r="F71" i="71"/>
  <c r="G71" i="71"/>
  <c r="H71" i="71"/>
  <c r="I71" i="71"/>
  <c r="J71" i="71"/>
  <c r="K71" i="71"/>
  <c r="L71" i="71"/>
  <c r="M71" i="71"/>
  <c r="N71" i="71"/>
  <c r="O71" i="71"/>
  <c r="P71" i="71"/>
  <c r="Q71" i="71"/>
  <c r="R71" i="71"/>
  <c r="C48" i="71"/>
  <c r="D48" i="71"/>
  <c r="E48" i="71"/>
  <c r="F48" i="71"/>
  <c r="G48" i="71"/>
  <c r="H48" i="71"/>
  <c r="I48" i="71"/>
  <c r="J48" i="71"/>
  <c r="K48" i="71"/>
  <c r="L48" i="71"/>
  <c r="M48" i="71"/>
  <c r="N48" i="71"/>
  <c r="O48" i="71"/>
  <c r="P48" i="71"/>
  <c r="Q48" i="71"/>
  <c r="R48" i="71"/>
  <c r="C25" i="71"/>
  <c r="D25" i="71"/>
  <c r="E25" i="71"/>
  <c r="F25" i="71"/>
  <c r="G25" i="71"/>
  <c r="H25" i="71"/>
  <c r="I25" i="71"/>
  <c r="J25" i="71"/>
  <c r="K25" i="71"/>
  <c r="L25" i="71"/>
  <c r="M25" i="71"/>
  <c r="N25" i="71"/>
  <c r="O25" i="71"/>
  <c r="P25" i="71"/>
  <c r="Q25" i="71"/>
  <c r="R25" i="7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C196" i="69"/>
  <c r="D196" i="69"/>
  <c r="E196" i="69"/>
  <c r="F196" i="69"/>
  <c r="G196" i="69"/>
  <c r="H196" i="69"/>
  <c r="I196" i="69"/>
  <c r="J196" i="69"/>
  <c r="K196" i="69"/>
  <c r="L196" i="69"/>
  <c r="M196" i="69"/>
  <c r="N196" i="69"/>
  <c r="O196" i="69"/>
  <c r="P196" i="69"/>
  <c r="Q196" i="69"/>
  <c r="R196" i="69"/>
  <c r="C181" i="69"/>
  <c r="D181" i="69"/>
  <c r="E181" i="69"/>
  <c r="F181" i="69"/>
  <c r="G181" i="69"/>
  <c r="H181" i="69"/>
  <c r="I181" i="69"/>
  <c r="J181" i="69"/>
  <c r="K181" i="69"/>
  <c r="L181" i="69"/>
  <c r="M181" i="69"/>
  <c r="N181" i="69"/>
  <c r="O181" i="69"/>
  <c r="P181" i="69"/>
  <c r="Q181" i="69"/>
  <c r="R181" i="69"/>
  <c r="C168" i="69"/>
  <c r="D168" i="69"/>
  <c r="E168" i="69"/>
  <c r="F168" i="69"/>
  <c r="G168" i="69"/>
  <c r="H168" i="69"/>
  <c r="I168" i="69"/>
  <c r="J168" i="69"/>
  <c r="K168" i="69"/>
  <c r="L168" i="69"/>
  <c r="M168" i="69"/>
  <c r="N168" i="69"/>
  <c r="O168" i="69"/>
  <c r="P168" i="69"/>
  <c r="Q168" i="69"/>
  <c r="R168" i="69"/>
  <c r="C155" i="69"/>
  <c r="D155" i="69"/>
  <c r="E155" i="69"/>
  <c r="F155" i="69"/>
  <c r="G155" i="69"/>
  <c r="H155" i="69"/>
  <c r="I155" i="69"/>
  <c r="J155" i="69"/>
  <c r="K155" i="69"/>
  <c r="L155" i="69"/>
  <c r="M155" i="69"/>
  <c r="N155" i="69"/>
  <c r="O155" i="69"/>
  <c r="P155" i="69"/>
  <c r="Q155" i="69"/>
  <c r="R155" i="69"/>
  <c r="C142" i="69"/>
  <c r="D142" i="69"/>
  <c r="E142" i="69"/>
  <c r="F142" i="69"/>
  <c r="G142" i="69"/>
  <c r="H142" i="69"/>
  <c r="I142" i="69"/>
  <c r="J142" i="69"/>
  <c r="K142" i="69"/>
  <c r="L142" i="69"/>
  <c r="M142" i="69"/>
  <c r="N142" i="69"/>
  <c r="O142" i="69"/>
  <c r="P142" i="69"/>
  <c r="Q142" i="69"/>
  <c r="R142" i="69"/>
  <c r="C129" i="69"/>
  <c r="D129" i="69"/>
  <c r="E129" i="69"/>
  <c r="F129" i="69"/>
  <c r="G129" i="69"/>
  <c r="H129" i="69"/>
  <c r="I129" i="69"/>
  <c r="J129" i="69"/>
  <c r="K129" i="69"/>
  <c r="L129" i="69"/>
  <c r="M129" i="69"/>
  <c r="N129" i="69"/>
  <c r="O129" i="69"/>
  <c r="P129" i="69"/>
  <c r="Q129" i="69"/>
  <c r="R129" i="69"/>
  <c r="C116" i="69"/>
  <c r="D116" i="69"/>
  <c r="E116" i="69"/>
  <c r="F116" i="69"/>
  <c r="G116" i="69"/>
  <c r="H116" i="69"/>
  <c r="I116" i="69"/>
  <c r="J116" i="69"/>
  <c r="K116" i="69"/>
  <c r="L116" i="69"/>
  <c r="M116" i="69"/>
  <c r="N116" i="69"/>
  <c r="O116" i="69"/>
  <c r="P116" i="69"/>
  <c r="Q116" i="69"/>
  <c r="R116" i="69"/>
  <c r="C93" i="69"/>
  <c r="D93" i="69"/>
  <c r="E93" i="69"/>
  <c r="F93" i="69"/>
  <c r="G93" i="69"/>
  <c r="H93" i="69"/>
  <c r="I93" i="69"/>
  <c r="J93" i="69"/>
  <c r="K93" i="69"/>
  <c r="L93" i="69"/>
  <c r="M93" i="69"/>
  <c r="N93" i="69"/>
  <c r="O93" i="69"/>
  <c r="P93" i="69"/>
  <c r="Q93" i="69"/>
  <c r="R93" i="69"/>
  <c r="C71" i="69"/>
  <c r="D71" i="69"/>
  <c r="E71" i="69"/>
  <c r="F71" i="69"/>
  <c r="G71" i="69"/>
  <c r="H71" i="69"/>
  <c r="I71" i="69"/>
  <c r="J71" i="69"/>
  <c r="K71" i="69"/>
  <c r="L71" i="69"/>
  <c r="M71" i="69"/>
  <c r="N71" i="69"/>
  <c r="O71" i="69"/>
  <c r="P71" i="69"/>
  <c r="Q71" i="69"/>
  <c r="R71" i="69"/>
  <c r="C25" i="69"/>
  <c r="C48" i="69" s="1"/>
  <c r="D25" i="69"/>
  <c r="D48" i="69" s="1"/>
  <c r="E25" i="69"/>
  <c r="E48" i="69" s="1"/>
  <c r="F25" i="69"/>
  <c r="F48" i="69" s="1"/>
  <c r="G25" i="69"/>
  <c r="G48" i="69" s="1"/>
  <c r="H25" i="69"/>
  <c r="H48" i="69" s="1"/>
  <c r="I25" i="69"/>
  <c r="I48" i="69" s="1"/>
  <c r="J25" i="69"/>
  <c r="J48" i="69" s="1"/>
  <c r="K25" i="69"/>
  <c r="K48" i="69" s="1"/>
  <c r="L25" i="69"/>
  <c r="L48" i="69" s="1"/>
  <c r="M25" i="69"/>
  <c r="M48" i="69" s="1"/>
  <c r="N25" i="69"/>
  <c r="N48" i="69" s="1"/>
  <c r="O25" i="69"/>
  <c r="O48" i="69" s="1"/>
  <c r="P25" i="69"/>
  <c r="P48" i="69" s="1"/>
  <c r="Q25" i="69"/>
  <c r="Q48" i="69" s="1"/>
  <c r="R25" i="69"/>
  <c r="R48" i="69" s="1"/>
  <c r="AA117" i="58"/>
  <c r="AA92" i="58"/>
  <c r="AA70" i="58"/>
  <c r="AA45" i="58"/>
  <c r="AA21" i="58"/>
  <c r="AA20" i="58"/>
  <c r="AA19" i="58"/>
  <c r="AA18" i="58"/>
  <c r="AA17" i="58"/>
  <c r="AA16" i="58"/>
  <c r="AA15" i="58"/>
  <c r="AA14" i="58"/>
  <c r="AA13" i="58"/>
  <c r="AA12" i="58"/>
  <c r="AA11" i="58"/>
  <c r="AA10" i="58"/>
  <c r="AA9" i="58"/>
  <c r="AA8" i="58"/>
  <c r="AA7" i="58"/>
  <c r="AA6" i="58"/>
  <c r="AA5" i="58"/>
  <c r="AA4" i="58"/>
  <c r="AA26" i="58"/>
  <c r="AA51" i="58" s="1"/>
  <c r="AA73" i="58" s="1"/>
  <c r="AA98" i="58" s="1"/>
  <c r="AA21" i="57"/>
  <c r="AA20" i="57"/>
  <c r="AA19" i="57"/>
  <c r="AA18" i="57"/>
  <c r="AA17" i="57"/>
  <c r="AA16" i="57"/>
  <c r="AA15" i="57"/>
  <c r="AA14" i="57"/>
  <c r="AA13" i="57"/>
  <c r="AA12" i="57"/>
  <c r="AA11" i="57"/>
  <c r="AA10" i="57"/>
  <c r="AA9" i="57"/>
  <c r="AA8" i="57"/>
  <c r="AA7" i="57"/>
  <c r="AA6" i="57"/>
  <c r="AA5" i="57"/>
  <c r="AA4" i="57"/>
  <c r="AA26" i="57"/>
  <c r="AA49" i="57" s="1"/>
  <c r="AA72" i="57" s="1"/>
  <c r="AA95" i="57" s="1"/>
  <c r="AA36" i="56"/>
  <c r="AA112" i="55"/>
  <c r="AA110" i="55"/>
  <c r="AA107" i="55"/>
  <c r="AA104" i="55"/>
  <c r="AA102" i="55"/>
  <c r="AA100" i="55"/>
  <c r="AA98" i="55"/>
  <c r="AA96" i="55"/>
  <c r="AA91" i="55"/>
  <c r="AA89" i="55"/>
  <c r="AA87" i="55"/>
  <c r="AA85" i="55"/>
  <c r="AA83" i="55"/>
  <c r="AA80" i="55"/>
  <c r="AA78" i="55"/>
  <c r="AA76" i="55"/>
  <c r="AA74" i="55"/>
  <c r="AA71" i="55"/>
  <c r="AA69" i="55"/>
  <c r="AA67" i="55"/>
  <c r="AA65" i="55"/>
  <c r="AA63" i="55"/>
  <c r="AA62" i="54"/>
  <c r="AA12" i="54"/>
  <c r="AA10" i="54"/>
  <c r="AA8" i="54"/>
  <c r="AA6" i="54"/>
  <c r="AA4" i="54"/>
  <c r="AA11" i="54"/>
  <c r="AA9" i="54"/>
  <c r="AA7" i="54"/>
  <c r="AA5" i="54"/>
  <c r="AA13" i="54"/>
  <c r="AA21" i="53"/>
  <c r="AA20" i="53"/>
  <c r="AA19" i="53"/>
  <c r="AA18" i="53"/>
  <c r="AA17" i="53"/>
  <c r="AA16" i="53"/>
  <c r="AA15" i="53"/>
  <c r="AA14" i="53"/>
  <c r="AA13" i="53"/>
  <c r="AA12" i="53"/>
  <c r="AA11" i="53"/>
  <c r="AA10" i="53"/>
  <c r="AA9" i="53"/>
  <c r="AA8" i="53"/>
  <c r="AA7" i="53"/>
  <c r="AA6" i="53"/>
  <c r="AA5" i="53"/>
  <c r="AA4" i="53"/>
  <c r="AA26" i="53"/>
  <c r="AA49" i="53" s="1"/>
  <c r="AA72" i="53" s="1"/>
  <c r="AA95" i="53" s="1"/>
  <c r="O4" i="62"/>
  <c r="O9" i="62" s="1"/>
  <c r="O5" i="62"/>
  <c r="O6" i="62"/>
  <c r="O7" i="62"/>
  <c r="O8" i="62"/>
  <c r="O11" i="62"/>
  <c r="O12" i="62"/>
  <c r="O13" i="62"/>
  <c r="O14" i="62"/>
  <c r="O15" i="62"/>
  <c r="O16" i="62"/>
  <c r="O17" i="62"/>
  <c r="O18" i="62"/>
  <c r="O19" i="62"/>
  <c r="O20" i="62"/>
  <c r="O21" i="62"/>
  <c r="O33" i="62"/>
  <c r="O46" i="62"/>
  <c r="O81" i="62"/>
  <c r="O58" i="62"/>
  <c r="O71" i="62"/>
  <c r="O94" i="62"/>
  <c r="O119" i="62"/>
  <c r="O106" i="62"/>
  <c r="C26" i="39"/>
  <c r="D26" i="39"/>
  <c r="E26" i="39"/>
  <c r="F26" i="39"/>
  <c r="C27" i="39"/>
  <c r="D27" i="39"/>
  <c r="E27" i="39"/>
  <c r="F27" i="39"/>
  <c r="C28" i="39"/>
  <c r="D28" i="39"/>
  <c r="E28" i="39"/>
  <c r="F28" i="39"/>
  <c r="C29" i="39"/>
  <c r="D29" i="39"/>
  <c r="E29" i="39"/>
  <c r="F29" i="39"/>
  <c r="B29" i="39"/>
  <c r="B28" i="39"/>
  <c r="B27" i="39"/>
  <c r="B26" i="39"/>
  <c r="EP128" i="84"/>
  <c r="EN128" i="84"/>
  <c r="EL128" i="84"/>
  <c r="EJ128" i="84"/>
  <c r="EH128" i="84"/>
  <c r="EF128" i="84"/>
  <c r="ED128" i="84"/>
  <c r="EB128" i="84"/>
  <c r="DZ128" i="84"/>
  <c r="DX128" i="84"/>
  <c r="DV128" i="84"/>
  <c r="DT128" i="84"/>
  <c r="DR128" i="84"/>
  <c r="DP128" i="84"/>
  <c r="DN128" i="84"/>
  <c r="DL128" i="84"/>
  <c r="DJ128" i="84"/>
  <c r="DF128" i="84"/>
  <c r="DD128" i="84"/>
  <c r="DB128" i="84"/>
  <c r="CZ128" i="84"/>
  <c r="CX128" i="84"/>
  <c r="CV128" i="84"/>
  <c r="CT128" i="84"/>
  <c r="CR128" i="84"/>
  <c r="CP128" i="84"/>
  <c r="CN128" i="84"/>
  <c r="CL128" i="84"/>
  <c r="CJ128" i="84"/>
  <c r="CH128" i="84"/>
  <c r="CF128" i="84"/>
  <c r="CD128" i="84"/>
  <c r="CB128" i="84"/>
  <c r="BZ128" i="84"/>
  <c r="BX128" i="84"/>
  <c r="BT128" i="84"/>
  <c r="BR128" i="84"/>
  <c r="BP128" i="84"/>
  <c r="BN128" i="84"/>
  <c r="BL128" i="84"/>
  <c r="BJ128" i="84"/>
  <c r="BH128" i="84"/>
  <c r="BF128" i="84"/>
  <c r="BD128" i="84"/>
  <c r="BB128" i="84"/>
  <c r="AZ128" i="84"/>
  <c r="AX128" i="84"/>
  <c r="AV128" i="84"/>
  <c r="AT128" i="84"/>
  <c r="AR128" i="84"/>
  <c r="AP128" i="84"/>
  <c r="AN128" i="84"/>
  <c r="AJ128" i="84"/>
  <c r="AH128" i="84"/>
  <c r="AF128" i="84"/>
  <c r="AD128" i="84"/>
  <c r="AB128" i="84"/>
  <c r="Z128" i="84"/>
  <c r="X128" i="84"/>
  <c r="V128" i="84"/>
  <c r="T128" i="84"/>
  <c r="R128" i="84"/>
  <c r="P128" i="84"/>
  <c r="N128" i="84"/>
  <c r="L128" i="84"/>
  <c r="J128" i="84"/>
  <c r="H128" i="84"/>
  <c r="F128" i="84"/>
  <c r="D128" i="84"/>
  <c r="B128" i="84"/>
  <c r="DE128" i="83"/>
  <c r="DC128" i="83"/>
  <c r="DA128" i="83"/>
  <c r="CY128" i="83"/>
  <c r="CV128" i="83"/>
  <c r="CR128" i="83"/>
  <c r="CO128" i="83"/>
  <c r="CM128" i="83"/>
  <c r="CK128" i="83"/>
  <c r="CJ128" i="83"/>
  <c r="CI128" i="83"/>
  <c r="CH128" i="83"/>
  <c r="CF128" i="83"/>
  <c r="CE128" i="83"/>
  <c r="CD128" i="83"/>
  <c r="CC128" i="83"/>
  <c r="CB128" i="83"/>
  <c r="CA128" i="83"/>
  <c r="BZ128" i="83"/>
  <c r="BY128" i="83"/>
  <c r="BX128" i="83"/>
  <c r="BO128" i="83"/>
  <c r="BN128" i="83"/>
  <c r="BM128" i="83"/>
  <c r="BL128" i="83"/>
  <c r="BK128" i="83"/>
  <c r="BJ128" i="83"/>
  <c r="BI128" i="83"/>
  <c r="BH128" i="83"/>
  <c r="BF128" i="83"/>
  <c r="BE128" i="83"/>
  <c r="BC128" i="83"/>
  <c r="AY128" i="83"/>
  <c r="AX128" i="83"/>
  <c r="AW128" i="83"/>
  <c r="AV128" i="83"/>
  <c r="AR128" i="83"/>
  <c r="AQ128" i="83"/>
  <c r="AO128" i="83"/>
  <c r="AN128" i="83"/>
  <c r="AM128" i="83"/>
  <c r="AJ128" i="83"/>
  <c r="AI128" i="83"/>
  <c r="AH128" i="83"/>
  <c r="AG128" i="83"/>
  <c r="AF128" i="83"/>
  <c r="AE128" i="83"/>
  <c r="AD128" i="83"/>
  <c r="AC128" i="83"/>
  <c r="AB128" i="83"/>
  <c r="AA128" i="83"/>
  <c r="Z128" i="83"/>
  <c r="Y128" i="83"/>
  <c r="X128" i="83"/>
  <c r="W128" i="83"/>
  <c r="V128" i="83"/>
  <c r="U128" i="83"/>
  <c r="T128" i="83"/>
  <c r="S128" i="83"/>
  <c r="R128" i="83"/>
  <c r="Q128" i="83"/>
  <c r="P128" i="83"/>
  <c r="O128" i="83"/>
  <c r="N128" i="83"/>
  <c r="M128" i="83"/>
  <c r="L128" i="83"/>
  <c r="K128" i="83"/>
  <c r="J128" i="83"/>
  <c r="I128" i="83"/>
  <c r="H128" i="83"/>
  <c r="G128" i="83"/>
  <c r="F128" i="83"/>
  <c r="E128" i="83"/>
  <c r="D128" i="83"/>
  <c r="C128" i="83"/>
  <c r="B128" i="83"/>
  <c r="O22" i="62" l="1"/>
  <c r="AA22" i="58"/>
  <c r="CQ128" i="83"/>
  <c r="CU128" i="83"/>
  <c r="CW128" i="83"/>
  <c r="CL128" i="83"/>
  <c r="CN128" i="83"/>
  <c r="CZ128" i="83"/>
  <c r="DB128" i="83"/>
  <c r="DD128" i="83"/>
  <c r="DF128" i="83"/>
  <c r="AA22" i="53"/>
  <c r="AA45" i="53"/>
  <c r="AA68" i="53"/>
  <c r="AA91" i="53"/>
  <c r="AA114" i="53"/>
  <c r="AA36" i="54"/>
  <c r="AA62" i="55"/>
  <c r="AA64" i="55"/>
  <c r="AA66" i="55"/>
  <c r="AA68" i="55"/>
  <c r="AA70" i="55"/>
  <c r="AA73" i="55"/>
  <c r="AA75" i="55"/>
  <c r="AA77" i="55"/>
  <c r="AA79" i="55"/>
  <c r="AA81" i="55"/>
  <c r="AA84" i="55"/>
  <c r="AA86" i="55"/>
  <c r="AA88" i="55"/>
  <c r="AA90" i="55"/>
  <c r="AA97" i="55"/>
  <c r="AA99" i="55"/>
  <c r="AA101" i="55"/>
  <c r="AA103" i="55"/>
  <c r="AA106" i="55"/>
  <c r="AA108" i="55"/>
  <c r="AA109" i="55"/>
  <c r="AA111" i="55"/>
  <c r="AA113" i="55"/>
  <c r="AA14" i="56"/>
  <c r="AA25" i="56"/>
  <c r="AA53" i="56"/>
  <c r="AA22" i="57"/>
  <c r="AA45" i="57"/>
  <c r="AA68" i="57"/>
  <c r="AA91" i="57"/>
  <c r="AA114" i="57"/>
  <c r="AA40" i="54"/>
  <c r="AA3" i="56"/>
  <c r="AA64" i="56"/>
  <c r="AA3" i="54"/>
  <c r="AA51" i="54"/>
  <c r="AA42" i="56"/>
  <c r="AA14" i="54"/>
  <c r="AA25" i="54"/>
  <c r="N119" i="62" l="1"/>
  <c r="M119" i="62"/>
  <c r="L119" i="62"/>
  <c r="K119" i="62"/>
  <c r="J119" i="62"/>
  <c r="I119" i="62"/>
  <c r="H119" i="62"/>
  <c r="G119" i="62"/>
  <c r="F119" i="62"/>
  <c r="E119" i="62"/>
  <c r="D119" i="62"/>
  <c r="C119" i="62"/>
  <c r="B119" i="62"/>
  <c r="N94" i="62"/>
  <c r="M94" i="62"/>
  <c r="L94" i="62"/>
  <c r="K94" i="62"/>
  <c r="J94" i="62"/>
  <c r="I94" i="62"/>
  <c r="H94" i="62"/>
  <c r="G94" i="62"/>
  <c r="F94" i="62"/>
  <c r="E94" i="62"/>
  <c r="D94" i="62"/>
  <c r="C94" i="62"/>
  <c r="B94" i="62"/>
  <c r="N71" i="62"/>
  <c r="M71" i="62"/>
  <c r="L71" i="62"/>
  <c r="K71" i="62"/>
  <c r="J71" i="62"/>
  <c r="I71" i="62"/>
  <c r="H71" i="62"/>
  <c r="G71" i="62"/>
  <c r="F71" i="62"/>
  <c r="E71" i="62"/>
  <c r="D71" i="62"/>
  <c r="C71" i="62"/>
  <c r="B71" i="62"/>
  <c r="N46" i="62"/>
  <c r="M46" i="62"/>
  <c r="L46" i="62"/>
  <c r="K46" i="62"/>
  <c r="J46" i="62"/>
  <c r="I46" i="62"/>
  <c r="H46" i="62"/>
  <c r="G46" i="62"/>
  <c r="F46" i="62"/>
  <c r="E46" i="62"/>
  <c r="D46" i="62"/>
  <c r="C46" i="62"/>
  <c r="B46" i="62"/>
  <c r="N106" i="62"/>
  <c r="M106" i="62"/>
  <c r="L106" i="62"/>
  <c r="K106" i="62"/>
  <c r="J106" i="62"/>
  <c r="I106" i="62"/>
  <c r="H106" i="62"/>
  <c r="G106" i="62"/>
  <c r="F106" i="62"/>
  <c r="E106" i="62"/>
  <c r="D106" i="62"/>
  <c r="C106" i="62"/>
  <c r="B106" i="62"/>
  <c r="N81" i="62"/>
  <c r="M81" i="62"/>
  <c r="L81" i="62"/>
  <c r="K81" i="62"/>
  <c r="J81" i="62"/>
  <c r="I81" i="62"/>
  <c r="H81" i="62"/>
  <c r="G81" i="62"/>
  <c r="F81" i="62"/>
  <c r="E81" i="62"/>
  <c r="D81" i="62"/>
  <c r="C81" i="62"/>
  <c r="B81" i="62"/>
  <c r="N58" i="62"/>
  <c r="M58" i="62"/>
  <c r="L58" i="62"/>
  <c r="K58" i="62"/>
  <c r="J58" i="62"/>
  <c r="I58" i="62"/>
  <c r="H58" i="62"/>
  <c r="G58" i="62"/>
  <c r="F58" i="62"/>
  <c r="E58" i="62"/>
  <c r="D58" i="62"/>
  <c r="C58" i="62"/>
  <c r="B58" i="62"/>
  <c r="N33" i="62"/>
  <c r="M33" i="62"/>
  <c r="L33" i="62"/>
  <c r="K33" i="62"/>
  <c r="J33" i="62"/>
  <c r="I33" i="62"/>
  <c r="H33" i="62"/>
  <c r="G33" i="62"/>
  <c r="F33" i="62"/>
  <c r="E33" i="62"/>
  <c r="D33" i="62"/>
  <c r="C33" i="62"/>
  <c r="B33" i="62"/>
  <c r="C4" i="62"/>
  <c r="C9" i="62" s="1"/>
  <c r="D4" i="62"/>
  <c r="D9" i="62" s="1"/>
  <c r="E4" i="62"/>
  <c r="F4" i="62"/>
  <c r="G4" i="62"/>
  <c r="H4" i="62"/>
  <c r="I4" i="62"/>
  <c r="J4" i="62"/>
  <c r="K4" i="62"/>
  <c r="L4" i="62"/>
  <c r="M4" i="62"/>
  <c r="N4" i="62"/>
  <c r="C5" i="62"/>
  <c r="D5" i="62"/>
  <c r="E5" i="62"/>
  <c r="F5" i="62"/>
  <c r="G5" i="62"/>
  <c r="H5" i="62"/>
  <c r="I5" i="62"/>
  <c r="J5" i="62"/>
  <c r="K5" i="62"/>
  <c r="L5" i="62"/>
  <c r="M5" i="62"/>
  <c r="N5" i="62"/>
  <c r="C6" i="62"/>
  <c r="D6" i="62"/>
  <c r="E6" i="62"/>
  <c r="F6" i="62"/>
  <c r="G6" i="62"/>
  <c r="H6" i="62"/>
  <c r="I6" i="62"/>
  <c r="J6" i="62"/>
  <c r="K6" i="62"/>
  <c r="L6" i="62"/>
  <c r="M6" i="62"/>
  <c r="N6" i="62"/>
  <c r="C7" i="62"/>
  <c r="D7" i="62"/>
  <c r="E7" i="62"/>
  <c r="F7" i="62"/>
  <c r="G7" i="62"/>
  <c r="H7" i="62"/>
  <c r="I7" i="62"/>
  <c r="J7" i="62"/>
  <c r="K7" i="62"/>
  <c r="L7" i="62"/>
  <c r="M7" i="62"/>
  <c r="N7" i="62"/>
  <c r="C8" i="62"/>
  <c r="D8" i="62"/>
  <c r="E8" i="62"/>
  <c r="F8" i="62"/>
  <c r="G8" i="62"/>
  <c r="H8" i="62"/>
  <c r="I8" i="62"/>
  <c r="J8" i="62"/>
  <c r="K8" i="62"/>
  <c r="K9" i="62" s="1"/>
  <c r="L8" i="62"/>
  <c r="M8" i="62"/>
  <c r="N8" i="62"/>
  <c r="I9" i="62"/>
  <c r="J9" i="62"/>
  <c r="L9" i="62"/>
  <c r="C11" i="62"/>
  <c r="D11" i="62"/>
  <c r="E11" i="62"/>
  <c r="F11" i="62"/>
  <c r="G11" i="62"/>
  <c r="H11" i="62"/>
  <c r="I11" i="62"/>
  <c r="J11" i="62"/>
  <c r="K11" i="62"/>
  <c r="L11" i="62"/>
  <c r="M11" i="62"/>
  <c r="N11" i="62"/>
  <c r="C12" i="62"/>
  <c r="D12" i="62"/>
  <c r="E12" i="62"/>
  <c r="F12" i="62"/>
  <c r="F22" i="62" s="1"/>
  <c r="G12" i="62"/>
  <c r="H12" i="62"/>
  <c r="I12" i="62"/>
  <c r="J12" i="62"/>
  <c r="K12" i="62"/>
  <c r="L12" i="62"/>
  <c r="L22" i="62" s="1"/>
  <c r="M12" i="62"/>
  <c r="N12" i="62"/>
  <c r="N22" i="62" s="1"/>
  <c r="C13" i="62"/>
  <c r="D13" i="62"/>
  <c r="E13" i="62"/>
  <c r="F13" i="62"/>
  <c r="G13" i="62"/>
  <c r="H13" i="62"/>
  <c r="I13" i="62"/>
  <c r="J13" i="62"/>
  <c r="K13" i="62"/>
  <c r="L13" i="62"/>
  <c r="M13" i="62"/>
  <c r="N13" i="62"/>
  <c r="C14" i="62"/>
  <c r="D14" i="62"/>
  <c r="E14" i="62"/>
  <c r="F14" i="62"/>
  <c r="G14" i="62"/>
  <c r="H14" i="62"/>
  <c r="I14" i="62"/>
  <c r="J14" i="62"/>
  <c r="K14" i="62"/>
  <c r="L14" i="62"/>
  <c r="M14" i="62"/>
  <c r="N14" i="62"/>
  <c r="C15" i="62"/>
  <c r="D15" i="62"/>
  <c r="E15" i="62"/>
  <c r="F15" i="62"/>
  <c r="G15" i="62"/>
  <c r="H15" i="62"/>
  <c r="I15" i="62"/>
  <c r="J15" i="62"/>
  <c r="K15" i="62"/>
  <c r="L15" i="62"/>
  <c r="M15" i="62"/>
  <c r="N15" i="62"/>
  <c r="C16" i="62"/>
  <c r="D16" i="62"/>
  <c r="E16" i="62"/>
  <c r="F16" i="62"/>
  <c r="G16" i="62"/>
  <c r="H16" i="62"/>
  <c r="I16" i="62"/>
  <c r="J16" i="62"/>
  <c r="K16" i="62"/>
  <c r="L16" i="62"/>
  <c r="M16" i="62"/>
  <c r="N16" i="62"/>
  <c r="C17" i="62"/>
  <c r="D17" i="62"/>
  <c r="E17" i="62"/>
  <c r="F17" i="62"/>
  <c r="G17" i="62"/>
  <c r="H17" i="62"/>
  <c r="I17" i="62"/>
  <c r="J17" i="62"/>
  <c r="K17" i="62"/>
  <c r="L17" i="62"/>
  <c r="M17" i="62"/>
  <c r="N17" i="62"/>
  <c r="C18" i="62"/>
  <c r="D18" i="62"/>
  <c r="E18" i="62"/>
  <c r="F18" i="62"/>
  <c r="G18" i="62"/>
  <c r="H18" i="62"/>
  <c r="I18" i="62"/>
  <c r="J18" i="62"/>
  <c r="K18" i="62"/>
  <c r="L18" i="62"/>
  <c r="M18" i="62"/>
  <c r="N18" i="62"/>
  <c r="C19" i="62"/>
  <c r="D19" i="62"/>
  <c r="E19" i="62"/>
  <c r="F19" i="62"/>
  <c r="G19" i="62"/>
  <c r="H19" i="62"/>
  <c r="I19" i="62"/>
  <c r="J19" i="62"/>
  <c r="K19" i="62"/>
  <c r="L19" i="62"/>
  <c r="M19" i="62"/>
  <c r="N19" i="62"/>
  <c r="C20" i="62"/>
  <c r="D20" i="62"/>
  <c r="E20" i="62"/>
  <c r="F20" i="62"/>
  <c r="G20" i="62"/>
  <c r="H20" i="62"/>
  <c r="I20" i="62"/>
  <c r="J20" i="62"/>
  <c r="K20" i="62"/>
  <c r="L20" i="62"/>
  <c r="M20" i="62"/>
  <c r="N20" i="62"/>
  <c r="C21" i="62"/>
  <c r="D21" i="62"/>
  <c r="E21" i="62"/>
  <c r="F21" i="62"/>
  <c r="G21" i="62"/>
  <c r="H21" i="62"/>
  <c r="I21" i="62"/>
  <c r="J21" i="62"/>
  <c r="J22" i="62" s="1"/>
  <c r="K21" i="62"/>
  <c r="L21" i="62"/>
  <c r="M21" i="62"/>
  <c r="N21" i="62"/>
  <c r="C22" i="62"/>
  <c r="D22" i="62"/>
  <c r="I22" i="62"/>
  <c r="K22" i="62"/>
  <c r="B5" i="62"/>
  <c r="B6" i="62"/>
  <c r="B7" i="62"/>
  <c r="B8" i="62"/>
  <c r="B11" i="62"/>
  <c r="B12" i="62"/>
  <c r="B13" i="62"/>
  <c r="B14" i="62"/>
  <c r="B15" i="62"/>
  <c r="B16" i="62"/>
  <c r="B17" i="62"/>
  <c r="B18" i="62"/>
  <c r="B19" i="62"/>
  <c r="B20" i="62"/>
  <c r="B21" i="62"/>
  <c r="B4" i="62"/>
  <c r="H22" i="62" l="1"/>
  <c r="G22" i="62"/>
  <c r="H9" i="62"/>
  <c r="M22" i="62"/>
  <c r="G9" i="62"/>
  <c r="N9" i="62"/>
  <c r="F9" i="62"/>
  <c r="E22" i="62"/>
  <c r="M9" i="62"/>
  <c r="E9" i="62"/>
  <c r="B9" i="62"/>
  <c r="B22" i="62"/>
  <c r="B63" i="6" l="1"/>
  <c r="B62" i="6"/>
  <c r="B61" i="6"/>
  <c r="B60" i="6"/>
  <c r="B59" i="6"/>
  <c r="B45" i="6"/>
  <c r="B44" i="6"/>
  <c r="B43" i="6"/>
  <c r="B42" i="6"/>
  <c r="B41" i="6"/>
  <c r="B33" i="6"/>
  <c r="B32" i="6"/>
  <c r="B31" i="6"/>
  <c r="B30" i="6"/>
  <c r="B29" i="6"/>
  <c r="B21" i="6"/>
  <c r="B20" i="6"/>
  <c r="B19" i="6"/>
  <c r="B18" i="6"/>
  <c r="B17" i="6"/>
  <c r="B8" i="6"/>
  <c r="B9" i="6"/>
  <c r="B7" i="6"/>
  <c r="B6" i="6"/>
  <c r="B5" i="6"/>
  <c r="AB47" i="82" l="1"/>
  <c r="AB45" i="82"/>
  <c r="AB43" i="82"/>
  <c r="AB39" i="82"/>
  <c r="AB38" i="82"/>
  <c r="AB36" i="82"/>
  <c r="AB46" i="82"/>
  <c r="AB44" i="82"/>
  <c r="AB42" i="82"/>
  <c r="AB41" i="82"/>
  <c r="AB40" i="82"/>
  <c r="AB37" i="82"/>
  <c r="AB35" i="82"/>
  <c r="B96" i="6" l="1"/>
  <c r="B97" i="6" l="1"/>
  <c r="B98" i="6"/>
  <c r="AR41" i="78"/>
  <c r="AS41" i="78"/>
  <c r="AT41" i="78"/>
  <c r="AR41" i="77"/>
  <c r="AS41" i="77"/>
  <c r="AT41" i="77"/>
  <c r="AR42" i="76"/>
  <c r="AS42" i="76"/>
  <c r="AT42" i="76"/>
  <c r="AR41" i="75"/>
  <c r="AS41" i="75"/>
  <c r="AT41" i="75"/>
  <c r="AR41" i="74"/>
  <c r="AS41" i="74"/>
  <c r="AT41" i="74"/>
  <c r="P31" i="36"/>
  <c r="P30" i="35"/>
  <c r="P31" i="34"/>
  <c r="P30" i="33"/>
  <c r="P30" i="32"/>
  <c r="P31" i="31"/>
  <c r="Z117" i="58" l="1"/>
  <c r="Z92" i="58"/>
  <c r="Z70" i="58"/>
  <c r="Z45" i="58"/>
  <c r="Z21" i="58"/>
  <c r="Z20" i="58"/>
  <c r="Z19" i="58"/>
  <c r="Z18" i="58"/>
  <c r="Z17" i="58"/>
  <c r="Z16" i="58"/>
  <c r="Z15" i="58"/>
  <c r="Z14" i="58"/>
  <c r="Z13" i="58"/>
  <c r="Z12" i="58"/>
  <c r="Z11" i="58"/>
  <c r="Z10" i="58"/>
  <c r="Z9" i="58"/>
  <c r="Z8" i="58"/>
  <c r="Z7" i="58"/>
  <c r="Z6" i="58"/>
  <c r="Z5" i="58"/>
  <c r="Z4" i="58"/>
  <c r="Z26" i="58"/>
  <c r="Z51" i="58" s="1"/>
  <c r="Z73" i="58" s="1"/>
  <c r="Z98" i="58" s="1"/>
  <c r="Z114" i="57"/>
  <c r="Z91" i="57"/>
  <c r="Z68" i="57"/>
  <c r="Z45" i="57"/>
  <c r="Z21" i="57"/>
  <c r="Z20" i="57"/>
  <c r="Z19" i="57"/>
  <c r="Z18" i="57"/>
  <c r="Z17" i="57"/>
  <c r="Z16" i="57"/>
  <c r="Z15" i="57"/>
  <c r="Z14" i="57"/>
  <c r="Z13" i="57"/>
  <c r="Z12" i="57"/>
  <c r="Z11" i="57"/>
  <c r="Z10" i="57"/>
  <c r="Z9" i="57"/>
  <c r="Z8" i="57"/>
  <c r="Z7" i="57"/>
  <c r="Z6" i="57"/>
  <c r="Z5" i="57"/>
  <c r="Z4" i="57"/>
  <c r="Z26" i="57"/>
  <c r="Z49" i="57" s="1"/>
  <c r="Z72" i="57" s="1"/>
  <c r="Z95" i="57" s="1"/>
  <c r="Z64" i="56"/>
  <c r="Z53" i="56"/>
  <c r="Z25" i="56"/>
  <c r="Z14" i="56"/>
  <c r="Z113" i="55"/>
  <c r="Z112" i="55"/>
  <c r="Z111" i="55"/>
  <c r="Z110" i="55"/>
  <c r="Z109" i="55"/>
  <c r="Z108" i="55"/>
  <c r="Z107" i="55"/>
  <c r="Z106" i="55"/>
  <c r="Z104" i="55"/>
  <c r="Z103" i="55"/>
  <c r="Z102" i="55"/>
  <c r="Z101" i="55"/>
  <c r="Z100" i="55"/>
  <c r="Z99" i="55"/>
  <c r="Z98" i="55"/>
  <c r="Z97" i="55"/>
  <c r="Z96" i="55"/>
  <c r="Z91" i="55"/>
  <c r="Z90" i="55"/>
  <c r="Z89" i="55"/>
  <c r="Z88" i="55"/>
  <c r="Z87" i="55"/>
  <c r="Z86" i="55"/>
  <c r="Z85" i="55"/>
  <c r="Z84" i="55"/>
  <c r="Z83" i="55"/>
  <c r="Z81" i="55"/>
  <c r="Z80" i="55"/>
  <c r="Z79" i="55"/>
  <c r="Z78" i="55"/>
  <c r="Z77" i="55"/>
  <c r="Z76" i="55"/>
  <c r="Z75" i="55"/>
  <c r="Z74" i="55"/>
  <c r="Z73" i="55"/>
  <c r="Z71" i="55"/>
  <c r="Z70" i="55"/>
  <c r="Z69" i="55"/>
  <c r="Z68" i="55"/>
  <c r="Z67" i="55"/>
  <c r="Z66" i="55"/>
  <c r="Z65" i="55"/>
  <c r="Z64" i="55"/>
  <c r="Z63" i="55"/>
  <c r="Z62" i="55"/>
  <c r="Z62" i="54"/>
  <c r="Z51" i="54"/>
  <c r="Z25" i="54"/>
  <c r="Z13" i="54"/>
  <c r="Z12" i="54"/>
  <c r="Z11" i="54"/>
  <c r="Z10" i="54"/>
  <c r="Z9" i="54"/>
  <c r="Z8" i="54"/>
  <c r="Z7" i="54"/>
  <c r="Z6" i="54"/>
  <c r="Z5" i="54"/>
  <c r="Z4" i="54"/>
  <c r="Z114" i="53"/>
  <c r="Z91" i="53"/>
  <c r="Z68" i="53"/>
  <c r="Z45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8" i="53"/>
  <c r="Z7" i="53"/>
  <c r="Z6" i="53"/>
  <c r="Z5" i="53"/>
  <c r="Z4" i="53"/>
  <c r="Z26" i="53"/>
  <c r="Z49" i="53" s="1"/>
  <c r="Z72" i="53" s="1"/>
  <c r="Z95" i="53" s="1"/>
  <c r="L4" i="53"/>
  <c r="M4" i="53"/>
  <c r="N4" i="53"/>
  <c r="O4" i="53"/>
  <c r="P4" i="53"/>
  <c r="Q4" i="53"/>
  <c r="Q22" i="53" s="1"/>
  <c r="R4" i="53"/>
  <c r="R22" i="53" s="1"/>
  <c r="S4" i="53"/>
  <c r="T4" i="53"/>
  <c r="U4" i="53"/>
  <c r="V4" i="53"/>
  <c r="W4" i="53"/>
  <c r="X4" i="53"/>
  <c r="Y4" i="53"/>
  <c r="L5" i="53"/>
  <c r="M5" i="53"/>
  <c r="N5" i="53"/>
  <c r="O5" i="53"/>
  <c r="P5" i="53"/>
  <c r="Q5" i="53"/>
  <c r="R5" i="53"/>
  <c r="S5" i="53"/>
  <c r="T5" i="53"/>
  <c r="U5" i="53"/>
  <c r="V5" i="53"/>
  <c r="W5" i="53"/>
  <c r="X5" i="53"/>
  <c r="Y5" i="53"/>
  <c r="L6" i="53"/>
  <c r="M6" i="53"/>
  <c r="N6" i="53"/>
  <c r="O6" i="53"/>
  <c r="P6" i="53"/>
  <c r="Q6" i="53"/>
  <c r="R6" i="53"/>
  <c r="S6" i="53"/>
  <c r="T6" i="53"/>
  <c r="U6" i="53"/>
  <c r="V6" i="53"/>
  <c r="W6" i="53"/>
  <c r="X6" i="53"/>
  <c r="Y6" i="53"/>
  <c r="L7" i="53"/>
  <c r="M7" i="53"/>
  <c r="N7" i="53"/>
  <c r="O7" i="53"/>
  <c r="P7" i="53"/>
  <c r="Q7" i="53"/>
  <c r="R7" i="53"/>
  <c r="S7" i="53"/>
  <c r="T7" i="53"/>
  <c r="U7" i="53"/>
  <c r="V7" i="53"/>
  <c r="W7" i="53"/>
  <c r="X7" i="53"/>
  <c r="Y7" i="53"/>
  <c r="L8" i="53"/>
  <c r="M8" i="53"/>
  <c r="N8" i="53"/>
  <c r="O8" i="53"/>
  <c r="P8" i="53"/>
  <c r="Q8" i="53"/>
  <c r="R8" i="53"/>
  <c r="S8" i="53"/>
  <c r="T8" i="53"/>
  <c r="U8" i="53"/>
  <c r="V8" i="53"/>
  <c r="W8" i="53"/>
  <c r="X8" i="53"/>
  <c r="Y8" i="53"/>
  <c r="L9" i="53"/>
  <c r="M9" i="53"/>
  <c r="N9" i="53"/>
  <c r="O9" i="53"/>
  <c r="P9" i="53"/>
  <c r="Q9" i="53"/>
  <c r="R9" i="53"/>
  <c r="S9" i="53"/>
  <c r="T9" i="53"/>
  <c r="U9" i="53"/>
  <c r="V9" i="53"/>
  <c r="W9" i="53"/>
  <c r="X9" i="53"/>
  <c r="Y9" i="53"/>
  <c r="L10" i="53"/>
  <c r="M10" i="53"/>
  <c r="N10" i="53"/>
  <c r="O10" i="53"/>
  <c r="P10" i="53"/>
  <c r="Q10" i="53"/>
  <c r="R10" i="53"/>
  <c r="S10" i="53"/>
  <c r="T10" i="53"/>
  <c r="U10" i="53"/>
  <c r="V10" i="53"/>
  <c r="W10" i="53"/>
  <c r="X10" i="53"/>
  <c r="Y10" i="53"/>
  <c r="L11" i="53"/>
  <c r="M11" i="53"/>
  <c r="N11" i="53"/>
  <c r="O11" i="53"/>
  <c r="P11" i="53"/>
  <c r="Q11" i="53"/>
  <c r="R11" i="53"/>
  <c r="S11" i="53"/>
  <c r="T11" i="53"/>
  <c r="U11" i="53"/>
  <c r="V11" i="53"/>
  <c r="W11" i="53"/>
  <c r="X11" i="53"/>
  <c r="Y11" i="53"/>
  <c r="L12" i="53"/>
  <c r="M12" i="53"/>
  <c r="N12" i="53"/>
  <c r="O12" i="53"/>
  <c r="P12" i="53"/>
  <c r="Q12" i="53"/>
  <c r="R12" i="53"/>
  <c r="S12" i="53"/>
  <c r="T12" i="53"/>
  <c r="U12" i="53"/>
  <c r="V12" i="53"/>
  <c r="W12" i="53"/>
  <c r="X12" i="53"/>
  <c r="Y12" i="53"/>
  <c r="L13" i="53"/>
  <c r="M13" i="53"/>
  <c r="N13" i="53"/>
  <c r="O13" i="53"/>
  <c r="P13" i="53"/>
  <c r="Q13" i="53"/>
  <c r="R13" i="53"/>
  <c r="S13" i="53"/>
  <c r="T13" i="53"/>
  <c r="U13" i="53"/>
  <c r="V13" i="53"/>
  <c r="W13" i="53"/>
  <c r="X13" i="53"/>
  <c r="Y13" i="53"/>
  <c r="L14" i="53"/>
  <c r="M14" i="53"/>
  <c r="N14" i="53"/>
  <c r="O14" i="53"/>
  <c r="P14" i="53"/>
  <c r="Q14" i="53"/>
  <c r="R14" i="53"/>
  <c r="S14" i="53"/>
  <c r="T14" i="53"/>
  <c r="U14" i="53"/>
  <c r="V14" i="53"/>
  <c r="W14" i="53"/>
  <c r="X14" i="53"/>
  <c r="Y14" i="53"/>
  <c r="L15" i="53"/>
  <c r="M15" i="53"/>
  <c r="N15" i="53"/>
  <c r="O15" i="53"/>
  <c r="P15" i="53"/>
  <c r="Q15" i="53"/>
  <c r="R15" i="53"/>
  <c r="S15" i="53"/>
  <c r="T15" i="53"/>
  <c r="U15" i="53"/>
  <c r="V15" i="53"/>
  <c r="W15" i="53"/>
  <c r="X15" i="53"/>
  <c r="Y15" i="53"/>
  <c r="L16" i="53"/>
  <c r="M16" i="53"/>
  <c r="N16" i="53"/>
  <c r="O16" i="53"/>
  <c r="P16" i="53"/>
  <c r="Q16" i="53"/>
  <c r="R16" i="53"/>
  <c r="S16" i="53"/>
  <c r="T16" i="53"/>
  <c r="U16" i="53"/>
  <c r="V16" i="53"/>
  <c r="W16" i="53"/>
  <c r="X16" i="53"/>
  <c r="Y16" i="53"/>
  <c r="L17" i="53"/>
  <c r="M17" i="53"/>
  <c r="N17" i="53"/>
  <c r="O17" i="53"/>
  <c r="P17" i="53"/>
  <c r="Q17" i="53"/>
  <c r="R17" i="53"/>
  <c r="S17" i="53"/>
  <c r="T17" i="53"/>
  <c r="U17" i="53"/>
  <c r="V17" i="53"/>
  <c r="W17" i="53"/>
  <c r="X17" i="53"/>
  <c r="Y17" i="53"/>
  <c r="L18" i="53"/>
  <c r="M18" i="53"/>
  <c r="N18" i="53"/>
  <c r="O18" i="53"/>
  <c r="P18" i="53"/>
  <c r="Q18" i="53"/>
  <c r="R18" i="53"/>
  <c r="S18" i="53"/>
  <c r="T18" i="53"/>
  <c r="U18" i="53"/>
  <c r="V18" i="53"/>
  <c r="W18" i="53"/>
  <c r="X18" i="53"/>
  <c r="Y18" i="53"/>
  <c r="L19" i="53"/>
  <c r="M19" i="53"/>
  <c r="N19" i="53"/>
  <c r="O19" i="53"/>
  <c r="P19" i="53"/>
  <c r="Q19" i="53"/>
  <c r="R19" i="53"/>
  <c r="S19" i="53"/>
  <c r="T19" i="53"/>
  <c r="U19" i="53"/>
  <c r="V19" i="53"/>
  <c r="W19" i="53"/>
  <c r="X19" i="53"/>
  <c r="Y19" i="53"/>
  <c r="L20" i="53"/>
  <c r="M20" i="53"/>
  <c r="N20" i="53"/>
  <c r="O20" i="53"/>
  <c r="P20" i="53"/>
  <c r="Q20" i="53"/>
  <c r="R20" i="53"/>
  <c r="S20" i="53"/>
  <c r="T20" i="53"/>
  <c r="U20" i="53"/>
  <c r="V20" i="53"/>
  <c r="W20" i="53"/>
  <c r="X20" i="53"/>
  <c r="Y20" i="53"/>
  <c r="L21" i="53"/>
  <c r="M21" i="53"/>
  <c r="N21" i="53"/>
  <c r="O21" i="53"/>
  <c r="P21" i="53"/>
  <c r="Q21" i="53"/>
  <c r="R21" i="53"/>
  <c r="S21" i="53"/>
  <c r="T21" i="53"/>
  <c r="U21" i="53"/>
  <c r="V21" i="53"/>
  <c r="W21" i="53"/>
  <c r="X21" i="53"/>
  <c r="Y21" i="53"/>
  <c r="Y22" i="53"/>
  <c r="EQ191" i="84"/>
  <c r="EP191" i="84"/>
  <c r="EO191" i="84"/>
  <c r="EN191" i="84"/>
  <c r="EM191" i="84"/>
  <c r="DF191" i="84"/>
  <c r="DE191" i="84"/>
  <c r="DD191" i="84"/>
  <c r="DC191" i="84"/>
  <c r="DB191" i="84"/>
  <c r="BU191" i="84"/>
  <c r="BT191" i="84"/>
  <c r="BS191" i="84"/>
  <c r="BR191" i="84"/>
  <c r="BQ191" i="84"/>
  <c r="AJ191" i="84"/>
  <c r="AI191" i="84"/>
  <c r="AH191" i="84"/>
  <c r="AG191" i="84"/>
  <c r="AF191" i="84"/>
  <c r="EQ190" i="84"/>
  <c r="EP190" i="84"/>
  <c r="EO190" i="84"/>
  <c r="EN190" i="84"/>
  <c r="EM190" i="84"/>
  <c r="DF190" i="84"/>
  <c r="DE190" i="84"/>
  <c r="DD190" i="84"/>
  <c r="DC190" i="84"/>
  <c r="DB190" i="84"/>
  <c r="BU190" i="84"/>
  <c r="BT190" i="84"/>
  <c r="BS190" i="84"/>
  <c r="BR190" i="84"/>
  <c r="BQ190" i="84"/>
  <c r="AJ190" i="84"/>
  <c r="AI190" i="84"/>
  <c r="AH190" i="84"/>
  <c r="AG190" i="84"/>
  <c r="AF190" i="84"/>
  <c r="DH188" i="84"/>
  <c r="BW188" i="84"/>
  <c r="AL188" i="84"/>
  <c r="A188" i="84"/>
  <c r="DH187" i="84"/>
  <c r="BW187" i="84"/>
  <c r="AL187" i="84"/>
  <c r="A187" i="84"/>
  <c r="DH186" i="84"/>
  <c r="BW186" i="84"/>
  <c r="AL186" i="84"/>
  <c r="A186" i="84"/>
  <c r="DH185" i="84"/>
  <c r="BW185" i="84"/>
  <c r="AL185" i="84"/>
  <c r="A185" i="84"/>
  <c r="DH184" i="84"/>
  <c r="BW184" i="84"/>
  <c r="AL184" i="84"/>
  <c r="A184" i="84"/>
  <c r="DH183" i="84"/>
  <c r="BW183" i="84"/>
  <c r="AL183" i="84"/>
  <c r="A183" i="84"/>
  <c r="DH182" i="84"/>
  <c r="BW182" i="84"/>
  <c r="AL182" i="84"/>
  <c r="A182" i="84"/>
  <c r="DH181" i="84"/>
  <c r="BW181" i="84"/>
  <c r="AL181" i="84"/>
  <c r="A181" i="84"/>
  <c r="DH180" i="84"/>
  <c r="BW180" i="84"/>
  <c r="AL180" i="84"/>
  <c r="A180" i="84"/>
  <c r="DH179" i="84"/>
  <c r="BW179" i="84"/>
  <c r="AL179" i="84"/>
  <c r="A179" i="84"/>
  <c r="DH178" i="84"/>
  <c r="BW178" i="84"/>
  <c r="AL178" i="84"/>
  <c r="A178" i="84"/>
  <c r="DH177" i="84"/>
  <c r="BW177" i="84"/>
  <c r="AL177" i="84"/>
  <c r="A177" i="84"/>
  <c r="DH176" i="84"/>
  <c r="BW176" i="84"/>
  <c r="AL176" i="84"/>
  <c r="A176" i="84"/>
  <c r="DH175" i="84"/>
  <c r="BW175" i="84"/>
  <c r="AL175" i="84"/>
  <c r="A175" i="84"/>
  <c r="DH174" i="84"/>
  <c r="BW174" i="84"/>
  <c r="AL174" i="84"/>
  <c r="A174" i="84"/>
  <c r="DH173" i="84"/>
  <c r="BW173" i="84"/>
  <c r="AL173" i="84"/>
  <c r="A173" i="84"/>
  <c r="DH172" i="84"/>
  <c r="BW172" i="84"/>
  <c r="AL172" i="84"/>
  <c r="A172" i="84"/>
  <c r="DH171" i="84"/>
  <c r="BW171" i="84"/>
  <c r="AL171" i="84"/>
  <c r="A171" i="84"/>
  <c r="DH170" i="84"/>
  <c r="BW170" i="84"/>
  <c r="AL170" i="84"/>
  <c r="A170" i="84"/>
  <c r="DH169" i="84"/>
  <c r="BW169" i="84"/>
  <c r="AL169" i="84"/>
  <c r="A169" i="84"/>
  <c r="DH168" i="84"/>
  <c r="BW168" i="84"/>
  <c r="AL168" i="84"/>
  <c r="A168" i="84"/>
  <c r="DH167" i="84"/>
  <c r="BW167" i="84"/>
  <c r="AL167" i="84"/>
  <c r="A167" i="84"/>
  <c r="DH166" i="84"/>
  <c r="BW166" i="84"/>
  <c r="AL166" i="84"/>
  <c r="A166" i="84"/>
  <c r="DH165" i="84"/>
  <c r="BW165" i="84"/>
  <c r="AL165" i="84"/>
  <c r="A165" i="84"/>
  <c r="DH164" i="84"/>
  <c r="BW164" i="84"/>
  <c r="AL164" i="84"/>
  <c r="A164" i="84"/>
  <c r="DH163" i="84"/>
  <c r="BW163" i="84"/>
  <c r="AL163" i="84"/>
  <c r="A163" i="84"/>
  <c r="DH162" i="84"/>
  <c r="BW162" i="84"/>
  <c r="AL162" i="84"/>
  <c r="A162" i="84"/>
  <c r="DH161" i="84"/>
  <c r="BW161" i="84"/>
  <c r="AL161" i="84"/>
  <c r="A161" i="84"/>
  <c r="DH160" i="84"/>
  <c r="BW160" i="84"/>
  <c r="AL160" i="84"/>
  <c r="A160" i="84"/>
  <c r="DH159" i="84"/>
  <c r="BW159" i="84"/>
  <c r="AL159" i="84"/>
  <c r="A159" i="84"/>
  <c r="DH158" i="84"/>
  <c r="BW158" i="84"/>
  <c r="AL158" i="84"/>
  <c r="A158" i="84"/>
  <c r="DH157" i="84"/>
  <c r="BW157" i="84"/>
  <c r="AL157" i="84"/>
  <c r="A157" i="84"/>
  <c r="DH156" i="84"/>
  <c r="BW156" i="84"/>
  <c r="AL156" i="84"/>
  <c r="A156" i="84"/>
  <c r="DH155" i="84"/>
  <c r="BW155" i="84"/>
  <c r="AL155" i="84"/>
  <c r="A155" i="84"/>
  <c r="DH154" i="84"/>
  <c r="BW154" i="84"/>
  <c r="AL154" i="84"/>
  <c r="A154" i="84"/>
  <c r="DH153" i="84"/>
  <c r="BW153" i="84"/>
  <c r="AL153" i="84"/>
  <c r="A153" i="84"/>
  <c r="DH152" i="84"/>
  <c r="BW152" i="84"/>
  <c r="AL152" i="84"/>
  <c r="A152" i="84"/>
  <c r="DH151" i="84"/>
  <c r="BW151" i="84"/>
  <c r="AL151" i="84"/>
  <c r="A151" i="84"/>
  <c r="DH150" i="84"/>
  <c r="BW150" i="84"/>
  <c r="AL150" i="84"/>
  <c r="A150" i="84"/>
  <c r="DH149" i="84"/>
  <c r="BW149" i="84"/>
  <c r="AL149" i="84"/>
  <c r="A149" i="84"/>
  <c r="DH148" i="84"/>
  <c r="BW148" i="84"/>
  <c r="AL148" i="84"/>
  <c r="A148" i="84"/>
  <c r="DH147" i="84"/>
  <c r="BW147" i="84"/>
  <c r="AL147" i="84"/>
  <c r="A147" i="84"/>
  <c r="DH146" i="84"/>
  <c r="BW146" i="84"/>
  <c r="AL146" i="84"/>
  <c r="A146" i="84"/>
  <c r="DH145" i="84"/>
  <c r="BW145" i="84"/>
  <c r="AL145" i="84"/>
  <c r="A145" i="84"/>
  <c r="DH144" i="84"/>
  <c r="BW144" i="84"/>
  <c r="AL144" i="84"/>
  <c r="A144" i="84"/>
  <c r="DH143" i="84"/>
  <c r="BW143" i="84"/>
  <c r="AL143" i="84"/>
  <c r="A143" i="84"/>
  <c r="DH142" i="84"/>
  <c r="BW142" i="84"/>
  <c r="AL142" i="84"/>
  <c r="A142" i="84"/>
  <c r="DH141" i="84"/>
  <c r="BW141" i="84"/>
  <c r="AL141" i="84"/>
  <c r="A141" i="84"/>
  <c r="DH140" i="84"/>
  <c r="BW140" i="84"/>
  <c r="AL140" i="84"/>
  <c r="A140" i="84"/>
  <c r="DH139" i="84"/>
  <c r="BW139" i="84"/>
  <c r="AL139" i="84"/>
  <c r="A139" i="84"/>
  <c r="DH138" i="84"/>
  <c r="BW138" i="84"/>
  <c r="AL138" i="84"/>
  <c r="A138" i="84"/>
  <c r="DH137" i="84"/>
  <c r="BW137" i="84"/>
  <c r="AL137" i="84"/>
  <c r="A137" i="84"/>
  <c r="DH136" i="84"/>
  <c r="BW136" i="84"/>
  <c r="AL136" i="84"/>
  <c r="A136" i="84"/>
  <c r="DH135" i="84"/>
  <c r="BW135" i="84"/>
  <c r="AL135" i="84"/>
  <c r="A135" i="84"/>
  <c r="DH134" i="84"/>
  <c r="BW134" i="84"/>
  <c r="AL134" i="84"/>
  <c r="A134" i="84"/>
  <c r="DH133" i="84"/>
  <c r="BW133" i="84"/>
  <c r="AL133" i="84"/>
  <c r="A133" i="84"/>
  <c r="DH132" i="84"/>
  <c r="BW132" i="84"/>
  <c r="AL132" i="84"/>
  <c r="A132" i="84"/>
  <c r="DH131" i="84"/>
  <c r="BW131" i="84"/>
  <c r="AL131" i="84"/>
  <c r="A131" i="84"/>
  <c r="DH130" i="84"/>
  <c r="BW130" i="84"/>
  <c r="AL130" i="84"/>
  <c r="A130" i="84"/>
  <c r="DF191" i="83"/>
  <c r="DE191" i="83"/>
  <c r="DD191" i="83"/>
  <c r="DC191" i="83"/>
  <c r="DB191" i="83"/>
  <c r="AJ191" i="83"/>
  <c r="AI191" i="83"/>
  <c r="AH191" i="83"/>
  <c r="AG191" i="83"/>
  <c r="AF191" i="83"/>
  <c r="DF190" i="83"/>
  <c r="DE190" i="83"/>
  <c r="DD190" i="83"/>
  <c r="DC190" i="83"/>
  <c r="DB190" i="83"/>
  <c r="AJ190" i="83"/>
  <c r="AI190" i="83"/>
  <c r="AH190" i="83"/>
  <c r="AG190" i="83"/>
  <c r="AF190" i="83"/>
  <c r="BW188" i="83"/>
  <c r="AL188" i="83"/>
  <c r="A188" i="83"/>
  <c r="BW187" i="83"/>
  <c r="AL187" i="83"/>
  <c r="A187" i="83"/>
  <c r="BW186" i="83"/>
  <c r="AL186" i="83"/>
  <c r="A186" i="83"/>
  <c r="BW185" i="83"/>
  <c r="AL185" i="83"/>
  <c r="A185" i="83"/>
  <c r="BW184" i="83"/>
  <c r="AL184" i="83"/>
  <c r="A184" i="83"/>
  <c r="BW183" i="83"/>
  <c r="AL183" i="83"/>
  <c r="A183" i="83"/>
  <c r="BW182" i="83"/>
  <c r="AL182" i="83"/>
  <c r="A182" i="83"/>
  <c r="BW181" i="83"/>
  <c r="AL181" i="83"/>
  <c r="A181" i="83"/>
  <c r="BW180" i="83"/>
  <c r="AL180" i="83"/>
  <c r="A180" i="83"/>
  <c r="BW179" i="83"/>
  <c r="AL179" i="83"/>
  <c r="A179" i="83"/>
  <c r="BW178" i="83"/>
  <c r="AL178" i="83"/>
  <c r="A178" i="83"/>
  <c r="BW177" i="83"/>
  <c r="AL177" i="83"/>
  <c r="A177" i="83"/>
  <c r="BW176" i="83"/>
  <c r="AL176" i="83"/>
  <c r="A176" i="83"/>
  <c r="BW175" i="83"/>
  <c r="AL175" i="83"/>
  <c r="A175" i="83"/>
  <c r="BW174" i="83"/>
  <c r="AL174" i="83"/>
  <c r="A174" i="83"/>
  <c r="BW173" i="83"/>
  <c r="AL173" i="83"/>
  <c r="A173" i="83"/>
  <c r="BW172" i="83"/>
  <c r="AL172" i="83"/>
  <c r="A172" i="83"/>
  <c r="BW171" i="83"/>
  <c r="AL171" i="83"/>
  <c r="A171" i="83"/>
  <c r="BW170" i="83"/>
  <c r="AL170" i="83"/>
  <c r="A170" i="83"/>
  <c r="BW169" i="83"/>
  <c r="AL169" i="83"/>
  <c r="A169" i="83"/>
  <c r="BW168" i="83"/>
  <c r="AL168" i="83"/>
  <c r="A168" i="83"/>
  <c r="BW167" i="83"/>
  <c r="AL167" i="83"/>
  <c r="A167" i="83"/>
  <c r="BW166" i="83"/>
  <c r="AL166" i="83"/>
  <c r="A166" i="83"/>
  <c r="BW165" i="83"/>
  <c r="AL165" i="83"/>
  <c r="A165" i="83"/>
  <c r="BW164" i="83"/>
  <c r="AL164" i="83"/>
  <c r="A164" i="83"/>
  <c r="BW163" i="83"/>
  <c r="AL163" i="83"/>
  <c r="A163" i="83"/>
  <c r="BW162" i="83"/>
  <c r="AL162" i="83"/>
  <c r="A162" i="83"/>
  <c r="BW161" i="83"/>
  <c r="AL161" i="83"/>
  <c r="A161" i="83"/>
  <c r="BW160" i="83"/>
  <c r="AL160" i="83"/>
  <c r="A160" i="83"/>
  <c r="BW159" i="83"/>
  <c r="AL159" i="83"/>
  <c r="A159" i="83"/>
  <c r="BW158" i="83"/>
  <c r="AL158" i="83"/>
  <c r="A158" i="83"/>
  <c r="BW157" i="83"/>
  <c r="AL157" i="83"/>
  <c r="A157" i="83"/>
  <c r="BW156" i="83"/>
  <c r="AL156" i="83"/>
  <c r="A156" i="83"/>
  <c r="BW155" i="83"/>
  <c r="AL155" i="83"/>
  <c r="A155" i="83"/>
  <c r="BW154" i="83"/>
  <c r="AL154" i="83"/>
  <c r="A154" i="83"/>
  <c r="BW153" i="83"/>
  <c r="AL153" i="83"/>
  <c r="A153" i="83"/>
  <c r="BW152" i="83"/>
  <c r="AL152" i="83"/>
  <c r="A152" i="83"/>
  <c r="BW151" i="83"/>
  <c r="AL151" i="83"/>
  <c r="A151" i="83"/>
  <c r="BW150" i="83"/>
  <c r="AL150" i="83"/>
  <c r="A150" i="83"/>
  <c r="BW149" i="83"/>
  <c r="AL149" i="83"/>
  <c r="A149" i="83"/>
  <c r="BW148" i="83"/>
  <c r="AL148" i="83"/>
  <c r="A148" i="83"/>
  <c r="BW147" i="83"/>
  <c r="AL147" i="83"/>
  <c r="A147" i="83"/>
  <c r="BW146" i="83"/>
  <c r="AL146" i="83"/>
  <c r="A146" i="83"/>
  <c r="BW145" i="83"/>
  <c r="AL145" i="83"/>
  <c r="A145" i="83"/>
  <c r="BW144" i="83"/>
  <c r="AL144" i="83"/>
  <c r="A144" i="83"/>
  <c r="BW143" i="83"/>
  <c r="AL143" i="83"/>
  <c r="A143" i="83"/>
  <c r="BW142" i="83"/>
  <c r="AL142" i="83"/>
  <c r="A142" i="83"/>
  <c r="BW141" i="83"/>
  <c r="AL141" i="83"/>
  <c r="A141" i="83"/>
  <c r="BW140" i="83"/>
  <c r="AL140" i="83"/>
  <c r="A140" i="83"/>
  <c r="BW139" i="83"/>
  <c r="AL139" i="83"/>
  <c r="A139" i="83"/>
  <c r="BW138" i="83"/>
  <c r="AL138" i="83"/>
  <c r="A138" i="83"/>
  <c r="BW137" i="83"/>
  <c r="AL137" i="83"/>
  <c r="A137" i="83"/>
  <c r="BW136" i="83"/>
  <c r="AL136" i="83"/>
  <c r="A136" i="83"/>
  <c r="BW135" i="83"/>
  <c r="AL135" i="83"/>
  <c r="A135" i="83"/>
  <c r="BW134" i="83"/>
  <c r="AL134" i="83"/>
  <c r="A134" i="83"/>
  <c r="BW133" i="83"/>
  <c r="AL133" i="83"/>
  <c r="A133" i="83"/>
  <c r="BW132" i="83"/>
  <c r="AL132" i="83"/>
  <c r="A132" i="83"/>
  <c r="BW131" i="83"/>
  <c r="AL131" i="83"/>
  <c r="A131" i="83"/>
  <c r="BW130" i="83"/>
  <c r="AL130" i="83"/>
  <c r="A130" i="83"/>
  <c r="B94" i="6"/>
  <c r="B93" i="6"/>
  <c r="B92" i="6"/>
  <c r="B91" i="6"/>
  <c r="B90" i="6"/>
  <c r="B89" i="6"/>
  <c r="B88" i="6"/>
  <c r="T22" i="53" l="1"/>
  <c r="L22" i="53"/>
  <c r="X22" i="53"/>
  <c r="P22" i="53"/>
  <c r="V22" i="53"/>
  <c r="N22" i="53"/>
  <c r="S22" i="53"/>
  <c r="W22" i="53"/>
  <c r="O22" i="53"/>
  <c r="U22" i="53"/>
  <c r="M22" i="53"/>
  <c r="Z22" i="53"/>
  <c r="Z14" i="54"/>
  <c r="Z22" i="58"/>
  <c r="Z22" i="57"/>
  <c r="Z36" i="54"/>
  <c r="Z36" i="56"/>
  <c r="Z3" i="54"/>
  <c r="Z40" i="54"/>
  <c r="Z3" i="56"/>
  <c r="Z42" i="56"/>
  <c r="D46" i="64"/>
  <c r="D47" i="64"/>
  <c r="D48" i="64"/>
  <c r="D49" i="64"/>
  <c r="D50" i="64"/>
  <c r="D51" i="64"/>
  <c r="D52" i="64"/>
  <c r="D53" i="64"/>
  <c r="B4" i="6"/>
  <c r="AB5" i="82"/>
  <c r="AB6" i="82"/>
  <c r="AB7" i="82"/>
  <c r="AB8" i="82"/>
  <c r="AB9" i="82"/>
  <c r="AB10" i="82"/>
  <c r="AB11" i="82"/>
  <c r="AB12" i="82"/>
  <c r="AB13" i="82"/>
  <c r="AB14" i="82"/>
  <c r="AB15" i="82"/>
  <c r="AB16" i="82"/>
  <c r="AB17" i="82"/>
  <c r="AB18" i="82"/>
  <c r="AB19" i="82"/>
  <c r="AB20" i="82"/>
  <c r="AB21" i="82"/>
  <c r="AB22" i="82"/>
  <c r="AB23" i="82"/>
  <c r="AB24" i="82"/>
  <c r="AB25" i="82"/>
  <c r="AB26" i="82"/>
  <c r="AB27" i="82"/>
  <c r="AB28" i="82"/>
  <c r="AB29" i="82"/>
  <c r="AB30" i="82"/>
  <c r="AB31" i="82"/>
  <c r="AB32" i="82"/>
  <c r="AB33" i="82"/>
  <c r="AB34" i="82"/>
  <c r="B111" i="6"/>
  <c r="D4" i="6"/>
  <c r="B110" i="6"/>
  <c r="B109" i="6"/>
  <c r="B108" i="6"/>
  <c r="B107" i="6"/>
  <c r="B106" i="6"/>
  <c r="AP41" i="75"/>
  <c r="AO41" i="75"/>
  <c r="AQ41" i="75"/>
  <c r="AO42" i="76"/>
  <c r="AP42" i="76"/>
  <c r="AQ42" i="76"/>
  <c r="AP41" i="77"/>
  <c r="AO41" i="77"/>
  <c r="AQ41" i="77"/>
  <c r="AO41" i="78"/>
  <c r="AQ41" i="78"/>
  <c r="AP41" i="78"/>
  <c r="AP41" i="74"/>
  <c r="AO41" i="74"/>
  <c r="AQ41" i="74"/>
  <c r="D41" i="74"/>
  <c r="F41" i="74"/>
  <c r="H41" i="74"/>
  <c r="J41" i="74"/>
  <c r="L41" i="74"/>
  <c r="N41" i="74"/>
  <c r="P41" i="74"/>
  <c r="R41" i="74"/>
  <c r="T41" i="74"/>
  <c r="V41" i="74"/>
  <c r="X41" i="74"/>
  <c r="Z41" i="74"/>
  <c r="AB41" i="74"/>
  <c r="AD41" i="74"/>
  <c r="AF41" i="74"/>
  <c r="AH41" i="74"/>
  <c r="AJ41" i="74"/>
  <c r="AL41" i="74"/>
  <c r="AN41" i="74"/>
  <c r="E41" i="74"/>
  <c r="G41" i="74"/>
  <c r="I41" i="74"/>
  <c r="K41" i="74"/>
  <c r="M41" i="74"/>
  <c r="O41" i="74"/>
  <c r="Q41" i="74"/>
  <c r="S41" i="74"/>
  <c r="U41" i="74"/>
  <c r="W41" i="74"/>
  <c r="Y41" i="74"/>
  <c r="AA41" i="74"/>
  <c r="AC41" i="74"/>
  <c r="AE41" i="74"/>
  <c r="AG41" i="74"/>
  <c r="AI41" i="74"/>
  <c r="AK41" i="74"/>
  <c r="AM41" i="74"/>
  <c r="E41" i="75"/>
  <c r="G41" i="75"/>
  <c r="I41" i="75"/>
  <c r="K41" i="75"/>
  <c r="M41" i="75"/>
  <c r="O41" i="75"/>
  <c r="Q41" i="75"/>
  <c r="S41" i="75"/>
  <c r="U41" i="75"/>
  <c r="W41" i="75"/>
  <c r="Y41" i="75"/>
  <c r="AA41" i="75"/>
  <c r="AC41" i="75"/>
  <c r="AE41" i="75"/>
  <c r="AG41" i="75"/>
  <c r="AI41" i="75"/>
  <c r="AK41" i="75"/>
  <c r="AM41" i="75"/>
  <c r="D41" i="75"/>
  <c r="F41" i="75"/>
  <c r="H41" i="75"/>
  <c r="J41" i="75"/>
  <c r="L41" i="75"/>
  <c r="N41" i="75"/>
  <c r="P41" i="75"/>
  <c r="R41" i="75"/>
  <c r="T41" i="75"/>
  <c r="V41" i="75"/>
  <c r="X41" i="75"/>
  <c r="Z41" i="75"/>
  <c r="AB41" i="75"/>
  <c r="AD41" i="75"/>
  <c r="AF41" i="75"/>
  <c r="AH41" i="75"/>
  <c r="AJ41" i="75"/>
  <c r="AL41" i="75"/>
  <c r="AN41" i="75"/>
  <c r="D42" i="76"/>
  <c r="E42" i="76"/>
  <c r="F42" i="76"/>
  <c r="G42" i="76"/>
  <c r="H42" i="76"/>
  <c r="I42" i="76"/>
  <c r="J42" i="76"/>
  <c r="K42" i="76"/>
  <c r="L42" i="76"/>
  <c r="M42" i="76"/>
  <c r="N42" i="76"/>
  <c r="O42" i="76"/>
  <c r="P42" i="76"/>
  <c r="Q42" i="76"/>
  <c r="R42" i="76"/>
  <c r="S42" i="76"/>
  <c r="T42" i="76"/>
  <c r="U42" i="76"/>
  <c r="V42" i="76"/>
  <c r="W42" i="76"/>
  <c r="X42" i="76"/>
  <c r="Y42" i="76"/>
  <c r="Z42" i="76"/>
  <c r="AA42" i="76"/>
  <c r="AB42" i="76"/>
  <c r="AC42" i="76"/>
  <c r="AD42" i="76"/>
  <c r="AE42" i="76"/>
  <c r="AF42" i="76"/>
  <c r="AG42" i="76"/>
  <c r="AH42" i="76"/>
  <c r="AI42" i="76"/>
  <c r="AJ42" i="76"/>
  <c r="AK42" i="76"/>
  <c r="AL42" i="76"/>
  <c r="AM42" i="76"/>
  <c r="AN42" i="76"/>
  <c r="D41" i="77"/>
  <c r="F41" i="77"/>
  <c r="H41" i="77"/>
  <c r="J41" i="77"/>
  <c r="L41" i="77"/>
  <c r="N41" i="77"/>
  <c r="P41" i="77"/>
  <c r="R41" i="77"/>
  <c r="T41" i="77"/>
  <c r="V41" i="77"/>
  <c r="X41" i="77"/>
  <c r="Z41" i="77"/>
  <c r="AB41" i="77"/>
  <c r="AD41" i="77"/>
  <c r="AF41" i="77"/>
  <c r="AH41" i="77"/>
  <c r="AJ41" i="77"/>
  <c r="AL41" i="77"/>
  <c r="AN41" i="77"/>
  <c r="E41" i="77"/>
  <c r="G41" i="77"/>
  <c r="I41" i="77"/>
  <c r="K41" i="77"/>
  <c r="M41" i="77"/>
  <c r="O41" i="77"/>
  <c r="Q41" i="77"/>
  <c r="S41" i="77"/>
  <c r="U41" i="77"/>
  <c r="W41" i="77"/>
  <c r="Y41" i="77"/>
  <c r="AA41" i="77"/>
  <c r="AC41" i="77"/>
  <c r="AE41" i="77"/>
  <c r="AG41" i="77"/>
  <c r="AI41" i="77"/>
  <c r="AK41" i="77"/>
  <c r="AM41" i="77"/>
  <c r="E41" i="78"/>
  <c r="G41" i="78"/>
  <c r="I41" i="78"/>
  <c r="K41" i="78"/>
  <c r="M41" i="78"/>
  <c r="O41" i="78"/>
  <c r="Q41" i="78"/>
  <c r="S41" i="78"/>
  <c r="U41" i="78"/>
  <c r="W41" i="78"/>
  <c r="Y41" i="78"/>
  <c r="AA41" i="78"/>
  <c r="AC41" i="78"/>
  <c r="AE41" i="78"/>
  <c r="AG41" i="78"/>
  <c r="AI41" i="78"/>
  <c r="AK41" i="78"/>
  <c r="AM41" i="78"/>
  <c r="D41" i="78"/>
  <c r="F41" i="78"/>
  <c r="H41" i="78"/>
  <c r="J41" i="78"/>
  <c r="L41" i="78"/>
  <c r="N41" i="78"/>
  <c r="P41" i="78"/>
  <c r="R41" i="78"/>
  <c r="T41" i="78"/>
  <c r="V41" i="78"/>
  <c r="X41" i="78"/>
  <c r="Z41" i="78"/>
  <c r="AB41" i="78"/>
  <c r="AD41" i="78"/>
  <c r="AF41" i="78"/>
  <c r="AH41" i="78"/>
  <c r="AJ41" i="78"/>
  <c r="AL41" i="78"/>
  <c r="AN41" i="78"/>
  <c r="B3" i="6"/>
  <c r="N30" i="32"/>
  <c r="M30" i="32"/>
  <c r="K30" i="32"/>
  <c r="I30" i="32"/>
  <c r="G30" i="32"/>
  <c r="E30" i="32"/>
  <c r="C30" i="32"/>
  <c r="B70" i="6"/>
  <c r="B69" i="6"/>
  <c r="B68" i="6"/>
  <c r="B67" i="6"/>
  <c r="B66" i="6"/>
  <c r="B65" i="6"/>
  <c r="B64" i="6"/>
  <c r="B52" i="6"/>
  <c r="B51" i="6"/>
  <c r="B50" i="6"/>
  <c r="B49" i="6"/>
  <c r="B47" i="6"/>
  <c r="B48" i="6"/>
  <c r="B46" i="6"/>
  <c r="B40" i="6"/>
  <c r="B39" i="6"/>
  <c r="B38" i="6"/>
  <c r="B37" i="6"/>
  <c r="B36" i="6"/>
  <c r="B35" i="6"/>
  <c r="B34" i="6"/>
  <c r="B28" i="6"/>
  <c r="B27" i="6"/>
  <c r="B26" i="6"/>
  <c r="B25" i="6"/>
  <c r="B24" i="6"/>
  <c r="B23" i="6"/>
  <c r="B22" i="6"/>
  <c r="B16" i="6"/>
  <c r="B15" i="6"/>
  <c r="B14" i="6"/>
  <c r="B13" i="6"/>
  <c r="B12" i="6"/>
  <c r="B11" i="6"/>
  <c r="B10" i="6"/>
  <c r="L62" i="55"/>
  <c r="L63" i="55"/>
  <c r="L64" i="55"/>
  <c r="L65" i="55"/>
  <c r="L66" i="55"/>
  <c r="L67" i="55"/>
  <c r="L68" i="55"/>
  <c r="L69" i="55"/>
  <c r="L70" i="55"/>
  <c r="L71" i="55"/>
  <c r="M62" i="55"/>
  <c r="N62" i="55"/>
  <c r="O62" i="55"/>
  <c r="P62" i="55"/>
  <c r="Q62" i="55"/>
  <c r="R62" i="55"/>
  <c r="S62" i="55"/>
  <c r="T62" i="55"/>
  <c r="U62" i="55"/>
  <c r="V62" i="55"/>
  <c r="W62" i="55"/>
  <c r="X62" i="55"/>
  <c r="Y62" i="55"/>
  <c r="M63" i="55"/>
  <c r="N63" i="55"/>
  <c r="O63" i="55"/>
  <c r="P63" i="55"/>
  <c r="Q63" i="55"/>
  <c r="R63" i="55"/>
  <c r="S63" i="55"/>
  <c r="T63" i="55"/>
  <c r="U63" i="55"/>
  <c r="V63" i="55"/>
  <c r="W63" i="55"/>
  <c r="X63" i="55"/>
  <c r="Y63" i="55"/>
  <c r="M64" i="55"/>
  <c r="N64" i="55"/>
  <c r="O64" i="55"/>
  <c r="P64" i="55"/>
  <c r="Q64" i="55"/>
  <c r="R64" i="55"/>
  <c r="S64" i="55"/>
  <c r="T64" i="55"/>
  <c r="U64" i="55"/>
  <c r="V64" i="55"/>
  <c r="W64" i="55"/>
  <c r="X64" i="55"/>
  <c r="Y64" i="55"/>
  <c r="M65" i="55"/>
  <c r="N65" i="55"/>
  <c r="O65" i="55"/>
  <c r="P65" i="55"/>
  <c r="Q65" i="55"/>
  <c r="R65" i="55"/>
  <c r="S65" i="55"/>
  <c r="T65" i="55"/>
  <c r="U65" i="55"/>
  <c r="V65" i="55"/>
  <c r="W65" i="55"/>
  <c r="X65" i="55"/>
  <c r="Y65" i="55"/>
  <c r="M66" i="55"/>
  <c r="N66" i="55"/>
  <c r="O66" i="55"/>
  <c r="P66" i="55"/>
  <c r="Q66" i="55"/>
  <c r="R66" i="55"/>
  <c r="S66" i="55"/>
  <c r="T66" i="55"/>
  <c r="U66" i="55"/>
  <c r="V66" i="55"/>
  <c r="W66" i="55"/>
  <c r="X66" i="55"/>
  <c r="Y66" i="55"/>
  <c r="M67" i="55"/>
  <c r="N67" i="55"/>
  <c r="O67" i="55"/>
  <c r="P67" i="55"/>
  <c r="Q67" i="55"/>
  <c r="R67" i="55"/>
  <c r="S67" i="55"/>
  <c r="T67" i="55"/>
  <c r="U67" i="55"/>
  <c r="V67" i="55"/>
  <c r="W67" i="55"/>
  <c r="X67" i="55"/>
  <c r="Y67" i="55"/>
  <c r="M68" i="55"/>
  <c r="N68" i="55"/>
  <c r="O68" i="55"/>
  <c r="P68" i="55"/>
  <c r="Q68" i="55"/>
  <c r="R68" i="55"/>
  <c r="S68" i="55"/>
  <c r="T68" i="55"/>
  <c r="U68" i="55"/>
  <c r="V68" i="55"/>
  <c r="W68" i="55"/>
  <c r="X68" i="55"/>
  <c r="Y68" i="55"/>
  <c r="M69" i="55"/>
  <c r="N69" i="55"/>
  <c r="O69" i="55"/>
  <c r="P69" i="55"/>
  <c r="Q69" i="55"/>
  <c r="R69" i="55"/>
  <c r="S69" i="55"/>
  <c r="T69" i="55"/>
  <c r="U69" i="55"/>
  <c r="V69" i="55"/>
  <c r="W69" i="55"/>
  <c r="X69" i="55"/>
  <c r="Y69" i="55"/>
  <c r="M70" i="55"/>
  <c r="N70" i="55"/>
  <c r="O70" i="55"/>
  <c r="P70" i="55"/>
  <c r="Q70" i="55"/>
  <c r="R70" i="55"/>
  <c r="S70" i="55"/>
  <c r="T70" i="55"/>
  <c r="U70" i="55"/>
  <c r="V70" i="55"/>
  <c r="W70" i="55"/>
  <c r="X70" i="55"/>
  <c r="Y70" i="55"/>
  <c r="M71" i="55"/>
  <c r="N71" i="55"/>
  <c r="O71" i="55"/>
  <c r="P71" i="55"/>
  <c r="Q71" i="55"/>
  <c r="R71" i="55"/>
  <c r="S71" i="55"/>
  <c r="T71" i="55"/>
  <c r="U71" i="55"/>
  <c r="V71" i="55"/>
  <c r="W71" i="55"/>
  <c r="X71" i="55"/>
  <c r="Y71" i="55"/>
  <c r="Y20" i="58"/>
  <c r="Y18" i="58"/>
  <c r="Y16" i="58"/>
  <c r="Y14" i="58"/>
  <c r="Y13" i="58"/>
  <c r="Y11" i="58"/>
  <c r="Y9" i="58"/>
  <c r="Y7" i="58"/>
  <c r="Y5" i="58"/>
  <c r="Y114" i="57"/>
  <c r="Y91" i="57"/>
  <c r="Y68" i="57"/>
  <c r="Y20" i="57"/>
  <c r="Y18" i="57"/>
  <c r="Y16" i="57"/>
  <c r="Y14" i="57"/>
  <c r="Y12" i="57"/>
  <c r="Y10" i="57"/>
  <c r="Y8" i="57"/>
  <c r="Y6" i="57"/>
  <c r="Y4" i="57"/>
  <c r="Y114" i="53"/>
  <c r="Y91" i="53"/>
  <c r="Y68" i="53"/>
  <c r="Y26" i="58"/>
  <c r="Y51" i="58" s="1"/>
  <c r="Y73" i="58" s="1"/>
  <c r="Y98" i="58" s="1"/>
  <c r="Y53" i="56"/>
  <c r="Y36" i="56"/>
  <c r="Y14" i="56"/>
  <c r="Y113" i="55"/>
  <c r="Y111" i="55"/>
  <c r="Y109" i="55"/>
  <c r="Y107" i="55"/>
  <c r="Y104" i="55"/>
  <c r="Y102" i="55"/>
  <c r="Y100" i="55"/>
  <c r="Y98" i="55"/>
  <c r="Y96" i="55"/>
  <c r="Y90" i="55"/>
  <c r="Y88" i="55"/>
  <c r="Y86" i="55"/>
  <c r="Y84" i="55"/>
  <c r="Y81" i="55"/>
  <c r="Y79" i="55"/>
  <c r="Y77" i="55"/>
  <c r="Y75" i="55"/>
  <c r="Y73" i="55"/>
  <c r="Y51" i="54"/>
  <c r="Y36" i="54"/>
  <c r="Y12" i="54"/>
  <c r="Y10" i="54"/>
  <c r="Y8" i="54"/>
  <c r="Y6" i="54"/>
  <c r="Y4" i="54"/>
  <c r="Y4" i="58"/>
  <c r="Y6" i="58"/>
  <c r="Y8" i="58"/>
  <c r="Y10" i="58"/>
  <c r="Y12" i="58"/>
  <c r="Y15" i="58"/>
  <c r="Y17" i="58"/>
  <c r="Y19" i="58"/>
  <c r="Y21" i="58"/>
  <c r="Y45" i="58"/>
  <c r="Y70" i="58"/>
  <c r="Y92" i="58"/>
  <c r="Y117" i="58"/>
  <c r="Y5" i="57"/>
  <c r="Y7" i="57"/>
  <c r="Y9" i="57"/>
  <c r="Y11" i="57"/>
  <c r="Y13" i="57"/>
  <c r="Y15" i="57"/>
  <c r="Y17" i="57"/>
  <c r="Y19" i="57"/>
  <c r="Y21" i="57"/>
  <c r="Y26" i="57"/>
  <c r="Y49" i="57" s="1"/>
  <c r="Y72" i="57" s="1"/>
  <c r="Y95" i="57" s="1"/>
  <c r="Y3" i="56"/>
  <c r="Y25" i="56"/>
  <c r="Y42" i="56"/>
  <c r="Y64" i="56"/>
  <c r="Y74" i="55"/>
  <c r="Y76" i="55"/>
  <c r="Y78" i="55"/>
  <c r="Y80" i="55"/>
  <c r="Y83" i="55"/>
  <c r="Y85" i="55"/>
  <c r="Y87" i="55"/>
  <c r="Y89" i="55"/>
  <c r="Y91" i="55"/>
  <c r="Y97" i="55"/>
  <c r="Y99" i="55"/>
  <c r="Y101" i="55"/>
  <c r="Y103" i="55"/>
  <c r="Y106" i="55"/>
  <c r="Y108" i="55"/>
  <c r="Y110" i="55"/>
  <c r="Y112" i="55"/>
  <c r="Y7" i="54"/>
  <c r="Y9" i="54"/>
  <c r="Y3" i="54"/>
  <c r="Y5" i="54"/>
  <c r="Y11" i="54"/>
  <c r="Y13" i="54"/>
  <c r="Y25" i="54"/>
  <c r="Y40" i="54"/>
  <c r="Y62" i="54"/>
  <c r="Y26" i="53"/>
  <c r="Y49" i="53" s="1"/>
  <c r="Y72" i="53" s="1"/>
  <c r="Y95" i="53" s="1"/>
  <c r="O31" i="36"/>
  <c r="O30" i="35"/>
  <c r="O31" i="34"/>
  <c r="O30" i="33"/>
  <c r="O30" i="32"/>
  <c r="O31" i="31"/>
  <c r="B78" i="6"/>
  <c r="B77" i="6"/>
  <c r="B76" i="6"/>
  <c r="D45" i="64"/>
  <c r="D44" i="64"/>
  <c r="E13" i="64"/>
  <c r="E12" i="64"/>
  <c r="E11" i="64"/>
  <c r="E10" i="64"/>
  <c r="E9" i="64"/>
  <c r="E8" i="64"/>
  <c r="E7" i="64"/>
  <c r="E6" i="64"/>
  <c r="E5" i="64"/>
  <c r="B75" i="6"/>
  <c r="B74" i="6"/>
  <c r="B73" i="6"/>
  <c r="B72" i="6"/>
  <c r="B71" i="6"/>
  <c r="B87" i="6"/>
  <c r="B95" i="6"/>
  <c r="N30" i="33"/>
  <c r="N31" i="36"/>
  <c r="N30" i="35"/>
  <c r="N31" i="34"/>
  <c r="D31" i="31"/>
  <c r="F31" i="31"/>
  <c r="H31" i="31"/>
  <c r="J31" i="31"/>
  <c r="L31" i="31"/>
  <c r="N31" i="31"/>
  <c r="B31" i="31"/>
  <c r="C31" i="31"/>
  <c r="E31" i="31"/>
  <c r="G31" i="31"/>
  <c r="I31" i="31"/>
  <c r="K31" i="31"/>
  <c r="M31" i="31"/>
  <c r="V8" i="54"/>
  <c r="U8" i="54"/>
  <c r="T8" i="54"/>
  <c r="R8" i="54"/>
  <c r="N8" i="54"/>
  <c r="M8" i="54"/>
  <c r="W7" i="54"/>
  <c r="S7" i="54"/>
  <c r="O7" i="54"/>
  <c r="M31" i="36"/>
  <c r="L31" i="36"/>
  <c r="K31" i="36"/>
  <c r="J31" i="36"/>
  <c r="I31" i="36"/>
  <c r="H31" i="36"/>
  <c r="G31" i="36"/>
  <c r="F31" i="36"/>
  <c r="E31" i="36"/>
  <c r="D31" i="36"/>
  <c r="C31" i="36"/>
  <c r="B31" i="36"/>
  <c r="M31" i="34"/>
  <c r="L31" i="34"/>
  <c r="K31" i="34"/>
  <c r="J31" i="34"/>
  <c r="I31" i="34"/>
  <c r="H31" i="34"/>
  <c r="G31" i="34"/>
  <c r="F31" i="34"/>
  <c r="E31" i="34"/>
  <c r="D31" i="34"/>
  <c r="C31" i="34"/>
  <c r="B31" i="34"/>
  <c r="P8" i="54"/>
  <c r="X8" i="54"/>
  <c r="Q8" i="54"/>
  <c r="L7" i="54"/>
  <c r="B30" i="35"/>
  <c r="C30" i="35"/>
  <c r="D30" i="35"/>
  <c r="E30" i="35"/>
  <c r="F30" i="35"/>
  <c r="G30" i="35"/>
  <c r="H30" i="35"/>
  <c r="I30" i="35"/>
  <c r="J30" i="35"/>
  <c r="K30" i="35"/>
  <c r="L30" i="35"/>
  <c r="M30" i="35"/>
  <c r="B30" i="33"/>
  <c r="C30" i="33"/>
  <c r="D30" i="33"/>
  <c r="E30" i="33"/>
  <c r="F30" i="33"/>
  <c r="G30" i="33"/>
  <c r="H30" i="33"/>
  <c r="I30" i="33"/>
  <c r="J30" i="33"/>
  <c r="K30" i="33"/>
  <c r="L30" i="33"/>
  <c r="M30" i="33"/>
  <c r="B30" i="32"/>
  <c r="D30" i="32"/>
  <c r="F30" i="32"/>
  <c r="H30" i="32"/>
  <c r="J30" i="32"/>
  <c r="L30" i="32"/>
  <c r="X109" i="55"/>
  <c r="X111" i="55"/>
  <c r="X113" i="55"/>
  <c r="X73" i="55"/>
  <c r="X74" i="55"/>
  <c r="X75" i="55"/>
  <c r="X76" i="55"/>
  <c r="X77" i="55"/>
  <c r="X78" i="55"/>
  <c r="X79" i="55"/>
  <c r="X80" i="55"/>
  <c r="X81" i="55"/>
  <c r="X83" i="55"/>
  <c r="X84" i="55"/>
  <c r="X85" i="55"/>
  <c r="X86" i="55"/>
  <c r="X87" i="55"/>
  <c r="X88" i="55"/>
  <c r="X89" i="55"/>
  <c r="X90" i="55"/>
  <c r="X91" i="55"/>
  <c r="X96" i="55"/>
  <c r="X97" i="55"/>
  <c r="X98" i="55"/>
  <c r="X99" i="55"/>
  <c r="X100" i="55"/>
  <c r="X101" i="55"/>
  <c r="X102" i="55"/>
  <c r="X103" i="55"/>
  <c r="X104" i="55"/>
  <c r="X106" i="55"/>
  <c r="X107" i="55"/>
  <c r="X108" i="55"/>
  <c r="X110" i="55"/>
  <c r="X112" i="55"/>
  <c r="L4" i="58"/>
  <c r="B85" i="6"/>
  <c r="M4" i="58"/>
  <c r="M22" i="58" s="1"/>
  <c r="N4" i="58"/>
  <c r="O4" i="58"/>
  <c r="P4" i="58"/>
  <c r="Q4" i="58"/>
  <c r="R4" i="58"/>
  <c r="S4" i="58"/>
  <c r="T4" i="58"/>
  <c r="U4" i="58"/>
  <c r="V4" i="58"/>
  <c r="W4" i="58"/>
  <c r="X4" i="58"/>
  <c r="X5" i="58"/>
  <c r="X6" i="58"/>
  <c r="X7" i="58"/>
  <c r="X8" i="58"/>
  <c r="X9" i="58"/>
  <c r="X10" i="58"/>
  <c r="X11" i="58"/>
  <c r="X12" i="58"/>
  <c r="X13" i="58"/>
  <c r="X14" i="58"/>
  <c r="X15" i="58"/>
  <c r="X16" i="58"/>
  <c r="X17" i="58"/>
  <c r="X18" i="58"/>
  <c r="X19" i="58"/>
  <c r="X20" i="58"/>
  <c r="X21" i="58"/>
  <c r="L5" i="58"/>
  <c r="M5" i="58"/>
  <c r="N5" i="58"/>
  <c r="O5" i="58"/>
  <c r="P5" i="58"/>
  <c r="Q5" i="58"/>
  <c r="R5" i="58"/>
  <c r="S5" i="58"/>
  <c r="T5" i="58"/>
  <c r="U5" i="58"/>
  <c r="V5" i="58"/>
  <c r="V6" i="58"/>
  <c r="V7" i="58"/>
  <c r="V8" i="58"/>
  <c r="V9" i="58"/>
  <c r="V10" i="58"/>
  <c r="V11" i="58"/>
  <c r="V12" i="58"/>
  <c r="V13" i="58"/>
  <c r="V14" i="58"/>
  <c r="V15" i="58"/>
  <c r="V16" i="58"/>
  <c r="V17" i="58"/>
  <c r="V18" i="58"/>
  <c r="V19" i="58"/>
  <c r="V20" i="58"/>
  <c r="V21" i="58"/>
  <c r="W5" i="58"/>
  <c r="L6" i="58"/>
  <c r="M6" i="58"/>
  <c r="N6" i="58"/>
  <c r="O6" i="58"/>
  <c r="P6" i="58"/>
  <c r="Q6" i="58"/>
  <c r="R6" i="58"/>
  <c r="S6" i="58"/>
  <c r="T6" i="58"/>
  <c r="U6" i="58"/>
  <c r="W6" i="58"/>
  <c r="L7" i="58"/>
  <c r="M7" i="58"/>
  <c r="N7" i="58"/>
  <c r="O7" i="58"/>
  <c r="P7" i="58"/>
  <c r="Q7" i="58"/>
  <c r="R7" i="58"/>
  <c r="S7" i="58"/>
  <c r="T7" i="58"/>
  <c r="U7" i="58"/>
  <c r="W7" i="58"/>
  <c r="W8" i="58"/>
  <c r="W9" i="58"/>
  <c r="W10" i="58"/>
  <c r="W11" i="58"/>
  <c r="W12" i="58"/>
  <c r="W13" i="58"/>
  <c r="W14" i="58"/>
  <c r="W15" i="58"/>
  <c r="W16" i="58"/>
  <c r="W17" i="58"/>
  <c r="W18" i="58"/>
  <c r="W19" i="58"/>
  <c r="W20" i="58"/>
  <c r="W21" i="58"/>
  <c r="L8" i="58"/>
  <c r="M8" i="58"/>
  <c r="N8" i="58"/>
  <c r="O8" i="58"/>
  <c r="P8" i="58"/>
  <c r="Q8" i="58"/>
  <c r="R8" i="58"/>
  <c r="S8" i="58"/>
  <c r="T8" i="58"/>
  <c r="U8" i="58"/>
  <c r="L9" i="58"/>
  <c r="M9" i="58"/>
  <c r="N9" i="58"/>
  <c r="O9" i="58"/>
  <c r="P9" i="58"/>
  <c r="Q9" i="58"/>
  <c r="R9" i="58"/>
  <c r="S9" i="58"/>
  <c r="T9" i="58"/>
  <c r="U9" i="58"/>
  <c r="L10" i="58"/>
  <c r="M10" i="58"/>
  <c r="N10" i="58"/>
  <c r="O10" i="58"/>
  <c r="P10" i="58"/>
  <c r="Q10" i="58"/>
  <c r="R10" i="58"/>
  <c r="S10" i="58"/>
  <c r="T10" i="58"/>
  <c r="U10" i="58"/>
  <c r="L11" i="58"/>
  <c r="M11" i="58"/>
  <c r="N11" i="58"/>
  <c r="O11" i="58"/>
  <c r="P11" i="58"/>
  <c r="Q11" i="58"/>
  <c r="R11" i="58"/>
  <c r="S11" i="58"/>
  <c r="T11" i="58"/>
  <c r="U11" i="58"/>
  <c r="L12" i="58"/>
  <c r="M12" i="58"/>
  <c r="N12" i="58"/>
  <c r="O12" i="58"/>
  <c r="P12" i="58"/>
  <c r="Q12" i="58"/>
  <c r="R12" i="58"/>
  <c r="S12" i="58"/>
  <c r="T12" i="58"/>
  <c r="U12" i="58"/>
  <c r="L13" i="58"/>
  <c r="M13" i="58"/>
  <c r="N13" i="58"/>
  <c r="O13" i="58"/>
  <c r="P13" i="58"/>
  <c r="Q13" i="58"/>
  <c r="R13" i="58"/>
  <c r="S13" i="58"/>
  <c r="T13" i="58"/>
  <c r="U13" i="58"/>
  <c r="L14" i="58"/>
  <c r="M14" i="58"/>
  <c r="N14" i="58"/>
  <c r="O14" i="58"/>
  <c r="P14" i="58"/>
  <c r="Q14" i="58"/>
  <c r="R14" i="58"/>
  <c r="S14" i="58"/>
  <c r="T14" i="58"/>
  <c r="U14" i="58"/>
  <c r="L15" i="58"/>
  <c r="M15" i="58"/>
  <c r="N15" i="58"/>
  <c r="O15" i="58"/>
  <c r="P15" i="58"/>
  <c r="Q15" i="58"/>
  <c r="R15" i="58"/>
  <c r="S15" i="58"/>
  <c r="T15" i="58"/>
  <c r="U15" i="58"/>
  <c r="L16" i="58"/>
  <c r="M16" i="58"/>
  <c r="N16" i="58"/>
  <c r="O16" i="58"/>
  <c r="P16" i="58"/>
  <c r="Q16" i="58"/>
  <c r="R16" i="58"/>
  <c r="S16" i="58"/>
  <c r="T16" i="58"/>
  <c r="U16" i="58"/>
  <c r="L17" i="58"/>
  <c r="M17" i="58"/>
  <c r="N17" i="58"/>
  <c r="O17" i="58"/>
  <c r="P17" i="58"/>
  <c r="Q17" i="58"/>
  <c r="R17" i="58"/>
  <c r="S17" i="58"/>
  <c r="T17" i="58"/>
  <c r="U17" i="58"/>
  <c r="L18" i="58"/>
  <c r="M18" i="58"/>
  <c r="N18" i="58"/>
  <c r="O18" i="58"/>
  <c r="P18" i="58"/>
  <c r="Q18" i="58"/>
  <c r="R18" i="58"/>
  <c r="S18" i="58"/>
  <c r="T18" i="58"/>
  <c r="U18" i="58"/>
  <c r="L19" i="58"/>
  <c r="M19" i="58"/>
  <c r="N19" i="58"/>
  <c r="O19" i="58"/>
  <c r="P19" i="58"/>
  <c r="Q19" i="58"/>
  <c r="R19" i="58"/>
  <c r="S19" i="58"/>
  <c r="T19" i="58"/>
  <c r="U19" i="58"/>
  <c r="L20" i="58"/>
  <c r="M20" i="58"/>
  <c r="N20" i="58"/>
  <c r="O20" i="58"/>
  <c r="P20" i="58"/>
  <c r="Q20" i="58"/>
  <c r="R20" i="58"/>
  <c r="S20" i="58"/>
  <c r="T20" i="58"/>
  <c r="U20" i="58"/>
  <c r="L21" i="58"/>
  <c r="M21" i="58"/>
  <c r="N21" i="58"/>
  <c r="O21" i="58"/>
  <c r="P21" i="58"/>
  <c r="Q21" i="58"/>
  <c r="R21" i="58"/>
  <c r="S21" i="58"/>
  <c r="T21" i="58"/>
  <c r="U21" i="58"/>
  <c r="L26" i="58"/>
  <c r="L51" i="58" s="1"/>
  <c r="L73" i="58" s="1"/>
  <c r="L98" i="58" s="1"/>
  <c r="M26" i="58"/>
  <c r="N26" i="58"/>
  <c r="N51" i="58" s="1"/>
  <c r="N73" i="58" s="1"/>
  <c r="N98" i="58" s="1"/>
  <c r="O26" i="58"/>
  <c r="P26" i="58"/>
  <c r="Q26" i="58"/>
  <c r="Q51" i="58" s="1"/>
  <c r="Q73" i="58" s="1"/>
  <c r="Q98" i="58" s="1"/>
  <c r="R26" i="58"/>
  <c r="R51" i="58" s="1"/>
  <c r="R73" i="58" s="1"/>
  <c r="R98" i="58" s="1"/>
  <c r="S26" i="58"/>
  <c r="S51" i="58" s="1"/>
  <c r="S73" i="58" s="1"/>
  <c r="S98" i="58" s="1"/>
  <c r="T26" i="58"/>
  <c r="T51" i="58" s="1"/>
  <c r="T73" i="58" s="1"/>
  <c r="T98" i="58" s="1"/>
  <c r="U26" i="58"/>
  <c r="V26" i="58"/>
  <c r="V51" i="58" s="1"/>
  <c r="V73" i="58" s="1"/>
  <c r="V98" i="58" s="1"/>
  <c r="W26" i="58"/>
  <c r="X26" i="58"/>
  <c r="L45" i="58"/>
  <c r="M45" i="58"/>
  <c r="N45" i="58"/>
  <c r="O45" i="58"/>
  <c r="P45" i="58"/>
  <c r="Q45" i="58"/>
  <c r="R45" i="58"/>
  <c r="S45" i="58"/>
  <c r="T45" i="58"/>
  <c r="U45" i="58"/>
  <c r="V45" i="58"/>
  <c r="W45" i="58"/>
  <c r="X45" i="58"/>
  <c r="M51" i="58"/>
  <c r="M73" i="58" s="1"/>
  <c r="M98" i="58" s="1"/>
  <c r="O51" i="58"/>
  <c r="O73" i="58" s="1"/>
  <c r="O98" i="58" s="1"/>
  <c r="P51" i="58"/>
  <c r="P73" i="58" s="1"/>
  <c r="P98" i="58" s="1"/>
  <c r="U51" i="58"/>
  <c r="U73" i="58" s="1"/>
  <c r="U98" i="58" s="1"/>
  <c r="W51" i="58"/>
  <c r="W73" i="58" s="1"/>
  <c r="W98" i="58" s="1"/>
  <c r="X51" i="58"/>
  <c r="X73" i="58" s="1"/>
  <c r="X98" i="58" s="1"/>
  <c r="L70" i="58"/>
  <c r="M70" i="58"/>
  <c r="N70" i="58"/>
  <c r="O70" i="58"/>
  <c r="P70" i="58"/>
  <c r="Q70" i="58"/>
  <c r="R70" i="58"/>
  <c r="S70" i="58"/>
  <c r="T70" i="58"/>
  <c r="U70" i="58"/>
  <c r="V70" i="58"/>
  <c r="W70" i="58"/>
  <c r="X70" i="58"/>
  <c r="L92" i="58"/>
  <c r="M92" i="58"/>
  <c r="N92" i="58"/>
  <c r="O92" i="58"/>
  <c r="P92" i="58"/>
  <c r="Q92" i="58"/>
  <c r="R92" i="58"/>
  <c r="S92" i="58"/>
  <c r="T92" i="58"/>
  <c r="U92" i="58"/>
  <c r="V92" i="58"/>
  <c r="W92" i="58"/>
  <c r="X92" i="58"/>
  <c r="L117" i="58"/>
  <c r="M117" i="58"/>
  <c r="N117" i="58"/>
  <c r="O117" i="58"/>
  <c r="P117" i="58"/>
  <c r="Q117" i="58"/>
  <c r="R117" i="58"/>
  <c r="S117" i="58"/>
  <c r="T117" i="58"/>
  <c r="U117" i="58"/>
  <c r="V117" i="58"/>
  <c r="W117" i="58"/>
  <c r="X117" i="58"/>
  <c r="B84" i="6"/>
  <c r="L4" i="57"/>
  <c r="M4" i="57"/>
  <c r="N4" i="57"/>
  <c r="O4" i="57"/>
  <c r="P4" i="57"/>
  <c r="Q4" i="57"/>
  <c r="R4" i="57"/>
  <c r="S4" i="57"/>
  <c r="T4" i="57"/>
  <c r="U4" i="57"/>
  <c r="V4" i="57"/>
  <c r="W4" i="57"/>
  <c r="X4" i="57"/>
  <c r="L5" i="57"/>
  <c r="M5" i="57"/>
  <c r="N5" i="57"/>
  <c r="O5" i="57"/>
  <c r="P5" i="57"/>
  <c r="Q5" i="57"/>
  <c r="R5" i="57"/>
  <c r="S5" i="57"/>
  <c r="T5" i="57"/>
  <c r="T6" i="57"/>
  <c r="T7" i="57"/>
  <c r="T8" i="57"/>
  <c r="T9" i="57"/>
  <c r="T10" i="57"/>
  <c r="T11" i="57"/>
  <c r="T12" i="57"/>
  <c r="T13" i="57"/>
  <c r="T14" i="57"/>
  <c r="T15" i="57"/>
  <c r="T16" i="57"/>
  <c r="T17" i="57"/>
  <c r="T18" i="57"/>
  <c r="T19" i="57"/>
  <c r="T20" i="57"/>
  <c r="T21" i="57"/>
  <c r="U5" i="57"/>
  <c r="V5" i="57"/>
  <c r="W5" i="57"/>
  <c r="X5" i="57"/>
  <c r="L6" i="57"/>
  <c r="M6" i="57"/>
  <c r="N6" i="57"/>
  <c r="N7" i="57"/>
  <c r="N8" i="57"/>
  <c r="N9" i="57"/>
  <c r="N10" i="57"/>
  <c r="N11" i="57"/>
  <c r="N12" i="57"/>
  <c r="N13" i="57"/>
  <c r="N14" i="57"/>
  <c r="N15" i="57"/>
  <c r="N16" i="57"/>
  <c r="N17" i="57"/>
  <c r="N18" i="57"/>
  <c r="N19" i="57"/>
  <c r="N20" i="57"/>
  <c r="N21" i="57"/>
  <c r="O6" i="57"/>
  <c r="P6" i="57"/>
  <c r="Q6" i="57"/>
  <c r="R6" i="57"/>
  <c r="S6" i="57"/>
  <c r="U6" i="57"/>
  <c r="V6" i="57"/>
  <c r="W6" i="57"/>
  <c r="W7" i="57"/>
  <c r="W8" i="57"/>
  <c r="W9" i="57"/>
  <c r="W10" i="57"/>
  <c r="W11" i="57"/>
  <c r="W12" i="57"/>
  <c r="W13" i="57"/>
  <c r="W14" i="57"/>
  <c r="W15" i="57"/>
  <c r="W16" i="57"/>
  <c r="W17" i="57"/>
  <c r="W18" i="57"/>
  <c r="W19" i="57"/>
  <c r="W20" i="57"/>
  <c r="W21" i="57"/>
  <c r="X6" i="57"/>
  <c r="L7" i="57"/>
  <c r="L8" i="57"/>
  <c r="L9" i="57"/>
  <c r="L10" i="57"/>
  <c r="L11" i="57"/>
  <c r="L12" i="57"/>
  <c r="L13" i="57"/>
  <c r="L14" i="57"/>
  <c r="L15" i="57"/>
  <c r="L16" i="57"/>
  <c r="L17" i="57"/>
  <c r="L18" i="57"/>
  <c r="L19" i="57"/>
  <c r="L20" i="57"/>
  <c r="L21" i="57"/>
  <c r="M7" i="57"/>
  <c r="O7" i="57"/>
  <c r="P7" i="57"/>
  <c r="Q7" i="57"/>
  <c r="R7" i="57"/>
  <c r="S7" i="57"/>
  <c r="U7" i="57"/>
  <c r="V7" i="57"/>
  <c r="X7" i="57"/>
  <c r="M8" i="57"/>
  <c r="O8" i="57"/>
  <c r="O9" i="57"/>
  <c r="O10" i="57"/>
  <c r="O11" i="57"/>
  <c r="O12" i="57"/>
  <c r="O13" i="57"/>
  <c r="O14" i="57"/>
  <c r="O15" i="57"/>
  <c r="O16" i="57"/>
  <c r="O17" i="57"/>
  <c r="O18" i="57"/>
  <c r="O19" i="57"/>
  <c r="O20" i="57"/>
  <c r="O21" i="57"/>
  <c r="P8" i="57"/>
  <c r="Q8" i="57"/>
  <c r="R8" i="57"/>
  <c r="S8" i="57"/>
  <c r="U8" i="57"/>
  <c r="V8" i="57"/>
  <c r="X8" i="57"/>
  <c r="M9" i="57"/>
  <c r="P9" i="57"/>
  <c r="P10" i="57"/>
  <c r="P11" i="57"/>
  <c r="P12" i="57"/>
  <c r="P13" i="57"/>
  <c r="P14" i="57"/>
  <c r="P15" i="57"/>
  <c r="P16" i="57"/>
  <c r="P17" i="57"/>
  <c r="P18" i="57"/>
  <c r="P19" i="57"/>
  <c r="P20" i="57"/>
  <c r="P21" i="57"/>
  <c r="Q9" i="57"/>
  <c r="R9" i="57"/>
  <c r="S9" i="57"/>
  <c r="U9" i="57"/>
  <c r="V9" i="57"/>
  <c r="X9" i="57"/>
  <c r="M10" i="57"/>
  <c r="Q10" i="57"/>
  <c r="R10" i="57"/>
  <c r="S10" i="57"/>
  <c r="U10" i="57"/>
  <c r="V10" i="57"/>
  <c r="X10" i="57"/>
  <c r="M11" i="57"/>
  <c r="Q11" i="57"/>
  <c r="R11" i="57"/>
  <c r="S11" i="57"/>
  <c r="U11" i="57"/>
  <c r="V11" i="57"/>
  <c r="X11" i="57"/>
  <c r="M12" i="57"/>
  <c r="Q12" i="57"/>
  <c r="R12" i="57"/>
  <c r="S12" i="57"/>
  <c r="U12" i="57"/>
  <c r="V12" i="57"/>
  <c r="X12" i="57"/>
  <c r="M13" i="57"/>
  <c r="Q13" i="57"/>
  <c r="R13" i="57"/>
  <c r="S13" i="57"/>
  <c r="U13" i="57"/>
  <c r="V13" i="57"/>
  <c r="X13" i="57"/>
  <c r="M14" i="57"/>
  <c r="Q14" i="57"/>
  <c r="R14" i="57"/>
  <c r="S14" i="57"/>
  <c r="U14" i="57"/>
  <c r="V14" i="57"/>
  <c r="X14" i="57"/>
  <c r="M15" i="57"/>
  <c r="Q15" i="57"/>
  <c r="R15" i="57"/>
  <c r="S15" i="57"/>
  <c r="S16" i="57"/>
  <c r="S17" i="57"/>
  <c r="S18" i="57"/>
  <c r="S19" i="57"/>
  <c r="S20" i="57"/>
  <c r="S21" i="57"/>
  <c r="U15" i="57"/>
  <c r="V15" i="57"/>
  <c r="X15" i="57"/>
  <c r="M16" i="57"/>
  <c r="Q16" i="57"/>
  <c r="R16" i="57"/>
  <c r="U16" i="57"/>
  <c r="V16" i="57"/>
  <c r="X16" i="57"/>
  <c r="M17" i="57"/>
  <c r="Q17" i="57"/>
  <c r="R17" i="57"/>
  <c r="U17" i="57"/>
  <c r="V17" i="57"/>
  <c r="X17" i="57"/>
  <c r="M18" i="57"/>
  <c r="Q18" i="57"/>
  <c r="R18" i="57"/>
  <c r="U18" i="57"/>
  <c r="V18" i="57"/>
  <c r="X18" i="57"/>
  <c r="M19" i="57"/>
  <c r="Q19" i="57"/>
  <c r="R19" i="57"/>
  <c r="U19" i="57"/>
  <c r="V19" i="57"/>
  <c r="X19" i="57"/>
  <c r="M20" i="57"/>
  <c r="Q20" i="57"/>
  <c r="R20" i="57"/>
  <c r="U20" i="57"/>
  <c r="V20" i="57"/>
  <c r="X20" i="57"/>
  <c r="M21" i="57"/>
  <c r="Q21" i="57"/>
  <c r="R21" i="57"/>
  <c r="U21" i="57"/>
  <c r="V21" i="57"/>
  <c r="X21" i="57"/>
  <c r="L26" i="57"/>
  <c r="M26" i="57"/>
  <c r="N26" i="57"/>
  <c r="N49" i="57" s="1"/>
  <c r="N72" i="57" s="1"/>
  <c r="N95" i="57" s="1"/>
  <c r="O26" i="57"/>
  <c r="O49" i="57" s="1"/>
  <c r="O72" i="57" s="1"/>
  <c r="O95" i="57" s="1"/>
  <c r="P26" i="57"/>
  <c r="Q26" i="57"/>
  <c r="Q49" i="57" s="1"/>
  <c r="Q72" i="57" s="1"/>
  <c r="Q95" i="57" s="1"/>
  <c r="R26" i="57"/>
  <c r="R49" i="57" s="1"/>
  <c r="R72" i="57" s="1"/>
  <c r="R95" i="57" s="1"/>
  <c r="S26" i="57"/>
  <c r="S49" i="57" s="1"/>
  <c r="S72" i="57" s="1"/>
  <c r="S95" i="57" s="1"/>
  <c r="T26" i="57"/>
  <c r="U26" i="57"/>
  <c r="V26" i="57"/>
  <c r="V49" i="57" s="1"/>
  <c r="V72" i="57" s="1"/>
  <c r="V95" i="57" s="1"/>
  <c r="W26" i="57"/>
  <c r="W49" i="57" s="1"/>
  <c r="W72" i="57" s="1"/>
  <c r="W95" i="57" s="1"/>
  <c r="X26" i="57"/>
  <c r="X49" i="57" s="1"/>
  <c r="X72" i="57" s="1"/>
  <c r="X95" i="57" s="1"/>
  <c r="L45" i="57"/>
  <c r="M45" i="57"/>
  <c r="N45" i="57"/>
  <c r="O45" i="57"/>
  <c r="P45" i="57"/>
  <c r="Q45" i="57"/>
  <c r="R45" i="57"/>
  <c r="S45" i="57"/>
  <c r="T45" i="57"/>
  <c r="U45" i="57"/>
  <c r="V45" i="57"/>
  <c r="W45" i="57"/>
  <c r="X45" i="57"/>
  <c r="L49" i="57"/>
  <c r="L72" i="57" s="1"/>
  <c r="L95" i="57" s="1"/>
  <c r="M49" i="57"/>
  <c r="M72" i="57" s="1"/>
  <c r="M95" i="57" s="1"/>
  <c r="P49" i="57"/>
  <c r="P72" i="57" s="1"/>
  <c r="P95" i="57" s="1"/>
  <c r="T49" i="57"/>
  <c r="T72" i="57" s="1"/>
  <c r="T95" i="57" s="1"/>
  <c r="U49" i="57"/>
  <c r="U72" i="57" s="1"/>
  <c r="U95" i="57" s="1"/>
  <c r="L68" i="57"/>
  <c r="M68" i="57"/>
  <c r="N68" i="57"/>
  <c r="O68" i="57"/>
  <c r="P68" i="57"/>
  <c r="Q68" i="57"/>
  <c r="R68" i="57"/>
  <c r="S68" i="57"/>
  <c r="T68" i="57"/>
  <c r="U68" i="57"/>
  <c r="V68" i="57"/>
  <c r="W68" i="57"/>
  <c r="X68" i="57"/>
  <c r="L91" i="57"/>
  <c r="M91" i="57"/>
  <c r="N91" i="57"/>
  <c r="O91" i="57"/>
  <c r="P91" i="57"/>
  <c r="Q91" i="57"/>
  <c r="R91" i="57"/>
  <c r="S91" i="57"/>
  <c r="T91" i="57"/>
  <c r="U91" i="57"/>
  <c r="V91" i="57"/>
  <c r="W91" i="57"/>
  <c r="X91" i="57"/>
  <c r="L114" i="57"/>
  <c r="M114" i="57"/>
  <c r="N114" i="57"/>
  <c r="O114" i="57"/>
  <c r="P114" i="57"/>
  <c r="Q114" i="57"/>
  <c r="R114" i="57"/>
  <c r="S114" i="57"/>
  <c r="T114" i="57"/>
  <c r="U114" i="57"/>
  <c r="V114" i="57"/>
  <c r="W114" i="57"/>
  <c r="X114" i="57"/>
  <c r="B83" i="6"/>
  <c r="P64" i="56"/>
  <c r="N64" i="56"/>
  <c r="M64" i="56"/>
  <c r="L64" i="56"/>
  <c r="O64" i="56"/>
  <c r="Q64" i="56"/>
  <c r="R64" i="56"/>
  <c r="S64" i="56"/>
  <c r="T64" i="56"/>
  <c r="U64" i="56"/>
  <c r="V64" i="56"/>
  <c r="W64" i="56"/>
  <c r="X64" i="56"/>
  <c r="M53" i="56"/>
  <c r="N53" i="56"/>
  <c r="O53" i="56"/>
  <c r="P53" i="56"/>
  <c r="Q53" i="56"/>
  <c r="R53" i="56"/>
  <c r="S53" i="56"/>
  <c r="T53" i="56"/>
  <c r="U53" i="56"/>
  <c r="V53" i="56"/>
  <c r="W53" i="56"/>
  <c r="X53" i="56"/>
  <c r="L53" i="56"/>
  <c r="M36" i="56"/>
  <c r="N36" i="56"/>
  <c r="O36" i="56"/>
  <c r="P36" i="56"/>
  <c r="Q36" i="56"/>
  <c r="R36" i="56"/>
  <c r="S36" i="56"/>
  <c r="T36" i="56"/>
  <c r="U36" i="56"/>
  <c r="V36" i="56"/>
  <c r="W36" i="56"/>
  <c r="X36" i="56"/>
  <c r="L36" i="56"/>
  <c r="M25" i="56"/>
  <c r="N25" i="56"/>
  <c r="O25" i="56"/>
  <c r="P25" i="56"/>
  <c r="Q25" i="56"/>
  <c r="R25" i="56"/>
  <c r="S25" i="56"/>
  <c r="T25" i="56"/>
  <c r="U25" i="56"/>
  <c r="V25" i="56"/>
  <c r="W25" i="56"/>
  <c r="X25" i="56"/>
  <c r="L25" i="56"/>
  <c r="M14" i="56"/>
  <c r="N14" i="56"/>
  <c r="O14" i="56"/>
  <c r="P14" i="56"/>
  <c r="Q14" i="56"/>
  <c r="R14" i="56"/>
  <c r="S14" i="56"/>
  <c r="T14" i="56"/>
  <c r="U14" i="56"/>
  <c r="V14" i="56"/>
  <c r="W14" i="56"/>
  <c r="X14" i="56"/>
  <c r="L14" i="56"/>
  <c r="K64" i="56"/>
  <c r="J64" i="56"/>
  <c r="I64" i="56"/>
  <c r="H64" i="56"/>
  <c r="G64" i="56"/>
  <c r="F64" i="56"/>
  <c r="E64" i="56"/>
  <c r="D64" i="56"/>
  <c r="L42" i="56"/>
  <c r="L3" i="56"/>
  <c r="M3" i="56"/>
  <c r="N3" i="56"/>
  <c r="O3" i="56"/>
  <c r="P3" i="56"/>
  <c r="Q3" i="56"/>
  <c r="R3" i="56"/>
  <c r="S3" i="56"/>
  <c r="T3" i="56"/>
  <c r="U3" i="56"/>
  <c r="V3" i="56"/>
  <c r="W3" i="56"/>
  <c r="X3" i="56"/>
  <c r="D14" i="56"/>
  <c r="E14" i="56"/>
  <c r="F14" i="56"/>
  <c r="G14" i="56"/>
  <c r="H14" i="56"/>
  <c r="I14" i="56"/>
  <c r="J14" i="56"/>
  <c r="K14" i="56"/>
  <c r="D25" i="56"/>
  <c r="E25" i="56"/>
  <c r="F25" i="56"/>
  <c r="G25" i="56"/>
  <c r="H25" i="56"/>
  <c r="I25" i="56"/>
  <c r="J25" i="56"/>
  <c r="K25" i="56"/>
  <c r="D36" i="56"/>
  <c r="E36" i="56"/>
  <c r="F36" i="56"/>
  <c r="G36" i="56"/>
  <c r="H36" i="56"/>
  <c r="I36" i="56"/>
  <c r="J36" i="56"/>
  <c r="K36" i="56"/>
  <c r="M42" i="56"/>
  <c r="N42" i="56"/>
  <c r="O42" i="56"/>
  <c r="P42" i="56"/>
  <c r="Q42" i="56"/>
  <c r="R42" i="56"/>
  <c r="S42" i="56"/>
  <c r="T42" i="56"/>
  <c r="U42" i="56"/>
  <c r="W42" i="56"/>
  <c r="D53" i="56"/>
  <c r="E53" i="56"/>
  <c r="F53" i="56"/>
  <c r="G53" i="56"/>
  <c r="H53" i="56"/>
  <c r="I53" i="56"/>
  <c r="J53" i="56"/>
  <c r="K53" i="56"/>
  <c r="B82" i="6"/>
  <c r="B81" i="6"/>
  <c r="B79" i="6"/>
  <c r="B80" i="6"/>
  <c r="X3" i="54"/>
  <c r="X4" i="54"/>
  <c r="X5" i="54"/>
  <c r="X6" i="54"/>
  <c r="X9" i="54"/>
  <c r="X10" i="54"/>
  <c r="X11" i="54"/>
  <c r="X12" i="54"/>
  <c r="X13" i="54"/>
  <c r="X25" i="54"/>
  <c r="X36" i="54"/>
  <c r="X40" i="54"/>
  <c r="X51" i="54"/>
  <c r="X62" i="54"/>
  <c r="X26" i="53"/>
  <c r="X49" i="53" s="1"/>
  <c r="X72" i="53" s="1"/>
  <c r="X95" i="53" s="1"/>
  <c r="X45" i="53"/>
  <c r="X68" i="53"/>
  <c r="X91" i="53"/>
  <c r="X114" i="53"/>
  <c r="L62" i="54"/>
  <c r="L26" i="53"/>
  <c r="M26" i="53"/>
  <c r="M49" i="53" s="1"/>
  <c r="M72" i="53" s="1"/>
  <c r="M95" i="53" s="1"/>
  <c r="N26" i="53"/>
  <c r="N49" i="53" s="1"/>
  <c r="N72" i="53" s="1"/>
  <c r="N95" i="53" s="1"/>
  <c r="O26" i="53"/>
  <c r="O49" i="53" s="1"/>
  <c r="O72" i="53" s="1"/>
  <c r="O95" i="53" s="1"/>
  <c r="P26" i="53"/>
  <c r="Q26" i="53"/>
  <c r="Q49" i="53" s="1"/>
  <c r="Q72" i="53" s="1"/>
  <c r="Q95" i="53" s="1"/>
  <c r="R26" i="53"/>
  <c r="R49" i="53" s="1"/>
  <c r="R72" i="53" s="1"/>
  <c r="R95" i="53" s="1"/>
  <c r="S26" i="53"/>
  <c r="T26" i="53"/>
  <c r="U26" i="53"/>
  <c r="U49" i="53" s="1"/>
  <c r="U72" i="53" s="1"/>
  <c r="U95" i="53" s="1"/>
  <c r="V26" i="53"/>
  <c r="V49" i="53" s="1"/>
  <c r="V72" i="53" s="1"/>
  <c r="V95" i="53" s="1"/>
  <c r="W26" i="53"/>
  <c r="W49" i="53" s="1"/>
  <c r="W72" i="53" s="1"/>
  <c r="W95" i="53" s="1"/>
  <c r="L45" i="53"/>
  <c r="M45" i="53"/>
  <c r="N45" i="53"/>
  <c r="O45" i="53"/>
  <c r="P45" i="53"/>
  <c r="Q45" i="53"/>
  <c r="R45" i="53"/>
  <c r="S45" i="53"/>
  <c r="T45" i="53"/>
  <c r="U45" i="53"/>
  <c r="V45" i="53"/>
  <c r="W45" i="53"/>
  <c r="L49" i="53"/>
  <c r="P49" i="53"/>
  <c r="P72" i="53" s="1"/>
  <c r="P95" i="53" s="1"/>
  <c r="S49" i="53"/>
  <c r="S72" i="53" s="1"/>
  <c r="S95" i="53" s="1"/>
  <c r="T49" i="53"/>
  <c r="L68" i="53"/>
  <c r="M68" i="53"/>
  <c r="N68" i="53"/>
  <c r="O68" i="53"/>
  <c r="P68" i="53"/>
  <c r="Q68" i="53"/>
  <c r="R68" i="53"/>
  <c r="S68" i="53"/>
  <c r="T68" i="53"/>
  <c r="U68" i="53"/>
  <c r="V68" i="53"/>
  <c r="W68" i="53"/>
  <c r="L72" i="53"/>
  <c r="T72" i="53"/>
  <c r="T95" i="53" s="1"/>
  <c r="L91" i="53"/>
  <c r="M91" i="53"/>
  <c r="N91" i="53"/>
  <c r="O91" i="53"/>
  <c r="P91" i="53"/>
  <c r="Q91" i="53"/>
  <c r="R91" i="53"/>
  <c r="S91" i="53"/>
  <c r="T91" i="53"/>
  <c r="U91" i="53"/>
  <c r="V91" i="53"/>
  <c r="W91" i="53"/>
  <c r="L95" i="53"/>
  <c r="L114" i="53"/>
  <c r="M114" i="53"/>
  <c r="N114" i="53"/>
  <c r="O114" i="53"/>
  <c r="P114" i="53"/>
  <c r="Q114" i="53"/>
  <c r="R114" i="53"/>
  <c r="S114" i="53"/>
  <c r="T114" i="53"/>
  <c r="U114" i="53"/>
  <c r="V114" i="53"/>
  <c r="W114" i="53"/>
  <c r="L3" i="54"/>
  <c r="M3" i="54"/>
  <c r="N3" i="54"/>
  <c r="O3" i="54"/>
  <c r="P3" i="54"/>
  <c r="Q3" i="54"/>
  <c r="R3" i="54"/>
  <c r="S3" i="54"/>
  <c r="T3" i="54"/>
  <c r="U3" i="54"/>
  <c r="V3" i="54"/>
  <c r="W3" i="54"/>
  <c r="L4" i="54"/>
  <c r="M4" i="54"/>
  <c r="N4" i="54"/>
  <c r="O4" i="54"/>
  <c r="P4" i="54"/>
  <c r="Q4" i="54"/>
  <c r="R4" i="54"/>
  <c r="S4" i="54"/>
  <c r="T4" i="54"/>
  <c r="U4" i="54"/>
  <c r="V4" i="54"/>
  <c r="W4" i="54"/>
  <c r="L5" i="54"/>
  <c r="M5" i="54"/>
  <c r="N5" i="54"/>
  <c r="O5" i="54"/>
  <c r="P5" i="54"/>
  <c r="Q5" i="54"/>
  <c r="R5" i="54"/>
  <c r="S5" i="54"/>
  <c r="T5" i="54"/>
  <c r="U5" i="54"/>
  <c r="V5" i="54"/>
  <c r="W5" i="54"/>
  <c r="L6" i="54"/>
  <c r="M6" i="54"/>
  <c r="N6" i="54"/>
  <c r="O6" i="54"/>
  <c r="P6" i="54"/>
  <c r="Q6" i="54"/>
  <c r="R6" i="54"/>
  <c r="S6" i="54"/>
  <c r="T6" i="54"/>
  <c r="U6" i="54"/>
  <c r="V6" i="54"/>
  <c r="W6" i="54"/>
  <c r="L9" i="54"/>
  <c r="M9" i="54"/>
  <c r="N9" i="54"/>
  <c r="O9" i="54"/>
  <c r="P9" i="54"/>
  <c r="Q9" i="54"/>
  <c r="R9" i="54"/>
  <c r="S9" i="54"/>
  <c r="T9" i="54"/>
  <c r="U9" i="54"/>
  <c r="V9" i="54"/>
  <c r="W9" i="54"/>
  <c r="L10" i="54"/>
  <c r="M10" i="54"/>
  <c r="N10" i="54"/>
  <c r="O10" i="54"/>
  <c r="P10" i="54"/>
  <c r="Q10" i="54"/>
  <c r="R10" i="54"/>
  <c r="S10" i="54"/>
  <c r="T10" i="54"/>
  <c r="U10" i="54"/>
  <c r="V10" i="54"/>
  <c r="W10" i="54"/>
  <c r="L11" i="54"/>
  <c r="M11" i="54"/>
  <c r="N11" i="54"/>
  <c r="O11" i="54"/>
  <c r="P11" i="54"/>
  <c r="Q11" i="54"/>
  <c r="R11" i="54"/>
  <c r="S11" i="54"/>
  <c r="T11" i="54"/>
  <c r="U11" i="54"/>
  <c r="V11" i="54"/>
  <c r="W11" i="54"/>
  <c r="L12" i="54"/>
  <c r="M12" i="54"/>
  <c r="N12" i="54"/>
  <c r="O12" i="54"/>
  <c r="P12" i="54"/>
  <c r="Q12" i="54"/>
  <c r="R12" i="54"/>
  <c r="S12" i="54"/>
  <c r="T12" i="54"/>
  <c r="U12" i="54"/>
  <c r="V12" i="54"/>
  <c r="W12" i="54"/>
  <c r="L13" i="54"/>
  <c r="M13" i="54"/>
  <c r="N13" i="54"/>
  <c r="O13" i="54"/>
  <c r="P13" i="54"/>
  <c r="Q13" i="54"/>
  <c r="R13" i="54"/>
  <c r="S13" i="54"/>
  <c r="T13" i="54"/>
  <c r="U13" i="54"/>
  <c r="V13" i="54"/>
  <c r="W13" i="54"/>
  <c r="D14" i="54"/>
  <c r="E14" i="54"/>
  <c r="F14" i="54"/>
  <c r="G14" i="54"/>
  <c r="H14" i="54"/>
  <c r="I14" i="54"/>
  <c r="J14" i="54"/>
  <c r="K14" i="54"/>
  <c r="D25" i="54"/>
  <c r="E25" i="54"/>
  <c r="F25" i="54"/>
  <c r="G25" i="54"/>
  <c r="H25" i="54"/>
  <c r="I25" i="54"/>
  <c r="J25" i="54"/>
  <c r="K25" i="54"/>
  <c r="L25" i="54"/>
  <c r="M25" i="54"/>
  <c r="N25" i="54"/>
  <c r="O25" i="54"/>
  <c r="P25" i="54"/>
  <c r="Q25" i="54"/>
  <c r="R25" i="54"/>
  <c r="S25" i="54"/>
  <c r="T25" i="54"/>
  <c r="U25" i="54"/>
  <c r="V25" i="54"/>
  <c r="W25" i="54"/>
  <c r="D36" i="54"/>
  <c r="E36" i="54"/>
  <c r="F36" i="54"/>
  <c r="G36" i="54"/>
  <c r="H36" i="54"/>
  <c r="I36" i="54"/>
  <c r="J36" i="54"/>
  <c r="K36" i="54"/>
  <c r="L36" i="54"/>
  <c r="M36" i="54"/>
  <c r="N36" i="54"/>
  <c r="O36" i="54"/>
  <c r="P36" i="54"/>
  <c r="Q36" i="54"/>
  <c r="R36" i="54"/>
  <c r="S36" i="54"/>
  <c r="T36" i="54"/>
  <c r="U36" i="54"/>
  <c r="V36" i="54"/>
  <c r="W36" i="54"/>
  <c r="L40" i="54"/>
  <c r="M40" i="54"/>
  <c r="N40" i="54"/>
  <c r="O40" i="54"/>
  <c r="P40" i="54"/>
  <c r="Q40" i="54"/>
  <c r="R40" i="54"/>
  <c r="S40" i="54"/>
  <c r="T40" i="54"/>
  <c r="U40" i="54"/>
  <c r="V40" i="54"/>
  <c r="W40" i="54"/>
  <c r="D51" i="54"/>
  <c r="E51" i="54"/>
  <c r="F51" i="54"/>
  <c r="G51" i="54"/>
  <c r="H51" i="54"/>
  <c r="I51" i="54"/>
  <c r="J51" i="54"/>
  <c r="K51" i="54"/>
  <c r="L51" i="54"/>
  <c r="M51" i="54"/>
  <c r="N51" i="54"/>
  <c r="O51" i="54"/>
  <c r="P51" i="54"/>
  <c r="Q51" i="54"/>
  <c r="R51" i="54"/>
  <c r="S51" i="54"/>
  <c r="T51" i="54"/>
  <c r="U51" i="54"/>
  <c r="V51" i="54"/>
  <c r="W51" i="54"/>
  <c r="D62" i="54"/>
  <c r="E62" i="54"/>
  <c r="F62" i="54"/>
  <c r="G62" i="54"/>
  <c r="H62" i="54"/>
  <c r="I62" i="54"/>
  <c r="J62" i="54"/>
  <c r="K62" i="54"/>
  <c r="M62" i="54"/>
  <c r="N62" i="54"/>
  <c r="O62" i="54"/>
  <c r="P62" i="54"/>
  <c r="Q62" i="54"/>
  <c r="R62" i="54"/>
  <c r="S62" i="54"/>
  <c r="T62" i="54"/>
  <c r="U62" i="54"/>
  <c r="V62" i="54"/>
  <c r="W62" i="54"/>
  <c r="L73" i="55"/>
  <c r="M73" i="55"/>
  <c r="N73" i="55"/>
  <c r="O73" i="55"/>
  <c r="P73" i="55"/>
  <c r="Q73" i="55"/>
  <c r="R73" i="55"/>
  <c r="S73" i="55"/>
  <c r="T73" i="55"/>
  <c r="U73" i="55"/>
  <c r="V73" i="55"/>
  <c r="W73" i="55"/>
  <c r="L74" i="55"/>
  <c r="M74" i="55"/>
  <c r="N74" i="55"/>
  <c r="O74" i="55"/>
  <c r="P74" i="55"/>
  <c r="Q74" i="55"/>
  <c r="R74" i="55"/>
  <c r="S74" i="55"/>
  <c r="T74" i="55"/>
  <c r="U74" i="55"/>
  <c r="V74" i="55"/>
  <c r="W74" i="55"/>
  <c r="L75" i="55"/>
  <c r="M75" i="55"/>
  <c r="N75" i="55"/>
  <c r="O75" i="55"/>
  <c r="P75" i="55"/>
  <c r="Q75" i="55"/>
  <c r="R75" i="55"/>
  <c r="S75" i="55"/>
  <c r="T75" i="55"/>
  <c r="U75" i="55"/>
  <c r="V75" i="55"/>
  <c r="W75" i="55"/>
  <c r="L76" i="55"/>
  <c r="M76" i="55"/>
  <c r="N76" i="55"/>
  <c r="O76" i="55"/>
  <c r="P76" i="55"/>
  <c r="Q76" i="55"/>
  <c r="R76" i="55"/>
  <c r="S76" i="55"/>
  <c r="T76" i="55"/>
  <c r="U76" i="55"/>
  <c r="V76" i="55"/>
  <c r="W76" i="55"/>
  <c r="L77" i="55"/>
  <c r="M77" i="55"/>
  <c r="N77" i="55"/>
  <c r="O77" i="55"/>
  <c r="P77" i="55"/>
  <c r="Q77" i="55"/>
  <c r="R77" i="55"/>
  <c r="S77" i="55"/>
  <c r="T77" i="55"/>
  <c r="U77" i="55"/>
  <c r="V77" i="55"/>
  <c r="W77" i="55"/>
  <c r="L78" i="55"/>
  <c r="M78" i="55"/>
  <c r="N78" i="55"/>
  <c r="O78" i="55"/>
  <c r="P78" i="55"/>
  <c r="Q78" i="55"/>
  <c r="R78" i="55"/>
  <c r="S78" i="55"/>
  <c r="T78" i="55"/>
  <c r="U78" i="55"/>
  <c r="V78" i="55"/>
  <c r="W78" i="55"/>
  <c r="L79" i="55"/>
  <c r="M79" i="55"/>
  <c r="N79" i="55"/>
  <c r="O79" i="55"/>
  <c r="P79" i="55"/>
  <c r="Q79" i="55"/>
  <c r="R79" i="55"/>
  <c r="S79" i="55"/>
  <c r="T79" i="55"/>
  <c r="U79" i="55"/>
  <c r="V79" i="55"/>
  <c r="W79" i="55"/>
  <c r="L80" i="55"/>
  <c r="M80" i="55"/>
  <c r="N80" i="55"/>
  <c r="O80" i="55"/>
  <c r="P80" i="55"/>
  <c r="Q80" i="55"/>
  <c r="R80" i="55"/>
  <c r="S80" i="55"/>
  <c r="T80" i="55"/>
  <c r="U80" i="55"/>
  <c r="V80" i="55"/>
  <c r="W80" i="55"/>
  <c r="L81" i="55"/>
  <c r="M81" i="55"/>
  <c r="N81" i="55"/>
  <c r="O81" i="55"/>
  <c r="P81" i="55"/>
  <c r="Q81" i="55"/>
  <c r="R81" i="55"/>
  <c r="S81" i="55"/>
  <c r="T81" i="55"/>
  <c r="U81" i="55"/>
  <c r="V81" i="55"/>
  <c r="W81" i="55"/>
  <c r="L83" i="55"/>
  <c r="M83" i="55"/>
  <c r="N83" i="55"/>
  <c r="O83" i="55"/>
  <c r="P83" i="55"/>
  <c r="Q83" i="55"/>
  <c r="R83" i="55"/>
  <c r="S83" i="55"/>
  <c r="T83" i="55"/>
  <c r="U83" i="55"/>
  <c r="V83" i="55"/>
  <c r="W83" i="55"/>
  <c r="L84" i="55"/>
  <c r="M84" i="55"/>
  <c r="N84" i="55"/>
  <c r="O84" i="55"/>
  <c r="P84" i="55"/>
  <c r="Q84" i="55"/>
  <c r="R84" i="55"/>
  <c r="S84" i="55"/>
  <c r="T84" i="55"/>
  <c r="U84" i="55"/>
  <c r="V84" i="55"/>
  <c r="W84" i="55"/>
  <c r="L85" i="55"/>
  <c r="M85" i="55"/>
  <c r="N85" i="55"/>
  <c r="O85" i="55"/>
  <c r="P85" i="55"/>
  <c r="Q85" i="55"/>
  <c r="R85" i="55"/>
  <c r="S85" i="55"/>
  <c r="T85" i="55"/>
  <c r="U85" i="55"/>
  <c r="V85" i="55"/>
  <c r="W85" i="55"/>
  <c r="L86" i="55"/>
  <c r="M86" i="55"/>
  <c r="N86" i="55"/>
  <c r="O86" i="55"/>
  <c r="P86" i="55"/>
  <c r="Q86" i="55"/>
  <c r="R86" i="55"/>
  <c r="S86" i="55"/>
  <c r="T86" i="55"/>
  <c r="U86" i="55"/>
  <c r="V86" i="55"/>
  <c r="W86" i="55"/>
  <c r="L87" i="55"/>
  <c r="M87" i="55"/>
  <c r="N87" i="55"/>
  <c r="O87" i="55"/>
  <c r="P87" i="55"/>
  <c r="Q87" i="55"/>
  <c r="R87" i="55"/>
  <c r="S87" i="55"/>
  <c r="T87" i="55"/>
  <c r="U87" i="55"/>
  <c r="V87" i="55"/>
  <c r="W87" i="55"/>
  <c r="L88" i="55"/>
  <c r="M88" i="55"/>
  <c r="N88" i="55"/>
  <c r="O88" i="55"/>
  <c r="P88" i="55"/>
  <c r="Q88" i="55"/>
  <c r="R88" i="55"/>
  <c r="S88" i="55"/>
  <c r="T88" i="55"/>
  <c r="U88" i="55"/>
  <c r="V88" i="55"/>
  <c r="W88" i="55"/>
  <c r="L89" i="55"/>
  <c r="M89" i="55"/>
  <c r="N89" i="55"/>
  <c r="O89" i="55"/>
  <c r="P89" i="55"/>
  <c r="Q89" i="55"/>
  <c r="R89" i="55"/>
  <c r="S89" i="55"/>
  <c r="T89" i="55"/>
  <c r="U89" i="55"/>
  <c r="V89" i="55"/>
  <c r="W89" i="55"/>
  <c r="L90" i="55"/>
  <c r="M90" i="55"/>
  <c r="N90" i="55"/>
  <c r="O90" i="55"/>
  <c r="P90" i="55"/>
  <c r="Q90" i="55"/>
  <c r="R90" i="55"/>
  <c r="S90" i="55"/>
  <c r="T90" i="55"/>
  <c r="U90" i="55"/>
  <c r="V90" i="55"/>
  <c r="W90" i="55"/>
  <c r="L91" i="55"/>
  <c r="M91" i="55"/>
  <c r="N91" i="55"/>
  <c r="O91" i="55"/>
  <c r="P91" i="55"/>
  <c r="Q91" i="55"/>
  <c r="R91" i="55"/>
  <c r="S91" i="55"/>
  <c r="T91" i="55"/>
  <c r="U91" i="55"/>
  <c r="V91" i="55"/>
  <c r="W91" i="55"/>
  <c r="L96" i="55"/>
  <c r="M96" i="55"/>
  <c r="N96" i="55"/>
  <c r="O96" i="55"/>
  <c r="P96" i="55"/>
  <c r="Q96" i="55"/>
  <c r="R96" i="55"/>
  <c r="S96" i="55"/>
  <c r="T96" i="55"/>
  <c r="U96" i="55"/>
  <c r="V96" i="55"/>
  <c r="W96" i="55"/>
  <c r="L97" i="55"/>
  <c r="M97" i="55"/>
  <c r="N97" i="55"/>
  <c r="O97" i="55"/>
  <c r="P97" i="55"/>
  <c r="Q97" i="55"/>
  <c r="R97" i="55"/>
  <c r="S97" i="55"/>
  <c r="T97" i="55"/>
  <c r="U97" i="55"/>
  <c r="V97" i="55"/>
  <c r="W97" i="55"/>
  <c r="L98" i="55"/>
  <c r="M98" i="55"/>
  <c r="N98" i="55"/>
  <c r="O98" i="55"/>
  <c r="P98" i="55"/>
  <c r="Q98" i="55"/>
  <c r="R98" i="55"/>
  <c r="S98" i="55"/>
  <c r="T98" i="55"/>
  <c r="U98" i="55"/>
  <c r="V98" i="55"/>
  <c r="W98" i="55"/>
  <c r="L99" i="55"/>
  <c r="M99" i="55"/>
  <c r="N99" i="55"/>
  <c r="O99" i="55"/>
  <c r="P99" i="55"/>
  <c r="Q99" i="55"/>
  <c r="R99" i="55"/>
  <c r="S99" i="55"/>
  <c r="T99" i="55"/>
  <c r="U99" i="55"/>
  <c r="V99" i="55"/>
  <c r="W99" i="55"/>
  <c r="L100" i="55"/>
  <c r="M100" i="55"/>
  <c r="N100" i="55"/>
  <c r="O100" i="55"/>
  <c r="P100" i="55"/>
  <c r="Q100" i="55"/>
  <c r="R100" i="55"/>
  <c r="S100" i="55"/>
  <c r="T100" i="55"/>
  <c r="U100" i="55"/>
  <c r="V100" i="55"/>
  <c r="W100" i="55"/>
  <c r="L101" i="55"/>
  <c r="M101" i="55"/>
  <c r="N101" i="55"/>
  <c r="O101" i="55"/>
  <c r="P101" i="55"/>
  <c r="Q101" i="55"/>
  <c r="R101" i="55"/>
  <c r="S101" i="55"/>
  <c r="T101" i="55"/>
  <c r="U101" i="55"/>
  <c r="V101" i="55"/>
  <c r="W101" i="55"/>
  <c r="L102" i="55"/>
  <c r="M102" i="55"/>
  <c r="N102" i="55"/>
  <c r="O102" i="55"/>
  <c r="P102" i="55"/>
  <c r="Q102" i="55"/>
  <c r="R102" i="55"/>
  <c r="S102" i="55"/>
  <c r="T102" i="55"/>
  <c r="U102" i="55"/>
  <c r="V102" i="55"/>
  <c r="W102" i="55"/>
  <c r="L103" i="55"/>
  <c r="M103" i="55"/>
  <c r="N103" i="55"/>
  <c r="O103" i="55"/>
  <c r="P103" i="55"/>
  <c r="Q103" i="55"/>
  <c r="R103" i="55"/>
  <c r="S103" i="55"/>
  <c r="T103" i="55"/>
  <c r="U103" i="55"/>
  <c r="V103" i="55"/>
  <c r="W103" i="55"/>
  <c r="L104" i="55"/>
  <c r="M104" i="55"/>
  <c r="N104" i="55"/>
  <c r="O104" i="55"/>
  <c r="P104" i="55"/>
  <c r="Q104" i="55"/>
  <c r="R104" i="55"/>
  <c r="S104" i="55"/>
  <c r="T104" i="55"/>
  <c r="U104" i="55"/>
  <c r="V104" i="55"/>
  <c r="W104" i="55"/>
  <c r="L106" i="55"/>
  <c r="M106" i="55"/>
  <c r="N106" i="55"/>
  <c r="O106" i="55"/>
  <c r="P106" i="55"/>
  <c r="Q106" i="55"/>
  <c r="R106" i="55"/>
  <c r="S106" i="55"/>
  <c r="T106" i="55"/>
  <c r="U106" i="55"/>
  <c r="V106" i="55"/>
  <c r="W106" i="55"/>
  <c r="L107" i="55"/>
  <c r="M107" i="55"/>
  <c r="N107" i="55"/>
  <c r="O107" i="55"/>
  <c r="P107" i="55"/>
  <c r="Q107" i="55"/>
  <c r="R107" i="55"/>
  <c r="S107" i="55"/>
  <c r="T107" i="55"/>
  <c r="U107" i="55"/>
  <c r="V107" i="55"/>
  <c r="W107" i="55"/>
  <c r="L108" i="55"/>
  <c r="M108" i="55"/>
  <c r="N108" i="55"/>
  <c r="O108" i="55"/>
  <c r="P108" i="55"/>
  <c r="Q108" i="55"/>
  <c r="R108" i="55"/>
  <c r="S108" i="55"/>
  <c r="T108" i="55"/>
  <c r="U108" i="55"/>
  <c r="V108" i="55"/>
  <c r="W108" i="55"/>
  <c r="L109" i="55"/>
  <c r="M109" i="55"/>
  <c r="N109" i="55"/>
  <c r="O109" i="55"/>
  <c r="P109" i="55"/>
  <c r="Q109" i="55"/>
  <c r="R109" i="55"/>
  <c r="S109" i="55"/>
  <c r="T109" i="55"/>
  <c r="U109" i="55"/>
  <c r="V109" i="55"/>
  <c r="W109" i="55"/>
  <c r="L110" i="55"/>
  <c r="M110" i="55"/>
  <c r="N110" i="55"/>
  <c r="O110" i="55"/>
  <c r="P110" i="55"/>
  <c r="Q110" i="55"/>
  <c r="R110" i="55"/>
  <c r="S110" i="55"/>
  <c r="T110" i="55"/>
  <c r="U110" i="55"/>
  <c r="V110" i="55"/>
  <c r="W110" i="55"/>
  <c r="L111" i="55"/>
  <c r="M111" i="55"/>
  <c r="N111" i="55"/>
  <c r="O111" i="55"/>
  <c r="P111" i="55"/>
  <c r="Q111" i="55"/>
  <c r="R111" i="55"/>
  <c r="S111" i="55"/>
  <c r="T111" i="55"/>
  <c r="U111" i="55"/>
  <c r="V111" i="55"/>
  <c r="W111" i="55"/>
  <c r="L112" i="55"/>
  <c r="M112" i="55"/>
  <c r="N112" i="55"/>
  <c r="O112" i="55"/>
  <c r="P112" i="55"/>
  <c r="Q112" i="55"/>
  <c r="R112" i="55"/>
  <c r="S112" i="55"/>
  <c r="T112" i="55"/>
  <c r="U112" i="55"/>
  <c r="V112" i="55"/>
  <c r="W112" i="55"/>
  <c r="L113" i="55"/>
  <c r="M113" i="55"/>
  <c r="N113" i="55"/>
  <c r="O113" i="55"/>
  <c r="P113" i="55"/>
  <c r="Q113" i="55"/>
  <c r="R113" i="55"/>
  <c r="S113" i="55"/>
  <c r="T113" i="55"/>
  <c r="U113" i="55"/>
  <c r="V113" i="55"/>
  <c r="W113" i="55"/>
  <c r="B114" i="6"/>
  <c r="B86" i="6"/>
  <c r="B105" i="6"/>
  <c r="B104" i="6"/>
  <c r="B103" i="6"/>
  <c r="B102" i="6"/>
  <c r="B101" i="6"/>
  <c r="B100" i="6"/>
  <c r="B99" i="6"/>
  <c r="X7" i="54"/>
  <c r="T7" i="54"/>
  <c r="P7" i="54"/>
  <c r="U7" i="54"/>
  <c r="Q7" i="54"/>
  <c r="M7" i="54"/>
  <c r="V7" i="54"/>
  <c r="R7" i="54"/>
  <c r="N7" i="54"/>
  <c r="W8" i="54"/>
  <c r="S8" i="54"/>
  <c r="O8" i="54"/>
  <c r="L8" i="54"/>
  <c r="X42" i="56"/>
  <c r="V42" i="56"/>
  <c r="Q22" i="57" l="1"/>
  <c r="R22" i="57"/>
  <c r="N22" i="58"/>
  <c r="D5" i="6"/>
  <c r="D6" i="6" s="1"/>
  <c r="D7" i="6" s="1"/>
  <c r="D8" i="6" s="1"/>
  <c r="D9" i="6" s="1"/>
  <c r="D10" i="6" s="1"/>
  <c r="D11" i="6" s="1"/>
  <c r="S14" i="54"/>
  <c r="Q14" i="54"/>
  <c r="X14" i="54"/>
  <c r="W22" i="57"/>
  <c r="N22" i="57"/>
  <c r="V14" i="54"/>
  <c r="X22" i="57"/>
  <c r="R22" i="58"/>
  <c r="S22" i="58"/>
  <c r="Q22" i="58"/>
  <c r="L22" i="58"/>
  <c r="M14" i="54"/>
  <c r="U14" i="54"/>
  <c r="S22" i="57"/>
  <c r="O22" i="57"/>
  <c r="T14" i="54"/>
  <c r="N14" i="54"/>
  <c r="P22" i="57"/>
  <c r="Y14" i="54"/>
  <c r="Y22" i="57"/>
  <c r="Y22" i="58"/>
  <c r="X22" i="58"/>
  <c r="W22" i="58"/>
  <c r="U22" i="58"/>
  <c r="O22" i="58"/>
  <c r="O14" i="54"/>
  <c r="W14" i="54"/>
  <c r="R14" i="54"/>
  <c r="P14" i="54"/>
  <c r="L14" i="54"/>
  <c r="V22" i="57"/>
  <c r="T22" i="57"/>
  <c r="L22" i="57"/>
  <c r="U22" i="57"/>
  <c r="M22" i="57"/>
  <c r="V22" i="58"/>
  <c r="T22" i="58"/>
  <c r="P22" i="58"/>
  <c r="Y45" i="53"/>
  <c r="Y45" i="57"/>
  <c r="D12" i="6" l="1"/>
  <c r="D13" i="6" s="1"/>
  <c r="D14" i="6" s="1"/>
  <c r="AU132" i="83"/>
  <c r="AT135" i="83"/>
  <c r="AT137" i="83"/>
  <c r="AT139" i="83"/>
  <c r="AP141" i="83"/>
  <c r="BP141" i="83"/>
  <c r="BS142" i="83"/>
  <c r="AT143" i="83"/>
  <c r="BP143" i="83"/>
  <c r="AS144" i="83"/>
  <c r="AT145" i="83"/>
  <c r="BT145" i="83"/>
  <c r="BS146" i="83"/>
  <c r="BP147" i="83"/>
  <c r="AU148" i="83"/>
  <c r="BG148" i="83"/>
  <c r="BU148" i="83"/>
  <c r="AT149" i="83"/>
  <c r="BT149" i="83"/>
  <c r="BT151" i="83"/>
  <c r="AU152" i="83"/>
  <c r="BU152" i="83"/>
  <c r="BQ154" i="83"/>
  <c r="AU156" i="83"/>
  <c r="BU156" i="83"/>
  <c r="AT157" i="83"/>
  <c r="BP157" i="83"/>
  <c r="BU158" i="83"/>
  <c r="BR159" i="83"/>
  <c r="BG160" i="83"/>
  <c r="AT161" i="83"/>
  <c r="BT161" i="83"/>
  <c r="BU162" i="83"/>
  <c r="AT163" i="83"/>
  <c r="BR163" i="83"/>
  <c r="AT165" i="83"/>
  <c r="BT165" i="83"/>
  <c r="AT167" i="83"/>
  <c r="AU168" i="83"/>
  <c r="BA168" i="83"/>
  <c r="BS168" i="83"/>
  <c r="AP169" i="83"/>
  <c r="BB169" i="83"/>
  <c r="BG131" i="83"/>
  <c r="AT132" i="83"/>
  <c r="AU133" i="83"/>
  <c r="BA133" i="83"/>
  <c r="BG133" i="83"/>
  <c r="AT136" i="83"/>
  <c r="AS137" i="83"/>
  <c r="BA137" i="83"/>
  <c r="BG137" i="83"/>
  <c r="BG139" i="83"/>
  <c r="AT140" i="83"/>
  <c r="BP140" i="83"/>
  <c r="BU141" i="83"/>
  <c r="BT142" i="83"/>
  <c r="BU143" i="83"/>
  <c r="BT144" i="83"/>
  <c r="BA145" i="83"/>
  <c r="BG145" i="83"/>
  <c r="BQ145" i="83"/>
  <c r="AU147" i="83"/>
  <c r="BU147" i="83"/>
  <c r="BR148" i="83"/>
  <c r="BU149" i="83"/>
  <c r="BT150" i="83"/>
  <c r="BQ151" i="83"/>
  <c r="AT152" i="83"/>
  <c r="BP152" i="83"/>
  <c r="AU153" i="83"/>
  <c r="BU153" i="83"/>
  <c r="BT154" i="83"/>
  <c r="BS155" i="83"/>
  <c r="AP156" i="83"/>
  <c r="AS157" i="83"/>
  <c r="BS157" i="83"/>
  <c r="BP158" i="83"/>
  <c r="BS159" i="83"/>
  <c r="AT160" i="83"/>
  <c r="BP160" i="83"/>
  <c r="BG161" i="83"/>
  <c r="AS163" i="83"/>
  <c r="BS163" i="83"/>
  <c r="AP164" i="83"/>
  <c r="BP164" i="83"/>
  <c r="BS165" i="83"/>
  <c r="BP166" i="83"/>
  <c r="BG167" i="83"/>
  <c r="BQ167" i="83"/>
  <c r="AT168" i="83"/>
  <c r="BD168" i="83"/>
  <c r="BT168" i="83"/>
  <c r="AU169" i="83"/>
  <c r="BA169" i="83"/>
  <c r="BQ169" i="83"/>
  <c r="AU171" i="83"/>
  <c r="BU171" i="83"/>
  <c r="BB172" i="83"/>
  <c r="BR172" i="83"/>
  <c r="BU173" i="83"/>
  <c r="BB174" i="83"/>
  <c r="BR174" i="83"/>
  <c r="AS175" i="83"/>
  <c r="AY175" i="83"/>
  <c r="BI175" i="83"/>
  <c r="BO175" i="83"/>
  <c r="AP176" i="83"/>
  <c r="AV176" i="83"/>
  <c r="BF176" i="83"/>
  <c r="BL176" i="83"/>
  <c r="AM177" i="83"/>
  <c r="AS177" i="83"/>
  <c r="BC177" i="83"/>
  <c r="BI177" i="83"/>
  <c r="BS177" i="83"/>
  <c r="AP178" i="83"/>
  <c r="AZ178" i="83"/>
  <c r="BF178" i="83"/>
  <c r="BP178" i="83"/>
  <c r="AM179" i="83"/>
  <c r="AW179" i="83"/>
  <c r="BC179" i="83"/>
  <c r="BM179" i="83"/>
  <c r="BS179" i="83"/>
  <c r="AT180" i="83"/>
  <c r="AZ180" i="83"/>
  <c r="BJ180" i="83"/>
  <c r="BP180" i="83"/>
  <c r="AQ181" i="83"/>
  <c r="AW181" i="83"/>
  <c r="BG181" i="83"/>
  <c r="BM181" i="83"/>
  <c r="AN182" i="83"/>
  <c r="AT182" i="83"/>
  <c r="BD182" i="83"/>
  <c r="BJ182" i="83"/>
  <c r="BT182" i="83"/>
  <c r="AQ183" i="83"/>
  <c r="BA183" i="83"/>
  <c r="BG183" i="83"/>
  <c r="BQ183" i="83"/>
  <c r="AP184" i="83"/>
  <c r="AX184" i="83"/>
  <c r="BF184" i="83"/>
  <c r="BN184" i="83"/>
  <c r="AM185" i="83"/>
  <c r="AU185" i="83"/>
  <c r="BC185" i="83"/>
  <c r="BK185" i="83"/>
  <c r="BS185" i="83"/>
  <c r="AR186" i="83"/>
  <c r="AZ186" i="83"/>
  <c r="BH186" i="83"/>
  <c r="BP186" i="83"/>
  <c r="AO187" i="83"/>
  <c r="AW187" i="83"/>
  <c r="BE187" i="83"/>
  <c r="BM187" i="83"/>
  <c r="BU187" i="83"/>
  <c r="AT188" i="83"/>
  <c r="BB188" i="83"/>
  <c r="BJ188" i="83"/>
  <c r="BR188" i="83"/>
  <c r="CP176" i="83"/>
  <c r="CS175" i="83"/>
  <c r="CP174" i="83"/>
  <c r="CS173" i="83"/>
  <c r="CT133" i="83"/>
  <c r="CP133" i="83"/>
  <c r="CP131" i="83"/>
  <c r="AE188" i="83"/>
  <c r="Y188" i="83"/>
  <c r="O188" i="83"/>
  <c r="I188" i="83"/>
  <c r="AG187" i="83"/>
  <c r="AA187" i="83"/>
  <c r="Q187" i="83"/>
  <c r="K187" i="83"/>
  <c r="AI186" i="83"/>
  <c r="AC186" i="83"/>
  <c r="S186" i="83"/>
  <c r="M186" i="83"/>
  <c r="C186" i="83"/>
  <c r="AE185" i="83"/>
  <c r="U185" i="83"/>
  <c r="O185" i="83"/>
  <c r="E185" i="83"/>
  <c r="AG184" i="83"/>
  <c r="W184" i="83"/>
  <c r="Q184" i="83"/>
  <c r="G184" i="83"/>
  <c r="AI183" i="83"/>
  <c r="BR169" i="83"/>
  <c r="BA170" i="83"/>
  <c r="DE188" i="83"/>
  <c r="DA188" i="83"/>
  <c r="CW188" i="83"/>
  <c r="CS188" i="83"/>
  <c r="CO188" i="83"/>
  <c r="CK188" i="83"/>
  <c r="CG188" i="83"/>
  <c r="CC188" i="83"/>
  <c r="BY188" i="83"/>
  <c r="DD187" i="83"/>
  <c r="CZ187" i="83"/>
  <c r="CV187" i="83"/>
  <c r="CR187" i="83"/>
  <c r="CN187" i="83"/>
  <c r="CK187" i="83"/>
  <c r="CF187" i="83"/>
  <c r="CC187" i="83"/>
  <c r="BX187" i="83"/>
  <c r="DD186" i="83"/>
  <c r="CY186" i="83"/>
  <c r="CV186" i="83"/>
  <c r="CQ186" i="83"/>
  <c r="CN186" i="83"/>
  <c r="CI186" i="83"/>
  <c r="CF186" i="83"/>
  <c r="CA186" i="83"/>
  <c r="BX186" i="83"/>
  <c r="DB185" i="83"/>
  <c r="CY185" i="83"/>
  <c r="CT185" i="83"/>
  <c r="CQ185" i="83"/>
  <c r="CL185" i="83"/>
  <c r="CI185" i="83"/>
  <c r="CD185" i="83"/>
  <c r="CA185" i="83"/>
  <c r="DE184" i="83"/>
  <c r="DB184" i="83"/>
  <c r="CW184" i="83"/>
  <c r="CT184" i="83"/>
  <c r="CO184" i="83"/>
  <c r="CL184" i="83"/>
  <c r="CG184" i="83"/>
  <c r="CD184" i="83"/>
  <c r="BY184" i="83"/>
  <c r="DE183" i="83"/>
  <c r="CZ183" i="83"/>
  <c r="CW183" i="83"/>
  <c r="CR183" i="83"/>
  <c r="CO183" i="83"/>
  <c r="CJ183" i="83"/>
  <c r="CG183" i="83"/>
  <c r="CB183" i="83"/>
  <c r="BY183" i="83"/>
  <c r="DC182" i="83"/>
  <c r="CZ182" i="83"/>
  <c r="CU182" i="83"/>
  <c r="CR182" i="83"/>
  <c r="CM182" i="83"/>
  <c r="CJ182" i="83"/>
  <c r="CE182" i="83"/>
  <c r="CB182" i="83"/>
  <c r="DF181" i="83"/>
  <c r="DC181" i="83"/>
  <c r="CX181" i="83"/>
  <c r="CU181" i="83"/>
  <c r="CP181" i="83"/>
  <c r="CM181" i="83"/>
  <c r="CH181" i="83"/>
  <c r="CE181" i="83"/>
  <c r="BZ181" i="83"/>
  <c r="DF180" i="83"/>
  <c r="DA180" i="83"/>
  <c r="CX180" i="83"/>
  <c r="CS180" i="83"/>
  <c r="CP180" i="83"/>
  <c r="CK180" i="83"/>
  <c r="CH180" i="83"/>
  <c r="CC180" i="83"/>
  <c r="BZ180" i="83"/>
  <c r="DD179" i="83"/>
  <c r="DA179" i="83"/>
  <c r="CV179" i="83"/>
  <c r="CS179" i="83"/>
  <c r="CN179" i="83"/>
  <c r="CK179" i="83"/>
  <c r="CF179" i="83"/>
  <c r="CC179" i="83"/>
  <c r="BX179" i="83"/>
  <c r="DD178" i="83"/>
  <c r="CY178" i="83"/>
  <c r="CV178" i="83"/>
  <c r="CQ178" i="83"/>
  <c r="CN178" i="83"/>
  <c r="CI178" i="83"/>
  <c r="CF178" i="83"/>
  <c r="CA178" i="83"/>
  <c r="BX178" i="83"/>
  <c r="DC177" i="83"/>
  <c r="CZ177" i="83"/>
  <c r="CX177" i="83"/>
  <c r="CV177" i="83"/>
  <c r="CT177" i="83"/>
  <c r="CR177" i="83"/>
  <c r="CP177" i="83"/>
  <c r="CN177" i="83"/>
  <c r="CL177" i="83"/>
  <c r="CJ177" i="83"/>
  <c r="CH177" i="83"/>
  <c r="CF177" i="83"/>
  <c r="CD177" i="83"/>
  <c r="CB177" i="83"/>
  <c r="BZ177" i="83"/>
  <c r="BX177" i="83"/>
  <c r="CX175" i="83"/>
  <c r="CX173" i="83"/>
  <c r="DE176" i="83"/>
  <c r="DC176" i="83"/>
  <c r="DA176" i="83"/>
  <c r="CY176" i="83"/>
  <c r="CW176" i="83"/>
  <c r="CU176" i="83"/>
  <c r="CS172" i="83"/>
  <c r="CQ176" i="83"/>
  <c r="CO176" i="83"/>
  <c r="CM176" i="83"/>
  <c r="CK176" i="83"/>
  <c r="CQ172" i="83"/>
  <c r="CS132" i="83"/>
  <c r="AJ188" i="83"/>
  <c r="AB188" i="83"/>
  <c r="T188" i="83"/>
  <c r="L188" i="83"/>
  <c r="D188" i="83"/>
  <c r="AD187" i="83"/>
  <c r="V187" i="83"/>
  <c r="N187" i="83"/>
  <c r="F187" i="83"/>
  <c r="AF186" i="83"/>
  <c r="X186" i="83"/>
  <c r="P186" i="83"/>
  <c r="H186" i="83"/>
  <c r="AH185" i="83"/>
  <c r="Z185" i="83"/>
  <c r="R185" i="83"/>
  <c r="J185" i="83"/>
  <c r="AJ184" i="83"/>
  <c r="AB184" i="83"/>
  <c r="T184" i="83"/>
  <c r="L184" i="83"/>
  <c r="D184" i="83"/>
  <c r="AD183" i="83"/>
  <c r="X183" i="83"/>
  <c r="P183" i="83"/>
  <c r="H183" i="83"/>
  <c r="AH182" i="83"/>
  <c r="Z182" i="83"/>
  <c r="R182" i="83"/>
  <c r="J182" i="83"/>
  <c r="AJ181" i="83"/>
  <c r="AB181" i="83"/>
  <c r="T181" i="83"/>
  <c r="L181" i="83"/>
  <c r="D181" i="83"/>
  <c r="AD180" i="83"/>
  <c r="V180" i="83"/>
  <c r="N180" i="83"/>
  <c r="F180" i="83"/>
  <c r="AF179" i="83"/>
  <c r="N179" i="83"/>
  <c r="AJ178" i="83"/>
  <c r="P178" i="83"/>
  <c r="D178" i="83"/>
  <c r="R177" i="83"/>
  <c r="F177" i="83"/>
  <c r="T176" i="83"/>
  <c r="H176" i="83"/>
  <c r="V175" i="83"/>
  <c r="J175" i="83"/>
  <c r="AF139" i="83"/>
  <c r="AF135" i="83"/>
  <c r="B176" i="83"/>
  <c r="DB169" i="83"/>
  <c r="CX167" i="83"/>
  <c r="CT167" i="83"/>
  <c r="CX165" i="83"/>
  <c r="CX159" i="83"/>
  <c r="U183" i="83"/>
  <c r="C182" i="83"/>
  <c r="M181" i="83"/>
  <c r="G180" i="83"/>
  <c r="Q179" i="83"/>
  <c r="K178" i="83"/>
  <c r="U177" i="83"/>
  <c r="O176" i="83"/>
  <c r="Y175" i="83"/>
  <c r="B187" i="83"/>
  <c r="CG168" i="83"/>
  <c r="BZ156" i="83"/>
  <c r="CP149" i="83"/>
  <c r="CP145" i="83"/>
  <c r="CJ176" i="83"/>
  <c r="CH176" i="83"/>
  <c r="CF176" i="83"/>
  <c r="CD176" i="83"/>
  <c r="CB176" i="83"/>
  <c r="BZ176" i="83"/>
  <c r="BX176" i="83"/>
  <c r="DE175" i="83"/>
  <c r="DC175" i="83"/>
  <c r="DA175" i="83"/>
  <c r="CY175" i="83"/>
  <c r="CW175" i="83"/>
  <c r="CU175" i="83"/>
  <c r="CS171" i="83"/>
  <c r="CQ175" i="83"/>
  <c r="CO175" i="83"/>
  <c r="CM175" i="83"/>
  <c r="CK175" i="83"/>
  <c r="CI175" i="83"/>
  <c r="CG171" i="83"/>
  <c r="CE175" i="83"/>
  <c r="CC175" i="83"/>
  <c r="CA175" i="83"/>
  <c r="BY175" i="83"/>
  <c r="DD174" i="83"/>
  <c r="CX170" i="83"/>
  <c r="CV174" i="83"/>
  <c r="CT170" i="83"/>
  <c r="CP170" i="83"/>
  <c r="CN174" i="83"/>
  <c r="CF174" i="83"/>
  <c r="BX174" i="83"/>
  <c r="DC173" i="83"/>
  <c r="CL173" i="83"/>
  <c r="CH173" i="83"/>
  <c r="DA171" i="83"/>
  <c r="DE140" i="83"/>
  <c r="DF139" i="83"/>
  <c r="DB139" i="83"/>
  <c r="DE136" i="83"/>
  <c r="CT132" i="83"/>
  <c r="CP132" i="83"/>
  <c r="V179" i="83"/>
  <c r="P179" i="83"/>
  <c r="F179" i="83"/>
  <c r="AH178" i="83"/>
  <c r="X178" i="83"/>
  <c r="R178" i="83"/>
  <c r="H178" i="83"/>
  <c r="AJ177" i="83"/>
  <c r="Z177" i="83"/>
  <c r="T177" i="83"/>
  <c r="J177" i="83"/>
  <c r="D177" i="83"/>
  <c r="AB176" i="83"/>
  <c r="V176" i="83"/>
  <c r="L176" i="83"/>
  <c r="F176" i="83"/>
  <c r="AD175" i="83"/>
  <c r="X175" i="83"/>
  <c r="N175" i="83"/>
  <c r="H175" i="83"/>
  <c r="P174" i="83"/>
  <c r="D174" i="83"/>
  <c r="Z173" i="83"/>
  <c r="R173" i="83"/>
  <c r="J173" i="83"/>
  <c r="F173" i="83"/>
  <c r="AB172" i="83"/>
  <c r="AD133" i="83"/>
  <c r="AH136" i="83"/>
  <c r="X131" i="83"/>
  <c r="B172" i="83"/>
  <c r="B178" i="83"/>
  <c r="DA167" i="83"/>
  <c r="CV169" i="83"/>
  <c r="CS167" i="83"/>
  <c r="CT165" i="83"/>
  <c r="CG163" i="83"/>
  <c r="CS159" i="83"/>
  <c r="CT157" i="83"/>
  <c r="CX151" i="83"/>
  <c r="CS151" i="83"/>
  <c r="CT149" i="83"/>
  <c r="CS143" i="83"/>
  <c r="CG145" i="83"/>
  <c r="CP139" i="83"/>
  <c r="R147" i="83"/>
  <c r="Z149" i="83"/>
  <c r="AD147" i="83"/>
  <c r="D157" i="83"/>
  <c r="Z165" i="83"/>
  <c r="Q183" i="83"/>
  <c r="AE182" i="83"/>
  <c r="S182" i="83"/>
  <c r="G182" i="83"/>
  <c r="U181" i="83"/>
  <c r="I181" i="83"/>
  <c r="W180" i="83"/>
  <c r="K180" i="83"/>
  <c r="Y179" i="83"/>
  <c r="M179" i="83"/>
  <c r="AA178" i="83"/>
  <c r="O178" i="83"/>
  <c r="AC177" i="83"/>
  <c r="Q177" i="83"/>
  <c r="AE176" i="83"/>
  <c r="S176" i="83"/>
  <c r="AG175" i="83"/>
  <c r="U175" i="83"/>
  <c r="U173" i="83"/>
  <c r="DE168" i="83"/>
  <c r="DA168" i="83"/>
  <c r="CB169" i="83"/>
  <c r="CG156" i="83"/>
  <c r="CG144" i="83"/>
  <c r="M137" i="83"/>
  <c r="C141" i="83"/>
  <c r="D167" i="83"/>
  <c r="F167" i="83"/>
  <c r="L167" i="83"/>
  <c r="T167" i="83"/>
  <c r="V167" i="83"/>
  <c r="AB167" i="83"/>
  <c r="AJ167" i="83"/>
  <c r="CP169" i="83"/>
  <c r="CF167" i="83"/>
  <c r="CB167" i="83"/>
  <c r="CG164" i="83"/>
  <c r="BY164" i="83"/>
  <c r="CZ160" i="83"/>
  <c r="CF159" i="83"/>
  <c r="CC159" i="83"/>
  <c r="CB159" i="83"/>
  <c r="CP157" i="83"/>
  <c r="CF155" i="83"/>
  <c r="CD155" i="83"/>
  <c r="CB155" i="83"/>
  <c r="CG152" i="83"/>
  <c r="CC153" i="83"/>
  <c r="BY152" i="83"/>
  <c r="DD148" i="83"/>
  <c r="CZ148" i="83"/>
  <c r="CT148" i="83"/>
  <c r="CC143" i="83"/>
  <c r="DA141" i="83"/>
  <c r="CP135" i="83"/>
  <c r="CC141" i="83"/>
  <c r="S141" i="83"/>
  <c r="X160" i="83"/>
  <c r="D168" i="83"/>
  <c r="E164" i="83"/>
  <c r="J168" i="83"/>
  <c r="M164" i="83"/>
  <c r="N168" i="83"/>
  <c r="R168" i="83"/>
  <c r="S164" i="83"/>
  <c r="U164" i="83"/>
  <c r="X168" i="83"/>
  <c r="AA164" i="83"/>
  <c r="AB168" i="83"/>
  <c r="AF168" i="83"/>
  <c r="AI164" i="83"/>
  <c r="AJ168" i="83"/>
  <c r="B168" i="83"/>
  <c r="DB134" i="83"/>
  <c r="Z145" i="83"/>
  <c r="J145" i="83"/>
  <c r="K141" i="83"/>
  <c r="CT141" i="83"/>
  <c r="BY148" i="83"/>
  <c r="CT160" i="83"/>
  <c r="CA168" i="83"/>
  <c r="B183" i="83"/>
  <c r="O174" i="83"/>
  <c r="W176" i="83"/>
  <c r="G178" i="83"/>
  <c r="O180" i="83"/>
  <c r="AG181" i="83"/>
  <c r="M183" i="83"/>
  <c r="R165" i="83"/>
  <c r="P151" i="83"/>
  <c r="I152" i="83"/>
  <c r="CS141" i="83"/>
  <c r="CX149" i="83"/>
  <c r="DC169" i="83"/>
  <c r="B188" i="83"/>
  <c r="N133" i="83"/>
  <c r="T175" i="83"/>
  <c r="X176" i="83"/>
  <c r="P177" i="83"/>
  <c r="T178" i="83"/>
  <c r="L179" i="83"/>
  <c r="AH179" i="83"/>
  <c r="P180" i="83"/>
  <c r="AF180" i="83"/>
  <c r="N181" i="83"/>
  <c r="AD181" i="83"/>
  <c r="L182" i="83"/>
  <c r="AB182" i="83"/>
  <c r="J183" i="83"/>
  <c r="Z183" i="83"/>
  <c r="F184" i="83"/>
  <c r="V184" i="83"/>
  <c r="D185" i="83"/>
  <c r="T185" i="83"/>
  <c r="AJ185" i="83"/>
  <c r="R186" i="83"/>
  <c r="AH186" i="83"/>
  <c r="P187" i="83"/>
  <c r="AF187" i="83"/>
  <c r="N188" i="83"/>
  <c r="AD188" i="83"/>
  <c r="DF135" i="83"/>
  <c r="CG132" i="83"/>
  <c r="DC142" i="83"/>
  <c r="CK171" i="83"/>
  <c r="DD177" i="83"/>
  <c r="CE178" i="83"/>
  <c r="CK178" i="83"/>
  <c r="CU178" i="83"/>
  <c r="DA178" i="83"/>
  <c r="CB179" i="83"/>
  <c r="CH179" i="83"/>
  <c r="CR179" i="83"/>
  <c r="CX179" i="83"/>
  <c r="BY180" i="83"/>
  <c r="CE180" i="83"/>
  <c r="CO180" i="83"/>
  <c r="CU180" i="83"/>
  <c r="DE180" i="83"/>
  <c r="CB181" i="83"/>
  <c r="CL181" i="83"/>
  <c r="CR181" i="83"/>
  <c r="DB181" i="83"/>
  <c r="BY182" i="83"/>
  <c r="CI182" i="83"/>
  <c r="CO182" i="83"/>
  <c r="CY182" i="83"/>
  <c r="DE182" i="83"/>
  <c r="CF183" i="83"/>
  <c r="CL183" i="83"/>
  <c r="CV183" i="83"/>
  <c r="DB183" i="83"/>
  <c r="CC184" i="83"/>
  <c r="CI184" i="83"/>
  <c r="CS184" i="83"/>
  <c r="CY184" i="83"/>
  <c r="BZ185" i="83"/>
  <c r="CF185" i="83"/>
  <c r="CP185" i="83"/>
  <c r="CV185" i="83"/>
  <c r="DF185" i="83"/>
  <c r="CC186" i="83"/>
  <c r="CM186" i="83"/>
  <c r="CS186" i="83"/>
  <c r="DC186" i="83"/>
  <c r="BZ187" i="83"/>
  <c r="CJ187" i="83"/>
  <c r="CQ187" i="83"/>
  <c r="CY187" i="83"/>
  <c r="BX188" i="83"/>
  <c r="CF188" i="83"/>
  <c r="CN188" i="83"/>
  <c r="CV188" i="83"/>
  <c r="DD188" i="83"/>
  <c r="BO188" i="83"/>
  <c r="BG188" i="83"/>
  <c r="AY188" i="83"/>
  <c r="AQ188" i="83"/>
  <c r="BR187" i="83"/>
  <c r="BJ187" i="83"/>
  <c r="BB187" i="83"/>
  <c r="AT187" i="83"/>
  <c r="BU186" i="83"/>
  <c r="BM186" i="83"/>
  <c r="BE186" i="83"/>
  <c r="AW186" i="83"/>
  <c r="AO186" i="83"/>
  <c r="BP185" i="83"/>
  <c r="BH185" i="83"/>
  <c r="AZ185" i="83"/>
  <c r="AR185" i="83"/>
  <c r="BS184" i="83"/>
  <c r="BK184" i="83"/>
  <c r="BC184" i="83"/>
  <c r="AU184" i="83"/>
  <c r="AM184" i="83"/>
  <c r="BN183" i="83"/>
  <c r="BF183" i="83"/>
  <c r="AX183" i="83"/>
  <c r="AP183" i="83"/>
  <c r="BQ182" i="83"/>
  <c r="BI182" i="83"/>
  <c r="BA182" i="83"/>
  <c r="AS182" i="83"/>
  <c r="BT181" i="83"/>
  <c r="BL181" i="83"/>
  <c r="BD181" i="83"/>
  <c r="AV181" i="83"/>
  <c r="AN181" i="83"/>
  <c r="BO180" i="83"/>
  <c r="BG180" i="83"/>
  <c r="AY180" i="83"/>
  <c r="AQ180" i="83"/>
  <c r="BR179" i="83"/>
  <c r="BJ179" i="83"/>
  <c r="BB179" i="83"/>
  <c r="AT179" i="83"/>
  <c r="BU178" i="83"/>
  <c r="BM178" i="83"/>
  <c r="BE178" i="83"/>
  <c r="AW178" i="83"/>
  <c r="AO178" i="83"/>
  <c r="BP177" i="83"/>
  <c r="BH177" i="83"/>
  <c r="AZ177" i="83"/>
  <c r="AR177" i="83"/>
  <c r="BS176" i="83"/>
  <c r="BK176" i="83"/>
  <c r="BC176" i="83"/>
  <c r="AU176" i="83"/>
  <c r="AM176" i="83"/>
  <c r="BN175" i="83"/>
  <c r="BF175" i="83"/>
  <c r="AX175" i="83"/>
  <c r="AP175" i="83"/>
  <c r="BQ174" i="83"/>
  <c r="BA174" i="83"/>
  <c r="AS174" i="83"/>
  <c r="BT173" i="83"/>
  <c r="BD173" i="83"/>
  <c r="BG172" i="83"/>
  <c r="BR171" i="83"/>
  <c r="BB171" i="83"/>
  <c r="AT171" i="83"/>
  <c r="BU170" i="83"/>
  <c r="BP169" i="83"/>
  <c r="AG183" i="83"/>
  <c r="S184" i="83"/>
  <c r="AE184" i="83"/>
  <c r="Q185" i="83"/>
  <c r="AC185" i="83"/>
  <c r="O186" i="83"/>
  <c r="AA186" i="83"/>
  <c r="M187" i="83"/>
  <c r="Y187" i="83"/>
  <c r="K188" i="83"/>
  <c r="W188" i="83"/>
  <c r="CH131" i="83"/>
  <c r="CS131" i="83"/>
  <c r="CZ131" i="83"/>
  <c r="CE133" i="83"/>
  <c r="CX133" i="83"/>
  <c r="CC171" i="83"/>
  <c r="CU171" i="83"/>
  <c r="CK172" i="83"/>
  <c r="CS174" i="83"/>
  <c r="CG176" i="83"/>
  <c r="BH188" i="83"/>
  <c r="AR188" i="83"/>
  <c r="BK187" i="83"/>
  <c r="AU187" i="83"/>
  <c r="BN186" i="83"/>
  <c r="AX186" i="83"/>
  <c r="BQ185" i="83"/>
  <c r="BA185" i="83"/>
  <c r="BT184" i="83"/>
  <c r="BD184" i="83"/>
  <c r="AN184" i="83"/>
  <c r="BI183" i="83"/>
  <c r="AO183" i="83"/>
  <c r="BL182" i="83"/>
  <c r="AR182" i="83"/>
  <c r="BO181" i="83"/>
  <c r="AU181" i="83"/>
  <c r="BR180" i="83"/>
  <c r="AX180" i="83"/>
  <c r="BU179" i="83"/>
  <c r="BA179" i="83"/>
  <c r="AO179" i="83"/>
  <c r="BD178" i="83"/>
  <c r="AR178" i="83"/>
  <c r="BG177" i="83"/>
  <c r="AU177" i="83"/>
  <c r="BJ176" i="83"/>
  <c r="AX176" i="83"/>
  <c r="BM175" i="83"/>
  <c r="BA175" i="83"/>
  <c r="BP174" i="83"/>
  <c r="BD174" i="83"/>
  <c r="BS173" i="83"/>
  <c r="BG173" i="83"/>
  <c r="AM173" i="83"/>
  <c r="AP172" i="83"/>
  <c r="AS171" i="83"/>
  <c r="BP170" i="83"/>
  <c r="BS169" i="83"/>
  <c r="AY169" i="83"/>
  <c r="BB168" i="83"/>
  <c r="AP168" i="83"/>
  <c r="BE167" i="83"/>
  <c r="AS167" i="83"/>
  <c r="BQ165" i="83"/>
  <c r="BT164" i="83"/>
  <c r="AN164" i="83"/>
  <c r="BQ159" i="83"/>
  <c r="BC159" i="83"/>
  <c r="AQ159" i="83"/>
  <c r="BK157" i="83"/>
  <c r="AY157" i="83"/>
  <c r="BN156" i="83"/>
  <c r="BB156" i="83"/>
  <c r="BQ155" i="83"/>
  <c r="BE155" i="83"/>
  <c r="AS155" i="83"/>
  <c r="BP154" i="83"/>
  <c r="AS153" i="83"/>
  <c r="BS151" i="83"/>
  <c r="BQ149" i="83"/>
  <c r="BT148" i="83"/>
  <c r="AZ148" i="83"/>
  <c r="BC147" i="83"/>
  <c r="BU145" i="83"/>
  <c r="AO145" i="83"/>
  <c r="AT144" i="83"/>
  <c r="BR142" i="83"/>
  <c r="AU141" i="83"/>
  <c r="BR140" i="83"/>
  <c r="BA139" i="83"/>
  <c r="AM137" i="83"/>
  <c r="BA135" i="83"/>
  <c r="AO135" i="83"/>
  <c r="AV132" i="83"/>
  <c r="BE131" i="83"/>
  <c r="AS131" i="83"/>
  <c r="AY168" i="83"/>
  <c r="BP167" i="83"/>
  <c r="AP167" i="83"/>
  <c r="BA164" i="83"/>
  <c r="AO164" i="83"/>
  <c r="BB161" i="83"/>
  <c r="BQ160" i="83"/>
  <c r="BT159" i="83"/>
  <c r="BB159" i="83"/>
  <c r="BR157" i="83"/>
  <c r="BD157" i="83"/>
  <c r="AN157" i="83"/>
  <c r="BG156" i="83"/>
  <c r="BU154" i="83"/>
  <c r="BP153" i="83"/>
  <c r="BB153" i="83"/>
  <c r="BM152" i="83"/>
  <c r="BA152" i="83"/>
  <c r="BL151" i="83"/>
  <c r="AX151" i="83"/>
  <c r="BS150" i="83"/>
  <c r="BL149" i="83"/>
  <c r="AV149" i="83"/>
  <c r="BQ148" i="83"/>
  <c r="BA148" i="83"/>
  <c r="BR147" i="83"/>
  <c r="BF147" i="83"/>
  <c r="BU146" i="83"/>
  <c r="BR145" i="83"/>
  <c r="AZ143" i="83"/>
  <c r="BQ142" i="83"/>
  <c r="BI140" i="83"/>
  <c r="AU140" i="83"/>
  <c r="AZ137" i="83"/>
  <c r="BE136" i="83"/>
  <c r="AU136" i="83"/>
  <c r="AP133" i="83"/>
  <c r="BK132" i="83"/>
  <c r="AW132" i="83"/>
  <c r="BJ131" i="83"/>
  <c r="CX169" i="83"/>
  <c r="CP168" i="83"/>
  <c r="CN168" i="83"/>
  <c r="CL169" i="83"/>
  <c r="CI169" i="83"/>
  <c r="CH169" i="83"/>
  <c r="BZ169" i="83"/>
  <c r="BX169" i="83"/>
  <c r="DC165" i="83"/>
  <c r="CT163" i="83"/>
  <c r="CG165" i="83"/>
  <c r="CO160" i="83"/>
  <c r="CK159" i="83"/>
  <c r="CB160" i="83"/>
  <c r="DF155" i="83"/>
  <c r="DD155" i="83"/>
  <c r="DB155" i="83"/>
  <c r="CZ155" i="83"/>
  <c r="CW157" i="83"/>
  <c r="CU157" i="83"/>
  <c r="CS153" i="83"/>
  <c r="BX151" i="83"/>
  <c r="DD149" i="83"/>
  <c r="DB149" i="83"/>
  <c r="CV147" i="83"/>
  <c r="CS147" i="83"/>
  <c r="CG149" i="83"/>
  <c r="CS145" i="83"/>
  <c r="CX136" i="83"/>
  <c r="CW139" i="83"/>
  <c r="CS136" i="83"/>
  <c r="W157" i="83"/>
  <c r="X156" i="83"/>
  <c r="AA155" i="83"/>
  <c r="C161" i="83"/>
  <c r="E160" i="83"/>
  <c r="D164" i="83"/>
  <c r="F165" i="83"/>
  <c r="K183" i="83"/>
  <c r="AG182" i="83"/>
  <c r="M182" i="83"/>
  <c r="AI181" i="83"/>
  <c r="O181" i="83"/>
  <c r="C181" i="83"/>
  <c r="Q180" i="83"/>
  <c r="E180" i="83"/>
  <c r="S179" i="83"/>
  <c r="G179" i="83"/>
  <c r="U178" i="83"/>
  <c r="I178" i="83"/>
  <c r="W177" i="83"/>
  <c r="K177" i="83"/>
  <c r="Y176" i="83"/>
  <c r="M176" i="83"/>
  <c r="AA175" i="83"/>
  <c r="O175" i="83"/>
  <c r="Y172" i="83"/>
  <c r="Y171" i="83"/>
  <c r="AI139" i="83"/>
  <c r="B185" i="83"/>
  <c r="CQ169" i="83"/>
  <c r="CP163" i="83"/>
  <c r="CX160" i="83"/>
  <c r="CV160" i="83"/>
  <c r="CR161" i="83"/>
  <c r="CP155" i="83"/>
  <c r="CX152" i="83"/>
  <c r="CS152" i="83"/>
  <c r="CX148" i="83"/>
  <c r="CX144" i="83"/>
  <c r="CS144" i="83"/>
  <c r="CX137" i="83"/>
  <c r="CT139" i="83"/>
  <c r="CP140" i="83"/>
  <c r="CJ137" i="83"/>
  <c r="J136" i="83"/>
  <c r="E169" i="83"/>
  <c r="L163" i="83"/>
  <c r="P163" i="83"/>
  <c r="T163" i="83"/>
  <c r="AB163" i="83"/>
  <c r="AJ163" i="83"/>
  <c r="Q160" i="83"/>
  <c r="Z160" i="83"/>
  <c r="BJ185" i="83"/>
  <c r="AY178" i="83"/>
  <c r="CS176" i="83"/>
  <c r="BR186" i="83"/>
  <c r="BE139" i="83"/>
  <c r="B147" i="83"/>
  <c r="AP131" i="83"/>
  <c r="BH133" i="83"/>
  <c r="AX135" i="83"/>
  <c r="BF135" i="83"/>
  <c r="AS136" i="83"/>
  <c r="BG136" i="83"/>
  <c r="BO136" i="83"/>
  <c r="BN137" i="83"/>
  <c r="AP139" i="83"/>
  <c r="AS140" i="83"/>
  <c r="BA140" i="83"/>
  <c r="BG140" i="83"/>
  <c r="BS140" i="83"/>
  <c r="BR141" i="83"/>
  <c r="AP143" i="83"/>
  <c r="AO144" i="83"/>
  <c r="AU144" i="83"/>
  <c r="BU144" i="83"/>
  <c r="BP145" i="83"/>
  <c r="AN147" i="83"/>
  <c r="AV147" i="83"/>
  <c r="BN147" i="83"/>
  <c r="BT147" i="83"/>
  <c r="AS148" i="83"/>
  <c r="BC148" i="83"/>
  <c r="BS148" i="83"/>
  <c r="AP149" i="83"/>
  <c r="BQ150" i="83"/>
  <c r="AZ151" i="83"/>
  <c r="BR151" i="83"/>
  <c r="AM152" i="83"/>
  <c r="AY152" i="83"/>
  <c r="BS152" i="83"/>
  <c r="AN153" i="83"/>
  <c r="AT153" i="83"/>
  <c r="BR153" i="83"/>
  <c r="BS154" i="83"/>
  <c r="AT155" i="83"/>
  <c r="BR155" i="83"/>
  <c r="AQ156" i="83"/>
  <c r="AW156" i="83"/>
  <c r="BQ156" i="83"/>
  <c r="AP157" i="83"/>
  <c r="BN157" i="83"/>
  <c r="BT157" i="83"/>
  <c r="BQ158" i="83"/>
  <c r="BJ159" i="83"/>
  <c r="AS160" i="83"/>
  <c r="BC160" i="83"/>
  <c r="BS160" i="83"/>
  <c r="AP161" i="83"/>
  <c r="BP161" i="83"/>
  <c r="BQ162" i="83"/>
  <c r="AP163" i="83"/>
  <c r="AS164" i="83"/>
  <c r="AY164" i="83"/>
  <c r="BI164" i="83"/>
  <c r="BS164" i="83"/>
  <c r="AP165" i="83"/>
  <c r="AX165" i="83"/>
  <c r="BS166" i="83"/>
  <c r="BR167" i="83"/>
  <c r="AS168" i="83"/>
  <c r="BO168" i="83"/>
  <c r="BU168" i="83"/>
  <c r="AV169" i="83"/>
  <c r="AQ131" i="83"/>
  <c r="BB132" i="83"/>
  <c r="AM135" i="83"/>
  <c r="AP136" i="83"/>
  <c r="AW137" i="83"/>
  <c r="AU139" i="83"/>
  <c r="BK139" i="83"/>
  <c r="AP140" i="83"/>
  <c r="BL140" i="83"/>
  <c r="BT140" i="83"/>
  <c r="AQ141" i="83"/>
  <c r="BA141" i="83"/>
  <c r="BG141" i="83"/>
  <c r="BQ141" i="83"/>
  <c r="AO143" i="83"/>
  <c r="AU143" i="83"/>
  <c r="BG143" i="83"/>
  <c r="BQ143" i="83"/>
  <c r="AN144" i="83"/>
  <c r="BP144" i="83"/>
  <c r="BS145" i="83"/>
  <c r="BR146" i="83"/>
  <c r="AS147" i="83"/>
  <c r="AP148" i="83"/>
  <c r="AS149" i="83"/>
  <c r="BS149" i="83"/>
  <c r="BP150" i="83"/>
  <c r="AQ151" i="83"/>
  <c r="BA151" i="83"/>
  <c r="BG151" i="83"/>
  <c r="BT152" i="83"/>
  <c r="BA153" i="83"/>
  <c r="BG153" i="83"/>
  <c r="BQ153" i="83"/>
  <c r="AU155" i="83"/>
  <c r="BG155" i="83"/>
  <c r="BM155" i="83"/>
  <c r="AT156" i="83"/>
  <c r="BJ156" i="83"/>
  <c r="BP156" i="83"/>
  <c r="AQ157" i="83"/>
  <c r="AW157" i="83"/>
  <c r="BG157" i="83"/>
  <c r="BM157" i="83"/>
  <c r="BR158" i="83"/>
  <c r="AU159" i="83"/>
  <c r="BA159" i="83"/>
  <c r="BI159" i="83"/>
  <c r="AP160" i="83"/>
  <c r="BF160" i="83"/>
  <c r="AM161" i="83"/>
  <c r="AS161" i="83"/>
  <c r="BC161" i="83"/>
  <c r="BS161" i="83"/>
  <c r="BR162" i="83"/>
  <c r="BU163" i="83"/>
  <c r="BR164" i="83"/>
  <c r="AS165" i="83"/>
  <c r="BT166" i="83"/>
  <c r="BM167" i="83"/>
  <c r="BS167" i="83"/>
  <c r="AR168" i="83"/>
  <c r="BH168" i="83"/>
  <c r="BG169" i="83"/>
  <c r="AT170" i="83"/>
  <c r="BT170" i="83"/>
  <c r="BA171" i="83"/>
  <c r="BG171" i="83"/>
  <c r="BQ171" i="83"/>
  <c r="AX172" i="83"/>
  <c r="BD172" i="83"/>
  <c r="BT172" i="83"/>
  <c r="AU173" i="83"/>
  <c r="BA173" i="83"/>
  <c r="BQ173" i="83"/>
  <c r="AR174" i="83"/>
  <c r="AO175" i="83"/>
  <c r="AU175" i="83"/>
  <c r="BE175" i="83"/>
  <c r="BK175" i="83"/>
  <c r="BU175" i="83"/>
  <c r="AR176" i="83"/>
  <c r="BB176" i="83"/>
  <c r="BH176" i="83"/>
  <c r="BR176" i="83"/>
  <c r="AO177" i="83"/>
  <c r="AY177" i="83"/>
  <c r="BE177" i="83"/>
  <c r="BO177" i="83"/>
  <c r="BU177" i="83"/>
  <c r="AV178" i="83"/>
  <c r="BB178" i="83"/>
  <c r="BL178" i="83"/>
  <c r="BR178" i="83"/>
  <c r="AS179" i="83"/>
  <c r="AY179" i="83"/>
  <c r="BI179" i="83"/>
  <c r="BO179" i="83"/>
  <c r="AP180" i="83"/>
  <c r="AV180" i="83"/>
  <c r="BF180" i="83"/>
  <c r="BL180" i="83"/>
  <c r="AM181" i="83"/>
  <c r="AS181" i="83"/>
  <c r="BC181" i="83"/>
  <c r="BI181" i="83"/>
  <c r="BS181" i="83"/>
  <c r="AP182" i="83"/>
  <c r="AZ182" i="83"/>
  <c r="BF182" i="83"/>
  <c r="BP182" i="83"/>
  <c r="AM183" i="83"/>
  <c r="AW183" i="83"/>
  <c r="BC183" i="83"/>
  <c r="BM183" i="83"/>
  <c r="BU183" i="83"/>
  <c r="AT184" i="83"/>
  <c r="BB184" i="83"/>
  <c r="BJ184" i="83"/>
  <c r="BR184" i="83"/>
  <c r="AQ185" i="83"/>
  <c r="AY185" i="83"/>
  <c r="BG185" i="83"/>
  <c r="BO185" i="83"/>
  <c r="AN186" i="83"/>
  <c r="AV186" i="83"/>
  <c r="BD186" i="83"/>
  <c r="BL186" i="83"/>
  <c r="BT186" i="83"/>
  <c r="AS187" i="83"/>
  <c r="BA187" i="83"/>
  <c r="BI187" i="83"/>
  <c r="BQ187" i="83"/>
  <c r="AP188" i="83"/>
  <c r="AX188" i="83"/>
  <c r="BF188" i="83"/>
  <c r="BN188" i="83"/>
  <c r="CT175" i="83"/>
  <c r="CG175" i="83"/>
  <c r="CT173" i="83"/>
  <c r="CG173" i="83"/>
  <c r="CR173" i="83"/>
  <c r="CF173" i="83"/>
  <c r="CY172" i="83"/>
  <c r="CW171" i="83"/>
  <c r="DC137" i="83"/>
  <c r="CJ133" i="83"/>
  <c r="CF133" i="83"/>
  <c r="DF131" i="83"/>
  <c r="DA131" i="83"/>
  <c r="CW131" i="83"/>
  <c r="CR131" i="83"/>
  <c r="CO131" i="83"/>
  <c r="CG131" i="83"/>
  <c r="CC131" i="83"/>
  <c r="AI188" i="83"/>
  <c r="AC188" i="83"/>
  <c r="S188" i="83"/>
  <c r="M188" i="83"/>
  <c r="C188" i="83"/>
  <c r="AE187" i="83"/>
  <c r="U187" i="83"/>
  <c r="O187" i="83"/>
  <c r="E187" i="83"/>
  <c r="AG186" i="83"/>
  <c r="W186" i="83"/>
  <c r="Q186" i="83"/>
  <c r="G186" i="83"/>
  <c r="AI185" i="83"/>
  <c r="Y185" i="83"/>
  <c r="S185" i="83"/>
  <c r="I185" i="83"/>
  <c r="C185" i="83"/>
  <c r="AA184" i="83"/>
  <c r="U184" i="83"/>
  <c r="K184" i="83"/>
  <c r="E184" i="83"/>
  <c r="AC183" i="83"/>
  <c r="BG170" i="83"/>
  <c r="DC188" i="83"/>
  <c r="CY188" i="83"/>
  <c r="CU188" i="83"/>
  <c r="CQ188" i="83"/>
  <c r="CM188" i="83"/>
  <c r="CI188" i="83"/>
  <c r="CE188" i="83"/>
  <c r="CA188" i="83"/>
  <c r="DF187" i="83"/>
  <c r="DB187" i="83"/>
  <c r="CX187" i="83"/>
  <c r="CT187" i="83"/>
  <c r="CP187" i="83"/>
  <c r="CL187" i="83"/>
  <c r="CI187" i="83"/>
  <c r="CD187" i="83"/>
  <c r="CA187" i="83"/>
  <c r="DE186" i="83"/>
  <c r="DB186" i="83"/>
  <c r="CW186" i="83"/>
  <c r="CT186" i="83"/>
  <c r="CO186" i="83"/>
  <c r="CL186" i="83"/>
  <c r="CG186" i="83"/>
  <c r="CD186" i="83"/>
  <c r="BY186" i="83"/>
  <c r="DE185" i="83"/>
  <c r="CZ185" i="83"/>
  <c r="CW185" i="83"/>
  <c r="CR185" i="83"/>
  <c r="CO185" i="83"/>
  <c r="CJ185" i="83"/>
  <c r="CG185" i="83"/>
  <c r="CB185" i="83"/>
  <c r="BY185" i="83"/>
  <c r="DC184" i="83"/>
  <c r="CZ184" i="83"/>
  <c r="CU184" i="83"/>
  <c r="CR184" i="83"/>
  <c r="CM184" i="83"/>
  <c r="CJ184" i="83"/>
  <c r="CE184" i="83"/>
  <c r="CB184" i="83"/>
  <c r="DF183" i="83"/>
  <c r="DC183" i="83"/>
  <c r="CX183" i="83"/>
  <c r="CU183" i="83"/>
  <c r="CP183" i="83"/>
  <c r="CM183" i="83"/>
  <c r="CH183" i="83"/>
  <c r="CE183" i="83"/>
  <c r="BZ183" i="83"/>
  <c r="DF182" i="83"/>
  <c r="DA182" i="83"/>
  <c r="CX182" i="83"/>
  <c r="CS182" i="83"/>
  <c r="CP182" i="83"/>
  <c r="CK182" i="83"/>
  <c r="CH182" i="83"/>
  <c r="CC182" i="83"/>
  <c r="BZ182" i="83"/>
  <c r="DD181" i="83"/>
  <c r="DA181" i="83"/>
  <c r="CV181" i="83"/>
  <c r="CS181" i="83"/>
  <c r="CN181" i="83"/>
  <c r="CK181" i="83"/>
  <c r="CF181" i="83"/>
  <c r="CC181" i="83"/>
  <c r="BX181" i="83"/>
  <c r="DD180" i="83"/>
  <c r="CY180" i="83"/>
  <c r="CV180" i="83"/>
  <c r="CQ180" i="83"/>
  <c r="CN180" i="83"/>
  <c r="CI180" i="83"/>
  <c r="CF180" i="83"/>
  <c r="CA180" i="83"/>
  <c r="BX180" i="83"/>
  <c r="DB179" i="83"/>
  <c r="CY179" i="83"/>
  <c r="CT179" i="83"/>
  <c r="CQ179" i="83"/>
  <c r="CL179" i="83"/>
  <c r="CI179" i="83"/>
  <c r="CD179" i="83"/>
  <c r="CA179" i="83"/>
  <c r="DE178" i="83"/>
  <c r="DB178" i="83"/>
  <c r="CW178" i="83"/>
  <c r="CT178" i="83"/>
  <c r="CO178" i="83"/>
  <c r="CL178" i="83"/>
  <c r="CG178" i="83"/>
  <c r="CD178" i="83"/>
  <c r="BY178" i="83"/>
  <c r="DE177" i="83"/>
  <c r="DA177" i="83"/>
  <c r="CY177" i="83"/>
  <c r="CW177" i="83"/>
  <c r="CU177" i="83"/>
  <c r="CS177" i="83"/>
  <c r="CQ177" i="83"/>
  <c r="CO177" i="83"/>
  <c r="CM177" i="83"/>
  <c r="CK177" i="83"/>
  <c r="CI177" i="83"/>
  <c r="CG177" i="83"/>
  <c r="CE177" i="83"/>
  <c r="CC177" i="83"/>
  <c r="CA177" i="83"/>
  <c r="BY177" i="83"/>
  <c r="CX176" i="83"/>
  <c r="CX174" i="83"/>
  <c r="DF176" i="83"/>
  <c r="DD176" i="83"/>
  <c r="DB176" i="83"/>
  <c r="CZ176" i="83"/>
  <c r="CX172" i="83"/>
  <c r="CV176" i="83"/>
  <c r="CT172" i="83"/>
  <c r="CR176" i="83"/>
  <c r="CP172" i="83"/>
  <c r="CN176" i="83"/>
  <c r="CL176" i="83"/>
  <c r="CW172" i="83"/>
  <c r="CI171" i="83"/>
  <c r="DE145" i="83"/>
  <c r="DB144" i="83"/>
  <c r="DE142" i="83"/>
  <c r="DC133" i="83"/>
  <c r="CH132" i="83"/>
  <c r="DC131" i="83"/>
  <c r="AF188" i="83"/>
  <c r="X188" i="83"/>
  <c r="P188" i="83"/>
  <c r="H188" i="83"/>
  <c r="AH187" i="83"/>
  <c r="Z187" i="83"/>
  <c r="R187" i="83"/>
  <c r="J187" i="83"/>
  <c r="AJ186" i="83"/>
  <c r="AB186" i="83"/>
  <c r="T186" i="83"/>
  <c r="L186" i="83"/>
  <c r="D186" i="83"/>
  <c r="AD185" i="83"/>
  <c r="V185" i="83"/>
  <c r="N185" i="83"/>
  <c r="F185" i="83"/>
  <c r="AF184" i="83"/>
  <c r="X184" i="83"/>
  <c r="P184" i="83"/>
  <c r="H184" i="83"/>
  <c r="AH183" i="83"/>
  <c r="AA183" i="83"/>
  <c r="T183" i="83"/>
  <c r="L183" i="83"/>
  <c r="D183" i="83"/>
  <c r="AD182" i="83"/>
  <c r="V182" i="83"/>
  <c r="N182" i="83"/>
  <c r="F182" i="83"/>
  <c r="AF181" i="83"/>
  <c r="X181" i="83"/>
  <c r="P181" i="83"/>
  <c r="H181" i="83"/>
  <c r="AH180" i="83"/>
  <c r="Z180" i="83"/>
  <c r="R180" i="83"/>
  <c r="J180" i="83"/>
  <c r="AJ179" i="83"/>
  <c r="AB179" i="83"/>
  <c r="H179" i="83"/>
  <c r="AD178" i="83"/>
  <c r="J178" i="83"/>
  <c r="AF177" i="83"/>
  <c r="L177" i="83"/>
  <c r="AH176" i="83"/>
  <c r="N176" i="83"/>
  <c r="AJ175" i="83"/>
  <c r="P175" i="83"/>
  <c r="D175" i="83"/>
  <c r="R174" i="83"/>
  <c r="T172" i="83"/>
  <c r="AD171" i="83"/>
  <c r="N171" i="83"/>
  <c r="AJ145" i="83"/>
  <c r="R133" i="83"/>
  <c r="AH135" i="83"/>
  <c r="AB131" i="83"/>
  <c r="B182" i="83"/>
  <c r="CQ168" i="83"/>
  <c r="CV159" i="83"/>
  <c r="CD156" i="83"/>
  <c r="BZ157" i="83"/>
  <c r="CU153" i="83"/>
  <c r="CS149" i="83"/>
  <c r="CG139" i="83"/>
  <c r="BX141" i="83"/>
  <c r="O148" i="83"/>
  <c r="AF147" i="83"/>
  <c r="T153" i="83"/>
  <c r="AH151" i="83"/>
  <c r="Y156" i="83"/>
  <c r="H164" i="83"/>
  <c r="P164" i="83"/>
  <c r="I183" i="83"/>
  <c r="Y181" i="83"/>
  <c r="AI180" i="83"/>
  <c r="AC179" i="83"/>
  <c r="E179" i="83"/>
  <c r="AG177" i="83"/>
  <c r="I177" i="83"/>
  <c r="C176" i="83"/>
  <c r="M175" i="83"/>
  <c r="G174" i="83"/>
  <c r="I173" i="83"/>
  <c r="G133" i="83"/>
  <c r="B175" i="83"/>
  <c r="CC169" i="83"/>
  <c r="DD164" i="83"/>
  <c r="DE152" i="83"/>
  <c r="CP153" i="83"/>
  <c r="CD147" i="83"/>
  <c r="CD145" i="83"/>
  <c r="CS140" i="83"/>
  <c r="CG135" i="83"/>
  <c r="K137" i="83"/>
  <c r="C139" i="83"/>
  <c r="CI176" i="83"/>
  <c r="CG172" i="83"/>
  <c r="CE176" i="83"/>
  <c r="CC176" i="83"/>
  <c r="CA176" i="83"/>
  <c r="BY176" i="83"/>
  <c r="DF175" i="83"/>
  <c r="DD175" i="83"/>
  <c r="DB175" i="83"/>
  <c r="CZ175" i="83"/>
  <c r="CX171" i="83"/>
  <c r="CV175" i="83"/>
  <c r="CT171" i="83"/>
  <c r="CR175" i="83"/>
  <c r="CP171" i="83"/>
  <c r="CN175" i="83"/>
  <c r="CL175" i="83"/>
  <c r="CJ175" i="83"/>
  <c r="CH175" i="83"/>
  <c r="CF175" i="83"/>
  <c r="CD175" i="83"/>
  <c r="CB175" i="83"/>
  <c r="BZ175" i="83"/>
  <c r="BX175" i="83"/>
  <c r="DE174" i="83"/>
  <c r="DA174" i="83"/>
  <c r="CY174" i="83"/>
  <c r="CW174" i="83"/>
  <c r="CU174" i="83"/>
  <c r="CS170" i="83"/>
  <c r="CQ174" i="83"/>
  <c r="CO174" i="83"/>
  <c r="CK174" i="83"/>
  <c r="CI174" i="83"/>
  <c r="CG170" i="83"/>
  <c r="CE174" i="83"/>
  <c r="CA174" i="83"/>
  <c r="BY174" i="83"/>
  <c r="DE173" i="83"/>
  <c r="DA173" i="83"/>
  <c r="CN173" i="83"/>
  <c r="CJ173" i="83"/>
  <c r="CF172" i="83"/>
  <c r="CD172" i="83"/>
  <c r="CB172" i="83"/>
  <c r="BZ172" i="83"/>
  <c r="BX172" i="83"/>
  <c r="DE171" i="83"/>
  <c r="DC171" i="83"/>
  <c r="CY171" i="83"/>
  <c r="CL171" i="83"/>
  <c r="DB145" i="83"/>
  <c r="DB141" i="83"/>
  <c r="DC140" i="83"/>
  <c r="DD139" i="83"/>
  <c r="CK132" i="83"/>
  <c r="Z179" i="83"/>
  <c r="T179" i="83"/>
  <c r="J179" i="83"/>
  <c r="D179" i="83"/>
  <c r="AB178" i="83"/>
  <c r="V178" i="83"/>
  <c r="L178" i="83"/>
  <c r="F178" i="83"/>
  <c r="AD177" i="83"/>
  <c r="X177" i="83"/>
  <c r="N177" i="83"/>
  <c r="H177" i="83"/>
  <c r="AF176" i="83"/>
  <c r="Z176" i="83"/>
  <c r="P176" i="83"/>
  <c r="J176" i="83"/>
  <c r="AH175" i="83"/>
  <c r="AB175" i="83"/>
  <c r="R175" i="83"/>
  <c r="L175" i="83"/>
  <c r="AJ174" i="83"/>
  <c r="AD174" i="83"/>
  <c r="T174" i="83"/>
  <c r="AJ173" i="83"/>
  <c r="T173" i="83"/>
  <c r="P173" i="83"/>
  <c r="D173" i="83"/>
  <c r="V172" i="83"/>
  <c r="P172" i="83"/>
  <c r="L172" i="83"/>
  <c r="F172" i="83"/>
  <c r="X171" i="83"/>
  <c r="H171" i="83"/>
  <c r="AF145" i="83"/>
  <c r="AH143" i="83"/>
  <c r="Z132" i="83"/>
  <c r="R132" i="83"/>
  <c r="J132" i="83"/>
  <c r="AJ135" i="83"/>
  <c r="Z131" i="83"/>
  <c r="J131" i="83"/>
  <c r="B174" i="83"/>
  <c r="B184" i="83"/>
  <c r="DF167" i="83"/>
  <c r="DD167" i="83"/>
  <c r="CZ167" i="83"/>
  <c r="CG169" i="83"/>
  <c r="CP164" i="83"/>
  <c r="CN164" i="83"/>
  <c r="CJ165" i="83"/>
  <c r="CH165" i="83"/>
  <c r="CT159" i="83"/>
  <c r="CX157" i="83"/>
  <c r="CP156" i="83"/>
  <c r="CG153" i="83"/>
  <c r="CT143" i="83"/>
  <c r="CQ144" i="83"/>
  <c r="CZ140" i="83"/>
  <c r="CT140" i="83"/>
  <c r="CP136" i="83"/>
  <c r="CG136" i="83"/>
  <c r="BX137" i="83"/>
  <c r="F149" i="83"/>
  <c r="H147" i="83"/>
  <c r="T147" i="83"/>
  <c r="X149" i="83"/>
  <c r="Z147" i="83"/>
  <c r="AB149" i="83"/>
  <c r="AI148" i="83"/>
  <c r="AJ147" i="83"/>
  <c r="D153" i="83"/>
  <c r="J151" i="83"/>
  <c r="L153" i="83"/>
  <c r="V151" i="83"/>
  <c r="X151" i="83"/>
  <c r="Y152" i="83"/>
  <c r="D155" i="83"/>
  <c r="E156" i="83"/>
  <c r="H157" i="83"/>
  <c r="J157" i="83"/>
  <c r="M156" i="83"/>
  <c r="Q156" i="83"/>
  <c r="S156" i="83"/>
  <c r="G169" i="83"/>
  <c r="J163" i="83"/>
  <c r="R163" i="83"/>
  <c r="Z163" i="83"/>
  <c r="AF164" i="83"/>
  <c r="AH165" i="83"/>
  <c r="Y183" i="83"/>
  <c r="E183" i="83"/>
  <c r="AA182" i="83"/>
  <c r="O182" i="83"/>
  <c r="AC181" i="83"/>
  <c r="Q181" i="83"/>
  <c r="AE180" i="83"/>
  <c r="S180" i="83"/>
  <c r="AG179" i="83"/>
  <c r="U179" i="83"/>
  <c r="AI178" i="83"/>
  <c r="W178" i="83"/>
  <c r="C178" i="83"/>
  <c r="Y177" i="83"/>
  <c r="E177" i="83"/>
  <c r="AA176" i="83"/>
  <c r="G176" i="83"/>
  <c r="AC175" i="83"/>
  <c r="I175" i="83"/>
  <c r="K174" i="83"/>
  <c r="AC173" i="83"/>
  <c r="C133" i="83"/>
  <c r="AG132" i="83"/>
  <c r="B179" i="83"/>
  <c r="DC168" i="83"/>
  <c r="CY168" i="83"/>
  <c r="CD169" i="83"/>
  <c r="BZ168" i="83"/>
  <c r="DE164" i="83"/>
  <c r="DA164" i="83"/>
  <c r="CP165" i="83"/>
  <c r="CD163" i="83"/>
  <c r="CP161" i="83"/>
  <c r="BY160" i="83"/>
  <c r="DD156" i="83"/>
  <c r="CA156" i="83"/>
  <c r="DF152" i="83"/>
  <c r="CT152" i="83"/>
  <c r="CT144" i="83"/>
  <c r="CA144" i="83"/>
  <c r="CZ139" i="83"/>
  <c r="CW136" i="83"/>
  <c r="CU136" i="83"/>
  <c r="CS137" i="83"/>
  <c r="CC139" i="83"/>
  <c r="I137" i="83"/>
  <c r="Q137" i="83"/>
  <c r="W139" i="83"/>
  <c r="AA139" i="83"/>
  <c r="AE139" i="83"/>
  <c r="D143" i="83"/>
  <c r="F143" i="83"/>
  <c r="L143" i="83"/>
  <c r="P143" i="83"/>
  <c r="R143" i="83"/>
  <c r="T143" i="83"/>
  <c r="X143" i="83"/>
  <c r="Z143" i="83"/>
  <c r="AD143" i="83"/>
  <c r="B152" i="83"/>
  <c r="R159" i="83"/>
  <c r="C163" i="83"/>
  <c r="K163" i="83"/>
  <c r="S163" i="83"/>
  <c r="AA163" i="83"/>
  <c r="B167" i="83"/>
  <c r="B159" i="83"/>
  <c r="CC167" i="83"/>
  <c r="CF165" i="83"/>
  <c r="CB165" i="83"/>
  <c r="BZ164" i="83"/>
  <c r="BX164" i="83"/>
  <c r="DC160" i="83"/>
  <c r="DA160" i="83"/>
  <c r="CY160" i="83"/>
  <c r="CG160" i="83"/>
  <c r="CF161" i="83"/>
  <c r="CE160" i="83"/>
  <c r="CC161" i="83"/>
  <c r="CB161" i="83"/>
  <c r="DB156" i="83"/>
  <c r="CZ156" i="83"/>
  <c r="CY156" i="83"/>
  <c r="CT156" i="83"/>
  <c r="CC155" i="83"/>
  <c r="CF153" i="83"/>
  <c r="CD153" i="83"/>
  <c r="BZ152" i="83"/>
  <c r="DE148" i="83"/>
  <c r="DA148" i="83"/>
  <c r="CY148" i="83"/>
  <c r="CG148" i="83"/>
  <c r="CE148" i="83"/>
  <c r="CC149" i="83"/>
  <c r="CD143" i="83"/>
  <c r="CY141" i="83"/>
  <c r="CN136" i="83"/>
  <c r="CJ135" i="83"/>
  <c r="CE140" i="83"/>
  <c r="CD139" i="83"/>
  <c r="CB135" i="83"/>
  <c r="CA140" i="83"/>
  <c r="G139" i="83"/>
  <c r="I139" i="83"/>
  <c r="K139" i="83"/>
  <c r="M139" i="83"/>
  <c r="O139" i="83"/>
  <c r="Q139" i="83"/>
  <c r="S139" i="83"/>
  <c r="U139" i="83"/>
  <c r="W141" i="83"/>
  <c r="Y141" i="83"/>
  <c r="AA141" i="83"/>
  <c r="AC141" i="83"/>
  <c r="AE141" i="83"/>
  <c r="I144" i="83"/>
  <c r="K144" i="83"/>
  <c r="M144" i="83"/>
  <c r="O144" i="83"/>
  <c r="Q144" i="83"/>
  <c r="S144" i="83"/>
  <c r="U144" i="83"/>
  <c r="W144" i="83"/>
  <c r="AA144" i="83"/>
  <c r="AC144" i="83"/>
  <c r="AE144" i="83"/>
  <c r="R164" i="83"/>
  <c r="V164" i="83"/>
  <c r="G159" i="83"/>
  <c r="J160" i="83"/>
  <c r="L159" i="83"/>
  <c r="O159" i="83"/>
  <c r="AA161" i="83"/>
  <c r="B153" i="83"/>
  <c r="B149" i="83"/>
  <c r="AH134" i="83"/>
  <c r="B161" i="83"/>
  <c r="AE165" i="83"/>
  <c r="W165" i="83"/>
  <c r="G165" i="83"/>
  <c r="AC160" i="83"/>
  <c r="K160" i="83"/>
  <c r="V145" i="83"/>
  <c r="V140" i="83"/>
  <c r="W137" i="83"/>
  <c r="BX140" i="83"/>
  <c r="CK135" i="83"/>
  <c r="CX135" i="83"/>
  <c r="CF145" i="83"/>
  <c r="CB151" i="83"/>
  <c r="CT168" i="83"/>
  <c r="Q173" i="83"/>
  <c r="E175" i="83"/>
  <c r="M177" i="83"/>
  <c r="AE178" i="83"/>
  <c r="E181" i="83"/>
  <c r="W182" i="83"/>
  <c r="J165" i="83"/>
  <c r="C160" i="83"/>
  <c r="X157" i="83"/>
  <c r="P157" i="83"/>
  <c r="AD153" i="83"/>
  <c r="L151" i="83"/>
  <c r="G148" i="83"/>
  <c r="BY135" i="83"/>
  <c r="CN135" i="83"/>
  <c r="CV143" i="83"/>
  <c r="CG147" i="83"/>
  <c r="CT151" i="83"/>
  <c r="DA151" i="83"/>
  <c r="DE151" i="83"/>
  <c r="CS157" i="83"/>
  <c r="CY161" i="83"/>
  <c r="BX165" i="83"/>
  <c r="CF164" i="83"/>
  <c r="CY169" i="83"/>
  <c r="L131" i="83"/>
  <c r="AJ132" i="83"/>
  <c r="AF138" i="83"/>
  <c r="AJ140" i="83"/>
  <c r="AJ143" i="83"/>
  <c r="AH171" i="83"/>
  <c r="F175" i="83"/>
  <c r="AF175" i="83"/>
  <c r="AJ176" i="83"/>
  <c r="AB177" i="83"/>
  <c r="AF178" i="83"/>
  <c r="X179" i="83"/>
  <c r="H180" i="83"/>
  <c r="X180" i="83"/>
  <c r="F181" i="83"/>
  <c r="V181" i="83"/>
  <c r="D182" i="83"/>
  <c r="T182" i="83"/>
  <c r="AJ182" i="83"/>
  <c r="R183" i="83"/>
  <c r="AF183" i="83"/>
  <c r="N184" i="83"/>
  <c r="AD184" i="83"/>
  <c r="L185" i="83"/>
  <c r="AB185" i="83"/>
  <c r="J186" i="83"/>
  <c r="Z186" i="83"/>
  <c r="H187" i="83"/>
  <c r="X187" i="83"/>
  <c r="F188" i="83"/>
  <c r="V188" i="83"/>
  <c r="DB135" i="83"/>
  <c r="CA132" i="83"/>
  <c r="DD138" i="83"/>
  <c r="DD141" i="83"/>
  <c r="CZ173" i="83"/>
  <c r="CB178" i="83"/>
  <c r="CH178" i="83"/>
  <c r="CR178" i="83"/>
  <c r="CX178" i="83"/>
  <c r="BY179" i="83"/>
  <c r="CE179" i="83"/>
  <c r="CO179" i="83"/>
  <c r="CU179" i="83"/>
  <c r="DE179" i="83"/>
  <c r="CB180" i="83"/>
  <c r="CL180" i="83"/>
  <c r="CR180" i="83"/>
  <c r="DB180" i="83"/>
  <c r="BY181" i="83"/>
  <c r="CI181" i="83"/>
  <c r="CO181" i="83"/>
  <c r="CY181" i="83"/>
  <c r="DE181" i="83"/>
  <c r="CF182" i="83"/>
  <c r="CL182" i="83"/>
  <c r="CV182" i="83"/>
  <c r="DB182" i="83"/>
  <c r="CC183" i="83"/>
  <c r="CI183" i="83"/>
  <c r="CS183" i="83"/>
  <c r="CY183" i="83"/>
  <c r="BZ184" i="83"/>
  <c r="CF184" i="83"/>
  <c r="CP184" i="83"/>
  <c r="CV184" i="83"/>
  <c r="DF184" i="83"/>
  <c r="CC185" i="83"/>
  <c r="CM185" i="83"/>
  <c r="CS185" i="83"/>
  <c r="DC185" i="83"/>
  <c r="BZ186" i="83"/>
  <c r="CJ186" i="83"/>
  <c r="CP186" i="83"/>
  <c r="CZ186" i="83"/>
  <c r="DF186" i="83"/>
  <c r="CG187" i="83"/>
  <c r="CM187" i="83"/>
  <c r="CU187" i="83"/>
  <c r="DC187" i="83"/>
  <c r="CB188" i="83"/>
  <c r="CJ188" i="83"/>
  <c r="CR188" i="83"/>
  <c r="CZ188" i="83"/>
  <c r="BS188" i="83"/>
  <c r="BK188" i="83"/>
  <c r="BC188" i="83"/>
  <c r="AU188" i="83"/>
  <c r="AM188" i="83"/>
  <c r="BN187" i="83"/>
  <c r="BF187" i="83"/>
  <c r="AX187" i="83"/>
  <c r="AP187" i="83"/>
  <c r="BQ186" i="83"/>
  <c r="BI186" i="83"/>
  <c r="BA186" i="83"/>
  <c r="AS186" i="83"/>
  <c r="BT185" i="83"/>
  <c r="BL185" i="83"/>
  <c r="BD185" i="83"/>
  <c r="AV185" i="83"/>
  <c r="AN185" i="83"/>
  <c r="BO184" i="83"/>
  <c r="BG184" i="83"/>
  <c r="AY184" i="83"/>
  <c r="AQ184" i="83"/>
  <c r="BR183" i="83"/>
  <c r="BJ183" i="83"/>
  <c r="BB183" i="83"/>
  <c r="AT183" i="83"/>
  <c r="BU182" i="83"/>
  <c r="BM182" i="83"/>
  <c r="BE182" i="83"/>
  <c r="AW182" i="83"/>
  <c r="AO182" i="83"/>
  <c r="BP181" i="83"/>
  <c r="BH181" i="83"/>
  <c r="AZ181" i="83"/>
  <c r="AR181" i="83"/>
  <c r="BS180" i="83"/>
  <c r="BK180" i="83"/>
  <c r="BC180" i="83"/>
  <c r="AU180" i="83"/>
  <c r="AM180" i="83"/>
  <c r="BN179" i="83"/>
  <c r="BF179" i="83"/>
  <c r="AX179" i="83"/>
  <c r="AP179" i="83"/>
  <c r="BQ178" i="83"/>
  <c r="BI178" i="83"/>
  <c r="BA178" i="83"/>
  <c r="AS178" i="83"/>
  <c r="BT177" i="83"/>
  <c r="BL177" i="83"/>
  <c r="BD177" i="83"/>
  <c r="AV177" i="83"/>
  <c r="AN177" i="83"/>
  <c r="BO176" i="83"/>
  <c r="BG176" i="83"/>
  <c r="AY176" i="83"/>
  <c r="AQ176" i="83"/>
  <c r="BR175" i="83"/>
  <c r="BJ175" i="83"/>
  <c r="BB175" i="83"/>
  <c r="AT175" i="83"/>
  <c r="BU174" i="83"/>
  <c r="BM174" i="83"/>
  <c r="BE174" i="83"/>
  <c r="AW174" i="83"/>
  <c r="AO174" i="83"/>
  <c r="BP173" i="83"/>
  <c r="BH173" i="83"/>
  <c r="AZ173" i="83"/>
  <c r="AR173" i="83"/>
  <c r="BS172" i="83"/>
  <c r="BK172" i="83"/>
  <c r="BC172" i="83"/>
  <c r="AU172" i="83"/>
  <c r="AM172" i="83"/>
  <c r="BN171" i="83"/>
  <c r="BF171" i="83"/>
  <c r="AX171" i="83"/>
  <c r="AP171" i="83"/>
  <c r="BQ170" i="83"/>
  <c r="AU170" i="83"/>
  <c r="M184" i="83"/>
  <c r="Y184" i="83"/>
  <c r="K185" i="83"/>
  <c r="W185" i="83"/>
  <c r="I186" i="83"/>
  <c r="U186" i="83"/>
  <c r="G187" i="83"/>
  <c r="S187" i="83"/>
  <c r="E188" i="83"/>
  <c r="Q188" i="83"/>
  <c r="CD131" i="83"/>
  <c r="DE135" i="83"/>
  <c r="CA133" i="83"/>
  <c r="BY171" i="83"/>
  <c r="CQ171" i="83"/>
  <c r="CH172" i="83"/>
  <c r="CO172" i="83"/>
  <c r="CP175" i="83"/>
  <c r="CT176" i="83"/>
  <c r="BP188" i="83"/>
  <c r="AZ188" i="83"/>
  <c r="BS187" i="83"/>
  <c r="BC187" i="83"/>
  <c r="AM187" i="83"/>
  <c r="BF186" i="83"/>
  <c r="AP186" i="83"/>
  <c r="BI185" i="83"/>
  <c r="AS185" i="83"/>
  <c r="BL184" i="83"/>
  <c r="AV184" i="83"/>
  <c r="BO183" i="83"/>
  <c r="AU183" i="83"/>
  <c r="BR182" i="83"/>
  <c r="AX182" i="83"/>
  <c r="BU181" i="83"/>
  <c r="BA181" i="83"/>
  <c r="AO181" i="83"/>
  <c r="BD180" i="83"/>
  <c r="AR180" i="83"/>
  <c r="BG179" i="83"/>
  <c r="AU179" i="83"/>
  <c r="BJ178" i="83"/>
  <c r="AX178" i="83"/>
  <c r="BM177" i="83"/>
  <c r="BA177" i="83"/>
  <c r="BP176" i="83"/>
  <c r="BD176" i="83"/>
  <c r="BS175" i="83"/>
  <c r="BG175" i="83"/>
  <c r="AM175" i="83"/>
  <c r="AP174" i="83"/>
  <c r="AS173" i="83"/>
  <c r="BP172" i="83"/>
  <c r="AV172" i="83"/>
  <c r="BS171" i="83"/>
  <c r="AY171" i="83"/>
  <c r="BE169" i="83"/>
  <c r="AS169" i="83"/>
  <c r="BP168" i="83"/>
  <c r="BK167" i="83"/>
  <c r="BK165" i="83"/>
  <c r="AQ165" i="83"/>
  <c r="BN164" i="83"/>
  <c r="AT164" i="83"/>
  <c r="BQ163" i="83"/>
  <c r="AW163" i="83"/>
  <c r="BT162" i="83"/>
  <c r="BQ161" i="83"/>
  <c r="BE161" i="83"/>
  <c r="BT160" i="83"/>
  <c r="BH160" i="83"/>
  <c r="AN160" i="83"/>
  <c r="BK159" i="83"/>
  <c r="AW159" i="83"/>
  <c r="BT158" i="83"/>
  <c r="BQ157" i="83"/>
  <c r="BE157" i="83"/>
  <c r="BT156" i="83"/>
  <c r="BH156" i="83"/>
  <c r="AV156" i="83"/>
  <c r="BK155" i="83"/>
  <c r="AY155" i="83"/>
  <c r="AM155" i="83"/>
  <c r="BS153" i="83"/>
  <c r="AY153" i="83"/>
  <c r="AM153" i="83"/>
  <c r="BB152" i="83"/>
  <c r="AP152" i="83"/>
  <c r="BE151" i="83"/>
  <c r="AS151" i="83"/>
  <c r="BK149" i="83"/>
  <c r="AQ149" i="83"/>
  <c r="BN148" i="83"/>
  <c r="AT148" i="83"/>
  <c r="BQ147" i="83"/>
  <c r="AW147" i="83"/>
  <c r="BT146" i="83"/>
  <c r="BO145" i="83"/>
  <c r="AU145" i="83"/>
  <c r="BR144" i="83"/>
  <c r="BO143" i="83"/>
  <c r="AW143" i="83"/>
  <c r="BI141" i="83"/>
  <c r="AO141" i="83"/>
  <c r="BD140" i="83"/>
  <c r="AR140" i="83"/>
  <c r="BI139" i="83"/>
  <c r="AS139" i="83"/>
  <c r="T145" i="83"/>
  <c r="CE168" i="83"/>
  <c r="T180" i="83"/>
  <c r="CZ178" i="83"/>
  <c r="CB186" i="83"/>
  <c r="BM137" i="83"/>
  <c r="AQ137" i="83"/>
  <c r="BG135" i="83"/>
  <c r="AU135" i="83"/>
  <c r="BL132" i="83"/>
  <c r="AP132" i="83"/>
  <c r="BM131" i="83"/>
  <c r="AW131" i="83"/>
  <c r="BD169" i="83"/>
  <c r="AR169" i="83"/>
  <c r="BG168" i="83"/>
  <c r="BJ167" i="83"/>
  <c r="BQ166" i="83"/>
  <c r="BP165" i="83"/>
  <c r="BU164" i="83"/>
  <c r="BG164" i="83"/>
  <c r="AU164" i="83"/>
  <c r="BP163" i="83"/>
  <c r="BD163" i="83"/>
  <c r="AN163" i="83"/>
  <c r="BH161" i="83"/>
  <c r="AY160" i="83"/>
  <c r="BH159" i="83"/>
  <c r="AT159" i="83"/>
  <c r="AV157" i="83"/>
  <c r="BA156" i="83"/>
  <c r="BP155" i="83"/>
  <c r="BF155" i="83"/>
  <c r="AR155" i="83"/>
  <c r="BJ153" i="83"/>
  <c r="AP153" i="83"/>
  <c r="BG152" i="83"/>
  <c r="AS152" i="83"/>
  <c r="BD151" i="83"/>
  <c r="AP151" i="83"/>
  <c r="BR149" i="83"/>
  <c r="BD149" i="83"/>
  <c r="AN149" i="83"/>
  <c r="AQ148" i="83"/>
  <c r="BL147" i="83"/>
  <c r="AT147" i="83"/>
  <c r="BL145" i="83"/>
  <c r="BQ144" i="83"/>
  <c r="AW144" i="83"/>
  <c r="BT143" i="83"/>
  <c r="BF143" i="83"/>
  <c r="AN143" i="83"/>
  <c r="BT141" i="83"/>
  <c r="AX141" i="83"/>
  <c r="BU140" i="83"/>
  <c r="BC140" i="83"/>
  <c r="AO140" i="83"/>
  <c r="BH139" i="83"/>
  <c r="AR137" i="83"/>
  <c r="BM136" i="83"/>
  <c r="BA136" i="83"/>
  <c r="AO136" i="83"/>
  <c r="BN135" i="83"/>
  <c r="BN133" i="83"/>
  <c r="AX133" i="83"/>
  <c r="BE132" i="83"/>
  <c r="BD131" i="83"/>
  <c r="CT169" i="83"/>
  <c r="CK169" i="83"/>
  <c r="CJ167" i="83"/>
  <c r="CH167" i="83"/>
  <c r="CE169" i="83"/>
  <c r="CC168" i="83"/>
  <c r="CA169" i="83"/>
  <c r="BY169" i="83"/>
  <c r="DF165" i="83"/>
  <c r="DD165" i="83"/>
  <c r="DB165" i="83"/>
  <c r="CZ165" i="83"/>
  <c r="CX163" i="83"/>
  <c r="CU163" i="83"/>
  <c r="CS163" i="83"/>
  <c r="CT161" i="83"/>
  <c r="CJ159" i="83"/>
  <c r="CE161" i="83"/>
  <c r="CC160" i="83"/>
  <c r="CA161" i="83"/>
  <c r="BY161" i="83"/>
  <c r="DF157" i="83"/>
  <c r="DC155" i="83"/>
  <c r="CZ157" i="83"/>
  <c r="CV157" i="83"/>
  <c r="CT155" i="83"/>
  <c r="CQ156" i="83"/>
  <c r="CO152" i="83"/>
  <c r="CM152" i="83"/>
  <c r="CK153" i="83"/>
  <c r="CI153" i="83"/>
  <c r="CG151" i="83"/>
  <c r="DC149" i="83"/>
  <c r="CW147" i="83"/>
  <c r="CU147" i="83"/>
  <c r="CX145" i="83"/>
  <c r="CM144" i="83"/>
  <c r="CK145" i="83"/>
  <c r="CI145" i="83"/>
  <c r="CG143" i="83"/>
  <c r="CE143" i="83"/>
  <c r="BZ145" i="83"/>
  <c r="DA137" i="83"/>
  <c r="CY136" i="83"/>
  <c r="CW141" i="83"/>
  <c r="CV141" i="83"/>
  <c r="CU139" i="83"/>
  <c r="CS139" i="83"/>
  <c r="CJ136" i="83"/>
  <c r="CG141" i="83"/>
  <c r="CB136" i="83"/>
  <c r="I157" i="83"/>
  <c r="J156" i="83"/>
  <c r="AA157" i="83"/>
  <c r="AD156" i="83"/>
  <c r="F163" i="83"/>
  <c r="N163" i="83"/>
  <c r="S169" i="83"/>
  <c r="V163" i="83"/>
  <c r="W183" i="83"/>
  <c r="C183" i="83"/>
  <c r="Y182" i="83"/>
  <c r="E182" i="83"/>
  <c r="AA181" i="83"/>
  <c r="G181" i="83"/>
  <c r="AC180" i="83"/>
  <c r="I180" i="83"/>
  <c r="AE179" i="83"/>
  <c r="K179" i="83"/>
  <c r="AG178" i="83"/>
  <c r="M178" i="83"/>
  <c r="AI177" i="83"/>
  <c r="O177" i="83"/>
  <c r="C177" i="83"/>
  <c r="Q176" i="83"/>
  <c r="E176" i="83"/>
  <c r="S175" i="83"/>
  <c r="G175" i="83"/>
  <c r="U174" i="83"/>
  <c r="I174" i="83"/>
  <c r="W173" i="83"/>
  <c r="AC171" i="83"/>
  <c r="U171" i="83"/>
  <c r="O171" i="83"/>
  <c r="E171" i="83"/>
  <c r="AI140" i="83"/>
  <c r="AC133" i="83"/>
  <c r="W131" i="83"/>
  <c r="G131" i="83"/>
  <c r="B181" i="83"/>
  <c r="CR169" i="83"/>
  <c r="CP167" i="83"/>
  <c r="CS164" i="83"/>
  <c r="CQ165" i="83"/>
  <c r="CO163" i="83"/>
  <c r="CP159" i="83"/>
  <c r="CN159" i="83"/>
  <c r="CO155" i="83"/>
  <c r="CW152" i="83"/>
  <c r="CI152" i="83"/>
  <c r="CW148" i="83"/>
  <c r="CO149" i="83"/>
  <c r="CR143" i="83"/>
  <c r="CM145" i="83"/>
  <c r="CQ137" i="83"/>
  <c r="CG140" i="83"/>
  <c r="CC137" i="83"/>
  <c r="F136" i="83"/>
  <c r="N136" i="83"/>
  <c r="AD136" i="83"/>
  <c r="J141" i="83"/>
  <c r="N141" i="83"/>
  <c r="R141" i="83"/>
  <c r="Z141" i="83"/>
  <c r="AD141" i="83"/>
  <c r="D165" i="83"/>
  <c r="X163" i="83"/>
  <c r="AF163" i="83"/>
  <c r="F161" i="83"/>
  <c r="Y159" i="83"/>
  <c r="AE160" i="83"/>
  <c r="AG160" i="83"/>
  <c r="AE137" i="83"/>
  <c r="CF151" i="83"/>
  <c r="S178" i="83"/>
  <c r="CQ152" i="83"/>
  <c r="DE161" i="83"/>
  <c r="AF132" i="83"/>
  <c r="AJ187" i="83"/>
  <c r="CN182" i="83"/>
  <c r="AM182" i="83"/>
  <c r="AO169" i="83"/>
  <c r="BE152" i="83"/>
  <c r="CY147" i="83"/>
  <c r="Y180" i="83"/>
  <c r="D15" i="6" l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AJ137" i="83"/>
  <c r="V171" i="83"/>
  <c r="DB138" i="83"/>
  <c r="Z172" i="83"/>
  <c r="AH172" i="83"/>
  <c r="H173" i="83"/>
  <c r="X173" i="83"/>
  <c r="AF173" i="83"/>
  <c r="F174" i="83"/>
  <c r="DC136" i="83"/>
  <c r="AH138" i="83"/>
  <c r="BY131" i="83"/>
  <c r="CL136" i="83"/>
  <c r="I169" i="83"/>
  <c r="V141" i="83"/>
  <c r="F141" i="83"/>
  <c r="S135" i="83"/>
  <c r="C135" i="83"/>
  <c r="CO140" i="83"/>
  <c r="CV140" i="83"/>
  <c r="CR151" i="83"/>
  <c r="CH156" i="83"/>
  <c r="Q133" i="83"/>
  <c r="Q172" i="83"/>
  <c r="O173" i="83"/>
  <c r="DE147" i="83"/>
  <c r="CY155" i="83"/>
  <c r="DD157" i="83"/>
  <c r="CN160" i="83"/>
  <c r="CQ164" i="83"/>
  <c r="CI167" i="83"/>
  <c r="CO168" i="83"/>
  <c r="BD136" i="83"/>
  <c r="AY167" i="83"/>
  <c r="AV168" i="83"/>
  <c r="AM171" i="83"/>
  <c r="BM173" i="83"/>
  <c r="BJ174" i="83"/>
  <c r="CW173" i="83"/>
  <c r="CL131" i="83"/>
  <c r="DB171" i="83"/>
  <c r="N145" i="83"/>
  <c r="AD145" i="83"/>
  <c r="B155" i="83"/>
  <c r="CB143" i="83"/>
  <c r="DA156" i="83"/>
  <c r="CD161" i="83"/>
  <c r="H143" i="83"/>
  <c r="AI135" i="83"/>
  <c r="F155" i="83"/>
  <c r="CR160" i="83"/>
  <c r="CL165" i="83"/>
  <c r="V133" i="83"/>
  <c r="P171" i="83"/>
  <c r="L173" i="83"/>
  <c r="DB137" i="83"/>
  <c r="DE138" i="83"/>
  <c r="CH171" i="83"/>
  <c r="CV172" i="83"/>
  <c r="BX157" i="83"/>
  <c r="CB156" i="83"/>
  <c r="CF156" i="83"/>
  <c r="DE141" i="83"/>
  <c r="CO173" i="83"/>
  <c r="AY165" i="83"/>
  <c r="BE163" i="83"/>
  <c r="BN152" i="83"/>
  <c r="AV148" i="83"/>
  <c r="AY147" i="83"/>
  <c r="AW145" i="83"/>
  <c r="AZ144" i="83"/>
  <c r="BC143" i="83"/>
  <c r="AX136" i="83"/>
  <c r="AY133" i="83"/>
  <c r="BJ151" i="83"/>
  <c r="AZ133" i="83"/>
  <c r="M172" i="83"/>
  <c r="AZ139" i="83"/>
  <c r="AM169" i="83"/>
  <c r="BM171" i="83"/>
  <c r="BJ172" i="83"/>
  <c r="B164" i="83"/>
  <c r="CC147" i="83"/>
  <c r="T141" i="83"/>
  <c r="AA135" i="83"/>
  <c r="V136" i="83"/>
  <c r="K135" i="83"/>
  <c r="CH160" i="83"/>
  <c r="AI131" i="83"/>
  <c r="AI144" i="83"/>
  <c r="AB156" i="83"/>
  <c r="CO144" i="83"/>
  <c r="AN139" i="83"/>
  <c r="AM168" i="83"/>
  <c r="BX160" i="83"/>
  <c r="D140" i="83"/>
  <c r="F145" i="83"/>
  <c r="O165" i="83"/>
  <c r="Y144" i="83"/>
  <c r="DE160" i="83"/>
  <c r="CD165" i="83"/>
  <c r="AI163" i="83"/>
  <c r="V143" i="83"/>
  <c r="J143" i="83"/>
  <c r="B160" i="83"/>
  <c r="AI160" i="83"/>
  <c r="O160" i="83"/>
  <c r="B144" i="83"/>
  <c r="U169" i="83"/>
  <c r="CI137" i="83"/>
  <c r="AH161" i="83"/>
  <c r="H163" i="83"/>
  <c r="CJ144" i="83"/>
  <c r="CK148" i="83"/>
  <c r="CS148" i="83"/>
  <c r="U132" i="83"/>
  <c r="B135" i="83"/>
  <c r="AG161" i="83"/>
  <c r="V159" i="83"/>
  <c r="AF165" i="83"/>
  <c r="X165" i="83"/>
  <c r="E167" i="83"/>
  <c r="CG137" i="83"/>
  <c r="CO136" i="83"/>
  <c r="CQ145" i="83"/>
  <c r="CI148" i="83"/>
  <c r="CP147" i="83"/>
  <c r="CV148" i="83"/>
  <c r="CO151" i="83"/>
  <c r="CM155" i="83"/>
  <c r="CS156" i="83"/>
  <c r="C131" i="83"/>
  <c r="AC132" i="83"/>
  <c r="AG133" i="83"/>
  <c r="BX135" i="83"/>
  <c r="CR157" i="83"/>
  <c r="CJ160" i="83"/>
  <c r="E132" i="83"/>
  <c r="AG138" i="83"/>
  <c r="CM165" i="83"/>
  <c r="CX164" i="83"/>
  <c r="CK168" i="83"/>
  <c r="CO169" i="83"/>
  <c r="CS168" i="83"/>
  <c r="C172" i="83"/>
  <c r="S172" i="83"/>
  <c r="AE172" i="83"/>
  <c r="K173" i="83"/>
  <c r="M174" i="83"/>
  <c r="K175" i="83"/>
  <c r="I176" i="83"/>
  <c r="G177" i="83"/>
  <c r="E178" i="83"/>
  <c r="C179" i="83"/>
  <c r="AI179" i="83"/>
  <c r="AG180" i="83"/>
  <c r="AE181" i="83"/>
  <c r="AC182" i="83"/>
  <c r="AB164" i="83"/>
  <c r="T164" i="83"/>
  <c r="L164" i="83"/>
  <c r="AJ156" i="83"/>
  <c r="Q157" i="83"/>
  <c r="E157" i="83"/>
  <c r="C157" i="83"/>
  <c r="AA153" i="83"/>
  <c r="Y153" i="83"/>
  <c r="W153" i="83"/>
  <c r="U153" i="83"/>
  <c r="S153" i="83"/>
  <c r="Q153" i="83"/>
  <c r="I153" i="83"/>
  <c r="G153" i="83"/>
  <c r="CM141" i="83"/>
  <c r="CQ140" i="83"/>
  <c r="CV139" i="83"/>
  <c r="DA140" i="83"/>
  <c r="CB144" i="83"/>
  <c r="CE145" i="83"/>
  <c r="CJ143" i="83"/>
  <c r="CT145" i="83"/>
  <c r="CY149" i="83"/>
  <c r="DA149" i="83"/>
  <c r="DF149" i="83"/>
  <c r="CA153" i="83"/>
  <c r="CE153" i="83"/>
  <c r="CJ151" i="83"/>
  <c r="CT153" i="83"/>
  <c r="DC157" i="83"/>
  <c r="CA159" i="83"/>
  <c r="CE159" i="83"/>
  <c r="CH161" i="83"/>
  <c r="CK161" i="83"/>
  <c r="CM160" i="83"/>
  <c r="CP160" i="83"/>
  <c r="CZ163" i="83"/>
  <c r="DD163" i="83"/>
  <c r="BY167" i="83"/>
  <c r="CG167" i="83"/>
  <c r="B186" i="83"/>
  <c r="AN131" i="83"/>
  <c r="BM132" i="83"/>
  <c r="BJ133" i="83"/>
  <c r="AV135" i="83"/>
  <c r="AP137" i="83"/>
  <c r="AY140" i="83"/>
  <c r="BD143" i="83"/>
  <c r="BA144" i="83"/>
  <c r="AP145" i="83"/>
  <c r="BN145" i="83"/>
  <c r="BQ146" i="83"/>
  <c r="BE148" i="83"/>
  <c r="BH149" i="83"/>
  <c r="AT151" i="83"/>
  <c r="AW152" i="83"/>
  <c r="AX153" i="83"/>
  <c r="AP155" i="83"/>
  <c r="BN155" i="83"/>
  <c r="BS156" i="83"/>
  <c r="BD159" i="83"/>
  <c r="BA160" i="83"/>
  <c r="AX161" i="83"/>
  <c r="AZ163" i="83"/>
  <c r="BL165" i="83"/>
  <c r="BU166" i="83"/>
  <c r="BC168" i="83"/>
  <c r="AT169" i="83"/>
  <c r="BI131" i="83"/>
  <c r="AX132" i="83"/>
  <c r="AS135" i="83"/>
  <c r="BC137" i="83"/>
  <c r="AW139" i="83"/>
  <c r="AS143" i="83"/>
  <c r="AP144" i="83"/>
  <c r="BN144" i="83"/>
  <c r="BK145" i="83"/>
  <c r="BP146" i="83"/>
  <c r="BM147" i="83"/>
  <c r="BJ148" i="83"/>
  <c r="BG149" i="83"/>
  <c r="BI151" i="83"/>
  <c r="BF152" i="83"/>
  <c r="BC153" i="83"/>
  <c r="BA155" i="83"/>
  <c r="BA157" i="83"/>
  <c r="AS159" i="83"/>
  <c r="AU161" i="83"/>
  <c r="BP162" i="83"/>
  <c r="BM163" i="83"/>
  <c r="BJ164" i="83"/>
  <c r="BG165" i="83"/>
  <c r="AU167" i="83"/>
  <c r="BU167" i="83"/>
  <c r="BR168" i="83"/>
  <c r="BO169" i="83"/>
  <c r="BI171" i="83"/>
  <c r="BF172" i="83"/>
  <c r="BC173" i="83"/>
  <c r="AZ174" i="83"/>
  <c r="AW175" i="83"/>
  <c r="CM167" i="83"/>
  <c r="G171" i="83"/>
  <c r="G172" i="83"/>
  <c r="U176" i="83"/>
  <c r="Q178" i="83"/>
  <c r="M180" i="83"/>
  <c r="I182" i="83"/>
  <c r="AJ164" i="83"/>
  <c r="W155" i="83"/>
  <c r="G155" i="83"/>
  <c r="AJ152" i="83"/>
  <c r="AB152" i="83"/>
  <c r="X152" i="83"/>
  <c r="T152" i="83"/>
  <c r="L152" i="83"/>
  <c r="H152" i="83"/>
  <c r="CV135" i="83"/>
  <c r="CA143" i="83"/>
  <c r="CF144" i="83"/>
  <c r="CW149" i="83"/>
  <c r="CB152" i="83"/>
  <c r="CX153" i="83"/>
  <c r="CX155" i="83"/>
  <c r="CU165" i="83"/>
  <c r="DE163" i="83"/>
  <c r="BG132" i="83"/>
  <c r="AQ140" i="83"/>
  <c r="BH145" i="83"/>
  <c r="AM148" i="83"/>
  <c r="BP151" i="83"/>
  <c r="BT153" i="83"/>
  <c r="BH155" i="83"/>
  <c r="BH157" i="83"/>
  <c r="AX159" i="83"/>
  <c r="AR161" i="83"/>
  <c r="AR163" i="83"/>
  <c r="AQ168" i="83"/>
  <c r="BA131" i="83"/>
  <c r="BN132" i="83"/>
  <c r="BK135" i="83"/>
  <c r="AU137" i="83"/>
  <c r="AQ139" i="83"/>
  <c r="AS141" i="83"/>
  <c r="BH144" i="83"/>
  <c r="BD148" i="83"/>
  <c r="BU161" i="83"/>
  <c r="BG163" i="83"/>
  <c r="BA165" i="83"/>
  <c r="AO167" i="83"/>
  <c r="AZ172" i="83"/>
  <c r="AT174" i="83"/>
  <c r="BQ175" i="83"/>
  <c r="BN176" i="83"/>
  <c r="BK177" i="83"/>
  <c r="BH178" i="83"/>
  <c r="BE179" i="83"/>
  <c r="BB180" i="83"/>
  <c r="AY181" i="83"/>
  <c r="AV182" i="83"/>
  <c r="AS183" i="83"/>
  <c r="BS183" i="83"/>
  <c r="BP184" i="83"/>
  <c r="BM185" i="83"/>
  <c r="BJ186" i="83"/>
  <c r="BG187" i="83"/>
  <c r="BD188" i="83"/>
  <c r="CL164" i="83"/>
  <c r="CJ168" i="83"/>
  <c r="B177" i="83"/>
  <c r="AG171" i="83"/>
  <c r="E174" i="83"/>
  <c r="AE177" i="83"/>
  <c r="W181" i="83"/>
  <c r="AD165" i="83"/>
  <c r="Q155" i="83"/>
  <c r="AC151" i="83"/>
  <c r="M151" i="83"/>
  <c r="G147" i="83"/>
  <c r="BY145" i="83"/>
  <c r="DA147" i="83"/>
  <c r="CI151" i="83"/>
  <c r="CV155" i="83"/>
  <c r="CH159" i="83"/>
  <c r="AV137" i="83"/>
  <c r="BF141" i="83"/>
  <c r="AV145" i="83"/>
  <c r="BP149" i="83"/>
  <c r="BF153" i="83"/>
  <c r="BO160" i="83"/>
  <c r="BQ164" i="83"/>
  <c r="AZ169" i="83"/>
  <c r="AO131" i="83"/>
  <c r="BH140" i="83"/>
  <c r="AV144" i="83"/>
  <c r="BS147" i="83"/>
  <c r="BO155" i="83"/>
  <c r="BG159" i="83"/>
  <c r="AU163" i="83"/>
  <c r="BU169" i="83"/>
  <c r="BI173" i="83"/>
  <c r="AZ176" i="83"/>
  <c r="AT178" i="83"/>
  <c r="AN180" i="83"/>
  <c r="BQ181" i="83"/>
  <c r="BK183" i="83"/>
  <c r="BE185" i="83"/>
  <c r="AY187" i="83"/>
  <c r="CP173" i="83"/>
  <c r="CI172" i="83"/>
  <c r="CA171" i="83"/>
  <c r="CO133" i="83"/>
  <c r="BY133" i="83"/>
  <c r="CQ131" i="83"/>
  <c r="CB131" i="83"/>
  <c r="U188" i="83"/>
  <c r="W187" i="83"/>
  <c r="Y186" i="83"/>
  <c r="AA185" i="83"/>
  <c r="AC184" i="83"/>
  <c r="AE183" i="83"/>
  <c r="BS170" i="83"/>
  <c r="AZ171" i="83"/>
  <c r="BP171" i="83"/>
  <c r="AT173" i="83"/>
  <c r="BG174" i="83"/>
  <c r="AN175" i="83"/>
  <c r="BD175" i="83"/>
  <c r="BT175" i="83"/>
  <c r="BA176" i="83"/>
  <c r="BQ176" i="83"/>
  <c r="AX177" i="83"/>
  <c r="BN177" i="83"/>
  <c r="AU178" i="83"/>
  <c r="BK178" i="83"/>
  <c r="AR179" i="83"/>
  <c r="BH179" i="83"/>
  <c r="AO180" i="83"/>
  <c r="BE180" i="83"/>
  <c r="BU180" i="83"/>
  <c r="BB181" i="83"/>
  <c r="BR181" i="83"/>
  <c r="AY182" i="83"/>
  <c r="BO182" i="83"/>
  <c r="AV183" i="83"/>
  <c r="BL183" i="83"/>
  <c r="AS184" i="83"/>
  <c r="BI184" i="83"/>
  <c r="AP185" i="83"/>
  <c r="BF185" i="83"/>
  <c r="AM186" i="83"/>
  <c r="BC186" i="83"/>
  <c r="BS186" i="83"/>
  <c r="AZ187" i="83"/>
  <c r="BP187" i="83"/>
  <c r="AW188" i="83"/>
  <c r="BM188" i="83"/>
  <c r="CX188" i="83"/>
  <c r="CH188" i="83"/>
  <c r="DA187" i="83"/>
  <c r="CH187" i="83"/>
  <c r="DA186" i="83"/>
  <c r="CK186" i="83"/>
  <c r="DD185" i="83"/>
  <c r="CN185" i="83"/>
  <c r="BX185" i="83"/>
  <c r="CQ184" i="83"/>
  <c r="CA184" i="83"/>
  <c r="CT183" i="83"/>
  <c r="CD183" i="83"/>
  <c r="CW182" i="83"/>
  <c r="CG182" i="83"/>
  <c r="CZ181" i="83"/>
  <c r="CJ181" i="83"/>
  <c r="DC180" i="83"/>
  <c r="CM180" i="83"/>
  <c r="DF179" i="83"/>
  <c r="CP179" i="83"/>
  <c r="BZ179" i="83"/>
  <c r="CS178" i="83"/>
  <c r="CC178" i="83"/>
  <c r="DD173" i="83"/>
  <c r="DF141" i="83"/>
  <c r="DB132" i="83"/>
  <c r="Z188" i="83"/>
  <c r="AB187" i="83"/>
  <c r="AD186" i="83"/>
  <c r="AF185" i="83"/>
  <c r="AH184" i="83"/>
  <c r="AJ183" i="83"/>
  <c r="F183" i="83"/>
  <c r="H182" i="83"/>
  <c r="J181" i="83"/>
  <c r="L180" i="83"/>
  <c r="Z178" i="83"/>
  <c r="AD176" i="83"/>
  <c r="AH174" i="83"/>
  <c r="AJ142" i="83"/>
  <c r="AJ133" i="83"/>
  <c r="C175" i="83"/>
  <c r="U182" i="83"/>
  <c r="AF156" i="83"/>
  <c r="C151" i="83"/>
  <c r="U147" i="83"/>
  <c r="E147" i="83"/>
  <c r="DB157" i="83"/>
  <c r="CY163" i="83"/>
  <c r="BR165" i="83"/>
  <c r="BI137" i="83"/>
  <c r="AS145" i="83"/>
  <c r="BL152" i="83"/>
  <c r="BA167" i="83"/>
  <c r="BF174" i="83"/>
  <c r="BN178" i="83"/>
  <c r="BB182" i="83"/>
  <c r="BU185" i="83"/>
  <c r="CG174" i="83"/>
  <c r="CE171" i="83"/>
  <c r="CS133" i="83"/>
  <c r="CT131" i="83"/>
  <c r="AA188" i="83"/>
  <c r="AE186" i="83"/>
  <c r="AI184" i="83"/>
  <c r="AS170" i="83"/>
  <c r="AS172" i="83"/>
  <c r="AP173" i="83"/>
  <c r="BS174" i="83"/>
  <c r="BP175" i="83"/>
  <c r="BM176" i="83"/>
  <c r="BJ177" i="83"/>
  <c r="BG178" i="83"/>
  <c r="BD179" i="83"/>
  <c r="BA180" i="83"/>
  <c r="AX181" i="83"/>
  <c r="AU182" i="83"/>
  <c r="AR183" i="83"/>
  <c r="AO184" i="83"/>
  <c r="BU184" i="83"/>
  <c r="BR185" i="83"/>
  <c r="BO186" i="83"/>
  <c r="BL187" i="83"/>
  <c r="BI188" i="83"/>
  <c r="CD188" i="83"/>
  <c r="CE187" i="83"/>
  <c r="CH186" i="83"/>
  <c r="CK185" i="83"/>
  <c r="CN184" i="83"/>
  <c r="CQ183" i="83"/>
  <c r="CT182" i="83"/>
  <c r="CW181" i="83"/>
  <c r="CZ180" i="83"/>
  <c r="DC179" i="83"/>
  <c r="DF178" i="83"/>
  <c r="BZ178" i="83"/>
  <c r="CX132" i="83"/>
  <c r="R188" i="83"/>
  <c r="V186" i="83"/>
  <c r="Z184" i="83"/>
  <c r="AF182" i="83"/>
  <c r="AJ180" i="83"/>
  <c r="N178" i="83"/>
  <c r="V174" i="83"/>
  <c r="AH141" i="83"/>
  <c r="H133" i="83"/>
  <c r="AF131" i="83"/>
  <c r="M171" i="83"/>
  <c r="AE151" i="83"/>
  <c r="CF136" i="83"/>
  <c r="CD152" i="83"/>
  <c r="BX167" i="83"/>
  <c r="BQ140" i="83"/>
  <c r="BT155" i="83"/>
  <c r="BA143" i="83"/>
  <c r="BL172" i="83"/>
  <c r="BE181" i="83"/>
  <c r="BL188" i="83"/>
  <c r="CU173" i="83"/>
  <c r="G188" i="83"/>
  <c r="O184" i="83"/>
  <c r="BD171" i="83"/>
  <c r="AX173" i="83"/>
  <c r="AR175" i="83"/>
  <c r="BU176" i="83"/>
  <c r="BO178" i="83"/>
  <c r="BI180" i="83"/>
  <c r="BC182" i="83"/>
  <c r="AW184" i="83"/>
  <c r="AQ186" i="83"/>
  <c r="BT187" i="83"/>
  <c r="CO187" i="83"/>
  <c r="CU185" i="83"/>
  <c r="DA183" i="83"/>
  <c r="BX182" i="83"/>
  <c r="CD180" i="83"/>
  <c r="CJ178" i="83"/>
  <c r="DE133" i="83"/>
  <c r="D187" i="83"/>
  <c r="N183" i="83"/>
  <c r="R179" i="83"/>
  <c r="AJ131" i="83"/>
  <c r="CW167" i="83"/>
  <c r="CI163" i="83"/>
  <c r="DA161" i="83"/>
  <c r="CK155" i="83"/>
  <c r="CA155" i="83"/>
  <c r="DB151" i="83"/>
  <c r="CP148" i="83"/>
  <c r="CH149" i="83"/>
  <c r="BZ147" i="83"/>
  <c r="CX141" i="83"/>
  <c r="E152" i="83"/>
  <c r="R157" i="83"/>
  <c r="AF157" i="83"/>
  <c r="AA180" i="83"/>
  <c r="AI176" i="83"/>
  <c r="AG173" i="83"/>
  <c r="AG131" i="83"/>
  <c r="DF164" i="83"/>
  <c r="DC156" i="83"/>
  <c r="G141" i="83"/>
  <c r="H145" i="83"/>
  <c r="X145" i="83"/>
  <c r="H160" i="83"/>
  <c r="E165" i="83"/>
  <c r="U165" i="83"/>
  <c r="B169" i="83"/>
  <c r="C159" i="83"/>
  <c r="BP159" i="83"/>
  <c r="AM147" i="83"/>
  <c r="AN176" i="83"/>
  <c r="CV171" i="83"/>
  <c r="I187" i="83"/>
  <c r="BT171" i="83"/>
  <c r="BH175" i="83"/>
  <c r="AV179" i="83"/>
  <c r="BS182" i="83"/>
  <c r="BG186" i="83"/>
  <c r="DB188" i="83"/>
  <c r="CE185" i="83"/>
  <c r="CQ181" i="83"/>
  <c r="DB177" i="83"/>
  <c r="F186" i="83"/>
  <c r="V177" i="83"/>
  <c r="R131" i="83"/>
  <c r="CR168" i="83"/>
  <c r="CW159" i="83"/>
  <c r="CN148" i="83"/>
  <c r="BX147" i="83"/>
  <c r="V157" i="83"/>
  <c r="K176" i="83"/>
  <c r="CT164" i="83"/>
  <c r="O141" i="83"/>
  <c r="AB145" i="83"/>
  <c r="I165" i="83"/>
  <c r="CV168" i="83"/>
  <c r="BC136" i="83"/>
  <c r="DF133" i="83"/>
  <c r="BQ172" i="83"/>
  <c r="AS180" i="83"/>
  <c r="BD187" i="83"/>
  <c r="CH184" i="83"/>
  <c r="DD144" i="83"/>
  <c r="H172" i="83"/>
  <c r="DD151" i="83"/>
  <c r="R153" i="83"/>
  <c r="K182" i="83"/>
  <c r="J137" i="83"/>
  <c r="AD164" i="83"/>
  <c r="B133" i="83"/>
  <c r="AG159" i="83"/>
  <c r="AD161" i="83"/>
  <c r="AA160" i="83"/>
  <c r="V160" i="83"/>
  <c r="P159" i="83"/>
  <c r="M159" i="83"/>
  <c r="K161" i="83"/>
  <c r="F160" i="83"/>
  <c r="AG167" i="83"/>
  <c r="Y167" i="83"/>
  <c r="T165" i="83"/>
  <c r="P165" i="83"/>
  <c r="L165" i="83"/>
  <c r="D163" i="83"/>
  <c r="AD139" i="83"/>
  <c r="AB139" i="83"/>
  <c r="Z139" i="83"/>
  <c r="X139" i="83"/>
  <c r="V139" i="83"/>
  <c r="T139" i="83"/>
  <c r="R139" i="83"/>
  <c r="P139" i="83"/>
  <c r="N139" i="83"/>
  <c r="L139" i="83"/>
  <c r="J139" i="83"/>
  <c r="H139" i="83"/>
  <c r="F139" i="83"/>
  <c r="D139" i="83"/>
  <c r="AB136" i="83"/>
  <c r="Y135" i="83"/>
  <c r="T136" i="83"/>
  <c r="Q135" i="83"/>
  <c r="L136" i="83"/>
  <c r="I135" i="83"/>
  <c r="D136" i="83"/>
  <c r="BY140" i="83"/>
  <c r="CF135" i="83"/>
  <c r="CL137" i="83"/>
  <c r="CP137" i="83"/>
  <c r="CT136" i="83"/>
  <c r="CY137" i="83"/>
  <c r="CH152" i="83"/>
  <c r="CM151" i="83"/>
  <c r="CQ151" i="83"/>
  <c r="CM157" i="83"/>
  <c r="T161" i="83"/>
  <c r="AC169" i="83"/>
  <c r="CS135" i="83"/>
  <c r="CP151" i="83"/>
  <c r="W160" i="83"/>
  <c r="S161" i="83"/>
  <c r="H159" i="83"/>
  <c r="Y169" i="83"/>
  <c r="CP143" i="83"/>
  <c r="CO147" i="83"/>
  <c r="CR153" i="83"/>
  <c r="CU156" i="83"/>
  <c r="CS160" i="83"/>
  <c r="AA131" i="83"/>
  <c r="U133" i="83"/>
  <c r="AG144" i="83"/>
  <c r="AH159" i="83"/>
  <c r="Z161" i="83"/>
  <c r="U159" i="83"/>
  <c r="N159" i="83"/>
  <c r="I160" i="83"/>
  <c r="AJ165" i="83"/>
  <c r="AB165" i="83"/>
  <c r="I167" i="83"/>
  <c r="CF141" i="83"/>
  <c r="CK137" i="83"/>
  <c r="CI144" i="83"/>
  <c r="CO143" i="83"/>
  <c r="CN147" i="83"/>
  <c r="CL152" i="83"/>
  <c r="CN155" i="83"/>
  <c r="CV156" i="83"/>
  <c r="S131" i="83"/>
  <c r="M132" i="83"/>
  <c r="M133" i="83"/>
  <c r="AG139" i="83"/>
  <c r="CD136" i="83"/>
  <c r="CX156" i="83"/>
  <c r="CR159" i="83"/>
  <c r="K131" i="83"/>
  <c r="E133" i="83"/>
  <c r="AI141" i="83"/>
  <c r="DC134" i="83"/>
  <c r="BZ135" i="83"/>
  <c r="CO165" i="83"/>
  <c r="CI168" i="83"/>
  <c r="CN167" i="83"/>
  <c r="CX168" i="83"/>
  <c r="K171" i="83"/>
  <c r="AA171" i="83"/>
  <c r="K172" i="83"/>
  <c r="W172" i="83"/>
  <c r="AI172" i="83"/>
  <c r="AI173" i="83"/>
  <c r="AG174" i="83"/>
  <c r="AE175" i="83"/>
  <c r="AC176" i="83"/>
  <c r="AA177" i="83"/>
  <c r="Y178" i="83"/>
  <c r="W179" i="83"/>
  <c r="U180" i="83"/>
  <c r="S181" i="83"/>
  <c r="Q182" i="83"/>
  <c r="O183" i="83"/>
  <c r="AD163" i="83"/>
  <c r="O167" i="83"/>
  <c r="G167" i="83"/>
  <c r="AI157" i="83"/>
  <c r="AG157" i="83"/>
  <c r="R156" i="83"/>
  <c r="CO141" i="83"/>
  <c r="CT135" i="83"/>
  <c r="CX139" i="83"/>
  <c r="BY143" i="83"/>
  <c r="CA145" i="83"/>
  <c r="CC144" i="83"/>
  <c r="CH143" i="83"/>
  <c r="CL143" i="83"/>
  <c r="CT147" i="83"/>
  <c r="CX147" i="83"/>
  <c r="CZ149" i="83"/>
  <c r="DC147" i="83"/>
  <c r="BY153" i="83"/>
  <c r="CC152" i="83"/>
  <c r="CH151" i="83"/>
  <c r="CL151" i="83"/>
  <c r="CG157" i="83"/>
  <c r="CU155" i="83"/>
  <c r="CY157" i="83"/>
  <c r="BY159" i="83"/>
  <c r="CG159" i="83"/>
  <c r="CI161" i="83"/>
  <c r="CL161" i="83"/>
  <c r="CX161" i="83"/>
  <c r="CV165" i="83"/>
  <c r="DB163" i="83"/>
  <c r="DF163" i="83"/>
  <c r="CA167" i="83"/>
  <c r="CE167" i="83"/>
  <c r="CL167" i="83"/>
  <c r="B143" i="83"/>
  <c r="AZ131" i="83"/>
  <c r="BA132" i="83"/>
  <c r="AT133" i="83"/>
  <c r="AM136" i="83"/>
  <c r="BI136" i="83"/>
  <c r="BD137" i="83"/>
  <c r="AN141" i="83"/>
  <c r="BJ141" i="83"/>
  <c r="BU142" i="83"/>
  <c r="BR143" i="83"/>
  <c r="BB145" i="83"/>
  <c r="AX147" i="83"/>
  <c r="AR149" i="83"/>
  <c r="BH151" i="83"/>
  <c r="BI152" i="83"/>
  <c r="BN153" i="83"/>
  <c r="BB155" i="83"/>
  <c r="AS156" i="83"/>
  <c r="AZ157" i="83"/>
  <c r="AP159" i="83"/>
  <c r="AO160" i="83"/>
  <c r="BU160" i="83"/>
  <c r="BR161" i="83"/>
  <c r="BS162" i="83"/>
  <c r="BT163" i="83"/>
  <c r="AV165" i="83"/>
  <c r="BT167" i="83"/>
  <c r="BQ168" i="83"/>
  <c r="BH169" i="83"/>
  <c r="AU131" i="83"/>
  <c r="AN132" i="83"/>
  <c r="BE133" i="83"/>
  <c r="BC135" i="83"/>
  <c r="AZ136" i="83"/>
  <c r="AO137" i="83"/>
  <c r="BN140" i="83"/>
  <c r="BK141" i="83"/>
  <c r="BP142" i="83"/>
  <c r="BM143" i="83"/>
  <c r="BB144" i="83"/>
  <c r="AY145" i="83"/>
  <c r="BA147" i="83"/>
  <c r="AX148" i="83"/>
  <c r="AU149" i="83"/>
  <c r="AO151" i="83"/>
  <c r="BU151" i="83"/>
  <c r="BR152" i="83"/>
  <c r="BR154" i="83"/>
  <c r="BU155" i="83"/>
  <c r="BU157" i="83"/>
  <c r="BU159" i="83"/>
  <c r="BR160" i="83"/>
  <c r="BO161" i="83"/>
  <c r="BA163" i="83"/>
  <c r="AX164" i="83"/>
  <c r="AU165" i="83"/>
  <c r="BR166" i="83"/>
  <c r="BI167" i="83"/>
  <c r="BF168" i="83"/>
  <c r="BC169" i="83"/>
  <c r="AZ170" i="83"/>
  <c r="AW171" i="83"/>
  <c r="AT172" i="83"/>
  <c r="BT174" i="83"/>
  <c r="CN161" i="83"/>
  <c r="CK164" i="83"/>
  <c r="CH168" i="83"/>
  <c r="CQ167" i="83"/>
  <c r="CW168" i="83"/>
  <c r="U172" i="83"/>
  <c r="AA173" i="83"/>
  <c r="W175" i="83"/>
  <c r="S177" i="83"/>
  <c r="O179" i="83"/>
  <c r="K181" i="83"/>
  <c r="G183" i="83"/>
  <c r="AE167" i="83"/>
  <c r="AI155" i="83"/>
  <c r="AE157" i="83"/>
  <c r="M157" i="83"/>
  <c r="AH152" i="83"/>
  <c r="AD152" i="83"/>
  <c r="Z152" i="83"/>
  <c r="N152" i="83"/>
  <c r="J152" i="83"/>
  <c r="AJ148" i="83"/>
  <c r="AF148" i="83"/>
  <c r="AB148" i="83"/>
  <c r="X148" i="83"/>
  <c r="T148" i="83"/>
  <c r="P148" i="83"/>
  <c r="L148" i="83"/>
  <c r="H148" i="83"/>
  <c r="D148" i="83"/>
  <c r="CI136" i="83"/>
  <c r="CR136" i="83"/>
  <c r="BX143" i="83"/>
  <c r="CK143" i="83"/>
  <c r="CR148" i="83"/>
  <c r="BX153" i="83"/>
  <c r="CF152" i="83"/>
  <c r="CS155" i="83"/>
  <c r="BX159" i="83"/>
  <c r="CL159" i="83"/>
  <c r="CS161" i="83"/>
  <c r="DA163" i="83"/>
  <c r="BZ167" i="83"/>
  <c r="CK167" i="83"/>
  <c r="BN131" i="83"/>
  <c r="BB133" i="83"/>
  <c r="AP135" i="83"/>
  <c r="AT141" i="83"/>
  <c r="AR143" i="83"/>
  <c r="BS144" i="83"/>
  <c r="AZ149" i="83"/>
  <c r="BU150" i="83"/>
  <c r="BQ152" i="83"/>
  <c r="BK156" i="83"/>
  <c r="AU160" i="83"/>
  <c r="BE164" i="83"/>
  <c r="AN169" i="83"/>
  <c r="BM133" i="83"/>
  <c r="BH136" i="83"/>
  <c r="AN140" i="83"/>
  <c r="BS141" i="83"/>
  <c r="BS143" i="83"/>
  <c r="BE145" i="83"/>
  <c r="BG147" i="83"/>
  <c r="BA149" i="83"/>
  <c r="AU151" i="83"/>
  <c r="AW153" i="83"/>
  <c r="AW155" i="83"/>
  <c r="AU157" i="83"/>
  <c r="AO159" i="83"/>
  <c r="BI169" i="83"/>
  <c r="AQ175" i="83"/>
  <c r="AT176" i="83"/>
  <c r="AQ177" i="83"/>
  <c r="AN178" i="83"/>
  <c r="BT178" i="83"/>
  <c r="BQ179" i="83"/>
  <c r="BN180" i="83"/>
  <c r="BK181" i="83"/>
  <c r="BH182" i="83"/>
  <c r="BE183" i="83"/>
  <c r="AZ184" i="83"/>
  <c r="AW185" i="83"/>
  <c r="AT186" i="83"/>
  <c r="AQ187" i="83"/>
  <c r="AN188" i="83"/>
  <c r="BT188" i="83"/>
  <c r="CQ161" i="83"/>
  <c r="CU164" i="83"/>
  <c r="AA172" i="83"/>
  <c r="AI175" i="83"/>
  <c r="AA179" i="83"/>
  <c r="S183" i="83"/>
  <c r="N165" i="83"/>
  <c r="AC157" i="83"/>
  <c r="K157" i="83"/>
  <c r="AG151" i="83"/>
  <c r="Y151" i="83"/>
  <c r="Q151" i="83"/>
  <c r="I151" i="83"/>
  <c r="AI147" i="83"/>
  <c r="S147" i="83"/>
  <c r="C147" i="83"/>
  <c r="CU141" i="83"/>
  <c r="CD144" i="83"/>
  <c r="CU149" i="83"/>
  <c r="BZ153" i="83"/>
  <c r="CP152" i="83"/>
  <c r="BZ159" i="83"/>
  <c r="DC163" i="83"/>
  <c r="AS132" i="83"/>
  <c r="BL139" i="83"/>
  <c r="BJ143" i="83"/>
  <c r="AP147" i="83"/>
  <c r="BB151" i="83"/>
  <c r="AV155" i="83"/>
  <c r="BS158" i="83"/>
  <c r="AX167" i="83"/>
  <c r="BD132" i="83"/>
  <c r="AY135" i="83"/>
  <c r="BM149" i="83"/>
  <c r="BI153" i="83"/>
  <c r="BO157" i="83"/>
  <c r="BA161" i="83"/>
  <c r="AO165" i="83"/>
  <c r="AZ168" i="83"/>
  <c r="BO171" i="83"/>
  <c r="BC175" i="83"/>
  <c r="AW177" i="83"/>
  <c r="AQ179" i="83"/>
  <c r="BT180" i="83"/>
  <c r="BN182" i="83"/>
  <c r="BH184" i="83"/>
  <c r="BB186" i="83"/>
  <c r="AV188" i="83"/>
  <c r="CT174" i="83"/>
  <c r="CZ172" i="83"/>
  <c r="CR171" i="83"/>
  <c r="CV133" i="83"/>
  <c r="CG133" i="83"/>
  <c r="CX131" i="83"/>
  <c r="CJ131" i="83"/>
  <c r="AG188" i="83"/>
  <c r="AI187" i="83"/>
  <c r="C187" i="83"/>
  <c r="E186" i="83"/>
  <c r="G185" i="83"/>
  <c r="I184" i="83"/>
  <c r="AR171" i="83"/>
  <c r="BH171" i="83"/>
  <c r="BU172" i="83"/>
  <c r="BB173" i="83"/>
  <c r="BR173" i="83"/>
  <c r="AY174" i="83"/>
  <c r="BO174" i="83"/>
  <c r="AV175" i="83"/>
  <c r="BL175" i="83"/>
  <c r="AS176" i="83"/>
  <c r="BI176" i="83"/>
  <c r="AP177" i="83"/>
  <c r="BF177" i="83"/>
  <c r="AM178" i="83"/>
  <c r="BC178" i="83"/>
  <c r="BS178" i="83"/>
  <c r="AZ179" i="83"/>
  <c r="BP179" i="83"/>
  <c r="AW180" i="83"/>
  <c r="BM180" i="83"/>
  <c r="AT181" i="83"/>
  <c r="BJ181" i="83"/>
  <c r="AQ182" i="83"/>
  <c r="BG182" i="83"/>
  <c r="AN183" i="83"/>
  <c r="BD183" i="83"/>
  <c r="BT183" i="83"/>
  <c r="BA184" i="83"/>
  <c r="BQ184" i="83"/>
  <c r="AX185" i="83"/>
  <c r="BN185" i="83"/>
  <c r="AU186" i="83"/>
  <c r="BK186" i="83"/>
  <c r="AR187" i="83"/>
  <c r="BH187" i="83"/>
  <c r="AO188" i="83"/>
  <c r="BE188" i="83"/>
  <c r="BU188" i="83"/>
  <c r="DF188" i="83"/>
  <c r="CP188" i="83"/>
  <c r="BZ188" i="83"/>
  <c r="CS187" i="83"/>
  <c r="CB187" i="83"/>
  <c r="CU186" i="83"/>
  <c r="CE186" i="83"/>
  <c r="CX185" i="83"/>
  <c r="CH185" i="83"/>
  <c r="DA184" i="83"/>
  <c r="CK184" i="83"/>
  <c r="DD183" i="83"/>
  <c r="CN183" i="83"/>
  <c r="BX183" i="83"/>
  <c r="CQ182" i="83"/>
  <c r="CA182" i="83"/>
  <c r="CT181" i="83"/>
  <c r="CD181" i="83"/>
  <c r="CW180" i="83"/>
  <c r="CG180" i="83"/>
  <c r="CZ179" i="83"/>
  <c r="CJ179" i="83"/>
  <c r="DC178" i="83"/>
  <c r="CM178" i="83"/>
  <c r="DF177" i="83"/>
  <c r="CU172" i="83"/>
  <c r="DC139" i="83"/>
  <c r="CQ132" i="83"/>
  <c r="DD135" i="83"/>
  <c r="J188" i="83"/>
  <c r="L187" i="83"/>
  <c r="N186" i="83"/>
  <c r="P185" i="83"/>
  <c r="R184" i="83"/>
  <c r="V183" i="83"/>
  <c r="X182" i="83"/>
  <c r="Z181" i="83"/>
  <c r="AB180" i="83"/>
  <c r="AD179" i="83"/>
  <c r="AH177" i="83"/>
  <c r="D176" i="83"/>
  <c r="H174" i="83"/>
  <c r="AF140" i="83"/>
  <c r="CN169" i="83"/>
  <c r="O172" i="83"/>
  <c r="AC178" i="83"/>
  <c r="V165" i="83"/>
  <c r="O157" i="83"/>
  <c r="AA151" i="83"/>
  <c r="K151" i="83"/>
  <c r="AC147" i="83"/>
  <c r="M147" i="83"/>
  <c r="CP141" i="83"/>
  <c r="CP144" i="83"/>
  <c r="CJ161" i="83"/>
  <c r="AI134" i="83"/>
  <c r="AT131" i="83"/>
  <c r="BL161" i="83"/>
  <c r="BP148" i="83"/>
  <c r="BR156" i="83"/>
  <c r="AR164" i="83"/>
  <c r="BR170" i="83"/>
  <c r="BT176" i="83"/>
  <c r="BH180" i="83"/>
  <c r="AR184" i="83"/>
  <c r="BO187" i="83"/>
  <c r="CM172" i="83"/>
  <c r="CC133" i="83"/>
  <c r="CF131" i="83"/>
  <c r="AC187" i="83"/>
  <c r="AG185" i="83"/>
  <c r="C184" i="83"/>
  <c r="BL171" i="83"/>
  <c r="BI172" i="83"/>
  <c r="BF173" i="83"/>
  <c r="BC174" i="83"/>
  <c r="AZ175" i="83"/>
  <c r="AW176" i="83"/>
  <c r="AT177" i="83"/>
  <c r="AQ178" i="83"/>
  <c r="AN179" i="83"/>
  <c r="BT179" i="83"/>
  <c r="BQ180" i="83"/>
  <c r="BN181" i="83"/>
  <c r="BK182" i="83"/>
  <c r="BH183" i="83"/>
  <c r="BE184" i="83"/>
  <c r="BB185" i="83"/>
  <c r="AY186" i="83"/>
  <c r="AV187" i="83"/>
  <c r="AS188" i="83"/>
  <c r="CT188" i="83"/>
  <c r="CW187" i="83"/>
  <c r="CX186" i="83"/>
  <c r="DA185" i="83"/>
  <c r="DD184" i="83"/>
  <c r="BX184" i="83"/>
  <c r="CA183" i="83"/>
  <c r="CD182" i="83"/>
  <c r="CG181" i="83"/>
  <c r="CJ180" i="83"/>
  <c r="CM179" i="83"/>
  <c r="CP178" i="83"/>
  <c r="CM173" i="83"/>
  <c r="DF140" i="83"/>
  <c r="BY132" i="83"/>
  <c r="T187" i="83"/>
  <c r="X185" i="83"/>
  <c r="AB183" i="83"/>
  <c r="AH181" i="83"/>
  <c r="D180" i="83"/>
  <c r="R176" i="83"/>
  <c r="J171" i="83"/>
  <c r="AF133" i="83"/>
  <c r="B180" i="83"/>
  <c r="AG176" i="83"/>
  <c r="U155" i="83"/>
  <c r="O151" i="83"/>
  <c r="Q147" i="83"/>
  <c r="CI143" i="83"/>
  <c r="BM148" i="83"/>
  <c r="BN163" i="83"/>
  <c r="AR136" i="83"/>
  <c r="BR150" i="83"/>
  <c r="BU165" i="83"/>
  <c r="BQ177" i="83"/>
  <c r="AO185" i="83"/>
  <c r="CN131" i="83"/>
  <c r="K186" i="83"/>
  <c r="BA172" i="83"/>
  <c r="AU174" i="83"/>
  <c r="AO176" i="83"/>
  <c r="BR177" i="83"/>
  <c r="BL179" i="83"/>
  <c r="BF181" i="83"/>
  <c r="AZ183" i="83"/>
  <c r="AT185" i="83"/>
  <c r="AN187" i="83"/>
  <c r="BQ188" i="83"/>
  <c r="CL188" i="83"/>
  <c r="CR186" i="83"/>
  <c r="CX184" i="83"/>
  <c r="DD182" i="83"/>
  <c r="CA181" i="83"/>
  <c r="CG179" i="83"/>
  <c r="CO171" i="83"/>
  <c r="AH188" i="83"/>
  <c r="H185" i="83"/>
  <c r="R181" i="83"/>
  <c r="Z175" i="83"/>
  <c r="T133" i="83"/>
  <c r="DE169" i="83"/>
  <c r="CS165" i="83"/>
  <c r="BZ165" i="83"/>
  <c r="CG161" i="83"/>
  <c r="CE155" i="83"/>
  <c r="DF151" i="83"/>
  <c r="CV153" i="83"/>
  <c r="CL149" i="83"/>
  <c r="CX143" i="83"/>
  <c r="BZ141" i="83"/>
  <c r="N151" i="83"/>
  <c r="D160" i="83"/>
  <c r="AI182" i="83"/>
  <c r="I179" i="83"/>
  <c r="Q175" i="83"/>
  <c r="O133" i="83"/>
  <c r="DB168" i="83"/>
  <c r="DC152" i="83"/>
  <c r="CB149" i="83"/>
  <c r="CV136" i="83"/>
  <c r="D135" i="83"/>
  <c r="Z137" i="83"/>
  <c r="Z140" i="83"/>
  <c r="P145" i="83"/>
  <c r="C168" i="83"/>
  <c r="U160" i="83"/>
  <c r="AC165" i="83"/>
  <c r="C173" i="83"/>
  <c r="W151" i="83"/>
  <c r="CZ136" i="83"/>
  <c r="CS169" i="83"/>
  <c r="BG144" i="83"/>
  <c r="AS133" i="83"/>
  <c r="AY183" i="83"/>
  <c r="DD136" i="83"/>
  <c r="BT169" i="83"/>
  <c r="BN173" i="83"/>
  <c r="BB177" i="83"/>
  <c r="AP181" i="83"/>
  <c r="BM184" i="83"/>
  <c r="BA188" i="83"/>
  <c r="BY187" i="83"/>
  <c r="CK183" i="83"/>
  <c r="CW179" i="83"/>
  <c r="CJ132" i="83"/>
  <c r="P182" i="83"/>
  <c r="AJ138" i="83"/>
  <c r="CD164" i="83"/>
  <c r="CG155" i="83"/>
  <c r="CZ151" i="83"/>
  <c r="CT137" i="83"/>
  <c r="AB151" i="83"/>
  <c r="AJ157" i="83"/>
  <c r="C180" i="83"/>
  <c r="AI133" i="83"/>
  <c r="CB157" i="83"/>
  <c r="CZ141" i="83"/>
  <c r="T135" i="83"/>
  <c r="L145" i="83"/>
  <c r="P160" i="83"/>
  <c r="Y165" i="83"/>
  <c r="E155" i="83"/>
  <c r="BK168" i="83"/>
  <c r="BK179" i="83"/>
  <c r="M185" i="83"/>
  <c r="BE176" i="83"/>
  <c r="BP183" i="83"/>
  <c r="DE187" i="83"/>
  <c r="CT180" i="83"/>
  <c r="J184" i="83"/>
  <c r="CJ149" i="83"/>
  <c r="C148" i="83"/>
  <c r="AB157" i="83"/>
  <c r="AA174" i="83"/>
  <c r="CY144" i="83"/>
  <c r="D145" i="83"/>
  <c r="AH160" i="83"/>
  <c r="AD159" i="83"/>
  <c r="AC159" i="83"/>
  <c r="Z159" i="83"/>
  <c r="Y161" i="83"/>
  <c r="S159" i="83"/>
  <c r="N160" i="83"/>
  <c r="G160" i="83"/>
  <c r="DE134" i="83"/>
  <c r="B140" i="83"/>
  <c r="AC167" i="83"/>
  <c r="U167" i="83"/>
  <c r="Q169" i="83"/>
  <c r="M169" i="83"/>
  <c r="H165" i="83"/>
  <c r="AE140" i="83"/>
  <c r="AC140" i="83"/>
  <c r="AA140" i="83"/>
  <c r="Y140" i="83"/>
  <c r="W140" i="83"/>
  <c r="U140" i="83"/>
  <c r="S140" i="83"/>
  <c r="Q140" i="83"/>
  <c r="O140" i="83"/>
  <c r="M140" i="83"/>
  <c r="K140" i="83"/>
  <c r="I140" i="83"/>
  <c r="G140" i="83"/>
  <c r="E140" i="83"/>
  <c r="C140" i="83"/>
  <c r="AC135" i="83"/>
  <c r="AA136" i="83"/>
  <c r="X136" i="83"/>
  <c r="U135" i="83"/>
  <c r="P136" i="83"/>
  <c r="M135" i="83"/>
  <c r="K136" i="83"/>
  <c r="H136" i="83"/>
  <c r="E135" i="83"/>
  <c r="BZ140" i="83"/>
  <c r="CD137" i="83"/>
  <c r="CH137" i="83"/>
  <c r="CR137" i="83"/>
  <c r="CX140" i="83"/>
  <c r="CK144" i="83"/>
  <c r="CN145" i="83"/>
  <c r="CW144" i="83"/>
  <c r="CL148" i="83"/>
  <c r="CQ147" i="83"/>
  <c r="CU148" i="83"/>
  <c r="CJ152" i="83"/>
  <c r="CN153" i="83"/>
  <c r="AH158" i="83"/>
  <c r="AH124" i="83"/>
  <c r="AC158" i="83"/>
  <c r="AC124" i="83"/>
  <c r="Z158" i="83"/>
  <c r="Z124" i="83"/>
  <c r="U158" i="83"/>
  <c r="U124" i="83"/>
  <c r="N158" i="83"/>
  <c r="N124" i="83"/>
  <c r="H158" i="83"/>
  <c r="H124" i="83"/>
  <c r="CQ134" i="83"/>
  <c r="CQ118" i="83"/>
  <c r="BY130" i="83"/>
  <c r="BY117" i="83"/>
  <c r="BZ138" i="83"/>
  <c r="CK142" i="83"/>
  <c r="CK120" i="83"/>
  <c r="CU146" i="83"/>
  <c r="CU121" i="83"/>
  <c r="CU150" i="83"/>
  <c r="CU122" i="83"/>
  <c r="CU154" i="83"/>
  <c r="CU123" i="83"/>
  <c r="CU194" i="83" s="1"/>
  <c r="CW154" i="83"/>
  <c r="CW123" i="83"/>
  <c r="CX154" i="83"/>
  <c r="CX123" i="83"/>
  <c r="CJ158" i="83"/>
  <c r="CJ124" i="83"/>
  <c r="CL158" i="83"/>
  <c r="CL124" i="83"/>
  <c r="CH166" i="83"/>
  <c r="CH126" i="83"/>
  <c r="CJ166" i="83"/>
  <c r="CJ126" i="83"/>
  <c r="CL166" i="83"/>
  <c r="CL126" i="83"/>
  <c r="CX166" i="83"/>
  <c r="CX126" i="83"/>
  <c r="G170" i="83"/>
  <c r="G127" i="83"/>
  <c r="G199" i="83" s="1"/>
  <c r="O170" i="83"/>
  <c r="O127" i="83"/>
  <c r="O199" i="83" s="1"/>
  <c r="W170" i="83"/>
  <c r="W127" i="83"/>
  <c r="W199" i="83" s="1"/>
  <c r="AE170" i="83"/>
  <c r="AE127" i="83"/>
  <c r="AE199" i="83" s="1"/>
  <c r="D162" i="83"/>
  <c r="D125" i="83"/>
  <c r="D158" i="83"/>
  <c r="D124" i="83"/>
  <c r="C158" i="83"/>
  <c r="C124" i="83"/>
  <c r="AI154" i="83"/>
  <c r="AI123" i="83"/>
  <c r="Y154" i="83"/>
  <c r="Y123" i="83"/>
  <c r="W154" i="83"/>
  <c r="W123" i="83"/>
  <c r="U154" i="83"/>
  <c r="U123" i="83"/>
  <c r="S154" i="83"/>
  <c r="S123" i="83"/>
  <c r="Q154" i="83"/>
  <c r="Q123" i="83"/>
  <c r="G154" i="83"/>
  <c r="G123" i="83"/>
  <c r="E154" i="83"/>
  <c r="E123" i="83"/>
  <c r="CF138" i="83"/>
  <c r="CF119" i="83"/>
  <c r="CQ138" i="83"/>
  <c r="CQ119" i="83"/>
  <c r="CX134" i="83"/>
  <c r="CX118" i="83"/>
  <c r="CQ146" i="83"/>
  <c r="CQ121" i="83"/>
  <c r="CR146" i="83"/>
  <c r="CR121" i="83"/>
  <c r="CC150" i="83"/>
  <c r="CC122" i="83"/>
  <c r="DB130" i="83"/>
  <c r="DB117" i="83"/>
  <c r="DB189" i="83" s="1"/>
  <c r="CL134" i="83"/>
  <c r="CL118" i="83"/>
  <c r="Y118" i="83"/>
  <c r="Y134" i="83"/>
  <c r="M134" i="83"/>
  <c r="AM130" i="83"/>
  <c r="AM117" i="83"/>
  <c r="BC130" i="83"/>
  <c r="BC117" i="83"/>
  <c r="BS130" i="83"/>
  <c r="BS117" i="83"/>
  <c r="BR118" i="83"/>
  <c r="BR131" i="83"/>
  <c r="BQ132" i="83"/>
  <c r="BQ119" i="83"/>
  <c r="AS134" i="83"/>
  <c r="AS118" i="83"/>
  <c r="BG134" i="83"/>
  <c r="BG118" i="83"/>
  <c r="BU134" i="83"/>
  <c r="BU121" i="83"/>
  <c r="AS138" i="83"/>
  <c r="AS119" i="83"/>
  <c r="BI138" i="83"/>
  <c r="BI119" i="83"/>
  <c r="BA142" i="83"/>
  <c r="BA120" i="83"/>
  <c r="AY146" i="83"/>
  <c r="AY121" i="83"/>
  <c r="BO146" i="83"/>
  <c r="BO121" i="83"/>
  <c r="AU150" i="83"/>
  <c r="AU122" i="83"/>
  <c r="BK150" i="83"/>
  <c r="BK122" i="83"/>
  <c r="AO154" i="83"/>
  <c r="AO123" i="83"/>
  <c r="AY154" i="83"/>
  <c r="AY123" i="83"/>
  <c r="BO154" i="83"/>
  <c r="BO123" i="83"/>
  <c r="AO158" i="83"/>
  <c r="AO124" i="83"/>
  <c r="BC158" i="83"/>
  <c r="BC124" i="83"/>
  <c r="AU162" i="83"/>
  <c r="AU125" i="83"/>
  <c r="BK162" i="83"/>
  <c r="BK125" i="83"/>
  <c r="AU166" i="83"/>
  <c r="AU126" i="83"/>
  <c r="AI130" i="83"/>
  <c r="AI117" i="83"/>
  <c r="AI189" i="83" s="1"/>
  <c r="AE130" i="83"/>
  <c r="AE117" i="83"/>
  <c r="X130" i="83"/>
  <c r="X117" i="83"/>
  <c r="G130" i="83"/>
  <c r="G117" i="83"/>
  <c r="AT117" i="83"/>
  <c r="AT130" i="83"/>
  <c r="BF117" i="83"/>
  <c r="BF130" i="83"/>
  <c r="BT117" i="83"/>
  <c r="BT130" i="83"/>
  <c r="AP118" i="83"/>
  <c r="AP134" i="83"/>
  <c r="BB118" i="83"/>
  <c r="BB134" i="83"/>
  <c r="BJ118" i="83"/>
  <c r="BJ134" i="83"/>
  <c r="BR121" i="83"/>
  <c r="BR134" i="83"/>
  <c r="BR136" i="83"/>
  <c r="BR123" i="83"/>
  <c r="BB138" i="83"/>
  <c r="BB119" i="83"/>
  <c r="BR138" i="83"/>
  <c r="BR125" i="83"/>
  <c r="AN142" i="83"/>
  <c r="AN120" i="83"/>
  <c r="BL142" i="83"/>
  <c r="BL120" i="83"/>
  <c r="AZ146" i="83"/>
  <c r="AZ121" i="83"/>
  <c r="AT150" i="83"/>
  <c r="AT122" i="83"/>
  <c r="BH150" i="83"/>
  <c r="BH122" i="83"/>
  <c r="BH154" i="83"/>
  <c r="BH123" i="83"/>
  <c r="AT158" i="83"/>
  <c r="AT124" i="83"/>
  <c r="BF158" i="83"/>
  <c r="BF124" i="83"/>
  <c r="AV162" i="83"/>
  <c r="AV125" i="83"/>
  <c r="BH162" i="83"/>
  <c r="BH125" i="83"/>
  <c r="AP166" i="83"/>
  <c r="AP126" i="83"/>
  <c r="BN166" i="83"/>
  <c r="BN126" i="83"/>
  <c r="AP170" i="83"/>
  <c r="AP127" i="83"/>
  <c r="BB170" i="83"/>
  <c r="BB127" i="83"/>
  <c r="DB170" i="83"/>
  <c r="DB127" i="83"/>
  <c r="DB199" i="83" s="1"/>
  <c r="CI170" i="83"/>
  <c r="CI127" i="83"/>
  <c r="CI199" i="83" s="1"/>
  <c r="AM170" i="83"/>
  <c r="AM127" i="83"/>
  <c r="AM199" i="83" s="1"/>
  <c r="BI170" i="83"/>
  <c r="BI127" i="83"/>
  <c r="BI199" i="83" s="1"/>
  <c r="CR170" i="83"/>
  <c r="CR127" i="83"/>
  <c r="CR199" i="83" s="1"/>
  <c r="X170" i="83"/>
  <c r="X127" i="83"/>
  <c r="X199" i="83" s="1"/>
  <c r="CO162" i="83"/>
  <c r="CO125" i="83"/>
  <c r="CD154" i="83"/>
  <c r="CD123" i="83"/>
  <c r="CC146" i="83"/>
  <c r="CC121" i="83"/>
  <c r="CG134" i="83"/>
  <c r="CG118" i="83"/>
  <c r="AH146" i="83"/>
  <c r="AH121" i="83"/>
  <c r="AH192" i="83" s="1"/>
  <c r="F150" i="83"/>
  <c r="F122" i="83"/>
  <c r="R150" i="83"/>
  <c r="R122" i="83"/>
  <c r="B150" i="83"/>
  <c r="B122" i="83"/>
  <c r="DF158" i="83"/>
  <c r="DF124" i="83"/>
  <c r="CD130" i="83"/>
  <c r="CD117" i="83"/>
  <c r="CT130" i="83"/>
  <c r="CT117" i="83"/>
  <c r="CJ130" i="83"/>
  <c r="CJ117" i="83"/>
  <c r="CB130" i="83"/>
  <c r="CB117" i="83"/>
  <c r="Z134" i="83"/>
  <c r="Z118" i="83"/>
  <c r="R134" i="83"/>
  <c r="R118" i="83"/>
  <c r="J134" i="83"/>
  <c r="J118" i="83"/>
  <c r="B134" i="83"/>
  <c r="B118" i="83"/>
  <c r="CR134" i="83"/>
  <c r="CR118" i="83"/>
  <c r="BZ130" i="83"/>
  <c r="BZ117" i="83"/>
  <c r="X134" i="83"/>
  <c r="X118" i="83"/>
  <c r="H134" i="83"/>
  <c r="H118" i="83"/>
  <c r="B158" i="83"/>
  <c r="B124" i="83"/>
  <c r="B162" i="83"/>
  <c r="B125" i="83"/>
  <c r="B166" i="83"/>
  <c r="B126" i="83"/>
  <c r="AJ166" i="83"/>
  <c r="AJ126" i="83"/>
  <c r="AI162" i="83"/>
  <c r="AI125" i="83"/>
  <c r="AH166" i="83"/>
  <c r="AH126" i="83"/>
  <c r="AG162" i="83"/>
  <c r="AG125" i="83"/>
  <c r="AF166" i="83"/>
  <c r="AF126" i="83"/>
  <c r="AE162" i="83"/>
  <c r="AE125" i="83"/>
  <c r="AD166" i="83"/>
  <c r="AD126" i="83"/>
  <c r="AC162" i="83"/>
  <c r="AC125" i="83"/>
  <c r="AC196" i="83" s="1"/>
  <c r="AB166" i="83"/>
  <c r="AB126" i="83"/>
  <c r="AA162" i="83"/>
  <c r="AA125" i="83"/>
  <c r="Z166" i="83"/>
  <c r="Z126" i="83"/>
  <c r="Y162" i="83"/>
  <c r="Y125" i="83"/>
  <c r="X166" i="83"/>
  <c r="X126" i="83"/>
  <c r="W162" i="83"/>
  <c r="W125" i="83"/>
  <c r="V166" i="83"/>
  <c r="V126" i="83"/>
  <c r="U162" i="83"/>
  <c r="U125" i="83"/>
  <c r="T166" i="83"/>
  <c r="T126" i="83"/>
  <c r="S162" i="83"/>
  <c r="S125" i="83"/>
  <c r="R166" i="83"/>
  <c r="R126" i="83"/>
  <c r="Q162" i="83"/>
  <c r="Q125" i="83"/>
  <c r="P166" i="83"/>
  <c r="P126" i="83"/>
  <c r="O162" i="83"/>
  <c r="O125" i="83"/>
  <c r="N166" i="83"/>
  <c r="N126" i="83"/>
  <c r="M162" i="83"/>
  <c r="M125" i="83"/>
  <c r="L166" i="83"/>
  <c r="L126" i="83"/>
  <c r="K162" i="83"/>
  <c r="K125" i="83"/>
  <c r="J166" i="83"/>
  <c r="J126" i="83"/>
  <c r="I162" i="83"/>
  <c r="I125" i="83"/>
  <c r="H166" i="83"/>
  <c r="H126" i="83"/>
  <c r="G162" i="83"/>
  <c r="G125" i="83"/>
  <c r="F166" i="83"/>
  <c r="F126" i="83"/>
  <c r="E162" i="83"/>
  <c r="E125" i="83"/>
  <c r="D166" i="83"/>
  <c r="D126" i="83"/>
  <c r="C162" i="83"/>
  <c r="C125" i="83"/>
  <c r="AJ158" i="83"/>
  <c r="AJ124" i="83"/>
  <c r="AI158" i="83"/>
  <c r="AI124" i="83"/>
  <c r="AF158" i="83"/>
  <c r="AF124" i="83"/>
  <c r="AE158" i="83"/>
  <c r="AE124" i="83"/>
  <c r="AB158" i="83"/>
  <c r="AB124" i="83"/>
  <c r="AA158" i="83"/>
  <c r="AA124" i="83"/>
  <c r="X158" i="83"/>
  <c r="X124" i="83"/>
  <c r="W158" i="83"/>
  <c r="W124" i="83"/>
  <c r="T158" i="83"/>
  <c r="T124" i="83"/>
  <c r="AH162" i="83"/>
  <c r="AH125" i="83"/>
  <c r="AD162" i="83"/>
  <c r="AD125" i="83"/>
  <c r="Z162" i="83"/>
  <c r="Z125" i="83"/>
  <c r="W166" i="83"/>
  <c r="W126" i="83"/>
  <c r="C166" i="83"/>
  <c r="C126" i="83"/>
  <c r="CN138" i="83"/>
  <c r="CN119" i="83"/>
  <c r="BX142" i="83"/>
  <c r="BX120" i="83"/>
  <c r="BZ142" i="83"/>
  <c r="BZ120" i="83"/>
  <c r="CT142" i="83"/>
  <c r="CT120" i="83"/>
  <c r="CZ142" i="83"/>
  <c r="CZ120" i="83"/>
  <c r="BX146" i="83"/>
  <c r="BX121" i="83"/>
  <c r="BX192" i="83" s="1"/>
  <c r="BZ146" i="83"/>
  <c r="BZ121" i="83"/>
  <c r="BZ192" i="83" s="1"/>
  <c r="CT150" i="83"/>
  <c r="CT122" i="83"/>
  <c r="CZ150" i="83"/>
  <c r="CZ122" i="83"/>
  <c r="DB150" i="83"/>
  <c r="DB122" i="83"/>
  <c r="DD150" i="83"/>
  <c r="DD122" i="83"/>
  <c r="DF150" i="83"/>
  <c r="DF122" i="83"/>
  <c r="BY154" i="83"/>
  <c r="BY123" i="83"/>
  <c r="CA154" i="83"/>
  <c r="CA123" i="83"/>
  <c r="CE154" i="83"/>
  <c r="CE123" i="83"/>
  <c r="CG154" i="83"/>
  <c r="CG123" i="83"/>
  <c r="DD154" i="83"/>
  <c r="DD123" i="83"/>
  <c r="DF154" i="83"/>
  <c r="DF123" i="83"/>
  <c r="BY158" i="83"/>
  <c r="BY124" i="83"/>
  <c r="CA158" i="83"/>
  <c r="CA124" i="83"/>
  <c r="CT162" i="83"/>
  <c r="CT125" i="83"/>
  <c r="CZ162" i="83"/>
  <c r="CZ125" i="83"/>
  <c r="DB162" i="83"/>
  <c r="DB125" i="83"/>
  <c r="DD162" i="83"/>
  <c r="DD125" i="83"/>
  <c r="DF162" i="83"/>
  <c r="DF125" i="83"/>
  <c r="DF196" i="83" s="1"/>
  <c r="BY166" i="83"/>
  <c r="BY126" i="83"/>
  <c r="CA166" i="83"/>
  <c r="CA126" i="83"/>
  <c r="CE166" i="83"/>
  <c r="CE126" i="83"/>
  <c r="CG166" i="83"/>
  <c r="CG126" i="83"/>
  <c r="CT166" i="83"/>
  <c r="CT126" i="83"/>
  <c r="CZ166" i="83"/>
  <c r="CZ126" i="83"/>
  <c r="DB166" i="83"/>
  <c r="DB126" i="83"/>
  <c r="DD166" i="83"/>
  <c r="DD126" i="83"/>
  <c r="DF166" i="83"/>
  <c r="DF126" i="83"/>
  <c r="CL130" i="83"/>
  <c r="CL117" i="83"/>
  <c r="T134" i="83"/>
  <c r="T118" i="83"/>
  <c r="L158" i="83"/>
  <c r="L124" i="83"/>
  <c r="R162" i="83"/>
  <c r="R125" i="83"/>
  <c r="G166" i="83"/>
  <c r="G126" i="83"/>
  <c r="M138" i="83"/>
  <c r="M119" i="83"/>
  <c r="I138" i="83"/>
  <c r="I119" i="83"/>
  <c r="E138" i="83"/>
  <c r="E119" i="83"/>
  <c r="C138" i="83"/>
  <c r="C119" i="83"/>
  <c r="CE146" i="83"/>
  <c r="CE121" i="83"/>
  <c r="CT146" i="83"/>
  <c r="CT121" i="83"/>
  <c r="DB146" i="83"/>
  <c r="DB121" i="83"/>
  <c r="DB192" i="83" s="1"/>
  <c r="DF146" i="83"/>
  <c r="DF121" i="83"/>
  <c r="DF192" i="83" s="1"/>
  <c r="CA150" i="83"/>
  <c r="CA122" i="83"/>
  <c r="CE150" i="83"/>
  <c r="CE122" i="83"/>
  <c r="DA158" i="83"/>
  <c r="DA124" i="83"/>
  <c r="DE158" i="83"/>
  <c r="DE124" i="83"/>
  <c r="BZ162" i="83"/>
  <c r="BZ125" i="83"/>
  <c r="B146" i="83"/>
  <c r="B121" i="83"/>
  <c r="X162" i="83"/>
  <c r="X125" i="83"/>
  <c r="E158" i="83"/>
  <c r="E124" i="83"/>
  <c r="AH150" i="83"/>
  <c r="AH122" i="83"/>
  <c r="AB150" i="83"/>
  <c r="AB122" i="83"/>
  <c r="H150" i="83"/>
  <c r="H122" i="83"/>
  <c r="AF146" i="83"/>
  <c r="AF121" i="83"/>
  <c r="AF192" i="83" s="1"/>
  <c r="AD146" i="83"/>
  <c r="AD121" i="83"/>
  <c r="P146" i="83"/>
  <c r="P121" i="83"/>
  <c r="L146" i="83"/>
  <c r="L121" i="83"/>
  <c r="CD138" i="83"/>
  <c r="CD119" i="83"/>
  <c r="CR150" i="83"/>
  <c r="CR122" i="83"/>
  <c r="CB162" i="83"/>
  <c r="CB125" i="83"/>
  <c r="CD162" i="83"/>
  <c r="CD125" i="83"/>
  <c r="CF162" i="83"/>
  <c r="CF125" i="83"/>
  <c r="CR166" i="83"/>
  <c r="CR126" i="83"/>
  <c r="D170" i="83"/>
  <c r="D127" i="83"/>
  <c r="J170" i="83"/>
  <c r="J127" i="83"/>
  <c r="T170" i="83"/>
  <c r="T127" i="83"/>
  <c r="Z170" i="83"/>
  <c r="Z127" i="83"/>
  <c r="AJ170" i="83"/>
  <c r="AJ127" i="83"/>
  <c r="CA170" i="83"/>
  <c r="CA127" i="83"/>
  <c r="CD170" i="83"/>
  <c r="CD127" i="83"/>
  <c r="CD199" i="83" s="1"/>
  <c r="CU170" i="83"/>
  <c r="CU127" i="83"/>
  <c r="CU199" i="83" s="1"/>
  <c r="CV130" i="83"/>
  <c r="CV117" i="83"/>
  <c r="R158" i="83"/>
  <c r="R124" i="83"/>
  <c r="S166" i="83"/>
  <c r="S126" i="83"/>
  <c r="F162" i="83"/>
  <c r="F125" i="83"/>
  <c r="CA138" i="83"/>
  <c r="CA119" i="83"/>
  <c r="DA146" i="83"/>
  <c r="DA121" i="83"/>
  <c r="BZ150" i="83"/>
  <c r="BZ122" i="83"/>
  <c r="BZ193" i="83" s="1"/>
  <c r="CZ158" i="83"/>
  <c r="CZ124" i="83"/>
  <c r="BY162" i="83"/>
  <c r="BY125" i="83"/>
  <c r="CG162" i="83"/>
  <c r="CG125" i="83"/>
  <c r="B142" i="83"/>
  <c r="B120" i="83"/>
  <c r="AC166" i="83"/>
  <c r="AC126" i="83"/>
  <c r="AC197" i="83" s="1"/>
  <c r="AJ154" i="83"/>
  <c r="AJ123" i="83"/>
  <c r="AF154" i="83"/>
  <c r="AF123" i="83"/>
  <c r="AB154" i="83"/>
  <c r="AB123" i="83"/>
  <c r="V154" i="83"/>
  <c r="V123" i="83"/>
  <c r="R154" i="83"/>
  <c r="R123" i="83"/>
  <c r="N154" i="83"/>
  <c r="N123" i="83"/>
  <c r="J154" i="83"/>
  <c r="J123" i="83"/>
  <c r="D146" i="83"/>
  <c r="D121" i="83"/>
  <c r="CR138" i="83"/>
  <c r="CR119" i="83"/>
  <c r="CR190" i="83" s="1"/>
  <c r="CY138" i="83"/>
  <c r="CY119" i="83"/>
  <c r="CM146" i="83"/>
  <c r="CM121" i="83"/>
  <c r="CO146" i="83"/>
  <c r="CO121" i="83"/>
  <c r="CN154" i="83"/>
  <c r="CN123" i="83"/>
  <c r="CP162" i="83"/>
  <c r="CP125" i="83"/>
  <c r="B170" i="83"/>
  <c r="B127" i="83"/>
  <c r="N170" i="83"/>
  <c r="N127" i="83"/>
  <c r="AH170" i="83"/>
  <c r="AH127" i="83"/>
  <c r="CC170" i="83"/>
  <c r="CC127" i="83"/>
  <c r="CC199" i="83" s="1"/>
  <c r="AW170" i="83"/>
  <c r="AW127" i="83"/>
  <c r="AW199" i="83" s="1"/>
  <c r="CJ170" i="83"/>
  <c r="CJ127" i="83"/>
  <c r="CJ199" i="83" s="1"/>
  <c r="CO170" i="83"/>
  <c r="CO127" i="83"/>
  <c r="CO199" i="83" s="1"/>
  <c r="DA170" i="83"/>
  <c r="DA127" i="83"/>
  <c r="DA199" i="83" s="1"/>
  <c r="DF170" i="83"/>
  <c r="DF127" i="83"/>
  <c r="BJ170" i="83"/>
  <c r="BJ127" i="83"/>
  <c r="BJ199" i="83" s="1"/>
  <c r="BD170" i="83"/>
  <c r="BD127" i="83"/>
  <c r="AN170" i="83"/>
  <c r="AN127" i="83"/>
  <c r="AN199" i="83" s="1"/>
  <c r="BJ166" i="83"/>
  <c r="BJ126" i="83"/>
  <c r="AV166" i="83"/>
  <c r="AV126" i="83"/>
  <c r="AN166" i="83"/>
  <c r="AN126" i="83"/>
  <c r="BF162" i="83"/>
  <c r="BF125" i="83"/>
  <c r="AR162" i="83"/>
  <c r="AR125" i="83"/>
  <c r="BL158" i="83"/>
  <c r="BL124" i="83"/>
  <c r="BB158" i="83"/>
  <c r="BB124" i="83"/>
  <c r="AN158" i="83"/>
  <c r="AN124" i="83"/>
  <c r="BN154" i="83"/>
  <c r="BN123" i="83"/>
  <c r="BF154" i="83"/>
  <c r="BF123" i="83"/>
  <c r="AZ154" i="83"/>
  <c r="AZ123" i="83"/>
  <c r="AR154" i="83"/>
  <c r="AR123" i="83"/>
  <c r="AN154" i="83"/>
  <c r="AN123" i="83"/>
  <c r="BJ150" i="83"/>
  <c r="BJ122" i="83"/>
  <c r="BB150" i="83"/>
  <c r="BB122" i="83"/>
  <c r="AV150" i="83"/>
  <c r="AV122" i="83"/>
  <c r="AN150" i="83"/>
  <c r="AN122" i="83"/>
  <c r="BL146" i="83"/>
  <c r="BL121" i="83"/>
  <c r="BF146" i="83"/>
  <c r="BF121" i="83"/>
  <c r="AX146" i="83"/>
  <c r="AX121" i="83"/>
  <c r="AR146" i="83"/>
  <c r="AR121" i="83"/>
  <c r="BN142" i="83"/>
  <c r="BN120" i="83"/>
  <c r="BF142" i="83"/>
  <c r="BF120" i="83"/>
  <c r="AZ142" i="83"/>
  <c r="AZ120" i="83"/>
  <c r="AT142" i="83"/>
  <c r="AT120" i="83"/>
  <c r="AP142" i="83"/>
  <c r="AP120" i="83"/>
  <c r="BP138" i="83"/>
  <c r="BP125" i="83"/>
  <c r="BH138" i="83"/>
  <c r="BH119" i="83"/>
  <c r="AZ138" i="83"/>
  <c r="AZ119" i="83"/>
  <c r="AR138" i="83"/>
  <c r="AR119" i="83"/>
  <c r="AN138" i="83"/>
  <c r="AN119" i="83"/>
  <c r="BS137" i="83"/>
  <c r="BS124" i="83"/>
  <c r="BQ135" i="83"/>
  <c r="BQ122" i="83"/>
  <c r="AR118" i="83"/>
  <c r="AR134" i="83"/>
  <c r="BS133" i="83"/>
  <c r="BS120" i="83"/>
  <c r="BP132" i="83"/>
  <c r="BP119" i="83"/>
  <c r="BU131" i="83"/>
  <c r="BU118" i="83"/>
  <c r="BR117" i="83"/>
  <c r="BR130" i="83"/>
  <c r="BH117" i="83"/>
  <c r="BH130" i="83"/>
  <c r="AV117" i="83"/>
  <c r="AV130" i="83"/>
  <c r="AN117" i="83"/>
  <c r="AN130" i="83"/>
  <c r="F130" i="83"/>
  <c r="F117" i="83"/>
  <c r="J130" i="83"/>
  <c r="J117" i="83"/>
  <c r="N130" i="83"/>
  <c r="N117" i="83"/>
  <c r="P130" i="83"/>
  <c r="P117" i="83"/>
  <c r="R130" i="83"/>
  <c r="R117" i="83"/>
  <c r="T130" i="83"/>
  <c r="T117" i="83"/>
  <c r="W130" i="83"/>
  <c r="W117" i="83"/>
  <c r="AA130" i="83"/>
  <c r="AA117" i="83"/>
  <c r="BM166" i="83"/>
  <c r="BM126" i="83"/>
  <c r="BI166" i="83"/>
  <c r="BI126" i="83"/>
  <c r="BE166" i="83"/>
  <c r="BE126" i="83"/>
  <c r="AW166" i="83"/>
  <c r="AW126" i="83"/>
  <c r="AO166" i="83"/>
  <c r="AO126" i="83"/>
  <c r="BE162" i="83"/>
  <c r="BE125" i="83"/>
  <c r="AW162" i="83"/>
  <c r="AW125" i="83"/>
  <c r="AQ162" i="83"/>
  <c r="AQ125" i="83"/>
  <c r="AM162" i="83"/>
  <c r="AM125" i="83"/>
  <c r="BK158" i="83"/>
  <c r="BK124" i="83"/>
  <c r="BE158" i="83"/>
  <c r="BE124" i="83"/>
  <c r="AW158" i="83"/>
  <c r="AW124" i="83"/>
  <c r="BM154" i="83"/>
  <c r="BM123" i="83"/>
  <c r="BE154" i="83"/>
  <c r="BE123" i="83"/>
  <c r="AQ154" i="83"/>
  <c r="AQ123" i="83"/>
  <c r="BI150" i="83"/>
  <c r="BI122" i="83"/>
  <c r="BA150" i="83"/>
  <c r="BA122" i="83"/>
  <c r="AS150" i="83"/>
  <c r="AS122" i="83"/>
  <c r="BM146" i="83"/>
  <c r="BM121" i="83"/>
  <c r="BE146" i="83"/>
  <c r="BE121" i="83"/>
  <c r="AW146" i="83"/>
  <c r="AW121" i="83"/>
  <c r="AQ146" i="83"/>
  <c r="AQ121" i="83"/>
  <c r="AM146" i="83"/>
  <c r="AM121" i="83"/>
  <c r="BO142" i="83"/>
  <c r="BO120" i="83"/>
  <c r="BK142" i="83"/>
  <c r="BK120" i="83"/>
  <c r="BG142" i="83"/>
  <c r="BG120" i="83"/>
  <c r="AY142" i="83"/>
  <c r="AY120" i="83"/>
  <c r="AQ142" i="83"/>
  <c r="AQ120" i="83"/>
  <c r="BR139" i="83"/>
  <c r="BR126" i="83"/>
  <c r="BO138" i="83"/>
  <c r="BO119" i="83"/>
  <c r="BG138" i="83"/>
  <c r="BG119" i="83"/>
  <c r="AY138" i="83"/>
  <c r="AY119" i="83"/>
  <c r="AQ138" i="83"/>
  <c r="AQ119" i="83"/>
  <c r="AM138" i="83"/>
  <c r="AM119" i="83"/>
  <c r="BR137" i="83"/>
  <c r="BR124" i="83"/>
  <c r="BS134" i="83"/>
  <c r="BS121" i="83"/>
  <c r="BI134" i="83"/>
  <c r="BI118" i="83"/>
  <c r="BA134" i="83"/>
  <c r="BA118" i="83"/>
  <c r="AO134" i="83"/>
  <c r="AO118" i="83"/>
  <c r="BP120" i="83"/>
  <c r="BP133" i="83"/>
  <c r="BS132" i="83"/>
  <c r="BS119" i="83"/>
  <c r="BT118" i="83"/>
  <c r="BT131" i="83"/>
  <c r="BQ130" i="83"/>
  <c r="BQ117" i="83"/>
  <c r="BI130" i="83"/>
  <c r="BI117" i="83"/>
  <c r="BA130" i="83"/>
  <c r="BA117" i="83"/>
  <c r="AS130" i="83"/>
  <c r="AS117" i="83"/>
  <c r="E118" i="83"/>
  <c r="E134" i="83"/>
  <c r="O118" i="83"/>
  <c r="O134" i="83"/>
  <c r="U118" i="83"/>
  <c r="U134" i="83"/>
  <c r="AE118" i="83"/>
  <c r="AE134" i="83"/>
  <c r="BX134" i="83"/>
  <c r="BX118" i="83"/>
  <c r="CB134" i="83"/>
  <c r="CB118" i="83"/>
  <c r="CJ134" i="83"/>
  <c r="CJ118" i="83"/>
  <c r="CJ189" i="83" s="1"/>
  <c r="CR130" i="83"/>
  <c r="CR117" i="83"/>
  <c r="CZ130" i="83"/>
  <c r="CZ117" i="83"/>
  <c r="CC154" i="83"/>
  <c r="CC123" i="83"/>
  <c r="CB146" i="83"/>
  <c r="CB121" i="83"/>
  <c r="E166" i="83"/>
  <c r="E126" i="83"/>
  <c r="AG158" i="83"/>
  <c r="AG124" i="83"/>
  <c r="V158" i="83"/>
  <c r="V124" i="83"/>
  <c r="M158" i="83"/>
  <c r="M124" i="83"/>
  <c r="DA134" i="83"/>
  <c r="DA118" i="83"/>
  <c r="CI130" i="83"/>
  <c r="CI117" i="83"/>
  <c r="AD138" i="83"/>
  <c r="AD119" i="83"/>
  <c r="AB138" i="83"/>
  <c r="AB119" i="83"/>
  <c r="Z138" i="83"/>
  <c r="Z119" i="83"/>
  <c r="Z190" i="83" s="1"/>
  <c r="X138" i="83"/>
  <c r="X119" i="83"/>
  <c r="V138" i="83"/>
  <c r="V119" i="83"/>
  <c r="T138" i="83"/>
  <c r="T119" i="83"/>
  <c r="T190" i="83" s="1"/>
  <c r="R138" i="83"/>
  <c r="R119" i="83"/>
  <c r="P138" i="83"/>
  <c r="P119" i="83"/>
  <c r="N138" i="83"/>
  <c r="N119" i="83"/>
  <c r="L138" i="83"/>
  <c r="L119" i="83"/>
  <c r="J138" i="83"/>
  <c r="J119" i="83"/>
  <c r="H138" i="83"/>
  <c r="H119" i="83"/>
  <c r="F138" i="83"/>
  <c r="F119" i="83"/>
  <c r="D138" i="83"/>
  <c r="D119" i="83"/>
  <c r="BY138" i="83"/>
  <c r="BY119" i="83"/>
  <c r="CI142" i="83"/>
  <c r="CI120" i="83"/>
  <c r="CL142" i="83"/>
  <c r="CL120" i="83"/>
  <c r="CV146" i="83"/>
  <c r="CV121" i="83"/>
  <c r="CV150" i="83"/>
  <c r="CV122" i="83"/>
  <c r="CW150" i="83"/>
  <c r="CW122" i="83"/>
  <c r="CS154" i="83"/>
  <c r="CS123" i="83"/>
  <c r="CV154" i="83"/>
  <c r="CV123" i="83"/>
  <c r="CH158" i="83"/>
  <c r="CH124" i="83"/>
  <c r="CI158" i="83"/>
  <c r="CI124" i="83"/>
  <c r="CK158" i="83"/>
  <c r="CK124" i="83"/>
  <c r="CI166" i="83"/>
  <c r="CI126" i="83"/>
  <c r="CK166" i="83"/>
  <c r="CK126" i="83"/>
  <c r="C170" i="83"/>
  <c r="C127" i="83"/>
  <c r="K170" i="83"/>
  <c r="K127" i="83"/>
  <c r="K199" i="83" s="1"/>
  <c r="S170" i="83"/>
  <c r="S127" i="83"/>
  <c r="AA170" i="83"/>
  <c r="AA127" i="83"/>
  <c r="AA199" i="83" s="1"/>
  <c r="AI170" i="83"/>
  <c r="AI127" i="83"/>
  <c r="AI199" i="83" s="1"/>
  <c r="AB162" i="83"/>
  <c r="AB125" i="83"/>
  <c r="AB196" i="83" s="1"/>
  <c r="T162" i="83"/>
  <c r="T125" i="83"/>
  <c r="L162" i="83"/>
  <c r="L125" i="83"/>
  <c r="L196" i="83" s="1"/>
  <c r="CC138" i="83"/>
  <c r="CC119" i="83"/>
  <c r="DA138" i="83"/>
  <c r="DA119" i="83"/>
  <c r="CD142" i="83"/>
  <c r="CD120" i="83"/>
  <c r="CF142" i="83"/>
  <c r="CF120" i="83"/>
  <c r="CB150" i="83"/>
  <c r="CB122" i="83"/>
  <c r="CD150" i="83"/>
  <c r="CD122" i="83"/>
  <c r="CF150" i="83"/>
  <c r="CF122" i="83"/>
  <c r="CV134" i="83"/>
  <c r="CV118" i="83"/>
  <c r="CV189" i="83" s="1"/>
  <c r="CD134" i="83"/>
  <c r="CD118" i="83"/>
  <c r="CD189" i="83" s="1"/>
  <c r="S118" i="83"/>
  <c r="S134" i="83"/>
  <c r="G118" i="83"/>
  <c r="G134" i="83"/>
  <c r="AU130" i="83"/>
  <c r="AU117" i="83"/>
  <c r="BK130" i="83"/>
  <c r="BK117" i="83"/>
  <c r="AM134" i="83"/>
  <c r="AM118" i="83"/>
  <c r="AY134" i="83"/>
  <c r="AY118" i="83"/>
  <c r="BO134" i="83"/>
  <c r="BO118" i="83"/>
  <c r="BT135" i="83"/>
  <c r="BT122" i="83"/>
  <c r="BU136" i="83"/>
  <c r="BU123" i="83"/>
  <c r="BA138" i="83"/>
  <c r="BA119" i="83"/>
  <c r="BQ138" i="83"/>
  <c r="BQ125" i="83"/>
  <c r="BP139" i="83"/>
  <c r="BP126" i="83"/>
  <c r="AS142" i="83"/>
  <c r="AS120" i="83"/>
  <c r="BG146" i="83"/>
  <c r="BG121" i="83"/>
  <c r="AO150" i="83"/>
  <c r="AO122" i="83"/>
  <c r="BC150" i="83"/>
  <c r="BC122" i="83"/>
  <c r="AU154" i="83"/>
  <c r="AU123" i="83"/>
  <c r="BG154" i="83"/>
  <c r="BG123" i="83"/>
  <c r="AU158" i="83"/>
  <c r="AU124" i="83"/>
  <c r="BC162" i="83"/>
  <c r="BC125" i="83"/>
  <c r="BO162" i="83"/>
  <c r="BO125" i="83"/>
  <c r="AM166" i="83"/>
  <c r="AM126" i="83"/>
  <c r="AM197" i="83" s="1"/>
  <c r="BC166" i="83"/>
  <c r="BC126" i="83"/>
  <c r="BC197" i="83" s="1"/>
  <c r="B130" i="83"/>
  <c r="B117" i="83"/>
  <c r="AG130" i="83"/>
  <c r="AG117" i="83"/>
  <c r="AG189" i="83" s="1"/>
  <c r="AB130" i="83"/>
  <c r="AB117" i="83"/>
  <c r="K130" i="83"/>
  <c r="K117" i="83"/>
  <c r="C130" i="83"/>
  <c r="C117" i="83"/>
  <c r="AZ117" i="83"/>
  <c r="AZ130" i="83"/>
  <c r="BN117" i="83"/>
  <c r="BN130" i="83"/>
  <c r="BS131" i="83"/>
  <c r="BS118" i="83"/>
  <c r="BR132" i="83"/>
  <c r="BR119" i="83"/>
  <c r="BQ133" i="83"/>
  <c r="BQ120" i="83"/>
  <c r="AX118" i="83"/>
  <c r="AX134" i="83"/>
  <c r="BF118" i="83"/>
  <c r="BF189" i="83" s="1"/>
  <c r="BF134" i="83"/>
  <c r="BN118" i="83"/>
  <c r="BN134" i="83"/>
  <c r="AT138" i="83"/>
  <c r="AT119" i="83"/>
  <c r="BJ138" i="83"/>
  <c r="BJ119" i="83"/>
  <c r="BU139" i="83"/>
  <c r="BU126" i="83"/>
  <c r="AX142" i="83"/>
  <c r="AX120" i="83"/>
  <c r="BH146" i="83"/>
  <c r="BH121" i="83"/>
  <c r="AZ150" i="83"/>
  <c r="AZ122" i="83"/>
  <c r="AT154" i="83"/>
  <c r="AT123" i="83"/>
  <c r="AP158" i="83"/>
  <c r="AP124" i="83"/>
  <c r="AZ158" i="83"/>
  <c r="AZ124" i="83"/>
  <c r="BN158" i="83"/>
  <c r="BN124" i="83"/>
  <c r="AP162" i="83"/>
  <c r="AP125" i="83"/>
  <c r="AZ162" i="83"/>
  <c r="AZ125" i="83"/>
  <c r="BN162" i="83"/>
  <c r="BN125" i="83"/>
  <c r="AX166" i="83"/>
  <c r="AX126" i="83"/>
  <c r="BH166" i="83"/>
  <c r="BH126" i="83"/>
  <c r="BH197" i="83" s="1"/>
  <c r="AV170" i="83"/>
  <c r="AV127" i="83"/>
  <c r="DE170" i="83"/>
  <c r="DE127" i="83"/>
  <c r="DE199" i="83" s="1"/>
  <c r="CL170" i="83"/>
  <c r="CL127" i="83"/>
  <c r="CL199" i="83" s="1"/>
  <c r="AQ170" i="83"/>
  <c r="AQ127" i="83"/>
  <c r="AQ199" i="83" s="1"/>
  <c r="BC170" i="83"/>
  <c r="BC127" i="83"/>
  <c r="BM170" i="83"/>
  <c r="BM127" i="83"/>
  <c r="L170" i="83"/>
  <c r="L127" i="83"/>
  <c r="CM154" i="83"/>
  <c r="CM123" i="83"/>
  <c r="CF154" i="83"/>
  <c r="CF123" i="83"/>
  <c r="CB154" i="83"/>
  <c r="CB123" i="83"/>
  <c r="CZ138" i="83"/>
  <c r="CZ119" i="83"/>
  <c r="CJ138" i="83"/>
  <c r="CJ119" i="83"/>
  <c r="J146" i="83"/>
  <c r="J121" i="83"/>
  <c r="Z150" i="83"/>
  <c r="Z122" i="83"/>
  <c r="CE162" i="83"/>
  <c r="CE125" i="83"/>
  <c r="DC146" i="83"/>
  <c r="DC121" i="83"/>
  <c r="DC192" i="83" s="1"/>
  <c r="CE138" i="83"/>
  <c r="CE119" i="83"/>
  <c r="J162" i="83"/>
  <c r="J125" i="83"/>
  <c r="CZ134" i="83"/>
  <c r="CZ118" i="83"/>
  <c r="CN130" i="83"/>
  <c r="CN117" i="83"/>
  <c r="CF130" i="83"/>
  <c r="CF117" i="83"/>
  <c r="BX130" i="83"/>
  <c r="BX117" i="83"/>
  <c r="AD134" i="83"/>
  <c r="AD118" i="83"/>
  <c r="V134" i="83"/>
  <c r="V118" i="83"/>
  <c r="N134" i="83"/>
  <c r="N118" i="83"/>
  <c r="N189" i="83" s="1"/>
  <c r="F134" i="83"/>
  <c r="F118" i="83"/>
  <c r="CH130" i="83"/>
  <c r="CH117" i="83"/>
  <c r="P134" i="83"/>
  <c r="P118" i="83"/>
  <c r="J158" i="83"/>
  <c r="J124" i="83"/>
  <c r="I158" i="83"/>
  <c r="I124" i="83"/>
  <c r="AI166" i="83"/>
  <c r="AI126" i="83"/>
  <c r="AE166" i="83"/>
  <c r="AE126" i="83"/>
  <c r="AE197" i="83" s="1"/>
  <c r="AA166" i="83"/>
  <c r="AA126" i="83"/>
  <c r="AA197" i="83" s="1"/>
  <c r="V162" i="83"/>
  <c r="V125" i="83"/>
  <c r="V196" i="83" s="1"/>
  <c r="O166" i="83"/>
  <c r="O126" i="83"/>
  <c r="AE142" i="83"/>
  <c r="AE120" i="83"/>
  <c r="AD142" i="83"/>
  <c r="AD120" i="83"/>
  <c r="AC142" i="83"/>
  <c r="AC120" i="83"/>
  <c r="AB142" i="83"/>
  <c r="AB120" i="83"/>
  <c r="AB191" i="83" s="1"/>
  <c r="AA142" i="83"/>
  <c r="AA120" i="83"/>
  <c r="Z142" i="83"/>
  <c r="Z120" i="83"/>
  <c r="Y142" i="83"/>
  <c r="Y120" i="83"/>
  <c r="X142" i="83"/>
  <c r="X120" i="83"/>
  <c r="W142" i="83"/>
  <c r="W120" i="83"/>
  <c r="V142" i="83"/>
  <c r="V120" i="83"/>
  <c r="U142" i="83"/>
  <c r="U120" i="83"/>
  <c r="T142" i="83"/>
  <c r="T120" i="83"/>
  <c r="T191" i="83" s="1"/>
  <c r="S142" i="83"/>
  <c r="S120" i="83"/>
  <c r="R142" i="83"/>
  <c r="R120" i="83"/>
  <c r="Q142" i="83"/>
  <c r="Q120" i="83"/>
  <c r="P142" i="83"/>
  <c r="P120" i="83"/>
  <c r="O142" i="83"/>
  <c r="O120" i="83"/>
  <c r="N142" i="83"/>
  <c r="N120" i="83"/>
  <c r="M142" i="83"/>
  <c r="M120" i="83"/>
  <c r="L142" i="83"/>
  <c r="L120" i="83"/>
  <c r="L191" i="83" s="1"/>
  <c r="K142" i="83"/>
  <c r="K120" i="83"/>
  <c r="J142" i="83"/>
  <c r="J120" i="83"/>
  <c r="I142" i="83"/>
  <c r="I120" i="83"/>
  <c r="H142" i="83"/>
  <c r="H120" i="83"/>
  <c r="G142" i="83"/>
  <c r="G120" i="83"/>
  <c r="F142" i="83"/>
  <c r="F120" i="83"/>
  <c r="E142" i="83"/>
  <c r="E120" i="83"/>
  <c r="D142" i="83"/>
  <c r="D120" i="83"/>
  <c r="D191" i="83" s="1"/>
  <c r="C142" i="83"/>
  <c r="C120" i="83"/>
  <c r="AE138" i="83"/>
  <c r="AE119" i="83"/>
  <c r="AC138" i="83"/>
  <c r="AC119" i="83"/>
  <c r="AA138" i="83"/>
  <c r="AA119" i="83"/>
  <c r="Y138" i="83"/>
  <c r="Y119" i="83"/>
  <c r="Y190" i="83" s="1"/>
  <c r="W138" i="83"/>
  <c r="W119" i="83"/>
  <c r="U138" i="83"/>
  <c r="U119" i="83"/>
  <c r="S138" i="83"/>
  <c r="S119" i="83"/>
  <c r="Q138" i="83"/>
  <c r="Q119" i="83"/>
  <c r="CM138" i="83"/>
  <c r="CM119" i="83"/>
  <c r="CS138" i="83"/>
  <c r="CS119" i="83"/>
  <c r="BY142" i="83"/>
  <c r="BY120" i="83"/>
  <c r="CA142" i="83"/>
  <c r="CA120" i="83"/>
  <c r="CA191" i="83" s="1"/>
  <c r="CE142" i="83"/>
  <c r="CE120" i="83"/>
  <c r="CE191" i="83" s="1"/>
  <c r="CG142" i="83"/>
  <c r="CG120" i="83"/>
  <c r="CY142" i="83"/>
  <c r="CY120" i="83"/>
  <c r="DA142" i="83"/>
  <c r="DA120" i="83"/>
  <c r="BY146" i="83"/>
  <c r="BY121" i="83"/>
  <c r="CA146" i="83"/>
  <c r="CA121" i="83"/>
  <c r="CY150" i="83"/>
  <c r="CY122" i="83"/>
  <c r="DA150" i="83"/>
  <c r="DA122" i="83"/>
  <c r="DA193" i="83" s="1"/>
  <c r="DC150" i="83"/>
  <c r="DC122" i="83"/>
  <c r="DE150" i="83"/>
  <c r="DE122" i="83"/>
  <c r="BX154" i="83"/>
  <c r="BX123" i="83"/>
  <c r="BZ154" i="83"/>
  <c r="BZ123" i="83"/>
  <c r="CY154" i="83"/>
  <c r="CY123" i="83"/>
  <c r="CZ154" i="83"/>
  <c r="CZ123" i="83"/>
  <c r="DA154" i="83"/>
  <c r="DA123" i="83"/>
  <c r="DB154" i="83"/>
  <c r="DB123" i="83"/>
  <c r="DB194" i="83" s="1"/>
  <c r="DC154" i="83"/>
  <c r="DC123" i="83"/>
  <c r="DC194" i="83" s="1"/>
  <c r="DE154" i="83"/>
  <c r="DE123" i="83"/>
  <c r="DE194" i="83" s="1"/>
  <c r="BX158" i="83"/>
  <c r="BX124" i="83"/>
  <c r="BX195" i="83" s="1"/>
  <c r="BZ158" i="83"/>
  <c r="BZ124" i="83"/>
  <c r="BZ195" i="83" s="1"/>
  <c r="CE158" i="83"/>
  <c r="CE124" i="83"/>
  <c r="CG158" i="83"/>
  <c r="CG124" i="83"/>
  <c r="CT158" i="83"/>
  <c r="CT124" i="83"/>
  <c r="CY162" i="83"/>
  <c r="CY125" i="83"/>
  <c r="DA162" i="83"/>
  <c r="DA125" i="83"/>
  <c r="DA196" i="83" s="1"/>
  <c r="DC162" i="83"/>
  <c r="DC125" i="83"/>
  <c r="DE162" i="83"/>
  <c r="DE125" i="83"/>
  <c r="BX166" i="83"/>
  <c r="BX126" i="83"/>
  <c r="BZ166" i="83"/>
  <c r="BZ126" i="83"/>
  <c r="CY166" i="83"/>
  <c r="CY126" i="83"/>
  <c r="DA166" i="83"/>
  <c r="DA126" i="83"/>
  <c r="DC166" i="83"/>
  <c r="DC126" i="83"/>
  <c r="DE166" i="83"/>
  <c r="DE126" i="83"/>
  <c r="D134" i="83"/>
  <c r="D118" i="83"/>
  <c r="O158" i="83"/>
  <c r="O124" i="83"/>
  <c r="G158" i="83"/>
  <c r="G124" i="83"/>
  <c r="K166" i="83"/>
  <c r="K126" i="83"/>
  <c r="K197" i="83" s="1"/>
  <c r="O138" i="83"/>
  <c r="O119" i="83"/>
  <c r="K138" i="83"/>
  <c r="K119" i="83"/>
  <c r="G138" i="83"/>
  <c r="G119" i="83"/>
  <c r="BX138" i="83"/>
  <c r="BX119" i="83"/>
  <c r="BX190" i="83" s="1"/>
  <c r="CU138" i="83"/>
  <c r="CU119" i="83"/>
  <c r="CW138" i="83"/>
  <c r="CW119" i="83"/>
  <c r="CG146" i="83"/>
  <c r="CG121" i="83"/>
  <c r="CZ146" i="83"/>
  <c r="CZ121" i="83"/>
  <c r="DD146" i="83"/>
  <c r="DD121" i="83"/>
  <c r="DD192" i="83" s="1"/>
  <c r="BY150" i="83"/>
  <c r="BY122" i="83"/>
  <c r="CG150" i="83"/>
  <c r="CG122" i="83"/>
  <c r="CY158" i="83"/>
  <c r="CY124" i="83"/>
  <c r="CY195" i="83" s="1"/>
  <c r="DC158" i="83"/>
  <c r="DC124" i="83"/>
  <c r="BX162" i="83"/>
  <c r="BX125" i="83"/>
  <c r="BX196" i="83" s="1"/>
  <c r="B138" i="83"/>
  <c r="B119" i="83"/>
  <c r="B190" i="83" s="1"/>
  <c r="B154" i="83"/>
  <c r="B123" i="83"/>
  <c r="AF162" i="83"/>
  <c r="AF125" i="83"/>
  <c r="P162" i="83"/>
  <c r="P125" i="83"/>
  <c r="H162" i="83"/>
  <c r="H125" i="83"/>
  <c r="H154" i="83"/>
  <c r="H123" i="83"/>
  <c r="H194" i="83" s="1"/>
  <c r="F154" i="83"/>
  <c r="F123" i="83"/>
  <c r="D154" i="83"/>
  <c r="D123" i="83"/>
  <c r="X150" i="83"/>
  <c r="X122" i="83"/>
  <c r="V150" i="83"/>
  <c r="V122" i="83"/>
  <c r="P150" i="83"/>
  <c r="P122" i="83"/>
  <c r="N150" i="83"/>
  <c r="N122" i="83"/>
  <c r="L150" i="83"/>
  <c r="L122" i="83"/>
  <c r="L193" i="83" s="1"/>
  <c r="D150" i="83"/>
  <c r="D122" i="83"/>
  <c r="AJ146" i="83"/>
  <c r="AJ121" i="83"/>
  <c r="AJ192" i="83" s="1"/>
  <c r="AB146" i="83"/>
  <c r="AB121" i="83"/>
  <c r="AB192" i="83" s="1"/>
  <c r="Z146" i="83"/>
  <c r="Z121" i="83"/>
  <c r="Z192" i="83" s="1"/>
  <c r="V146" i="83"/>
  <c r="V121" i="83"/>
  <c r="V192" i="83" s="1"/>
  <c r="T146" i="83"/>
  <c r="T121" i="83"/>
  <c r="N146" i="83"/>
  <c r="N121" i="83"/>
  <c r="F146" i="83"/>
  <c r="F121" i="83"/>
  <c r="F192" i="83" s="1"/>
  <c r="CB138" i="83"/>
  <c r="CB119" i="83"/>
  <c r="CR142" i="83"/>
  <c r="CR120" i="83"/>
  <c r="CQ150" i="83"/>
  <c r="CQ122" i="83"/>
  <c r="CQ158" i="83"/>
  <c r="CQ124" i="83"/>
  <c r="CR158" i="83"/>
  <c r="CR124" i="83"/>
  <c r="CC162" i="83"/>
  <c r="CC125" i="83"/>
  <c r="CQ166" i="83"/>
  <c r="CQ126" i="83"/>
  <c r="F170" i="83"/>
  <c r="F127" i="83"/>
  <c r="P170" i="83"/>
  <c r="P127" i="83"/>
  <c r="V170" i="83"/>
  <c r="V127" i="83"/>
  <c r="AF170" i="83"/>
  <c r="AF127" i="83"/>
  <c r="BY170" i="83"/>
  <c r="BY127" i="83"/>
  <c r="CB170" i="83"/>
  <c r="CB127" i="83"/>
  <c r="CB199" i="83" s="1"/>
  <c r="CQ170" i="83"/>
  <c r="CQ127" i="83"/>
  <c r="CV170" i="83"/>
  <c r="CV127" i="83"/>
  <c r="CV199" i="83" s="1"/>
  <c r="AB134" i="83"/>
  <c r="AB118" i="83"/>
  <c r="Q158" i="83"/>
  <c r="Q124" i="83"/>
  <c r="N162" i="83"/>
  <c r="N125" i="83"/>
  <c r="N196" i="83" s="1"/>
  <c r="DE146" i="83"/>
  <c r="DE121" i="83"/>
  <c r="DE192" i="83" s="1"/>
  <c r="CT154" i="83"/>
  <c r="CT123" i="83"/>
  <c r="DD158" i="83"/>
  <c r="DD124" i="83"/>
  <c r="AH154" i="83"/>
  <c r="AH123" i="83"/>
  <c r="AD154" i="83"/>
  <c r="AD123" i="83"/>
  <c r="Z154" i="83"/>
  <c r="Z123" i="83"/>
  <c r="T154" i="83"/>
  <c r="T123" i="83"/>
  <c r="P154" i="83"/>
  <c r="P123" i="83"/>
  <c r="P194" i="83" s="1"/>
  <c r="L154" i="83"/>
  <c r="L123" i="83"/>
  <c r="AJ150" i="83"/>
  <c r="AJ122" i="83"/>
  <c r="AF150" i="83"/>
  <c r="AF122" i="83"/>
  <c r="X146" i="83"/>
  <c r="X121" i="83"/>
  <c r="R146" i="83"/>
  <c r="R121" i="83"/>
  <c r="CT138" i="83"/>
  <c r="CT119" i="83"/>
  <c r="CN146" i="83"/>
  <c r="CN121" i="83"/>
  <c r="CP146" i="83"/>
  <c r="CP121" i="83"/>
  <c r="CP154" i="83"/>
  <c r="CP123" i="83"/>
  <c r="CN162" i="83"/>
  <c r="CN125" i="83"/>
  <c r="H170" i="83"/>
  <c r="H127" i="83"/>
  <c r="AB170" i="83"/>
  <c r="AB127" i="83"/>
  <c r="BZ170" i="83"/>
  <c r="BZ127" i="83"/>
  <c r="CF170" i="83"/>
  <c r="CF127" i="83"/>
  <c r="CF199" i="83" s="1"/>
  <c r="CH170" i="83"/>
  <c r="CH127" i="83"/>
  <c r="CH199" i="83" s="1"/>
  <c r="CM170" i="83"/>
  <c r="CM127" i="83"/>
  <c r="CM199" i="83" s="1"/>
  <c r="CY170" i="83"/>
  <c r="CY127" i="83"/>
  <c r="DD170" i="83"/>
  <c r="DD127" i="83"/>
  <c r="BN170" i="83"/>
  <c r="BN127" i="83"/>
  <c r="BH170" i="83"/>
  <c r="BH127" i="83"/>
  <c r="AX170" i="83"/>
  <c r="AX127" i="83"/>
  <c r="AR170" i="83"/>
  <c r="AR127" i="83"/>
  <c r="AR199" i="83" s="1"/>
  <c r="BF166" i="83"/>
  <c r="BF126" i="83"/>
  <c r="BF197" i="83" s="1"/>
  <c r="AR166" i="83"/>
  <c r="AR126" i="83"/>
  <c r="AR197" i="83" s="1"/>
  <c r="BL162" i="83"/>
  <c r="BL125" i="83"/>
  <c r="BL196" i="83" s="1"/>
  <c r="BB162" i="83"/>
  <c r="BB125" i="83"/>
  <c r="BB196" i="83" s="1"/>
  <c r="AN162" i="83"/>
  <c r="AN125" i="83"/>
  <c r="AN196" i="83" s="1"/>
  <c r="BH158" i="83"/>
  <c r="BH124" i="83"/>
  <c r="AX158" i="83"/>
  <c r="AX124" i="83"/>
  <c r="BJ154" i="83"/>
  <c r="BJ123" i="83"/>
  <c r="BB154" i="83"/>
  <c r="BB123" i="83"/>
  <c r="AV154" i="83"/>
  <c r="AV123" i="83"/>
  <c r="AP154" i="83"/>
  <c r="AP123" i="83"/>
  <c r="BN150" i="83"/>
  <c r="BN122" i="83"/>
  <c r="BF150" i="83"/>
  <c r="BF122" i="83"/>
  <c r="AX150" i="83"/>
  <c r="AX122" i="83"/>
  <c r="AR150" i="83"/>
  <c r="AR122" i="83"/>
  <c r="BN146" i="83"/>
  <c r="BN121" i="83"/>
  <c r="BJ146" i="83"/>
  <c r="BJ121" i="83"/>
  <c r="BB146" i="83"/>
  <c r="BB121" i="83"/>
  <c r="AT146" i="83"/>
  <c r="AT121" i="83"/>
  <c r="AN146" i="83"/>
  <c r="AN121" i="83"/>
  <c r="AN192" i="83" s="1"/>
  <c r="BJ142" i="83"/>
  <c r="BJ120" i="83"/>
  <c r="BD142" i="83"/>
  <c r="BD120" i="83"/>
  <c r="AV142" i="83"/>
  <c r="AV120" i="83"/>
  <c r="AR142" i="83"/>
  <c r="AR120" i="83"/>
  <c r="BS139" i="83"/>
  <c r="BS126" i="83"/>
  <c r="BL138" i="83"/>
  <c r="BL119" i="83"/>
  <c r="BD138" i="83"/>
  <c r="BD119" i="83"/>
  <c r="AV138" i="83"/>
  <c r="AV119" i="83"/>
  <c r="AP138" i="83"/>
  <c r="AP119" i="83"/>
  <c r="BU137" i="83"/>
  <c r="BU124" i="83"/>
  <c r="BU135" i="83"/>
  <c r="BU122" i="83"/>
  <c r="AV118" i="83"/>
  <c r="AV189" i="83" s="1"/>
  <c r="AV134" i="83"/>
  <c r="AN118" i="83"/>
  <c r="AN134" i="83"/>
  <c r="BL117" i="83"/>
  <c r="BL130" i="83"/>
  <c r="BB117" i="83"/>
  <c r="BB130" i="83"/>
  <c r="AR117" i="83"/>
  <c r="AR130" i="83"/>
  <c r="D130" i="83"/>
  <c r="D117" i="83"/>
  <c r="H130" i="83"/>
  <c r="H117" i="83"/>
  <c r="L130" i="83"/>
  <c r="L117" i="83"/>
  <c r="O130" i="83"/>
  <c r="O117" i="83"/>
  <c r="Q130" i="83"/>
  <c r="Q117" i="83"/>
  <c r="S130" i="83"/>
  <c r="S117" i="83"/>
  <c r="U130" i="83"/>
  <c r="U117" i="83"/>
  <c r="Y130" i="83"/>
  <c r="Y117" i="83"/>
  <c r="Y189" i="83" s="1"/>
  <c r="AC130" i="83"/>
  <c r="AC117" i="83"/>
  <c r="BO166" i="83"/>
  <c r="BO126" i="83"/>
  <c r="BO197" i="83" s="1"/>
  <c r="BK166" i="83"/>
  <c r="BK126" i="83"/>
  <c r="BG166" i="83"/>
  <c r="BG126" i="83"/>
  <c r="BA166" i="83"/>
  <c r="BA126" i="83"/>
  <c r="AS166" i="83"/>
  <c r="AS126" i="83"/>
  <c r="BI162" i="83"/>
  <c r="BI125" i="83"/>
  <c r="BA162" i="83"/>
  <c r="BA125" i="83"/>
  <c r="AS162" i="83"/>
  <c r="AS125" i="83"/>
  <c r="AO162" i="83"/>
  <c r="AO125" i="83"/>
  <c r="BO158" i="83"/>
  <c r="BO124" i="83"/>
  <c r="BI158" i="83"/>
  <c r="BI124" i="83"/>
  <c r="BA158" i="83"/>
  <c r="BA124" i="83"/>
  <c r="AS158" i="83"/>
  <c r="AS124" i="83"/>
  <c r="BI154" i="83"/>
  <c r="BI123" i="83"/>
  <c r="BA154" i="83"/>
  <c r="BA123" i="83"/>
  <c r="AM154" i="83"/>
  <c r="AM123" i="83"/>
  <c r="BM150" i="83"/>
  <c r="BM122" i="83"/>
  <c r="BE150" i="83"/>
  <c r="BE122" i="83"/>
  <c r="AW150" i="83"/>
  <c r="AW122" i="83"/>
  <c r="BI146" i="83"/>
  <c r="BI121" i="83"/>
  <c r="BA146" i="83"/>
  <c r="BA121" i="83"/>
  <c r="AS146" i="83"/>
  <c r="AS121" i="83"/>
  <c r="AO146" i="83"/>
  <c r="AO121" i="83"/>
  <c r="BM142" i="83"/>
  <c r="BM120" i="83"/>
  <c r="BI142" i="83"/>
  <c r="BI120" i="83"/>
  <c r="BC142" i="83"/>
  <c r="BC120" i="83"/>
  <c r="AU142" i="83"/>
  <c r="AU120" i="83"/>
  <c r="AM142" i="83"/>
  <c r="AM120" i="83"/>
  <c r="BS138" i="83"/>
  <c r="BS125" i="83"/>
  <c r="BK138" i="83"/>
  <c r="BK119" i="83"/>
  <c r="BC138" i="83"/>
  <c r="BC119" i="83"/>
  <c r="AU138" i="83"/>
  <c r="AU119" i="83"/>
  <c r="AO138" i="83"/>
  <c r="AO119" i="83"/>
  <c r="BT137" i="83"/>
  <c r="BT124" i="83"/>
  <c r="BP137" i="83"/>
  <c r="BP124" i="83"/>
  <c r="BS136" i="83"/>
  <c r="BS123" i="83"/>
  <c r="BP135" i="83"/>
  <c r="BP122" i="83"/>
  <c r="BM134" i="83"/>
  <c r="BM118" i="83"/>
  <c r="BE134" i="83"/>
  <c r="BE118" i="83"/>
  <c r="AU134" i="83"/>
  <c r="AU118" i="83"/>
  <c r="BT120" i="83"/>
  <c r="BT133" i="83"/>
  <c r="BP118" i="83"/>
  <c r="BP131" i="83"/>
  <c r="BU130" i="83"/>
  <c r="BU117" i="83"/>
  <c r="BM130" i="83"/>
  <c r="BM117" i="83"/>
  <c r="BE130" i="83"/>
  <c r="BE117" i="83"/>
  <c r="AW130" i="83"/>
  <c r="AW117" i="83"/>
  <c r="AO130" i="83"/>
  <c r="AO117" i="83"/>
  <c r="K118" i="83"/>
  <c r="K134" i="83"/>
  <c r="Q118" i="83"/>
  <c r="Q134" i="83"/>
  <c r="AA118" i="83"/>
  <c r="AA134" i="83"/>
  <c r="BZ134" i="83"/>
  <c r="BZ118" i="83"/>
  <c r="CF134" i="83"/>
  <c r="CF118" i="83"/>
  <c r="CF189" i="83" s="1"/>
  <c r="CN134" i="83"/>
  <c r="CN118" i="83"/>
  <c r="CX130" i="83"/>
  <c r="CX117" i="83"/>
  <c r="DD130" i="83"/>
  <c r="DD117" i="83"/>
  <c r="DD189" i="83" s="1"/>
  <c r="BK174" i="83"/>
  <c r="N157" i="83"/>
  <c r="L160" i="83"/>
  <c r="Q167" i="83"/>
  <c r="M167" i="83"/>
  <c r="AB141" i="83"/>
  <c r="X141" i="83"/>
  <c r="P141" i="83"/>
  <c r="L141" i="83"/>
  <c r="H141" i="83"/>
  <c r="D141" i="83"/>
  <c r="Y136" i="83"/>
  <c r="Q136" i="83"/>
  <c r="I136" i="83"/>
  <c r="CZ137" i="83"/>
  <c r="CV144" i="83"/>
  <c r="CJ148" i="83"/>
  <c r="CN151" i="83"/>
  <c r="CV152" i="83"/>
  <c r="CJ156" i="83"/>
  <c r="CR155" i="83"/>
  <c r="CU160" i="83"/>
  <c r="CW160" i="83"/>
  <c r="CH164" i="83"/>
  <c r="CM163" i="83"/>
  <c r="CM169" i="83"/>
  <c r="O132" i="83"/>
  <c r="AE132" i="83"/>
  <c r="AI138" i="83"/>
  <c r="AG143" i="83"/>
  <c r="AI171" i="83"/>
  <c r="I172" i="83"/>
  <c r="AC172" i="83"/>
  <c r="AA169" i="83"/>
  <c r="K169" i="83"/>
  <c r="C169" i="83"/>
  <c r="Y157" i="83"/>
  <c r="N156" i="83"/>
  <c r="L156" i="83"/>
  <c r="BY137" i="83"/>
  <c r="CA141" i="83"/>
  <c r="CC136" i="83"/>
  <c r="CE141" i="83"/>
  <c r="CL140" i="83"/>
  <c r="CN137" i="83"/>
  <c r="DF147" i="83"/>
  <c r="BY151" i="83"/>
  <c r="CA151" i="83"/>
  <c r="CE151" i="83"/>
  <c r="DA157" i="83"/>
  <c r="DE157" i="83"/>
  <c r="CW163" i="83"/>
  <c r="CM168" i="83"/>
  <c r="B139" i="83"/>
  <c r="BH141" i="83"/>
  <c r="AR145" i="83"/>
  <c r="BI148" i="83"/>
  <c r="BO156" i="83"/>
  <c r="BL157" i="83"/>
  <c r="BK160" i="83"/>
  <c r="AV161" i="83"/>
  <c r="AZ132" i="83"/>
  <c r="AO133" i="83"/>
  <c r="BI133" i="83"/>
  <c r="AN136" i="83"/>
  <c r="CR139" i="83"/>
  <c r="AG165" i="83"/>
  <c r="AX144" i="83"/>
  <c r="CQ133" i="83"/>
  <c r="CI133" i="83"/>
  <c r="CV131" i="83"/>
  <c r="BX131" i="83"/>
  <c r="BJ169" i="83"/>
  <c r="DE143" i="83"/>
  <c r="CZ132" i="83"/>
  <c r="Z133" i="83"/>
  <c r="H132" i="83"/>
  <c r="CI155" i="83"/>
  <c r="BZ155" i="83"/>
  <c r="CO148" i="83"/>
  <c r="CK149" i="83"/>
  <c r="BY147" i="83"/>
  <c r="CV137" i="83"/>
  <c r="AB147" i="83"/>
  <c r="H155" i="83"/>
  <c r="AD157" i="83"/>
  <c r="AI136" i="83"/>
  <c r="Q131" i="83"/>
  <c r="DB164" i="83"/>
  <c r="BX156" i="83"/>
  <c r="CF147" i="83"/>
  <c r="L135" i="83"/>
  <c r="W168" i="83"/>
  <c r="DD134" i="83"/>
  <c r="AB160" i="83"/>
  <c r="Q161" i="83"/>
  <c r="I161" i="83"/>
  <c r="O168" i="83"/>
  <c r="K168" i="83"/>
  <c r="G168" i="83"/>
  <c r="AD144" i="83"/>
  <c r="AB144" i="83"/>
  <c r="Z144" i="83"/>
  <c r="X144" i="83"/>
  <c r="V144" i="83"/>
  <c r="T144" i="83"/>
  <c r="R144" i="83"/>
  <c r="P144" i="83"/>
  <c r="N144" i="83"/>
  <c r="L144" i="83"/>
  <c r="J144" i="83"/>
  <c r="H144" i="83"/>
  <c r="G144" i="83"/>
  <c r="F144" i="83"/>
  <c r="E144" i="83"/>
  <c r="D144" i="83"/>
  <c r="C144" i="83"/>
  <c r="T140" i="83"/>
  <c r="R140" i="83"/>
  <c r="CH139" i="83"/>
  <c r="CI141" i="83"/>
  <c r="CL139" i="83"/>
  <c r="CL135" i="83"/>
  <c r="CM140" i="83"/>
  <c r="CQ139" i="83"/>
  <c r="CR141" i="83"/>
  <c r="CF143" i="83"/>
  <c r="DC148" i="83"/>
  <c r="BX152" i="83"/>
  <c r="CB153" i="83"/>
  <c r="AG163" i="83"/>
  <c r="AE163" i="83"/>
  <c r="AC163" i="83"/>
  <c r="Y163" i="83"/>
  <c r="W163" i="83"/>
  <c r="U163" i="83"/>
  <c r="Q163" i="83"/>
  <c r="O163" i="83"/>
  <c r="M163" i="83"/>
  <c r="I163" i="83"/>
  <c r="G163" i="83"/>
  <c r="E163" i="83"/>
  <c r="AI159" i="83"/>
  <c r="AE159" i="83"/>
  <c r="W159" i="83"/>
  <c r="Q159" i="83"/>
  <c r="I159" i="83"/>
  <c r="AE168" i="83"/>
  <c r="AB143" i="83"/>
  <c r="N143" i="83"/>
  <c r="AD135" i="83"/>
  <c r="AB137" i="83"/>
  <c r="Y137" i="83"/>
  <c r="V135" i="83"/>
  <c r="T137" i="83"/>
  <c r="N135" i="83"/>
  <c r="L137" i="83"/>
  <c r="F135" i="83"/>
  <c r="D137" i="83"/>
  <c r="BX136" i="83"/>
  <c r="CE136" i="83"/>
  <c r="CI135" i="83"/>
  <c r="CQ141" i="83"/>
  <c r="DA136" i="83"/>
  <c r="CE144" i="83"/>
  <c r="BX148" i="83"/>
  <c r="CB147" i="83"/>
  <c r="DB152" i="83"/>
  <c r="CE156" i="83"/>
  <c r="E131" i="83"/>
  <c r="U131" i="83"/>
  <c r="Q132" i="83"/>
  <c r="W133" i="83"/>
  <c r="AG137" i="83"/>
  <c r="M173" i="83"/>
  <c r="AE174" i="83"/>
  <c r="AI167" i="83"/>
  <c r="AC168" i="83"/>
  <c r="W169" i="83"/>
  <c r="O169" i="83"/>
  <c r="AI156" i="83"/>
  <c r="AG156" i="83"/>
  <c r="AE156" i="83"/>
  <c r="AC156" i="83"/>
  <c r="AA156" i="83"/>
  <c r="W156" i="83"/>
  <c r="U156" i="83"/>
  <c r="O156" i="83"/>
  <c r="K156" i="83"/>
  <c r="C156" i="83"/>
  <c r="AJ153" i="83"/>
  <c r="AG152" i="83"/>
  <c r="AA152" i="83"/>
  <c r="W152" i="83"/>
  <c r="U152" i="83"/>
  <c r="S152" i="83"/>
  <c r="P153" i="83"/>
  <c r="N153" i="83"/>
  <c r="H153" i="83"/>
  <c r="F151" i="83"/>
  <c r="AD149" i="83"/>
  <c r="Y148" i="83"/>
  <c r="V147" i="83"/>
  <c r="U148" i="83"/>
  <c r="S148" i="83"/>
  <c r="R149" i="83"/>
  <c r="P149" i="83"/>
  <c r="N149" i="83"/>
  <c r="L149" i="83"/>
  <c r="J147" i="83"/>
  <c r="CM139" i="83"/>
  <c r="CO139" i="83"/>
  <c r="CR144" i="83"/>
  <c r="CV145" i="83"/>
  <c r="CY143" i="83"/>
  <c r="DA143" i="83"/>
  <c r="CU151" i="83"/>
  <c r="CW151" i="83"/>
  <c r="CH157" i="83"/>
  <c r="CJ157" i="83"/>
  <c r="CL157" i="83"/>
  <c r="CN156" i="83"/>
  <c r="CQ160" i="83"/>
  <c r="CV161" i="83"/>
  <c r="CY159" i="83"/>
  <c r="DA159" i="83"/>
  <c r="DC159" i="83"/>
  <c r="DE159" i="83"/>
  <c r="BX163" i="83"/>
  <c r="BZ163" i="83"/>
  <c r="CU169" i="83"/>
  <c r="CW169" i="83"/>
  <c r="DB167" i="83"/>
  <c r="D131" i="83"/>
  <c r="T131" i="83"/>
  <c r="AF136" i="83"/>
  <c r="AJ136" i="83"/>
  <c r="L133" i="83"/>
  <c r="AH144" i="83"/>
  <c r="AF171" i="83"/>
  <c r="AD172" i="83"/>
  <c r="AB173" i="83"/>
  <c r="N174" i="83"/>
  <c r="CE132" i="83"/>
  <c r="CN132" i="83"/>
  <c r="CR132" i="83"/>
  <c r="CU132" i="83"/>
  <c r="DF137" i="83"/>
  <c r="DF142" i="83"/>
  <c r="DD143" i="83"/>
  <c r="DC144" i="83"/>
  <c r="DF145" i="83"/>
  <c r="CC174" i="83"/>
  <c r="CM174" i="83"/>
  <c r="DC174" i="83"/>
  <c r="B145" i="83"/>
  <c r="AJ169" i="83"/>
  <c r="AF169" i="83"/>
  <c r="AB169" i="83"/>
  <c r="X169" i="83"/>
  <c r="T169" i="83"/>
  <c r="P169" i="83"/>
  <c r="L169" i="83"/>
  <c r="H169" i="83"/>
  <c r="D169" i="83"/>
  <c r="AF161" i="83"/>
  <c r="O161" i="83"/>
  <c r="G161" i="83"/>
  <c r="AC145" i="83"/>
  <c r="Y145" i="83"/>
  <c r="U145" i="83"/>
  <c r="Q145" i="83"/>
  <c r="M145" i="83"/>
  <c r="I145" i="83"/>
  <c r="E145" i="83"/>
  <c r="AB140" i="83"/>
  <c r="Q141" i="83"/>
  <c r="I141" i="83"/>
  <c r="AA137" i="83"/>
  <c r="V137" i="83"/>
  <c r="P135" i="83"/>
  <c r="F137" i="83"/>
  <c r="CW140" i="83"/>
  <c r="DA139" i="83"/>
  <c r="DA144" i="83"/>
  <c r="CD157" i="83"/>
  <c r="DE156" i="83"/>
  <c r="CZ168" i="83"/>
  <c r="Y131" i="83"/>
  <c r="S132" i="83"/>
  <c r="E161" i="83"/>
  <c r="G156" i="83"/>
  <c r="AE152" i="83"/>
  <c r="AC152" i="83"/>
  <c r="Q152" i="83"/>
  <c r="M152" i="83"/>
  <c r="D151" i="83"/>
  <c r="AA148" i="83"/>
  <c r="W148" i="83"/>
  <c r="H149" i="83"/>
  <c r="BZ137" i="83"/>
  <c r="CI140" i="83"/>
  <c r="CM135" i="83"/>
  <c r="CU137" i="83"/>
  <c r="CU143" i="83"/>
  <c r="CY145" i="83"/>
  <c r="BX149" i="83"/>
  <c r="BZ149" i="83"/>
  <c r="CB148" i="83"/>
  <c r="CD148" i="83"/>
  <c r="CF148" i="83"/>
  <c r="CI147" i="83"/>
  <c r="CK147" i="83"/>
  <c r="CY153" i="83"/>
  <c r="DA153" i="83"/>
  <c r="DC153" i="83"/>
  <c r="DE153" i="83"/>
  <c r="CJ155" i="83"/>
  <c r="CZ161" i="83"/>
  <c r="DD161" i="83"/>
  <c r="BY165" i="83"/>
  <c r="CC164" i="83"/>
  <c r="CH163" i="83"/>
  <c r="CL163" i="83"/>
  <c r="CV167" i="83"/>
  <c r="CZ169" i="83"/>
  <c r="DD169" i="83"/>
  <c r="N131" i="83"/>
  <c r="L132" i="83"/>
  <c r="AB132" i="83"/>
  <c r="D133" i="83"/>
  <c r="AB133" i="83"/>
  <c r="AH137" i="83"/>
  <c r="AJ139" i="83"/>
  <c r="AF141" i="83"/>
  <c r="AH142" i="83"/>
  <c r="BX132" i="83"/>
  <c r="CB132" i="83"/>
  <c r="CO132" i="83"/>
  <c r="CV132" i="83"/>
  <c r="DA132" i="83"/>
  <c r="DF138" i="83"/>
  <c r="DD140" i="83"/>
  <c r="CZ171" i="83"/>
  <c r="DF173" i="83"/>
  <c r="BN169" i="83"/>
  <c r="CK131" i="83"/>
  <c r="DC135" i="83"/>
  <c r="DC132" i="83"/>
  <c r="BX133" i="83"/>
  <c r="CB133" i="83"/>
  <c r="CN133" i="83"/>
  <c r="CR133" i="83"/>
  <c r="CU133" i="83"/>
  <c r="CY133" i="83"/>
  <c r="DA133" i="83"/>
  <c r="DE137" i="83"/>
  <c r="BZ171" i="83"/>
  <c r="CD171" i="83"/>
  <c r="CL172" i="83"/>
  <c r="DB172" i="83"/>
  <c r="DD172" i="83"/>
  <c r="DF172" i="83"/>
  <c r="BY173" i="83"/>
  <c r="CA173" i="83"/>
  <c r="CC173" i="83"/>
  <c r="BN174" i="83"/>
  <c r="BH174" i="83"/>
  <c r="AX174" i="83"/>
  <c r="BK173" i="83"/>
  <c r="BN172" i="83"/>
  <c r="AN172" i="83"/>
  <c r="AQ171" i="83"/>
  <c r="BM169" i="83"/>
  <c r="AW169" i="83"/>
  <c r="AQ169" i="83"/>
  <c r="BN168" i="83"/>
  <c r="AX168" i="83"/>
  <c r="BC167" i="83"/>
  <c r="AQ167" i="83"/>
  <c r="BO165" i="83"/>
  <c r="BI165" i="83"/>
  <c r="BL164" i="83"/>
  <c r="AV164" i="83"/>
  <c r="BO163" i="83"/>
  <c r="AY163" i="83"/>
  <c r="AO163" i="83"/>
  <c r="BI161" i="83"/>
  <c r="BL160" i="83"/>
  <c r="AV160" i="83"/>
  <c r="BO159" i="83"/>
  <c r="BD156" i="83"/>
  <c r="AN156" i="83"/>
  <c r="AO155" i="83"/>
  <c r="AQ153" i="83"/>
  <c r="BD152" i="83"/>
  <c r="AX152" i="83"/>
  <c r="AN152" i="83"/>
  <c r="BM151" i="83"/>
  <c r="BI149" i="83"/>
  <c r="BC149" i="83"/>
  <c r="AM149" i="83"/>
  <c r="BL148" i="83"/>
  <c r="BF148" i="83"/>
  <c r="BO147" i="83"/>
  <c r="BI147" i="83"/>
  <c r="BM145" i="83"/>
  <c r="BC145" i="83"/>
  <c r="AM145" i="83"/>
  <c r="BF144" i="83"/>
  <c r="BF140" i="83"/>
  <c r="AV140" i="83"/>
  <c r="BO139" i="83"/>
  <c r="BC139" i="83"/>
  <c r="BK137" i="83"/>
  <c r="BE137" i="83"/>
  <c r="BN136" i="83"/>
  <c r="BF136" i="83"/>
  <c r="BI135" i="83"/>
  <c r="AW135" i="83"/>
  <c r="BK133" i="83"/>
  <c r="BC133" i="83"/>
  <c r="AQ133" i="83"/>
  <c r="BK131" i="83"/>
  <c r="BC131" i="83"/>
  <c r="BF169" i="83"/>
  <c r="BE168" i="83"/>
  <c r="AW168" i="83"/>
  <c r="BL167" i="83"/>
  <c r="BF167" i="83"/>
  <c r="AV167" i="83"/>
  <c r="AR167" i="83"/>
  <c r="BN165" i="83"/>
  <c r="BF165" i="83"/>
  <c r="AM164" i="83"/>
  <c r="BL163" i="83"/>
  <c r="BF163" i="83"/>
  <c r="AX163" i="83"/>
  <c r="BF161" i="83"/>
  <c r="AZ161" i="83"/>
  <c r="BI160" i="83"/>
  <c r="AM160" i="83"/>
  <c r="BN159" i="83"/>
  <c r="AZ159" i="83"/>
  <c r="AR159" i="83"/>
  <c r="BF157" i="83"/>
  <c r="AX157" i="83"/>
  <c r="BI156" i="83"/>
  <c r="BC156" i="83"/>
  <c r="BD155" i="83"/>
  <c r="BH153" i="83"/>
  <c r="AZ153" i="83"/>
  <c r="BK152" i="83"/>
  <c r="AQ152" i="83"/>
  <c r="AR151" i="83"/>
  <c r="BN149" i="83"/>
  <c r="BF149" i="83"/>
  <c r="AX149" i="83"/>
  <c r="BK148" i="83"/>
  <c r="AW148" i="83"/>
  <c r="BH147" i="83"/>
  <c r="BB147" i="83"/>
  <c r="BD145" i="83"/>
  <c r="AX145" i="83"/>
  <c r="BK144" i="83"/>
  <c r="BE144" i="83"/>
  <c r="BL143" i="83"/>
  <c r="BB143" i="83"/>
  <c r="AV143" i="83"/>
  <c r="BL141" i="83"/>
  <c r="AV141" i="83"/>
  <c r="BM140" i="83"/>
  <c r="BJ139" i="83"/>
  <c r="BB139" i="83"/>
  <c r="AV139" i="83"/>
  <c r="BJ137" i="83"/>
  <c r="BF137" i="83"/>
  <c r="AX137" i="83"/>
  <c r="AN137" i="83"/>
  <c r="BL135" i="83"/>
  <c r="BB135" i="83"/>
  <c r="AR135" i="83"/>
  <c r="AR133" i="83"/>
  <c r="BI132" i="83"/>
  <c r="AY132" i="83"/>
  <c r="AQ132" i="83"/>
  <c r="BL131" i="83"/>
  <c r="BF131" i="83"/>
  <c r="AV131" i="83"/>
  <c r="G151" i="83"/>
  <c r="AN171" i="83"/>
  <c r="DA169" i="83"/>
  <c r="AG148" i="83"/>
  <c r="AA132" i="83"/>
  <c r="AD160" i="83"/>
  <c r="AC161" i="83"/>
  <c r="K159" i="83"/>
  <c r="F159" i="83"/>
  <c r="AE135" i="83"/>
  <c r="AC136" i="83"/>
  <c r="Z136" i="83"/>
  <c r="W135" i="83"/>
  <c r="U136" i="83"/>
  <c r="R136" i="83"/>
  <c r="O135" i="83"/>
  <c r="M136" i="83"/>
  <c r="G135" i="83"/>
  <c r="E136" i="83"/>
  <c r="BZ136" i="83"/>
  <c r="CF139" i="83"/>
  <c r="CO145" i="83"/>
  <c r="CM149" i="83"/>
  <c r="CR147" i="83"/>
  <c r="CK152" i="83"/>
  <c r="CO153" i="83"/>
  <c r="CI156" i="83"/>
  <c r="CL156" i="83"/>
  <c r="CW156" i="83"/>
  <c r="CM159" i="83"/>
  <c r="CO159" i="83"/>
  <c r="CJ164" i="83"/>
  <c r="CN163" i="83"/>
  <c r="CR165" i="83"/>
  <c r="CV164" i="83"/>
  <c r="CL168" i="83"/>
  <c r="CO167" i="83"/>
  <c r="CU168" i="83"/>
  <c r="B173" i="83"/>
  <c r="O131" i="83"/>
  <c r="AE131" i="83"/>
  <c r="G132" i="83"/>
  <c r="W132" i="83"/>
  <c r="I133" i="83"/>
  <c r="Y133" i="83"/>
  <c r="AI137" i="83"/>
  <c r="AG142" i="83"/>
  <c r="AI143" i="83"/>
  <c r="I171" i="83"/>
  <c r="S171" i="83"/>
  <c r="AE171" i="83"/>
  <c r="E172" i="83"/>
  <c r="G173" i="83"/>
  <c r="S173" i="83"/>
  <c r="AE173" i="83"/>
  <c r="Q174" i="83"/>
  <c r="AC174" i="83"/>
  <c r="Y168" i="83"/>
  <c r="Q168" i="83"/>
  <c r="I168" i="83"/>
  <c r="D159" i="83"/>
  <c r="AE155" i="83"/>
  <c r="AC155" i="83"/>
  <c r="Z156" i="83"/>
  <c r="Y155" i="83"/>
  <c r="U157" i="83"/>
  <c r="S157" i="83"/>
  <c r="O155" i="83"/>
  <c r="M155" i="83"/>
  <c r="K155" i="83"/>
  <c r="I155" i="83"/>
  <c r="H156" i="83"/>
  <c r="G157" i="83"/>
  <c r="BY139" i="83"/>
  <c r="CA139" i="83"/>
  <c r="CA137" i="83"/>
  <c r="CE139" i="83"/>
  <c r="CE135" i="83"/>
  <c r="CF140" i="83"/>
  <c r="CH140" i="83"/>
  <c r="CK140" i="83"/>
  <c r="CM137" i="83"/>
  <c r="CO137" i="83"/>
  <c r="CQ136" i="83"/>
  <c r="CU135" i="83"/>
  <c r="CW135" i="83"/>
  <c r="BX145" i="83"/>
  <c r="CH145" i="83"/>
  <c r="CJ145" i="83"/>
  <c r="CL145" i="83"/>
  <c r="CN144" i="83"/>
  <c r="CQ148" i="83"/>
  <c r="DE149" i="83"/>
  <c r="BZ151" i="83"/>
  <c r="CH153" i="83"/>
  <c r="CJ153" i="83"/>
  <c r="CL153" i="83"/>
  <c r="CN152" i="83"/>
  <c r="CR156" i="83"/>
  <c r="DA155" i="83"/>
  <c r="DE155" i="83"/>
  <c r="BX161" i="83"/>
  <c r="BZ161" i="83"/>
  <c r="CD160" i="83"/>
  <c r="CF160" i="83"/>
  <c r="CR164" i="83"/>
  <c r="CV163" i="83"/>
  <c r="CW165" i="83"/>
  <c r="CY165" i="83"/>
  <c r="DA165" i="83"/>
  <c r="DE165" i="83"/>
  <c r="CB168" i="83"/>
  <c r="CD168" i="83"/>
  <c r="CF168" i="83"/>
  <c r="CJ169" i="83"/>
  <c r="B151" i="83"/>
  <c r="AX131" i="83"/>
  <c r="BF133" i="83"/>
  <c r="BH135" i="83"/>
  <c r="AR141" i="83"/>
  <c r="BD141" i="83"/>
  <c r="BN141" i="83"/>
  <c r="BN143" i="83"/>
  <c r="AQ144" i="83"/>
  <c r="BC144" i="83"/>
  <c r="AN145" i="83"/>
  <c r="BF145" i="83"/>
  <c r="AZ155" i="83"/>
  <c r="BJ155" i="83"/>
  <c r="AO156" i="83"/>
  <c r="AN159" i="83"/>
  <c r="BE160" i="83"/>
  <c r="BN161" i="83"/>
  <c r="AV163" i="83"/>
  <c r="BJ163" i="83"/>
  <c r="BO164" i="83"/>
  <c r="AR165" i="83"/>
  <c r="BH165" i="83"/>
  <c r="BM168" i="83"/>
  <c r="AX169" i="83"/>
  <c r="BF132" i="83"/>
  <c r="AW133" i="83"/>
  <c r="BO135" i="83"/>
  <c r="AV136" i="83"/>
  <c r="BL136" i="83"/>
  <c r="AY137" i="83"/>
  <c r="AM139" i="83"/>
  <c r="AX140" i="83"/>
  <c r="BO141" i="83"/>
  <c r="BI143" i="83"/>
  <c r="BL144" i="83"/>
  <c r="BI145" i="83"/>
  <c r="AQ147" i="83"/>
  <c r="AN148" i="83"/>
  <c r="AW149" i="83"/>
  <c r="AM151" i="83"/>
  <c r="AY151" i="83"/>
  <c r="AV152" i="83"/>
  <c r="BH152" i="83"/>
  <c r="BM153" i="83"/>
  <c r="BB160" i="83"/>
  <c r="BN160" i="83"/>
  <c r="AY161" i="83"/>
  <c r="BK161" i="83"/>
  <c r="AQ163" i="83"/>
  <c r="BK163" i="83"/>
  <c r="BH164" i="83"/>
  <c r="BE165" i="83"/>
  <c r="CE173" i="83"/>
  <c r="CM133" i="83"/>
  <c r="DF136" i="83"/>
  <c r="BZ131" i="83"/>
  <c r="BJ171" i="83"/>
  <c r="AQ172" i="83"/>
  <c r="AY172" i="83"/>
  <c r="BO172" i="83"/>
  <c r="AN173" i="83"/>
  <c r="AV173" i="83"/>
  <c r="BL173" i="83"/>
  <c r="BI174" i="83"/>
  <c r="CI173" i="83"/>
  <c r="DC145" i="83"/>
  <c r="DB140" i="83"/>
  <c r="DF132" i="83"/>
  <c r="AB174" i="83"/>
  <c r="R171" i="83"/>
  <c r="AF142" i="83"/>
  <c r="AH139" i="83"/>
  <c r="AH133" i="83"/>
  <c r="X132" i="83"/>
  <c r="AH131" i="83"/>
  <c r="CU167" i="83"/>
  <c r="CK163" i="83"/>
  <c r="CB164" i="83"/>
  <c r="DC161" i="83"/>
  <c r="CU159" i="83"/>
  <c r="BX155" i="83"/>
  <c r="DC151" i="83"/>
  <c r="CY151" i="83"/>
  <c r="CM148" i="83"/>
  <c r="CI149" i="83"/>
  <c r="CE147" i="83"/>
  <c r="CA147" i="83"/>
  <c r="CZ145" i="83"/>
  <c r="CA135" i="83"/>
  <c r="D147" i="83"/>
  <c r="AE148" i="83"/>
  <c r="C152" i="83"/>
  <c r="AF153" i="83"/>
  <c r="L157" i="83"/>
  <c r="T157" i="83"/>
  <c r="Z157" i="83"/>
  <c r="AH157" i="83"/>
  <c r="E159" i="83"/>
  <c r="AA133" i="83"/>
  <c r="K132" i="83"/>
  <c r="DF168" i="83"/>
  <c r="CF157" i="83"/>
  <c r="CY152" i="83"/>
  <c r="BX144" i="83"/>
  <c r="G137" i="83"/>
  <c r="R137" i="83"/>
  <c r="AB135" i="83"/>
  <c r="AD140" i="83"/>
  <c r="R145" i="83"/>
  <c r="B157" i="83"/>
  <c r="R160" i="83"/>
  <c r="C165" i="83"/>
  <c r="K165" i="83"/>
  <c r="S165" i="83"/>
  <c r="AA165" i="83"/>
  <c r="AI165" i="83"/>
  <c r="B141" i="83"/>
  <c r="AF134" i="83"/>
  <c r="B137" i="83"/>
  <c r="AH168" i="83"/>
  <c r="AG164" i="83"/>
  <c r="AE164" i="83"/>
  <c r="AD168" i="83"/>
  <c r="AC164" i="83"/>
  <c r="Z168" i="83"/>
  <c r="Y164" i="83"/>
  <c r="W164" i="83"/>
  <c r="V168" i="83"/>
  <c r="T168" i="83"/>
  <c r="Q164" i="83"/>
  <c r="P168" i="83"/>
  <c r="O164" i="83"/>
  <c r="L168" i="83"/>
  <c r="K164" i="83"/>
  <c r="I164" i="83"/>
  <c r="H168" i="83"/>
  <c r="G164" i="83"/>
  <c r="F168" i="83"/>
  <c r="C164" i="83"/>
  <c r="AJ160" i="83"/>
  <c r="AI161" i="83"/>
  <c r="AF160" i="83"/>
  <c r="AE161" i="83"/>
  <c r="AB159" i="83"/>
  <c r="AB161" i="83"/>
  <c r="AA159" i="83"/>
  <c r="Y160" i="83"/>
  <c r="W161" i="83"/>
  <c r="S160" i="83"/>
  <c r="P161" i="83"/>
  <c r="M160" i="83"/>
  <c r="H161" i="83"/>
  <c r="B148" i="83"/>
  <c r="Z164" i="83"/>
  <c r="S168" i="83"/>
  <c r="N164" i="83"/>
  <c r="J164" i="83"/>
  <c r="F164" i="83"/>
  <c r="U141" i="83"/>
  <c r="P140" i="83"/>
  <c r="N140" i="83"/>
  <c r="L140" i="83"/>
  <c r="J140" i="83"/>
  <c r="H140" i="83"/>
  <c r="F140" i="83"/>
  <c r="CB139" i="83"/>
  <c r="CD135" i="83"/>
  <c r="CF137" i="83"/>
  <c r="CH135" i="83"/>
  <c r="CJ139" i="83"/>
  <c r="CK141" i="83"/>
  <c r="CL141" i="83"/>
  <c r="CM136" i="83"/>
  <c r="CN140" i="83"/>
  <c r="CQ135" i="83"/>
  <c r="CD149" i="83"/>
  <c r="CF149" i="83"/>
  <c r="DB148" i="83"/>
  <c r="DF148" i="83"/>
  <c r="CA152" i="83"/>
  <c r="CE152" i="83"/>
  <c r="CD159" i="83"/>
  <c r="DB160" i="83"/>
  <c r="DD160" i="83"/>
  <c r="DF160" i="83"/>
  <c r="CA164" i="83"/>
  <c r="CC165" i="83"/>
  <c r="CE164" i="83"/>
  <c r="CD167" i="83"/>
  <c r="DF134" i="83"/>
  <c r="AJ134" i="83"/>
  <c r="B163" i="83"/>
  <c r="AH167" i="83"/>
  <c r="AF167" i="83"/>
  <c r="AD167" i="83"/>
  <c r="Z167" i="83"/>
  <c r="X167" i="83"/>
  <c r="R167" i="83"/>
  <c r="P167" i="83"/>
  <c r="N167" i="83"/>
  <c r="J167" i="83"/>
  <c r="H167" i="83"/>
  <c r="AJ159" i="83"/>
  <c r="AF159" i="83"/>
  <c r="X159" i="83"/>
  <c r="T159" i="83"/>
  <c r="R161" i="83"/>
  <c r="J159" i="83"/>
  <c r="AI168" i="83"/>
  <c r="AA168" i="83"/>
  <c r="AE143" i="83"/>
  <c r="AC143" i="83"/>
  <c r="AA143" i="83"/>
  <c r="Y143" i="83"/>
  <c r="W143" i="83"/>
  <c r="U143" i="83"/>
  <c r="S143" i="83"/>
  <c r="Q143" i="83"/>
  <c r="O143" i="83"/>
  <c r="M143" i="83"/>
  <c r="K143" i="83"/>
  <c r="I143" i="83"/>
  <c r="G143" i="83"/>
  <c r="E143" i="83"/>
  <c r="C143" i="83"/>
  <c r="AC139" i="83"/>
  <c r="Y139" i="83"/>
  <c r="E141" i="83"/>
  <c r="AC137" i="83"/>
  <c r="Z135" i="83"/>
  <c r="X137" i="83"/>
  <c r="U137" i="83"/>
  <c r="R135" i="83"/>
  <c r="P137" i="83"/>
  <c r="J135" i="83"/>
  <c r="H137" i="83"/>
  <c r="E137" i="83"/>
  <c r="CA136" i="83"/>
  <c r="CD141" i="83"/>
  <c r="CH141" i="83"/>
  <c r="CK139" i="83"/>
  <c r="CR135" i="83"/>
  <c r="CY139" i="83"/>
  <c r="CZ135" i="83"/>
  <c r="BY144" i="83"/>
  <c r="CC145" i="83"/>
  <c r="CZ144" i="83"/>
  <c r="BZ148" i="83"/>
  <c r="CC151" i="83"/>
  <c r="CZ152" i="83"/>
  <c r="DD152" i="83"/>
  <c r="BY156" i="83"/>
  <c r="CC157" i="83"/>
  <c r="DF156" i="83"/>
  <c r="CA160" i="83"/>
  <c r="CB163" i="83"/>
  <c r="CF163" i="83"/>
  <c r="CY164" i="83"/>
  <c r="DC164" i="83"/>
  <c r="BX168" i="83"/>
  <c r="CF169" i="83"/>
  <c r="B171" i="83"/>
  <c r="M131" i="83"/>
  <c r="AC131" i="83"/>
  <c r="I132" i="83"/>
  <c r="Y132" i="83"/>
  <c r="AI132" i="83"/>
  <c r="K133" i="83"/>
  <c r="AE133" i="83"/>
  <c r="E173" i="83"/>
  <c r="C174" i="83"/>
  <c r="W174" i="83"/>
  <c r="AI174" i="83"/>
  <c r="AH163" i="83"/>
  <c r="AE169" i="83"/>
  <c r="AA167" i="83"/>
  <c r="X164" i="83"/>
  <c r="U168" i="83"/>
  <c r="M168" i="83"/>
  <c r="E168" i="83"/>
  <c r="AJ155" i="83"/>
  <c r="AH155" i="83"/>
  <c r="AF155" i="83"/>
  <c r="AD155" i="83"/>
  <c r="AB155" i="83"/>
  <c r="Z155" i="83"/>
  <c r="V155" i="83"/>
  <c r="T155" i="83"/>
  <c r="R155" i="83"/>
  <c r="P155" i="83"/>
  <c r="N155" i="83"/>
  <c r="L155" i="83"/>
  <c r="J155" i="83"/>
  <c r="F157" i="83"/>
  <c r="AJ151" i="83"/>
  <c r="AI152" i="83"/>
  <c r="AH153" i="83"/>
  <c r="AF151" i="83"/>
  <c r="AB153" i="83"/>
  <c r="Z151" i="83"/>
  <c r="X153" i="83"/>
  <c r="V153" i="83"/>
  <c r="T151" i="83"/>
  <c r="K152" i="83"/>
  <c r="J153" i="83"/>
  <c r="H151" i="83"/>
  <c r="G152" i="83"/>
  <c r="AJ149" i="83"/>
  <c r="AH149" i="83"/>
  <c r="AF149" i="83"/>
  <c r="X147" i="83"/>
  <c r="V149" i="83"/>
  <c r="T149" i="83"/>
  <c r="Q148" i="83"/>
  <c r="P147" i="83"/>
  <c r="M148" i="83"/>
  <c r="L147" i="83"/>
  <c r="K148" i="83"/>
  <c r="I148" i="83"/>
  <c r="BX139" i="83"/>
  <c r="CE137" i="83"/>
  <c r="CK136" i="83"/>
  <c r="CN139" i="83"/>
  <c r="CR140" i="83"/>
  <c r="CY140" i="83"/>
  <c r="CU145" i="83"/>
  <c r="CW145" i="83"/>
  <c r="CZ143" i="83"/>
  <c r="CV151" i="83"/>
  <c r="CI157" i="83"/>
  <c r="CK157" i="83"/>
  <c r="CM156" i="83"/>
  <c r="CO156" i="83"/>
  <c r="CU161" i="83"/>
  <c r="CW161" i="83"/>
  <c r="CZ159" i="83"/>
  <c r="DB159" i="83"/>
  <c r="DD159" i="83"/>
  <c r="DF159" i="83"/>
  <c r="BY163" i="83"/>
  <c r="CA163" i="83"/>
  <c r="CE163" i="83"/>
  <c r="CI165" i="83"/>
  <c r="CK165" i="83"/>
  <c r="CM164" i="83"/>
  <c r="CO164" i="83"/>
  <c r="CY167" i="83"/>
  <c r="DC167" i="83"/>
  <c r="DE167" i="83"/>
  <c r="F131" i="83"/>
  <c r="P131" i="83"/>
  <c r="AD131" i="83"/>
  <c r="F132" i="83"/>
  <c r="N132" i="83"/>
  <c r="V132" i="83"/>
  <c r="AD132" i="83"/>
  <c r="F133" i="83"/>
  <c r="P133" i="83"/>
  <c r="AF144" i="83"/>
  <c r="AJ144" i="83"/>
  <c r="AH145" i="83"/>
  <c r="D171" i="83"/>
  <c r="L171" i="83"/>
  <c r="T171" i="83"/>
  <c r="AB171" i="83"/>
  <c r="AJ171" i="83"/>
  <c r="J172" i="83"/>
  <c r="N172" i="83"/>
  <c r="R172" i="83"/>
  <c r="X172" i="83"/>
  <c r="AF172" i="83"/>
  <c r="AJ172" i="83"/>
  <c r="N173" i="83"/>
  <c r="V173" i="83"/>
  <c r="AD173" i="83"/>
  <c r="AH173" i="83"/>
  <c r="J174" i="83"/>
  <c r="Z174" i="83"/>
  <c r="AF174" i="83"/>
  <c r="CC132" i="83"/>
  <c r="CI132" i="83"/>
  <c r="CM132" i="83"/>
  <c r="CW132" i="83"/>
  <c r="DD137" i="83"/>
  <c r="DC138" i="83"/>
  <c r="DD142" i="83"/>
  <c r="DB143" i="83"/>
  <c r="DF143" i="83"/>
  <c r="DE144" i="83"/>
  <c r="DD145" i="83"/>
  <c r="CJ171" i="83"/>
  <c r="CN171" i="83"/>
  <c r="DD171" i="83"/>
  <c r="DF171" i="83"/>
  <c r="BY172" i="83"/>
  <c r="CA172" i="83"/>
  <c r="CC172" i="83"/>
  <c r="CE172" i="83"/>
  <c r="CR172" i="83"/>
  <c r="CY173" i="83"/>
  <c r="BZ174" i="83"/>
  <c r="CB174" i="83"/>
  <c r="CD174" i="83"/>
  <c r="CH174" i="83"/>
  <c r="CJ174" i="83"/>
  <c r="CL174" i="83"/>
  <c r="CR174" i="83"/>
  <c r="CZ174" i="83"/>
  <c r="DB174" i="83"/>
  <c r="DF174" i="83"/>
  <c r="B165" i="83"/>
  <c r="AH169" i="83"/>
  <c r="AD169" i="83"/>
  <c r="Z169" i="83"/>
  <c r="V169" i="83"/>
  <c r="R169" i="83"/>
  <c r="N169" i="83"/>
  <c r="J169" i="83"/>
  <c r="F169" i="83"/>
  <c r="AJ161" i="83"/>
  <c r="X161" i="83"/>
  <c r="J161" i="83"/>
  <c r="AH164" i="83"/>
  <c r="AE145" i="83"/>
  <c r="AA145" i="83"/>
  <c r="W145" i="83"/>
  <c r="S145" i="83"/>
  <c r="O145" i="83"/>
  <c r="K145" i="83"/>
  <c r="G145" i="83"/>
  <c r="C145" i="83"/>
  <c r="X140" i="83"/>
  <c r="M141" i="83"/>
  <c r="E139" i="83"/>
  <c r="AD137" i="83"/>
  <c r="X135" i="83"/>
  <c r="S137" i="83"/>
  <c r="N137" i="83"/>
  <c r="H135" i="83"/>
  <c r="C137" i="83"/>
  <c r="CC135" i="83"/>
  <c r="CJ141" i="83"/>
  <c r="CU140" i="83"/>
  <c r="CY135" i="83"/>
  <c r="BZ144" i="83"/>
  <c r="CA148" i="83"/>
  <c r="CD151" i="83"/>
  <c r="DA152" i="83"/>
  <c r="BZ160" i="83"/>
  <c r="CC163" i="83"/>
  <c r="CZ164" i="83"/>
  <c r="BY168" i="83"/>
  <c r="DD168" i="83"/>
  <c r="I131" i="83"/>
  <c r="C132" i="83"/>
  <c r="AG136" i="83"/>
  <c r="S133" i="83"/>
  <c r="Y173" i="83"/>
  <c r="S174" i="83"/>
  <c r="B156" i="83"/>
  <c r="S167" i="83"/>
  <c r="K167" i="83"/>
  <c r="C167" i="83"/>
  <c r="D161" i="83"/>
  <c r="X155" i="83"/>
  <c r="I156" i="83"/>
  <c r="AD151" i="83"/>
  <c r="Z153" i="83"/>
  <c r="R151" i="83"/>
  <c r="O152" i="83"/>
  <c r="F153" i="83"/>
  <c r="AH147" i="83"/>
  <c r="AC148" i="83"/>
  <c r="J149" i="83"/>
  <c r="F147" i="83"/>
  <c r="D149" i="83"/>
  <c r="BZ139" i="83"/>
  <c r="CB140" i="83"/>
  <c r="CH136" i="83"/>
  <c r="CJ140" i="83"/>
  <c r="CO135" i="83"/>
  <c r="CW137" i="83"/>
  <c r="DA135" i="83"/>
  <c r="CW143" i="83"/>
  <c r="DA145" i="83"/>
  <c r="BY149" i="83"/>
  <c r="CA149" i="83"/>
  <c r="CC148" i="83"/>
  <c r="CE149" i="83"/>
  <c r="CH147" i="83"/>
  <c r="CJ147" i="83"/>
  <c r="CL147" i="83"/>
  <c r="CR152" i="83"/>
  <c r="CW153" i="83"/>
  <c r="CZ153" i="83"/>
  <c r="DB153" i="83"/>
  <c r="DD153" i="83"/>
  <c r="DF153" i="83"/>
  <c r="BY157" i="83"/>
  <c r="CA157" i="83"/>
  <c r="CC156" i="83"/>
  <c r="CE157" i="83"/>
  <c r="CH155" i="83"/>
  <c r="CL155" i="83"/>
  <c r="DB161" i="83"/>
  <c r="DF161" i="83"/>
  <c r="CA165" i="83"/>
  <c r="CE165" i="83"/>
  <c r="CJ163" i="83"/>
  <c r="DF169" i="83"/>
  <c r="H131" i="83"/>
  <c r="V131" i="83"/>
  <c r="D132" i="83"/>
  <c r="T132" i="83"/>
  <c r="AH132" i="83"/>
  <c r="J133" i="83"/>
  <c r="X133" i="83"/>
  <c r="AF137" i="83"/>
  <c r="AH140" i="83"/>
  <c r="AJ141" i="83"/>
  <c r="AF143" i="83"/>
  <c r="F171" i="83"/>
  <c r="D172" i="83"/>
  <c r="L174" i="83"/>
  <c r="X174" i="83"/>
  <c r="DE131" i="83"/>
  <c r="BZ132" i="83"/>
  <c r="CF132" i="83"/>
  <c r="CL132" i="83"/>
  <c r="CY132" i="83"/>
  <c r="DD132" i="83"/>
  <c r="DE139" i="83"/>
  <c r="DC141" i="83"/>
  <c r="DB142" i="83"/>
  <c r="DC143" i="83"/>
  <c r="DF144" i="83"/>
  <c r="CM171" i="83"/>
  <c r="CK173" i="83"/>
  <c r="DB173" i="83"/>
  <c r="BL169" i="83"/>
  <c r="CA131" i="83"/>
  <c r="CE131" i="83"/>
  <c r="CI131" i="83"/>
  <c r="CM131" i="83"/>
  <c r="CU131" i="83"/>
  <c r="CY131" i="83"/>
  <c r="DB131" i="83"/>
  <c r="DD131" i="83"/>
  <c r="DB136" i="83"/>
  <c r="DE132" i="83"/>
  <c r="BZ133" i="83"/>
  <c r="CD133" i="83"/>
  <c r="CH133" i="83"/>
  <c r="CL133" i="83"/>
  <c r="CW133" i="83"/>
  <c r="CZ133" i="83"/>
  <c r="DB133" i="83"/>
  <c r="DD133" i="83"/>
  <c r="BX171" i="83"/>
  <c r="CB171" i="83"/>
  <c r="CF171" i="83"/>
  <c r="CJ172" i="83"/>
  <c r="CN172" i="83"/>
  <c r="DA172" i="83"/>
  <c r="DC172" i="83"/>
  <c r="DE172" i="83"/>
  <c r="BX173" i="83"/>
  <c r="BZ173" i="83"/>
  <c r="CB173" i="83"/>
  <c r="CD173" i="83"/>
  <c r="CQ173" i="83"/>
  <c r="CV173" i="83"/>
  <c r="BL174" i="83"/>
  <c r="AV174" i="83"/>
  <c r="BO173" i="83"/>
  <c r="BE173" i="83"/>
  <c r="AY173" i="83"/>
  <c r="AO173" i="83"/>
  <c r="BH172" i="83"/>
  <c r="AR172" i="83"/>
  <c r="BK171" i="83"/>
  <c r="BE171" i="83"/>
  <c r="AO171" i="83"/>
  <c r="BK169" i="83"/>
  <c r="BJ168" i="83"/>
  <c r="AN168" i="83"/>
  <c r="AW167" i="83"/>
  <c r="AM167" i="83"/>
  <c r="BM165" i="83"/>
  <c r="BC165" i="83"/>
  <c r="AW165" i="83"/>
  <c r="AM165" i="83"/>
  <c r="BF164" i="83"/>
  <c r="BI163" i="83"/>
  <c r="BC163" i="83"/>
  <c r="AM163" i="83"/>
  <c r="BM161" i="83"/>
  <c r="AW161" i="83"/>
  <c r="AQ161" i="83"/>
  <c r="BJ160" i="83"/>
  <c r="AZ160" i="83"/>
  <c r="BM159" i="83"/>
  <c r="BE159" i="83"/>
  <c r="AY159" i="83"/>
  <c r="AM159" i="83"/>
  <c r="BI157" i="83"/>
  <c r="BC157" i="83"/>
  <c r="AM157" i="83"/>
  <c r="BL156" i="83"/>
  <c r="BF156" i="83"/>
  <c r="AZ156" i="83"/>
  <c r="BI155" i="83"/>
  <c r="BC155" i="83"/>
  <c r="AQ155" i="83"/>
  <c r="BK153" i="83"/>
  <c r="BE153" i="83"/>
  <c r="AO153" i="83"/>
  <c r="BJ152" i="83"/>
  <c r="AZ152" i="83"/>
  <c r="BK151" i="83"/>
  <c r="BC151" i="83"/>
  <c r="AW151" i="83"/>
  <c r="BO149" i="83"/>
  <c r="BE149" i="83"/>
  <c r="AY149" i="83"/>
  <c r="AO149" i="83"/>
  <c r="BH148" i="83"/>
  <c r="BB148" i="83"/>
  <c r="AR148" i="83"/>
  <c r="BK147" i="83"/>
  <c r="BE147" i="83"/>
  <c r="AO147" i="83"/>
  <c r="AQ145" i="83"/>
  <c r="BJ144" i="83"/>
  <c r="BD144" i="83"/>
  <c r="AR144" i="83"/>
  <c r="BK143" i="83"/>
  <c r="BE143" i="83"/>
  <c r="AY143" i="83"/>
  <c r="AQ143" i="83"/>
  <c r="BM141" i="83"/>
  <c r="BC141" i="83"/>
  <c r="AW141" i="83"/>
  <c r="AM141" i="83"/>
  <c r="BJ140" i="83"/>
  <c r="AZ140" i="83"/>
  <c r="BM139" i="83"/>
  <c r="AY139" i="83"/>
  <c r="AO139" i="83"/>
  <c r="BO137" i="83"/>
  <c r="BJ136" i="83"/>
  <c r="BB136" i="83"/>
  <c r="BM135" i="83"/>
  <c r="BE135" i="83"/>
  <c r="AQ135" i="83"/>
  <c r="BO133" i="83"/>
  <c r="AM133" i="83"/>
  <c r="BJ132" i="83"/>
  <c r="BO131" i="83"/>
  <c r="AY131" i="83"/>
  <c r="AM131" i="83"/>
  <c r="BI168" i="83"/>
  <c r="AO168" i="83"/>
  <c r="BN167" i="83"/>
  <c r="BH167" i="83"/>
  <c r="AN167" i="83"/>
  <c r="BJ165" i="83"/>
  <c r="AN165" i="83"/>
  <c r="BM164" i="83"/>
  <c r="BC164" i="83"/>
  <c r="AW164" i="83"/>
  <c r="AQ164" i="83"/>
  <c r="BH163" i="83"/>
  <c r="BB163" i="83"/>
  <c r="BJ161" i="83"/>
  <c r="BD161" i="83"/>
  <c r="AN161" i="83"/>
  <c r="BM160" i="83"/>
  <c r="AW160" i="83"/>
  <c r="AQ160" i="83"/>
  <c r="BL159" i="83"/>
  <c r="BF159" i="83"/>
  <c r="AV159" i="83"/>
  <c r="BJ157" i="83"/>
  <c r="BB157" i="83"/>
  <c r="BM156" i="83"/>
  <c r="BE156" i="83"/>
  <c r="AY156" i="83"/>
  <c r="AM156" i="83"/>
  <c r="BL155" i="83"/>
  <c r="AX155" i="83"/>
  <c r="AN155" i="83"/>
  <c r="BL153" i="83"/>
  <c r="BD153" i="83"/>
  <c r="AV153" i="83"/>
  <c r="AR153" i="83"/>
  <c r="BO152" i="83"/>
  <c r="BC152" i="83"/>
  <c r="AO152" i="83"/>
  <c r="BN151" i="83"/>
  <c r="BF151" i="83"/>
  <c r="AV151" i="83"/>
  <c r="AN151" i="83"/>
  <c r="BJ149" i="83"/>
  <c r="BB149" i="83"/>
  <c r="BO148" i="83"/>
  <c r="AY148" i="83"/>
  <c r="AO148" i="83"/>
  <c r="BJ147" i="83"/>
  <c r="BD147" i="83"/>
  <c r="AZ147" i="83"/>
  <c r="AR147" i="83"/>
  <c r="BJ145" i="83"/>
  <c r="AZ145" i="83"/>
  <c r="BO144" i="83"/>
  <c r="BI144" i="83"/>
  <c r="AY144" i="83"/>
  <c r="BH143" i="83"/>
  <c r="AX143" i="83"/>
  <c r="AZ141" i="83"/>
  <c r="BO140" i="83"/>
  <c r="BK140" i="83"/>
  <c r="BE140" i="83"/>
  <c r="AW140" i="83"/>
  <c r="AM140" i="83"/>
  <c r="BN139" i="83"/>
  <c r="BF139" i="83"/>
  <c r="AX139" i="83"/>
  <c r="BL137" i="83"/>
  <c r="BH137" i="83"/>
  <c r="BB137" i="83"/>
  <c r="BK136" i="83"/>
  <c r="AW136" i="83"/>
  <c r="BJ135" i="83"/>
  <c r="BD135" i="83"/>
  <c r="AZ135" i="83"/>
  <c r="AN135" i="83"/>
  <c r="BL133" i="83"/>
  <c r="BD133" i="83"/>
  <c r="AV133" i="83"/>
  <c r="AN133" i="83"/>
  <c r="BO132" i="83"/>
  <c r="BC132" i="83"/>
  <c r="AO132" i="83"/>
  <c r="BH131" i="83"/>
  <c r="BB131" i="83"/>
  <c r="AR131" i="83"/>
  <c r="B131" i="83"/>
  <c r="AG134" i="83"/>
  <c r="BJ191" i="83" l="1"/>
  <c r="AF193" i="83"/>
  <c r="CB190" i="83"/>
  <c r="D193" i="83"/>
  <c r="B194" i="83"/>
  <c r="DE197" i="83"/>
  <c r="BZ197" i="83"/>
  <c r="CE195" i="83"/>
  <c r="CY194" i="83"/>
  <c r="BY192" i="83"/>
  <c r="F191" i="83"/>
  <c r="N191" i="83"/>
  <c r="V191" i="83"/>
  <c r="AD191" i="83"/>
  <c r="J195" i="83"/>
  <c r="CF194" i="83"/>
  <c r="AZ196" i="83"/>
  <c r="BC196" i="83"/>
  <c r="CB193" i="83"/>
  <c r="X190" i="83"/>
  <c r="BF196" i="83"/>
  <c r="DF194" i="83"/>
  <c r="AO195" i="83"/>
  <c r="AN189" i="83"/>
  <c r="BZ189" i="83"/>
  <c r="AW193" i="83"/>
  <c r="AR191" i="83"/>
  <c r="BN192" i="83"/>
  <c r="BJ194" i="83"/>
  <c r="AJ193" i="83"/>
  <c r="Z194" i="83"/>
  <c r="AB189" i="83"/>
  <c r="H196" i="83"/>
  <c r="DC197" i="83"/>
  <c r="BZ194" i="83"/>
  <c r="DA191" i="83"/>
  <c r="C191" i="83"/>
  <c r="P189" i="83"/>
  <c r="CJ190" i="83"/>
  <c r="CV193" i="83"/>
  <c r="J190" i="83"/>
  <c r="R190" i="83"/>
  <c r="E197" i="83"/>
  <c r="R194" i="83"/>
  <c r="BY196" i="83"/>
  <c r="CE193" i="83"/>
  <c r="DD197" i="83"/>
  <c r="DD194" i="83"/>
  <c r="BE193" i="83"/>
  <c r="BI194" i="83"/>
  <c r="AR193" i="83"/>
  <c r="DE196" i="83"/>
  <c r="BN195" i="83"/>
  <c r="AZ193" i="83"/>
  <c r="CD191" i="83"/>
  <c r="T196" i="83"/>
  <c r="DB197" i="83"/>
  <c r="AH196" i="83"/>
  <c r="B197" i="83"/>
  <c r="AM191" i="83"/>
  <c r="BF193" i="83"/>
  <c r="BB194" i="83"/>
  <c r="DD195" i="83"/>
  <c r="CZ192" i="83"/>
  <c r="DC193" i="83"/>
  <c r="J191" i="83"/>
  <c r="R191" i="83"/>
  <c r="Z191" i="83"/>
  <c r="H190" i="83"/>
  <c r="X196" i="83"/>
  <c r="DF197" i="83"/>
  <c r="Z196" i="83"/>
  <c r="BH194" i="83"/>
  <c r="BN189" i="83"/>
  <c r="CU193" i="83"/>
  <c r="L194" i="83"/>
  <c r="BY193" i="83"/>
  <c r="DA197" i="83"/>
  <c r="DA194" i="83"/>
  <c r="BY191" i="83"/>
  <c r="H191" i="83"/>
  <c r="O197" i="83"/>
  <c r="AH193" i="83"/>
  <c r="U196" i="83"/>
  <c r="BO195" i="83"/>
  <c r="R192" i="83"/>
  <c r="CZ189" i="83"/>
  <c r="C197" i="83"/>
  <c r="X189" i="83"/>
  <c r="CN189" i="83"/>
  <c r="AO190" i="83"/>
  <c r="BI191" i="83"/>
  <c r="BM193" i="83"/>
  <c r="AO196" i="83"/>
  <c r="AX193" i="83"/>
  <c r="AV194" i="83"/>
  <c r="BH195" i="83"/>
  <c r="X192" i="83"/>
  <c r="AH194" i="83"/>
  <c r="CR191" i="83"/>
  <c r="T192" i="83"/>
  <c r="P193" i="83"/>
  <c r="F194" i="83"/>
  <c r="AF196" i="83"/>
  <c r="DC195" i="83"/>
  <c r="CY197" i="83"/>
  <c r="CZ194" i="83"/>
  <c r="CA192" i="83"/>
  <c r="E191" i="83"/>
  <c r="I191" i="83"/>
  <c r="M191" i="83"/>
  <c r="F189" i="83"/>
  <c r="CB194" i="83"/>
  <c r="BN196" i="83"/>
  <c r="AZ195" i="83"/>
  <c r="AM189" i="83"/>
  <c r="DA190" i="83"/>
  <c r="V195" i="83"/>
  <c r="CB189" i="83"/>
  <c r="AB194" i="83"/>
  <c r="S197" i="83"/>
  <c r="G197" i="83"/>
  <c r="CZ197" i="83"/>
  <c r="BY195" i="83"/>
  <c r="W197" i="83"/>
  <c r="B196" i="83"/>
  <c r="BK197" i="83"/>
  <c r="N192" i="83"/>
  <c r="CY191" i="83"/>
  <c r="P191" i="83"/>
  <c r="X191" i="83"/>
  <c r="AI197" i="83"/>
  <c r="CV194" i="83"/>
  <c r="BL192" i="83"/>
  <c r="AV197" i="83"/>
  <c r="CA195" i="83"/>
  <c r="D81" i="6"/>
  <c r="D82" i="6" s="1"/>
  <c r="D83" i="6" s="1"/>
  <c r="D84" i="6" s="1"/>
  <c r="D85" i="6" s="1"/>
  <c r="L198" i="83"/>
  <c r="L199" i="83"/>
  <c r="BC198" i="83"/>
  <c r="BC199" i="83"/>
  <c r="S198" i="83"/>
  <c r="S199" i="83"/>
  <c r="C198" i="83"/>
  <c r="C199" i="83"/>
  <c r="DF198" i="83"/>
  <c r="DF199" i="83"/>
  <c r="N198" i="83"/>
  <c r="N199" i="83"/>
  <c r="CA198" i="83"/>
  <c r="CA199" i="83"/>
  <c r="Z198" i="83"/>
  <c r="Z199" i="83"/>
  <c r="D198" i="83"/>
  <c r="D199" i="83"/>
  <c r="AX198" i="83"/>
  <c r="AX199" i="83"/>
  <c r="BH198" i="83"/>
  <c r="BH199" i="83"/>
  <c r="BN198" i="83"/>
  <c r="BN199" i="83"/>
  <c r="DD198" i="83"/>
  <c r="DD199" i="83"/>
  <c r="CY198" i="83"/>
  <c r="CY199" i="83"/>
  <c r="BZ198" i="83"/>
  <c r="BZ199" i="83"/>
  <c r="AB198" i="83"/>
  <c r="AB199" i="83"/>
  <c r="H198" i="83"/>
  <c r="H199" i="83"/>
  <c r="CQ198" i="83"/>
  <c r="CQ199" i="83"/>
  <c r="BY198" i="83"/>
  <c r="BY199" i="83"/>
  <c r="AF198" i="83"/>
  <c r="AF199" i="83"/>
  <c r="V198" i="83"/>
  <c r="V199" i="83"/>
  <c r="P198" i="83"/>
  <c r="P199" i="83"/>
  <c r="F198" i="83"/>
  <c r="F199" i="83"/>
  <c r="BM198" i="83"/>
  <c r="BM199" i="83"/>
  <c r="AV198" i="83"/>
  <c r="AV199" i="83"/>
  <c r="AH198" i="83"/>
  <c r="AH199" i="83"/>
  <c r="B198" i="83"/>
  <c r="B199" i="83"/>
  <c r="AJ198" i="83"/>
  <c r="AJ199" i="83"/>
  <c r="T198" i="83"/>
  <c r="T199" i="83"/>
  <c r="J198" i="83"/>
  <c r="J199" i="83"/>
  <c r="U189" i="83"/>
  <c r="S189" i="83"/>
  <c r="O189" i="83"/>
  <c r="AV190" i="83"/>
  <c r="CH198" i="83"/>
  <c r="Q195" i="83"/>
  <c r="CQ193" i="83"/>
  <c r="G190" i="83"/>
  <c r="O190" i="83"/>
  <c r="G195" i="83"/>
  <c r="S190" i="83"/>
  <c r="U190" i="83"/>
  <c r="AE190" i="83"/>
  <c r="CL198" i="83"/>
  <c r="BJ190" i="83"/>
  <c r="CF191" i="83"/>
  <c r="CC194" i="83"/>
  <c r="CJ198" i="83"/>
  <c r="CR193" i="83"/>
  <c r="E195" i="83"/>
  <c r="W195" i="83"/>
  <c r="AI195" i="83"/>
  <c r="C196" i="83"/>
  <c r="D197" i="83"/>
  <c r="AR190" i="83"/>
  <c r="BB190" i="83"/>
  <c r="CQ190" i="83"/>
  <c r="T156" i="83"/>
  <c r="BZ119" i="83"/>
  <c r="BZ191" i="83" s="1"/>
  <c r="C136" i="83"/>
  <c r="S136" i="83"/>
  <c r="F152" i="83"/>
  <c r="V152" i="83"/>
  <c r="L161" i="83"/>
  <c r="CB141" i="83"/>
  <c r="E149" i="83"/>
  <c r="I149" i="83"/>
  <c r="M149" i="83"/>
  <c r="Q149" i="83"/>
  <c r="U149" i="83"/>
  <c r="Y149" i="83"/>
  <c r="AC149" i="83"/>
  <c r="AG149" i="83"/>
  <c r="C153" i="83"/>
  <c r="AR157" i="83"/>
  <c r="P152" i="83"/>
  <c r="C149" i="83"/>
  <c r="G149" i="83"/>
  <c r="K149" i="83"/>
  <c r="O149" i="83"/>
  <c r="S149" i="83"/>
  <c r="W149" i="83"/>
  <c r="AA149" i="83"/>
  <c r="AE149" i="83"/>
  <c r="AI149" i="83"/>
  <c r="M118" i="83"/>
  <c r="M190" i="83" s="1"/>
  <c r="BE141" i="83"/>
  <c r="R152" i="83"/>
  <c r="F156" i="83"/>
  <c r="V156" i="83"/>
  <c r="AI169" i="83"/>
  <c r="CR149" i="83"/>
  <c r="CM147" i="83"/>
  <c r="BY136" i="83"/>
  <c r="CB137" i="83"/>
  <c r="E153" i="83"/>
  <c r="AM190" i="83"/>
  <c r="AY190" i="83"/>
  <c r="BO190" i="83"/>
  <c r="CS150" i="83"/>
  <c r="CS122" i="83"/>
  <c r="CX146" i="83"/>
  <c r="CX121" i="83"/>
  <c r="CS142" i="83"/>
  <c r="CS120" i="83"/>
  <c r="CH142" i="83"/>
  <c r="CH120" i="83"/>
  <c r="CP138" i="83"/>
  <c r="CP119" i="83"/>
  <c r="CM130" i="83"/>
  <c r="CM117" i="83"/>
  <c r="K158" i="83"/>
  <c r="K124" i="83"/>
  <c r="K196" i="83" s="1"/>
  <c r="CO154" i="83"/>
  <c r="CO123" i="83"/>
  <c r="CP158" i="83"/>
  <c r="CP124" i="83"/>
  <c r="H146" i="83"/>
  <c r="H121" i="83"/>
  <c r="H192" i="83" s="1"/>
  <c r="CF146" i="83"/>
  <c r="CF121" i="83"/>
  <c r="CF192" i="83" s="1"/>
  <c r="AX162" i="83"/>
  <c r="AX125" i="83"/>
  <c r="AX196" i="83" s="1"/>
  <c r="CA162" i="83"/>
  <c r="CA125" i="83"/>
  <c r="CA196" i="83" s="1"/>
  <c r="X154" i="83"/>
  <c r="X123" i="83"/>
  <c r="X194" i="83" s="1"/>
  <c r="AD150" i="83"/>
  <c r="AD122" i="83"/>
  <c r="AD193" i="83" s="1"/>
  <c r="CP134" i="83"/>
  <c r="CP118" i="83"/>
  <c r="CD146" i="83"/>
  <c r="CD121" i="83"/>
  <c r="CD192" i="83" s="1"/>
  <c r="BE170" i="83"/>
  <c r="BE127" i="83"/>
  <c r="DC170" i="83"/>
  <c r="DC127" i="83"/>
  <c r="BU132" i="83"/>
  <c r="BU119" i="83"/>
  <c r="CD158" i="83"/>
  <c r="CD124" i="83"/>
  <c r="CD195" i="83" s="1"/>
  <c r="CX162" i="83"/>
  <c r="CX125" i="83"/>
  <c r="BO170" i="83"/>
  <c r="BO127" i="83"/>
  <c r="CN170" i="83"/>
  <c r="CN127" i="83"/>
  <c r="CN199" i="83" s="1"/>
  <c r="BL118" i="83"/>
  <c r="BL189" i="83" s="1"/>
  <c r="BL134" i="83"/>
  <c r="AF130" i="83"/>
  <c r="AF117" i="83"/>
  <c r="AF189" i="83" s="1"/>
  <c r="AW154" i="83"/>
  <c r="AW123" i="83"/>
  <c r="AW194" i="83" s="1"/>
  <c r="AU146" i="83"/>
  <c r="AU121" i="83"/>
  <c r="BM138" i="83"/>
  <c r="BM119" i="83"/>
  <c r="BM190" i="83" s="1"/>
  <c r="CF166" i="83"/>
  <c r="CF126" i="83"/>
  <c r="CF197" i="83" s="1"/>
  <c r="CM150" i="83"/>
  <c r="CM122" i="83"/>
  <c r="CM193" i="83" s="1"/>
  <c r="AD170" i="83"/>
  <c r="AD127" i="83"/>
  <c r="BX170" i="83"/>
  <c r="BX127" i="83"/>
  <c r="BK170" i="83"/>
  <c r="BK127" i="83"/>
  <c r="AO170" i="83"/>
  <c r="AO127" i="83"/>
  <c r="CZ170" i="83"/>
  <c r="CZ127" i="83"/>
  <c r="AP146" i="83"/>
  <c r="AP121" i="83"/>
  <c r="BH142" i="83"/>
  <c r="BH120" i="83"/>
  <c r="BH191" i="83" s="1"/>
  <c r="BN138" i="83"/>
  <c r="BN119" i="83"/>
  <c r="BN190" i="83" s="1"/>
  <c r="M130" i="83"/>
  <c r="M117" i="83"/>
  <c r="BM162" i="83"/>
  <c r="BM125" i="83"/>
  <c r="BM197" i="83" s="1"/>
  <c r="BR135" i="83"/>
  <c r="BR122" i="83"/>
  <c r="C118" i="83"/>
  <c r="C190" i="83" s="1"/>
  <c r="C134" i="83"/>
  <c r="CM166" i="83"/>
  <c r="CM126" i="83"/>
  <c r="CM198" i="83" s="1"/>
  <c r="CM158" i="83"/>
  <c r="CM124" i="83"/>
  <c r="CM195" i="83" s="1"/>
  <c r="AG170" i="83"/>
  <c r="AG127" i="83"/>
  <c r="AG199" i="83" s="1"/>
  <c r="CS166" i="83"/>
  <c r="CS126" i="83"/>
  <c r="BJ162" i="83"/>
  <c r="BJ125" i="83"/>
  <c r="BJ197" i="83" s="1"/>
  <c r="AX138" i="83"/>
  <c r="AX119" i="83"/>
  <c r="AX190" i="83" s="1"/>
  <c r="BT121" i="83"/>
  <c r="BT134" i="83"/>
  <c r="BJ117" i="83"/>
  <c r="BJ189" i="83" s="1"/>
  <c r="BJ130" i="83"/>
  <c r="Z130" i="83"/>
  <c r="Z117" i="83"/>
  <c r="Z189" i="83" s="1"/>
  <c r="AY166" i="83"/>
  <c r="AY126" i="83"/>
  <c r="AY162" i="83"/>
  <c r="AY125" i="83"/>
  <c r="BG158" i="83"/>
  <c r="BG124" i="83"/>
  <c r="BK154" i="83"/>
  <c r="BK123" i="83"/>
  <c r="BK194" i="83" s="1"/>
  <c r="BK146" i="83"/>
  <c r="BK121" i="83"/>
  <c r="BK192" i="83" s="1"/>
  <c r="BQ136" i="83"/>
  <c r="BQ123" i="83"/>
  <c r="W118" i="83"/>
  <c r="W189" i="83" s="1"/>
  <c r="W134" i="83"/>
  <c r="CF158" i="83"/>
  <c r="CF124" i="83"/>
  <c r="CF195" i="83" s="1"/>
  <c r="CO150" i="83"/>
  <c r="CO122" i="83"/>
  <c r="CO193" i="83" s="1"/>
  <c r="CC142" i="83"/>
  <c r="CC120" i="83"/>
  <c r="CC191" i="83" s="1"/>
  <c r="Q166" i="83"/>
  <c r="Q126" i="83"/>
  <c r="Q197" i="83" s="1"/>
  <c r="Y170" i="83"/>
  <c r="Y127" i="83"/>
  <c r="Y199" i="83" s="1"/>
  <c r="CS162" i="83"/>
  <c r="CS125" i="83"/>
  <c r="AT166" i="83"/>
  <c r="AT126" i="83"/>
  <c r="BD162" i="83"/>
  <c r="BD125" i="83"/>
  <c r="BJ158" i="83"/>
  <c r="BJ124" i="83"/>
  <c r="BJ195" i="83" s="1"/>
  <c r="AP150" i="83"/>
  <c r="AP122" i="83"/>
  <c r="AV146" i="83"/>
  <c r="AV121" i="83"/>
  <c r="AV192" i="83" s="1"/>
  <c r="BQ139" i="83"/>
  <c r="BQ126" i="83"/>
  <c r="BT138" i="83"/>
  <c r="BT125" i="83"/>
  <c r="BQ137" i="83"/>
  <c r="BQ124" i="83"/>
  <c r="BP121" i="83"/>
  <c r="BP134" i="83"/>
  <c r="AZ118" i="83"/>
  <c r="AZ189" i="83" s="1"/>
  <c r="AZ134" i="83"/>
  <c r="BD117" i="83"/>
  <c r="BD130" i="83"/>
  <c r="I130" i="83"/>
  <c r="I117" i="83"/>
  <c r="AD130" i="83"/>
  <c r="AD117" i="83"/>
  <c r="AD189" i="83" s="1"/>
  <c r="AQ166" i="83"/>
  <c r="AQ126" i="83"/>
  <c r="AQ197" i="83" s="1"/>
  <c r="AY158" i="83"/>
  <c r="AY124" i="83"/>
  <c r="AY195" i="83" s="1"/>
  <c r="BC154" i="83"/>
  <c r="BC123" i="83"/>
  <c r="BC194" i="83" s="1"/>
  <c r="BO150" i="83"/>
  <c r="BO122" i="83"/>
  <c r="BO193" i="83" s="1"/>
  <c r="AM150" i="83"/>
  <c r="AM122" i="83"/>
  <c r="AM193" i="83" s="1"/>
  <c r="BC146" i="83"/>
  <c r="BC121" i="83"/>
  <c r="BC192" i="83" s="1"/>
  <c r="BT139" i="83"/>
  <c r="BT126" i="83"/>
  <c r="BU138" i="83"/>
  <c r="BU125" i="83"/>
  <c r="BQ134" i="83"/>
  <c r="BQ121" i="83"/>
  <c r="AQ134" i="83"/>
  <c r="AQ118" i="83"/>
  <c r="AQ190" i="83" s="1"/>
  <c r="BG130" i="83"/>
  <c r="BG117" i="83"/>
  <c r="AC118" i="83"/>
  <c r="AC190" i="83" s="1"/>
  <c r="AC134" i="83"/>
  <c r="DF130" i="83"/>
  <c r="DF117" i="83"/>
  <c r="DF189" i="83" s="1"/>
  <c r="CP166" i="83"/>
  <c r="CP126" i="83"/>
  <c r="CO158" i="83"/>
  <c r="CO124" i="83"/>
  <c r="CC158" i="83"/>
  <c r="CC124" i="83"/>
  <c r="CC195" i="83" s="1"/>
  <c r="CP150" i="83"/>
  <c r="CP122" i="83"/>
  <c r="CP142" i="83"/>
  <c r="CP120" i="83"/>
  <c r="CK138" i="83"/>
  <c r="CK119" i="83"/>
  <c r="C146" i="83"/>
  <c r="C121" i="83"/>
  <c r="C192" i="83" s="1"/>
  <c r="E146" i="83"/>
  <c r="E121" i="83"/>
  <c r="E192" i="83" s="1"/>
  <c r="G146" i="83"/>
  <c r="G121" i="83"/>
  <c r="G192" i="83" s="1"/>
  <c r="I146" i="83"/>
  <c r="I121" i="83"/>
  <c r="I192" i="83" s="1"/>
  <c r="K146" i="83"/>
  <c r="K121" i="83"/>
  <c r="K192" i="83" s="1"/>
  <c r="M146" i="83"/>
  <c r="M121" i="83"/>
  <c r="M192" i="83" s="1"/>
  <c r="O146" i="83"/>
  <c r="O121" i="83"/>
  <c r="O192" i="83" s="1"/>
  <c r="Q146" i="83"/>
  <c r="Q121" i="83"/>
  <c r="Q192" i="83" s="1"/>
  <c r="S146" i="83"/>
  <c r="S121" i="83"/>
  <c r="S192" i="83" s="1"/>
  <c r="U146" i="83"/>
  <c r="U121" i="83"/>
  <c r="U192" i="83" s="1"/>
  <c r="W146" i="83"/>
  <c r="W121" i="83"/>
  <c r="W192" i="83" s="1"/>
  <c r="Y146" i="83"/>
  <c r="Y121" i="83"/>
  <c r="Y192" i="83" s="1"/>
  <c r="AA146" i="83"/>
  <c r="AA121" i="83"/>
  <c r="AA192" i="83" s="1"/>
  <c r="AC146" i="83"/>
  <c r="AC121" i="83"/>
  <c r="AC192" i="83" s="1"/>
  <c r="AE146" i="83"/>
  <c r="AE121" i="83"/>
  <c r="AE192" i="83" s="1"/>
  <c r="AG146" i="83"/>
  <c r="AG121" i="83"/>
  <c r="AG192" i="83" s="1"/>
  <c r="AI146" i="83"/>
  <c r="AI121" i="83"/>
  <c r="AI192" i="83" s="1"/>
  <c r="C150" i="83"/>
  <c r="C122" i="83"/>
  <c r="C193" i="83" s="1"/>
  <c r="E150" i="83"/>
  <c r="E122" i="83"/>
  <c r="E193" i="83" s="1"/>
  <c r="G150" i="83"/>
  <c r="G122" i="83"/>
  <c r="I150" i="83"/>
  <c r="I122" i="83"/>
  <c r="K150" i="83"/>
  <c r="K122" i="83"/>
  <c r="K193" i="83" s="1"/>
  <c r="M150" i="83"/>
  <c r="M122" i="83"/>
  <c r="M193" i="83" s="1"/>
  <c r="O150" i="83"/>
  <c r="O122" i="83"/>
  <c r="Q150" i="83"/>
  <c r="Q122" i="83"/>
  <c r="S150" i="83"/>
  <c r="S122" i="83"/>
  <c r="S193" i="83" s="1"/>
  <c r="U150" i="83"/>
  <c r="U122" i="83"/>
  <c r="U193" i="83" s="1"/>
  <c r="W150" i="83"/>
  <c r="W122" i="83"/>
  <c r="Y150" i="83"/>
  <c r="Y122" i="83"/>
  <c r="AA150" i="83"/>
  <c r="AA122" i="83"/>
  <c r="AA193" i="83" s="1"/>
  <c r="AC150" i="83"/>
  <c r="AC122" i="83"/>
  <c r="AC193" i="83" s="1"/>
  <c r="AE150" i="83"/>
  <c r="AE122" i="83"/>
  <c r="AG150" i="83"/>
  <c r="AG122" i="83"/>
  <c r="AI150" i="83"/>
  <c r="AI122" i="83"/>
  <c r="AI193" i="83" s="1"/>
  <c r="C154" i="83"/>
  <c r="C123" i="83"/>
  <c r="C194" i="83" s="1"/>
  <c r="K154" i="83"/>
  <c r="K123" i="83"/>
  <c r="O154" i="83"/>
  <c r="O123" i="83"/>
  <c r="AC154" i="83"/>
  <c r="AC123" i="83"/>
  <c r="AC170" i="83"/>
  <c r="AC127" i="83"/>
  <c r="M170" i="83"/>
  <c r="M127" i="83"/>
  <c r="M199" i="83" s="1"/>
  <c r="CV166" i="83"/>
  <c r="CV126" i="83"/>
  <c r="CV198" i="83" s="1"/>
  <c r="CU162" i="83"/>
  <c r="CU125" i="83"/>
  <c r="CL162" i="83"/>
  <c r="CL125" i="83"/>
  <c r="CL196" i="83" s="1"/>
  <c r="CA130" i="83"/>
  <c r="CA117" i="83"/>
  <c r="CM134" i="83"/>
  <c r="CM118" i="83"/>
  <c r="CM189" i="83" s="1"/>
  <c r="CU130" i="83"/>
  <c r="CU117" i="83"/>
  <c r="BY134" i="83"/>
  <c r="BY118" i="83"/>
  <c r="BY189" i="83" s="1"/>
  <c r="CG130" i="83"/>
  <c r="CG117" i="83"/>
  <c r="CO130" i="83"/>
  <c r="CO117" i="83"/>
  <c r="CW134" i="83"/>
  <c r="CW118" i="83"/>
  <c r="CW190" i="83" s="1"/>
  <c r="DE130" i="83"/>
  <c r="DE117" i="83"/>
  <c r="DE189" i="83" s="1"/>
  <c r="CW158" i="83"/>
  <c r="CW124" i="83"/>
  <c r="CW195" i="83" s="1"/>
  <c r="CS158" i="83"/>
  <c r="CS124" i="83"/>
  <c r="CH154" i="83"/>
  <c r="CH123" i="83"/>
  <c r="CH195" i="83" s="1"/>
  <c r="CI150" i="83"/>
  <c r="CI122" i="83"/>
  <c r="CK146" i="83"/>
  <c r="CK121" i="83"/>
  <c r="CK192" i="83" s="1"/>
  <c r="CH146" i="83"/>
  <c r="CH121" i="83"/>
  <c r="CU142" i="83"/>
  <c r="CU120" i="83"/>
  <c r="CU191" i="83" s="1"/>
  <c r="CT134" i="83"/>
  <c r="CT118" i="83"/>
  <c r="CE134" i="83"/>
  <c r="CE118" i="83"/>
  <c r="CE190" i="83" s="1"/>
  <c r="CY130" i="83"/>
  <c r="CY117" i="83"/>
  <c r="S158" i="83"/>
  <c r="S124" i="83"/>
  <c r="S195" i="83" s="1"/>
  <c r="CL154" i="83"/>
  <c r="CL123" i="83"/>
  <c r="CL195" i="83" s="1"/>
  <c r="CJ150" i="83"/>
  <c r="CJ122" i="83"/>
  <c r="CI146" i="83"/>
  <c r="CI121" i="83"/>
  <c r="CI192" i="83" s="1"/>
  <c r="CV138" i="83"/>
  <c r="CV119" i="83"/>
  <c r="CV190" i="83" s="1"/>
  <c r="CG138" i="83"/>
  <c r="CG119" i="83"/>
  <c r="CA134" i="83"/>
  <c r="CA118" i="83"/>
  <c r="CA189" i="83" s="1"/>
  <c r="CK154" i="83"/>
  <c r="CK123" i="83"/>
  <c r="CH150" i="83"/>
  <c r="CH122" i="83"/>
  <c r="CH193" i="83" s="1"/>
  <c r="CX142" i="83"/>
  <c r="CX120" i="83"/>
  <c r="CK134" i="83"/>
  <c r="CK118" i="83"/>
  <c r="AD158" i="83"/>
  <c r="AD124" i="83"/>
  <c r="AD195" i="83" s="1"/>
  <c r="BE189" i="83"/>
  <c r="BM189" i="83"/>
  <c r="BC191" i="83"/>
  <c r="BM191" i="83"/>
  <c r="BI192" i="83"/>
  <c r="BI195" i="83"/>
  <c r="BI196" i="83"/>
  <c r="Q189" i="83"/>
  <c r="BL190" i="83"/>
  <c r="AV191" i="83"/>
  <c r="BD191" i="83"/>
  <c r="BJ192" i="83"/>
  <c r="BN193" i="83"/>
  <c r="AR198" i="83"/>
  <c r="BX189" i="83"/>
  <c r="AO189" i="83"/>
  <c r="BI189" i="83"/>
  <c r="AQ191" i="83"/>
  <c r="AY191" i="83"/>
  <c r="BK191" i="83"/>
  <c r="BO191" i="83"/>
  <c r="AM192" i="83"/>
  <c r="AQ192" i="83"/>
  <c r="BM192" i="83"/>
  <c r="BI193" i="83"/>
  <c r="BE194" i="83"/>
  <c r="BM194" i="83"/>
  <c r="BE195" i="83"/>
  <c r="AW196" i="83"/>
  <c r="BE196" i="83"/>
  <c r="AO197" i="83"/>
  <c r="AW197" i="83"/>
  <c r="BE197" i="83"/>
  <c r="BI197" i="83"/>
  <c r="AA189" i="83"/>
  <c r="AN190" i="83"/>
  <c r="AZ191" i="83"/>
  <c r="AR192" i="83"/>
  <c r="AX192" i="83"/>
  <c r="BF192" i="83"/>
  <c r="AN193" i="83"/>
  <c r="BB193" i="83"/>
  <c r="BJ193" i="83"/>
  <c r="AN194" i="83"/>
  <c r="AR194" i="83"/>
  <c r="AZ194" i="83"/>
  <c r="BF194" i="83"/>
  <c r="BN194" i="83"/>
  <c r="AN195" i="83"/>
  <c r="BB195" i="83"/>
  <c r="AN197" i="83"/>
  <c r="AN198" i="83"/>
  <c r="BJ198" i="83"/>
  <c r="DA198" i="83"/>
  <c r="AW198" i="83"/>
  <c r="D192" i="83"/>
  <c r="N194" i="83"/>
  <c r="V194" i="83"/>
  <c r="AF194" i="83"/>
  <c r="AJ194" i="83"/>
  <c r="B191" i="83"/>
  <c r="CZ195" i="83"/>
  <c r="DA192" i="83"/>
  <c r="R195" i="83"/>
  <c r="CD190" i="83"/>
  <c r="L192" i="83"/>
  <c r="P192" i="83"/>
  <c r="AD192" i="83"/>
  <c r="H193" i="83"/>
  <c r="AB193" i="83"/>
  <c r="B192" i="83"/>
  <c r="BZ196" i="83"/>
  <c r="DE195" i="83"/>
  <c r="DA195" i="83"/>
  <c r="CA193" i="83"/>
  <c r="CE192" i="83"/>
  <c r="E190" i="83"/>
  <c r="R196" i="83"/>
  <c r="L195" i="83"/>
  <c r="T189" i="83"/>
  <c r="CE197" i="83"/>
  <c r="BY197" i="83"/>
  <c r="DD196" i="83"/>
  <c r="CZ196" i="83"/>
  <c r="CE194" i="83"/>
  <c r="CA194" i="83"/>
  <c r="BY194" i="83"/>
  <c r="DF193" i="83"/>
  <c r="DD193" i="83"/>
  <c r="DB193" i="83"/>
  <c r="CZ193" i="83"/>
  <c r="CZ191" i="83"/>
  <c r="BX191" i="83"/>
  <c r="CN190" i="83"/>
  <c r="T195" i="83"/>
  <c r="X195" i="83"/>
  <c r="AB195" i="83"/>
  <c r="AF195" i="83"/>
  <c r="AJ195" i="83"/>
  <c r="E196" i="83"/>
  <c r="F197" i="83"/>
  <c r="G196" i="83"/>
  <c r="H197" i="83"/>
  <c r="I196" i="83"/>
  <c r="J197" i="83"/>
  <c r="L197" i="83"/>
  <c r="M196" i="83"/>
  <c r="N197" i="83"/>
  <c r="O196" i="83"/>
  <c r="P197" i="83"/>
  <c r="Q196" i="83"/>
  <c r="R197" i="83"/>
  <c r="T197" i="83"/>
  <c r="V197" i="83"/>
  <c r="W196" i="83"/>
  <c r="X197" i="83"/>
  <c r="Z197" i="83"/>
  <c r="AA196" i="83"/>
  <c r="AB197" i="83"/>
  <c r="AD197" i="83"/>
  <c r="AE196" i="83"/>
  <c r="AF197" i="83"/>
  <c r="AG196" i="83"/>
  <c r="AH197" i="83"/>
  <c r="AI196" i="83"/>
  <c r="B195" i="83"/>
  <c r="H189" i="83"/>
  <c r="CR189" i="83"/>
  <c r="B189" i="83"/>
  <c r="J189" i="83"/>
  <c r="R189" i="83"/>
  <c r="DF195" i="83"/>
  <c r="B193" i="83"/>
  <c r="R193" i="83"/>
  <c r="F193" i="83"/>
  <c r="CD194" i="83"/>
  <c r="X198" i="83"/>
  <c r="CR198" i="83"/>
  <c r="BI198" i="83"/>
  <c r="AM198" i="83"/>
  <c r="CI198" i="83"/>
  <c r="DB198" i="83"/>
  <c r="BN197" i="83"/>
  <c r="BH196" i="83"/>
  <c r="BF195" i="83"/>
  <c r="BH193" i="83"/>
  <c r="AZ192" i="83"/>
  <c r="BL191" i="83"/>
  <c r="AN191" i="83"/>
  <c r="BB189" i="83"/>
  <c r="Q165" i="83"/>
  <c r="M165" i="83"/>
  <c r="N147" i="83"/>
  <c r="P132" i="83"/>
  <c r="BE172" i="83"/>
  <c r="AO172" i="83"/>
  <c r="K147" i="83"/>
  <c r="AA147" i="83"/>
  <c r="AW173" i="83"/>
  <c r="BC171" i="83"/>
  <c r="BO167" i="83"/>
  <c r="AO161" i="83"/>
  <c r="AR132" i="83"/>
  <c r="AR139" i="83"/>
  <c r="CZ147" i="83"/>
  <c r="D156" i="83"/>
  <c r="S155" i="83"/>
  <c r="W171" i="83"/>
  <c r="AN174" i="83"/>
  <c r="AQ173" i="83"/>
  <c r="AO157" i="83"/>
  <c r="BO153" i="83"/>
  <c r="BH132" i="83"/>
  <c r="BM144" i="83"/>
  <c r="CC140" i="83"/>
  <c r="W167" i="83"/>
  <c r="CR167" i="83"/>
  <c r="CW164" i="83"/>
  <c r="CI164" i="83"/>
  <c r="CO161" i="83"/>
  <c r="AI142" i="83"/>
  <c r="CK160" i="83"/>
  <c r="CQ157" i="83"/>
  <c r="CK156" i="83"/>
  <c r="CQ153" i="83"/>
  <c r="CN143" i="83"/>
  <c r="CW146" i="83"/>
  <c r="CW121" i="83"/>
  <c r="CS146" i="83"/>
  <c r="CS121" i="83"/>
  <c r="CJ142" i="83"/>
  <c r="CJ120" i="83"/>
  <c r="CJ191" i="83" s="1"/>
  <c r="CC130" i="83"/>
  <c r="CC117" i="83"/>
  <c r="CW130" i="83"/>
  <c r="CW117" i="83"/>
  <c r="Y158" i="83"/>
  <c r="Y124" i="83"/>
  <c r="Y195" i="83" s="1"/>
  <c r="DB158" i="83"/>
  <c r="DB124" i="83"/>
  <c r="DB195" i="83" s="1"/>
  <c r="CQ142" i="83"/>
  <c r="CQ120" i="83"/>
  <c r="CQ191" i="83" s="1"/>
  <c r="CM162" i="83"/>
  <c r="CM125" i="83"/>
  <c r="BL154" i="83"/>
  <c r="BL123" i="83"/>
  <c r="L134" i="83"/>
  <c r="L118" i="83"/>
  <c r="L189" i="83" s="1"/>
  <c r="CY146" i="83"/>
  <c r="CY121" i="83"/>
  <c r="CY192" i="83" s="1"/>
  <c r="U166" i="83"/>
  <c r="U126" i="83"/>
  <c r="U197" i="83" s="1"/>
  <c r="J150" i="83"/>
  <c r="J122" i="83"/>
  <c r="J193" i="83" s="1"/>
  <c r="CQ154" i="83"/>
  <c r="CQ123" i="83"/>
  <c r="CQ194" i="83" s="1"/>
  <c r="CJ162" i="83"/>
  <c r="CJ125" i="83"/>
  <c r="CJ196" i="83" s="1"/>
  <c r="BX150" i="83"/>
  <c r="BX122" i="83"/>
  <c r="BX193" i="83" s="1"/>
  <c r="M166" i="83"/>
  <c r="M126" i="83"/>
  <c r="M197" i="83" s="1"/>
  <c r="T150" i="83"/>
  <c r="T122" i="83"/>
  <c r="T193" i="83" s="1"/>
  <c r="CI138" i="83"/>
  <c r="CI119" i="83"/>
  <c r="CI191" i="83" s="1"/>
  <c r="R170" i="83"/>
  <c r="R127" i="83"/>
  <c r="BD158" i="83"/>
  <c r="BD124" i="83"/>
  <c r="AX117" i="83"/>
  <c r="AX189" i="83" s="1"/>
  <c r="AX130" i="83"/>
  <c r="AG166" i="83"/>
  <c r="AG126" i="83"/>
  <c r="AG197" i="83" s="1"/>
  <c r="CE170" i="83"/>
  <c r="CE127" i="83"/>
  <c r="BQ131" i="83"/>
  <c r="BQ118" i="83"/>
  <c r="AQ158" i="83"/>
  <c r="AQ124" i="83"/>
  <c r="AQ195" i="83" s="1"/>
  <c r="BG150" i="83"/>
  <c r="BG122" i="83"/>
  <c r="BE142" i="83"/>
  <c r="BE120" i="83"/>
  <c r="BK134" i="83"/>
  <c r="BK118" i="83"/>
  <c r="BK189" i="83" s="1"/>
  <c r="CB142" i="83"/>
  <c r="CB120" i="83"/>
  <c r="CB191" i="83" s="1"/>
  <c r="Q170" i="83"/>
  <c r="Q127" i="83"/>
  <c r="CW170" i="83"/>
  <c r="CW127" i="83"/>
  <c r="CW199" i="83" s="1"/>
  <c r="AY170" i="83"/>
  <c r="AY127" i="83"/>
  <c r="CK170" i="83"/>
  <c r="CK127" i="83"/>
  <c r="BL166" i="83"/>
  <c r="BL126" i="83"/>
  <c r="BL197" i="83" s="1"/>
  <c r="BT136" i="83"/>
  <c r="BT123" i="83"/>
  <c r="AT118" i="83"/>
  <c r="AT134" i="83"/>
  <c r="BR120" i="83"/>
  <c r="BR133" i="83"/>
  <c r="AY130" i="83"/>
  <c r="AY117" i="83"/>
  <c r="AY189" i="83" s="1"/>
  <c r="CB166" i="83"/>
  <c r="CB126" i="83"/>
  <c r="CB197" i="83" s="1"/>
  <c r="CQ162" i="83"/>
  <c r="CQ125" i="83"/>
  <c r="CQ196" i="83" s="1"/>
  <c r="CM142" i="83"/>
  <c r="CM120" i="83"/>
  <c r="CM191" i="83" s="1"/>
  <c r="CL138" i="83"/>
  <c r="CL119" i="83"/>
  <c r="CL190" i="83" s="1"/>
  <c r="BF170" i="83"/>
  <c r="BF127" i="83"/>
  <c r="AR158" i="83"/>
  <c r="AR124" i="83"/>
  <c r="AR195" i="83" s="1"/>
  <c r="AX154" i="83"/>
  <c r="AX123" i="83"/>
  <c r="AX194" i="83" s="1"/>
  <c r="BD150" i="83"/>
  <c r="BD122" i="83"/>
  <c r="BD146" i="83"/>
  <c r="BD121" i="83"/>
  <c r="BD192" i="83" s="1"/>
  <c r="BD118" i="83"/>
  <c r="BD134" i="83"/>
  <c r="E130" i="83"/>
  <c r="E117" i="83"/>
  <c r="E189" i="83" s="1"/>
  <c r="AJ130" i="83"/>
  <c r="AJ117" i="83"/>
  <c r="AJ189" i="83" s="1"/>
  <c r="AQ150" i="83"/>
  <c r="AQ122" i="83"/>
  <c r="AQ193" i="83" s="1"/>
  <c r="AO142" i="83"/>
  <c r="AO120" i="83"/>
  <c r="AO191" i="83" s="1"/>
  <c r="AW138" i="83"/>
  <c r="AW119" i="83"/>
  <c r="AW134" i="83"/>
  <c r="AW118" i="83"/>
  <c r="AW189" i="83" s="1"/>
  <c r="BO130" i="83"/>
  <c r="BO117" i="83"/>
  <c r="BO189" i="83" s="1"/>
  <c r="CP130" i="83"/>
  <c r="CP117" i="83"/>
  <c r="CO166" i="83"/>
  <c r="CO126" i="83"/>
  <c r="CO197" i="83" s="1"/>
  <c r="CD166" i="83"/>
  <c r="CD126" i="83"/>
  <c r="CD197" i="83" s="1"/>
  <c r="CN158" i="83"/>
  <c r="CN124" i="83"/>
  <c r="CN195" i="83" s="1"/>
  <c r="CB158" i="83"/>
  <c r="CB124" i="83"/>
  <c r="CB195" i="83" s="1"/>
  <c r="CO142" i="83"/>
  <c r="CO120" i="83"/>
  <c r="I166" i="83"/>
  <c r="I126" i="83"/>
  <c r="I197" i="83" s="1"/>
  <c r="Y166" i="83"/>
  <c r="Y126" i="83"/>
  <c r="Y197" i="83" s="1"/>
  <c r="I170" i="83"/>
  <c r="I127" i="83"/>
  <c r="CU166" i="83"/>
  <c r="CU126" i="83"/>
  <c r="CU197" i="83" s="1"/>
  <c r="CW162" i="83"/>
  <c r="CW125" i="83"/>
  <c r="CW196" i="83" s="1"/>
  <c r="CI162" i="83"/>
  <c r="CI125" i="83"/>
  <c r="CI196" i="83" s="1"/>
  <c r="BL170" i="83"/>
  <c r="BL127" i="83"/>
  <c r="AT162" i="83"/>
  <c r="AT125" i="83"/>
  <c r="AV158" i="83"/>
  <c r="AV124" i="83"/>
  <c r="AV195" i="83" s="1"/>
  <c r="BD154" i="83"/>
  <c r="BD123" i="83"/>
  <c r="BL150" i="83"/>
  <c r="BL122" i="83"/>
  <c r="BL193" i="83" s="1"/>
  <c r="BB142" i="83"/>
  <c r="BB120" i="83"/>
  <c r="BB191" i="83" s="1"/>
  <c r="BF138" i="83"/>
  <c r="BF119" i="83"/>
  <c r="BF190" i="83" s="1"/>
  <c r="BP136" i="83"/>
  <c r="BP123" i="83"/>
  <c r="BS135" i="83"/>
  <c r="BS122" i="83"/>
  <c r="BH118" i="83"/>
  <c r="BH189" i="83" s="1"/>
  <c r="BH134" i="83"/>
  <c r="BU133" i="83"/>
  <c r="BU120" i="83"/>
  <c r="BT132" i="83"/>
  <c r="BT119" i="83"/>
  <c r="BP117" i="83"/>
  <c r="BP130" i="83"/>
  <c r="AP117" i="83"/>
  <c r="AP130" i="83"/>
  <c r="V130" i="83"/>
  <c r="V117" i="83"/>
  <c r="V189" i="83" s="1"/>
  <c r="AH130" i="83"/>
  <c r="AH117" i="83"/>
  <c r="AH189" i="83" s="1"/>
  <c r="BG162" i="83"/>
  <c r="BG125" i="83"/>
  <c r="BM158" i="83"/>
  <c r="BM124" i="83"/>
  <c r="BM195" i="83" s="1"/>
  <c r="AM158" i="83"/>
  <c r="AM124" i="83"/>
  <c r="AM195" i="83" s="1"/>
  <c r="AS154" i="83"/>
  <c r="AS123" i="83"/>
  <c r="AY150" i="83"/>
  <c r="AY122" i="83"/>
  <c r="AY193" i="83" s="1"/>
  <c r="AW142" i="83"/>
  <c r="AW120" i="83"/>
  <c r="AW191" i="83" s="1"/>
  <c r="BE138" i="83"/>
  <c r="BE119" i="83"/>
  <c r="BE190" i="83" s="1"/>
  <c r="BC134" i="83"/>
  <c r="BC118" i="83"/>
  <c r="BC189" i="83" s="1"/>
  <c r="AQ130" i="83"/>
  <c r="AQ117" i="83"/>
  <c r="I118" i="83"/>
  <c r="I190" i="83" s="1"/>
  <c r="I134" i="83"/>
  <c r="CH134" i="83"/>
  <c r="CH118" i="83"/>
  <c r="CH189" i="83" s="1"/>
  <c r="CN166" i="83"/>
  <c r="CN126" i="83"/>
  <c r="CN197" i="83" s="1"/>
  <c r="CC166" i="83"/>
  <c r="CC126" i="83"/>
  <c r="CC197" i="83" s="1"/>
  <c r="CR162" i="83"/>
  <c r="CR125" i="83"/>
  <c r="CR196" i="83" s="1"/>
  <c r="CR154" i="83"/>
  <c r="CR123" i="83"/>
  <c r="CR194" i="83" s="1"/>
  <c r="CN150" i="83"/>
  <c r="CN122" i="83"/>
  <c r="CN193" i="83" s="1"/>
  <c r="CN142" i="83"/>
  <c r="CN120" i="83"/>
  <c r="CN191" i="83" s="1"/>
  <c r="CH138" i="83"/>
  <c r="CH119" i="83"/>
  <c r="I154" i="83"/>
  <c r="I123" i="83"/>
  <c r="I194" i="83" s="1"/>
  <c r="M154" i="83"/>
  <c r="M123" i="83"/>
  <c r="AA154" i="83"/>
  <c r="AA123" i="83"/>
  <c r="AE154" i="83"/>
  <c r="AE123" i="83"/>
  <c r="AE194" i="83" s="1"/>
  <c r="AG154" i="83"/>
  <c r="AG123" i="83"/>
  <c r="AG194" i="83" s="1"/>
  <c r="AJ162" i="83"/>
  <c r="AJ125" i="83"/>
  <c r="AJ196" i="83" s="1"/>
  <c r="U170" i="83"/>
  <c r="U127" i="83"/>
  <c r="E170" i="83"/>
  <c r="E127" i="83"/>
  <c r="CW166" i="83"/>
  <c r="CW126" i="83"/>
  <c r="CW197" i="83" s="1"/>
  <c r="CV162" i="83"/>
  <c r="CV125" i="83"/>
  <c r="CK162" i="83"/>
  <c r="CK125" i="83"/>
  <c r="CK196" i="83" s="1"/>
  <c r="CH162" i="83"/>
  <c r="CH125" i="83"/>
  <c r="CH196" i="83" s="1"/>
  <c r="CS134" i="83"/>
  <c r="CS118" i="83"/>
  <c r="CE130" i="83"/>
  <c r="CE117" i="83"/>
  <c r="CQ130" i="83"/>
  <c r="CQ117" i="83"/>
  <c r="CQ189" i="83" s="1"/>
  <c r="CY134" i="83"/>
  <c r="CY118" i="83"/>
  <c r="CY189" i="83" s="1"/>
  <c r="CV158" i="83"/>
  <c r="CV124" i="83"/>
  <c r="CV195" i="83" s="1"/>
  <c r="CC134" i="83"/>
  <c r="CC118" i="83"/>
  <c r="CK130" i="83"/>
  <c r="CK117" i="83"/>
  <c r="CS130" i="83"/>
  <c r="CS117" i="83"/>
  <c r="DA130" i="83"/>
  <c r="DA117" i="83"/>
  <c r="DA189" i="83" s="1"/>
  <c r="CU158" i="83"/>
  <c r="CU124" i="83"/>
  <c r="CU195" i="83" s="1"/>
  <c r="CJ154" i="83"/>
  <c r="CJ123" i="83"/>
  <c r="CK150" i="83"/>
  <c r="CK122" i="83"/>
  <c r="CK193" i="83" s="1"/>
  <c r="CL146" i="83"/>
  <c r="CL121" i="83"/>
  <c r="CL192" i="83" s="1"/>
  <c r="CW142" i="83"/>
  <c r="CW120" i="83"/>
  <c r="CW191" i="83" s="1"/>
  <c r="CX138" i="83"/>
  <c r="CX119" i="83"/>
  <c r="CO134" i="83"/>
  <c r="CO118" i="83"/>
  <c r="CO189" i="83" s="1"/>
  <c r="F158" i="83"/>
  <c r="F124" i="83"/>
  <c r="F195" i="83" s="1"/>
  <c r="P158" i="83"/>
  <c r="P124" i="83"/>
  <c r="P195" i="83" s="1"/>
  <c r="CI134" i="83"/>
  <c r="CI118" i="83"/>
  <c r="CI189" i="83" s="1"/>
  <c r="CX158" i="83"/>
  <c r="CX124" i="83"/>
  <c r="CI154" i="83"/>
  <c r="CI123" i="83"/>
  <c r="CV142" i="83"/>
  <c r="CV120" i="83"/>
  <c r="CO138" i="83"/>
  <c r="CO119" i="83"/>
  <c r="CU134" i="83"/>
  <c r="CU118" i="83"/>
  <c r="CU189" i="83" s="1"/>
  <c r="CX150" i="83"/>
  <c r="CX122" i="83"/>
  <c r="CL150" i="83"/>
  <c r="CL122" i="83"/>
  <c r="CJ146" i="83"/>
  <c r="CJ121" i="83"/>
  <c r="DC130" i="83"/>
  <c r="DC117" i="83"/>
  <c r="DC189" i="83" s="1"/>
  <c r="CF198" i="83"/>
  <c r="AD194" i="83"/>
  <c r="CQ197" i="83"/>
  <c r="N193" i="83"/>
  <c r="V193" i="83"/>
  <c r="X193" i="83"/>
  <c r="D194" i="83"/>
  <c r="K190" i="83"/>
  <c r="D189" i="83"/>
  <c r="BX197" i="83"/>
  <c r="DC196" i="83"/>
  <c r="CY196" i="83"/>
  <c r="DE193" i="83"/>
  <c r="Q190" i="83"/>
  <c r="AA190" i="83"/>
  <c r="G191" i="83"/>
  <c r="K191" i="83"/>
  <c r="O191" i="83"/>
  <c r="Q191" i="83"/>
  <c r="S191" i="83"/>
  <c r="U191" i="83"/>
  <c r="W191" i="83"/>
  <c r="Y191" i="83"/>
  <c r="AA191" i="83"/>
  <c r="AC191" i="83"/>
  <c r="AE191" i="83"/>
  <c r="J196" i="83"/>
  <c r="CE196" i="83"/>
  <c r="Z193" i="83"/>
  <c r="J192" i="83"/>
  <c r="CZ190" i="83"/>
  <c r="DE198" i="83"/>
  <c r="BH192" i="83"/>
  <c r="K189" i="83"/>
  <c r="BO196" i="83"/>
  <c r="AO193" i="83"/>
  <c r="AI198" i="83"/>
  <c r="AA198" i="83"/>
  <c r="K198" i="83"/>
  <c r="CK195" i="83"/>
  <c r="CW193" i="83"/>
  <c r="D190" i="83"/>
  <c r="F190" i="83"/>
  <c r="N190" i="83"/>
  <c r="P190" i="83"/>
  <c r="V190" i="83"/>
  <c r="AB190" i="83"/>
  <c r="AD190" i="83"/>
  <c r="AR189" i="83"/>
  <c r="G189" i="83"/>
  <c r="AE189" i="83"/>
  <c r="BK196" i="83"/>
  <c r="BC195" i="83"/>
  <c r="AO194" i="83"/>
  <c r="BO192" i="83"/>
  <c r="AY192" i="83"/>
  <c r="BI190" i="83"/>
  <c r="CL189" i="83"/>
  <c r="CC193" i="83"/>
  <c r="CR192" i="83"/>
  <c r="CF190" i="83"/>
  <c r="Q194" i="83"/>
  <c r="Y194" i="83"/>
  <c r="D195" i="83"/>
  <c r="D196" i="83"/>
  <c r="AE198" i="83"/>
  <c r="W198" i="83"/>
  <c r="O198" i="83"/>
  <c r="G198" i="83"/>
  <c r="CJ197" i="83"/>
  <c r="CW194" i="83"/>
  <c r="CK191" i="83"/>
  <c r="H195" i="83"/>
  <c r="N195" i="83"/>
  <c r="U195" i="83"/>
  <c r="Z195" i="83"/>
  <c r="AC195" i="83"/>
  <c r="AH195" i="83"/>
  <c r="CN149" i="83"/>
  <c r="CH148" i="83"/>
  <c r="CU144" i="83"/>
  <c r="CQ143" i="83"/>
  <c r="CL144" i="83"/>
  <c r="G136" i="83"/>
  <c r="O136" i="83"/>
  <c r="W136" i="83"/>
  <c r="AE136" i="83"/>
  <c r="I147" i="83"/>
  <c r="CD140" i="83"/>
  <c r="BY155" i="83"/>
  <c r="Y147" i="83"/>
  <c r="O137" i="83"/>
  <c r="CI139" i="83"/>
  <c r="CB145" i="83"/>
  <c r="E148" i="83"/>
  <c r="CK133" i="83"/>
  <c r="AG147" i="83"/>
  <c r="AM174" i="83"/>
  <c r="AV171" i="83"/>
  <c r="BD160" i="83"/>
  <c r="DD147" i="83"/>
  <c r="S151" i="83"/>
  <c r="AI151" i="83"/>
  <c r="CQ163" i="83"/>
  <c r="Z171" i="83"/>
  <c r="CD132" i="83"/>
  <c r="AQ174" i="83"/>
  <c r="BJ173" i="83"/>
  <c r="BM172" i="83"/>
  <c r="AW172" i="83"/>
  <c r="BO151" i="83"/>
  <c r="O147" i="83"/>
  <c r="W147" i="83"/>
  <c r="AE147" i="83"/>
  <c r="E151" i="83"/>
  <c r="U151" i="83"/>
  <c r="C155" i="83"/>
  <c r="AH156" i="83"/>
  <c r="BL168" i="83"/>
  <c r="AR160" i="83"/>
  <c r="AR156" i="83"/>
  <c r="AR152" i="83"/>
  <c r="AM143" i="83"/>
  <c r="AM144" i="83"/>
  <c r="AQ136" i="83"/>
  <c r="CI159" i="83"/>
  <c r="CK151" i="83"/>
  <c r="DB147" i="83"/>
  <c r="CN141" i="83"/>
  <c r="BY141" i="83"/>
  <c r="F148" i="83"/>
  <c r="J148" i="83"/>
  <c r="N148" i="83"/>
  <c r="R148" i="83"/>
  <c r="V148" i="83"/>
  <c r="Z148" i="83"/>
  <c r="AD148" i="83"/>
  <c r="AH148" i="83"/>
  <c r="D152" i="83"/>
  <c r="AF152" i="83"/>
  <c r="P156" i="83"/>
  <c r="AG155" i="83"/>
  <c r="Y174" i="83"/>
  <c r="AG172" i="83"/>
  <c r="CN165" i="83"/>
  <c r="AX160" i="83"/>
  <c r="AX156" i="83"/>
  <c r="AY141" i="83"/>
  <c r="BB140" i="83"/>
  <c r="BK164" i="83"/>
  <c r="BB141" i="83"/>
  <c r="BD139" i="83"/>
  <c r="AY136" i="83"/>
  <c r="AM132" i="83"/>
  <c r="CW155" i="83"/>
  <c r="CV149" i="83"/>
  <c r="BZ143" i="83"/>
  <c r="K153" i="83"/>
  <c r="M153" i="83"/>
  <c r="O153" i="83"/>
  <c r="AC153" i="83"/>
  <c r="AE153" i="83"/>
  <c r="AG153" i="83"/>
  <c r="AI153" i="83"/>
  <c r="AG168" i="83"/>
  <c r="Q171" i="83"/>
  <c r="C171" i="83"/>
  <c r="CR163" i="83"/>
  <c r="CM161" i="83"/>
  <c r="B136" i="83"/>
  <c r="AI145" i="83"/>
  <c r="AG145" i="83"/>
  <c r="AG141" i="83"/>
  <c r="AG135" i="83"/>
  <c r="CQ159" i="83"/>
  <c r="CI160" i="83"/>
  <c r="CO157" i="83"/>
  <c r="CU152" i="83"/>
  <c r="CM143" i="83"/>
  <c r="B132" i="83"/>
  <c r="M161" i="83"/>
  <c r="T160" i="83"/>
  <c r="AG140" i="83"/>
  <c r="CL160" i="83"/>
  <c r="CN157" i="83"/>
  <c r="CM153" i="83"/>
  <c r="AG169" i="83"/>
  <c r="N161" i="83"/>
  <c r="U161" i="83"/>
  <c r="CQ155" i="83"/>
  <c r="CQ149" i="83"/>
  <c r="CR145" i="83"/>
  <c r="CH144" i="83"/>
  <c r="V161" i="83"/>
  <c r="CD193" i="83" l="1"/>
  <c r="CJ194" i="83"/>
  <c r="BN191" i="83"/>
  <c r="M189" i="83"/>
  <c r="CM196" i="83"/>
  <c r="AC189" i="83"/>
  <c r="CI194" i="83"/>
  <c r="U194" i="83"/>
  <c r="D86" i="6"/>
  <c r="D87" i="6" s="1"/>
  <c r="D88" i="6" s="1"/>
  <c r="D89" i="6" s="1"/>
  <c r="D90" i="6" s="1"/>
  <c r="D91" i="6" s="1"/>
  <c r="D92" i="6" s="1"/>
  <c r="D93" i="6" s="1"/>
  <c r="D94" i="6" s="1"/>
  <c r="D95" i="6" s="1"/>
  <c r="D96" i="6" s="1"/>
  <c r="BX194" i="83"/>
  <c r="CJ192" i="83"/>
  <c r="CO190" i="83"/>
  <c r="AA194" i="83"/>
  <c r="CH192" i="83"/>
  <c r="O194" i="83"/>
  <c r="AG193" i="83"/>
  <c r="Y193" i="83"/>
  <c r="Q193" i="83"/>
  <c r="I193" i="83"/>
  <c r="S196" i="83"/>
  <c r="CQ192" i="83"/>
  <c r="CF196" i="83"/>
  <c r="CY193" i="83"/>
  <c r="CH190" i="83"/>
  <c r="AC194" i="83"/>
  <c r="CQ195" i="83"/>
  <c r="CL193" i="83"/>
  <c r="CV191" i="83"/>
  <c r="CC189" i="83"/>
  <c r="M194" i="83"/>
  <c r="BD194" i="83"/>
  <c r="AM194" i="83"/>
  <c r="K194" i="83"/>
  <c r="AE193" i="83"/>
  <c r="W193" i="83"/>
  <c r="O193" i="83"/>
  <c r="G193" i="83"/>
  <c r="CO195" i="83"/>
  <c r="BY190" i="83"/>
  <c r="BC193" i="83"/>
  <c r="E194" i="83"/>
  <c r="C195" i="83"/>
  <c r="CM194" i="83"/>
  <c r="E198" i="83"/>
  <c r="E199" i="83"/>
  <c r="U198" i="83"/>
  <c r="U199" i="83"/>
  <c r="BL198" i="83"/>
  <c r="BL199" i="83"/>
  <c r="I198" i="83"/>
  <c r="I199" i="83"/>
  <c r="BF198" i="83"/>
  <c r="BF199" i="83"/>
  <c r="CK198" i="83"/>
  <c r="CK199" i="83"/>
  <c r="AY198" i="83"/>
  <c r="AY199" i="83"/>
  <c r="Q198" i="83"/>
  <c r="Q199" i="83"/>
  <c r="CE198" i="83"/>
  <c r="CE199" i="83"/>
  <c r="R198" i="83"/>
  <c r="R199" i="83"/>
  <c r="AC198" i="83"/>
  <c r="AC199" i="83"/>
  <c r="CZ198" i="83"/>
  <c r="CZ199" i="83"/>
  <c r="AO198" i="83"/>
  <c r="AO199" i="83"/>
  <c r="BK198" i="83"/>
  <c r="BK199" i="83"/>
  <c r="BX198" i="83"/>
  <c r="BX199" i="83"/>
  <c r="AD198" i="83"/>
  <c r="AD199" i="83"/>
  <c r="BO198" i="83"/>
  <c r="BO199" i="83"/>
  <c r="DC198" i="83"/>
  <c r="DC199" i="83"/>
  <c r="BE198" i="83"/>
  <c r="BE199" i="83"/>
  <c r="CU192" i="83"/>
  <c r="CL197" i="83"/>
  <c r="AI194" i="83"/>
  <c r="W194" i="83"/>
  <c r="S194" i="83"/>
  <c r="G194" i="83"/>
  <c r="BK193" i="83"/>
  <c r="BO194" i="83"/>
  <c r="M195" i="83"/>
  <c r="L190" i="83"/>
  <c r="CF193" i="83"/>
  <c r="AX191" i="83"/>
  <c r="AX197" i="83"/>
  <c r="AQ198" i="83"/>
  <c r="CM190" i="83"/>
  <c r="O195" i="83"/>
  <c r="CC196" i="83"/>
  <c r="T194" i="83"/>
  <c r="CO196" i="83"/>
  <c r="CC192" i="83"/>
  <c r="CA197" i="83"/>
  <c r="CD196" i="83"/>
  <c r="AV193" i="83"/>
  <c r="BK195" i="83"/>
  <c r="AW195" i="83"/>
  <c r="BZ190" i="83"/>
  <c r="CB192" i="83"/>
  <c r="CL191" i="83"/>
  <c r="CI197" i="83"/>
  <c r="C189" i="83"/>
  <c r="W190" i="83"/>
  <c r="CB198" i="83"/>
  <c r="CN192" i="83"/>
  <c r="BD189" i="83"/>
  <c r="CI195" i="83"/>
  <c r="AZ190" i="83"/>
  <c r="CJ195" i="83"/>
  <c r="CH197" i="83"/>
  <c r="AY194" i="83"/>
  <c r="AG195" i="83"/>
  <c r="CV192" i="83"/>
  <c r="CK197" i="83"/>
  <c r="CC190" i="83"/>
  <c r="I195" i="83"/>
  <c r="CU190" i="83"/>
  <c r="P196" i="83"/>
  <c r="CR195" i="83"/>
  <c r="CN196" i="83"/>
  <c r="AD196" i="83"/>
  <c r="CA190" i="83"/>
  <c r="CV196" i="83"/>
  <c r="CO191" i="83"/>
  <c r="AW190" i="83"/>
  <c r="BD193" i="83"/>
  <c r="CW198" i="83"/>
  <c r="BE191" i="83"/>
  <c r="BD195" i="83"/>
  <c r="CI190" i="83"/>
  <c r="BL194" i="83"/>
  <c r="CW192" i="83"/>
  <c r="DB196" i="83"/>
  <c r="CR197" i="83"/>
  <c r="CU198" i="83"/>
  <c r="F196" i="83"/>
  <c r="CM192" i="83"/>
  <c r="CN194" i="83"/>
  <c r="AR196" i="83"/>
  <c r="AM196" i="83"/>
  <c r="AQ194" i="83"/>
  <c r="AW192" i="83"/>
  <c r="BB192" i="83"/>
  <c r="BD190" i="83"/>
  <c r="BK190" i="83"/>
  <c r="AV196" i="83"/>
  <c r="AJ197" i="83"/>
  <c r="Y196" i="83"/>
  <c r="AE195" i="83"/>
  <c r="AA195" i="83"/>
  <c r="CB196" i="83"/>
  <c r="CD198" i="83"/>
  <c r="J194" i="83"/>
  <c r="CY190" i="83"/>
  <c r="CO192" i="83"/>
  <c r="CC198" i="83"/>
  <c r="CO198" i="83"/>
  <c r="BL195" i="83"/>
  <c r="BF191" i="83"/>
  <c r="BH190" i="83"/>
  <c r="AQ196" i="83"/>
  <c r="BE192" i="83"/>
  <c r="AX195" i="83"/>
  <c r="AO192" i="83"/>
  <c r="BC190" i="83"/>
  <c r="CK189" i="83"/>
  <c r="CK194" i="83"/>
  <c r="CJ193" i="83"/>
  <c r="CL194" i="83"/>
  <c r="CE189" i="83"/>
  <c r="CI193" i="83"/>
  <c r="CH194" i="83"/>
  <c r="CW189" i="83"/>
  <c r="CU196" i="83"/>
  <c r="CV197" i="83"/>
  <c r="M198" i="83"/>
  <c r="CK190" i="83"/>
  <c r="AQ189" i="83"/>
  <c r="I189" i="83"/>
  <c r="BD196" i="83"/>
  <c r="Y198" i="83"/>
  <c r="AY196" i="83"/>
  <c r="AY197" i="83"/>
  <c r="BJ196" i="83"/>
  <c r="AG198" i="83"/>
  <c r="CM197" i="83"/>
  <c r="BM196" i="83"/>
  <c r="CN198" i="83"/>
  <c r="CO194" i="83"/>
  <c r="K195" i="83"/>
  <c r="CH191" i="83"/>
  <c r="D97" i="6" l="1"/>
  <c r="D98" i="6" s="1"/>
  <c r="D99" i="6" s="1"/>
  <c r="D100" i="6" s="1"/>
  <c r="D101" i="6" s="1"/>
  <c r="D102" i="6" s="1"/>
  <c r="D103" i="6" s="1"/>
  <c r="D104" i="6" s="1"/>
  <c r="D105" i="6" s="1"/>
  <c r="D106" i="6" s="1"/>
  <c r="D107" i="6" s="1"/>
  <c r="D108" i="6" s="1"/>
  <c r="D109" i="6" s="1"/>
  <c r="D110" i="6" s="1"/>
  <c r="D111" i="6" s="1"/>
  <c r="D112" i="6" s="1"/>
  <c r="X135" i="84"/>
  <c r="DS182" i="84"/>
  <c r="AX188" i="84"/>
  <c r="AM181" i="84"/>
  <c r="DQ175" i="84"/>
  <c r="DX176" i="84"/>
  <c r="DL180" i="84"/>
  <c r="EI183" i="84"/>
  <c r="DW187" i="84"/>
  <c r="BT187" i="84"/>
  <c r="BC182" i="84"/>
  <c r="BO178" i="84"/>
  <c r="AR175" i="84"/>
  <c r="BI143" i="84"/>
  <c r="AR176" i="84"/>
  <c r="BU177" i="84"/>
  <c r="BI181" i="84"/>
  <c r="AW185" i="84"/>
  <c r="BT188" i="84"/>
  <c r="EC186" i="84"/>
  <c r="EI184" i="84"/>
  <c r="DL181" i="84"/>
  <c r="DX177" i="84"/>
  <c r="CU188" i="84"/>
  <c r="F187" i="84"/>
  <c r="T185" i="84"/>
  <c r="AD183" i="84"/>
  <c r="I182" i="84"/>
  <c r="S180" i="84"/>
  <c r="AC178" i="84"/>
  <c r="CO144" i="84"/>
  <c r="CA176" i="84"/>
  <c r="CF188" i="84"/>
  <c r="CK186" i="84"/>
  <c r="CT184" i="84"/>
  <c r="CY182" i="84"/>
  <c r="J181" i="84"/>
  <c r="AB179" i="84"/>
  <c r="AH177" i="84"/>
  <c r="AC176" i="84"/>
  <c r="F188" i="84"/>
  <c r="CC187" i="84"/>
  <c r="R186" i="84"/>
  <c r="CI185" i="84"/>
  <c r="AF184" i="84"/>
  <c r="CP183" i="84"/>
  <c r="I183" i="84"/>
  <c r="CV181" i="84"/>
  <c r="U181" i="84"/>
  <c r="DB179" i="84"/>
  <c r="AG179" i="84"/>
  <c r="CR177" i="84"/>
  <c r="M177" i="84"/>
  <c r="CJ175" i="84"/>
  <c r="C144" i="84"/>
  <c r="T131" i="84"/>
  <c r="F156" i="84"/>
  <c r="X133" i="84"/>
  <c r="X143" i="84"/>
  <c r="EE176" i="84"/>
  <c r="EP183" i="84"/>
  <c r="BN186" i="84"/>
  <c r="BC179" i="84"/>
  <c r="AR172" i="84"/>
  <c r="EQ175" i="84"/>
  <c r="DJ180" i="84"/>
  <c r="EG183" i="84"/>
  <c r="DU187" i="84"/>
  <c r="BJ185" i="84"/>
  <c r="AM182" i="84"/>
  <c r="AY178" i="84"/>
  <c r="BL149" i="84"/>
  <c r="BE144" i="84"/>
  <c r="AM177" i="84"/>
  <c r="BJ180" i="84"/>
  <c r="AX184" i="84"/>
  <c r="BU187" i="84"/>
  <c r="AD168" i="84"/>
  <c r="AH134" i="84"/>
  <c r="EE178" i="84"/>
  <c r="EP185" i="84"/>
  <c r="BJ184" i="84"/>
  <c r="AY177" i="84"/>
  <c r="DR178" i="84"/>
  <c r="EO181" i="84"/>
  <c r="EC185" i="84"/>
  <c r="AQ186" i="84"/>
  <c r="AW184" i="84"/>
  <c r="BI180" i="84"/>
  <c r="BU176" i="84"/>
  <c r="BD161" i="84"/>
  <c r="BO179" i="84"/>
  <c r="BC183" i="84"/>
  <c r="AQ187" i="84"/>
  <c r="EC188" i="84"/>
  <c r="EO182" i="84"/>
  <c r="DR179" i="84"/>
  <c r="ED175" i="84"/>
  <c r="S188" i="84"/>
  <c r="CD186" i="84"/>
  <c r="CI184" i="84"/>
  <c r="CP182" i="84"/>
  <c r="CU180" i="84"/>
  <c r="CZ178" i="84"/>
  <c r="D177" i="84"/>
  <c r="AG156" i="84"/>
  <c r="CV140" i="84"/>
  <c r="N175" i="84"/>
  <c r="X187" i="84"/>
  <c r="C186" i="84"/>
  <c r="Q184" i="84"/>
  <c r="AE182" i="84"/>
  <c r="CF180" i="84"/>
  <c r="CQ178" i="84"/>
  <c r="CX176" i="84"/>
  <c r="D175" i="84"/>
  <c r="CS187" i="84"/>
  <c r="O187" i="84"/>
  <c r="CY185" i="84"/>
  <c r="AA185" i="84"/>
  <c r="DF183" i="84"/>
  <c r="BZ183" i="84"/>
  <c r="L182" i="84"/>
  <c r="CF181" i="84"/>
  <c r="X180" i="84"/>
  <c r="CL179" i="84"/>
  <c r="AJ178" i="84"/>
  <c r="D178" i="84"/>
  <c r="CB177" i="84"/>
  <c r="T176" i="84"/>
  <c r="CZ175" i="84"/>
  <c r="AC175" i="84"/>
  <c r="D174" i="84"/>
  <c r="CR173" i="84"/>
  <c r="CB173" i="84"/>
  <c r="AH165" i="84"/>
  <c r="M164" i="84"/>
  <c r="CM165" i="84"/>
  <c r="C165" i="84"/>
  <c r="CS159" i="84"/>
  <c r="O159" i="84"/>
  <c r="CD139" i="84"/>
  <c r="AI153" i="84"/>
  <c r="DC153" i="84"/>
  <c r="O155" i="84"/>
  <c r="CC155" i="84"/>
  <c r="T139" i="84"/>
  <c r="CD144" i="84"/>
  <c r="F145" i="84"/>
  <c r="DF132" i="84"/>
  <c r="DS180" i="84"/>
  <c r="ED187" i="84"/>
  <c r="AQ183" i="84"/>
  <c r="BO175" i="84"/>
  <c r="DP178" i="84"/>
  <c r="EM181" i="84"/>
  <c r="EA185" i="84"/>
  <c r="BD187" i="84"/>
  <c r="BP183" i="84"/>
  <c r="AS180" i="84"/>
  <c r="BE176" i="84"/>
  <c r="BI172" i="84"/>
  <c r="BE141" i="84"/>
  <c r="BI149" i="84"/>
  <c r="BE153" i="84"/>
  <c r="AM159" i="84"/>
  <c r="AS175" i="84"/>
  <c r="BP178" i="84"/>
  <c r="BD182" i="84"/>
  <c r="AR186" i="84"/>
  <c r="DM188" i="84"/>
  <c r="EG184" i="84"/>
  <c r="DJ181" i="84"/>
  <c r="DV177" i="84"/>
  <c r="EH133" i="84"/>
  <c r="AI188" i="84"/>
  <c r="AG186" i="84"/>
  <c r="CA184" i="84"/>
  <c r="CH182" i="84"/>
  <c r="AB181" i="84"/>
  <c r="AH179" i="84"/>
  <c r="M178" i="84"/>
  <c r="CO176" i="84"/>
  <c r="G176" i="84"/>
  <c r="BX188" i="84"/>
  <c r="CC186" i="84"/>
  <c r="CF184" i="84"/>
  <c r="CK182" i="84"/>
  <c r="CV180" i="84"/>
  <c r="CY178" i="84"/>
  <c r="DD176" i="84"/>
  <c r="H175" i="84"/>
  <c r="D188" i="84"/>
  <c r="CB187" i="84"/>
  <c r="P186" i="84"/>
  <c r="X136" i="84"/>
  <c r="I160" i="84"/>
  <c r="DE135" i="84"/>
  <c r="CO135" i="84"/>
  <c r="CG135" i="84"/>
  <c r="AG167" i="84"/>
  <c r="DJ183" i="84"/>
  <c r="BK187" i="84"/>
  <c r="AZ180" i="84"/>
  <c r="BH136" i="84"/>
  <c r="EF178" i="84"/>
  <c r="DT182" i="84"/>
  <c r="EQ185" i="84"/>
  <c r="EK187" i="84"/>
  <c r="AX187" i="84"/>
  <c r="BJ183" i="84"/>
  <c r="AM180" i="84"/>
  <c r="AY176" i="84"/>
  <c r="BL145" i="84"/>
  <c r="BF176" i="84"/>
  <c r="AT180" i="84"/>
  <c r="BQ183" i="84"/>
  <c r="BE187" i="84"/>
  <c r="DO188" i="84"/>
  <c r="DQ184" i="84"/>
  <c r="EC180" i="84"/>
  <c r="EO176" i="84"/>
  <c r="C188" i="84"/>
  <c r="AC186" i="84"/>
  <c r="BY184" i="84"/>
  <c r="CF182" i="84"/>
  <c r="CK180" i="84"/>
  <c r="CP178" i="84"/>
  <c r="I178" i="84"/>
  <c r="F175" i="84"/>
  <c r="DD188" i="84"/>
  <c r="AG188" i="84"/>
  <c r="D187" i="84"/>
  <c r="R185" i="84"/>
  <c r="E184" i="84"/>
  <c r="CS182" i="84"/>
  <c r="BX180" i="84"/>
  <c r="CA178" i="84"/>
  <c r="CR176" i="84"/>
  <c r="E176" i="84"/>
  <c r="DD187" i="84"/>
  <c r="BX187" i="84"/>
  <c r="H186" i="84"/>
  <c r="CD185" i="84"/>
  <c r="V184" i="84"/>
  <c r="CK183" i="84"/>
  <c r="AH182" i="84"/>
  <c r="CQ181" i="84"/>
  <c r="CA181" i="84"/>
  <c r="K181" i="84"/>
  <c r="CW179" i="84"/>
  <c r="W179" i="84"/>
  <c r="DC177" i="84"/>
  <c r="AI177" i="84"/>
  <c r="N176" i="84"/>
  <c r="CG175" i="84"/>
  <c r="CJ171" i="84"/>
  <c r="CV135" i="84"/>
  <c r="DF156" i="84"/>
  <c r="Z149" i="84"/>
  <c r="E148" i="84"/>
  <c r="AC172" i="84"/>
  <c r="B165" i="84"/>
  <c r="X155" i="84"/>
  <c r="AI142" i="84"/>
  <c r="CY165" i="84"/>
  <c r="CI165" i="84"/>
  <c r="AD164" i="84"/>
  <c r="DA137" i="84"/>
  <c r="CU139" i="84"/>
  <c r="AG155" i="84"/>
  <c r="H156" i="84"/>
  <c r="BX161" i="84"/>
  <c r="CQ133" i="84"/>
  <c r="I152" i="84"/>
  <c r="DF152" i="84"/>
  <c r="AD153" i="84"/>
  <c r="T155" i="84"/>
  <c r="M160" i="84"/>
  <c r="W131" i="84"/>
  <c r="C161" i="84"/>
  <c r="AI161" i="84"/>
  <c r="CM161" i="84"/>
  <c r="DC161" i="84"/>
  <c r="W163" i="84"/>
  <c r="CG163" i="84"/>
  <c r="CW163" i="84"/>
  <c r="CH135" i="84"/>
  <c r="CB132" i="84"/>
  <c r="E144" i="84"/>
  <c r="BX144" i="84"/>
  <c r="Z145" i="84"/>
  <c r="CT160" i="84"/>
  <c r="F161" i="84"/>
  <c r="X159" i="84"/>
  <c r="E168" i="84"/>
  <c r="BX168" i="84"/>
  <c r="CN168" i="84"/>
  <c r="DD168" i="84"/>
  <c r="Z169" i="84"/>
  <c r="DC135" i="84"/>
  <c r="CU135" i="84"/>
  <c r="CM135" i="84"/>
  <c r="CE135" i="84"/>
  <c r="AI135" i="84"/>
  <c r="C135" i="84"/>
  <c r="EK176" i="84"/>
  <c r="DY180" i="84"/>
  <c r="DM184" i="84"/>
  <c r="EJ187" i="84"/>
  <c r="BD186" i="84"/>
  <c r="BP182" i="84"/>
  <c r="AS179" i="84"/>
  <c r="BE175" i="84"/>
  <c r="BD168" i="84"/>
  <c r="EO175" i="84"/>
  <c r="DU177" i="84"/>
  <c r="DO179" i="84"/>
  <c r="DI181" i="84"/>
  <c r="EL182" i="84"/>
  <c r="EF184" i="84"/>
  <c r="DZ186" i="84"/>
  <c r="DT188" i="84"/>
  <c r="BQ188" i="84"/>
  <c r="AN187" i="84"/>
  <c r="AT185" i="84"/>
  <c r="AZ183" i="84"/>
  <c r="BF181" i="84"/>
  <c r="BL179" i="84"/>
  <c r="BR177" i="84"/>
  <c r="AO176" i="84"/>
  <c r="BJ163" i="84"/>
  <c r="AN161" i="84"/>
  <c r="BJ159" i="84"/>
  <c r="AN157" i="84"/>
  <c r="BR155" i="84"/>
  <c r="AV153" i="84"/>
  <c r="AT147" i="84"/>
  <c r="BE139" i="84"/>
  <c r="BO171" i="84"/>
  <c r="AU175" i="84"/>
  <c r="AO177" i="84"/>
  <c r="BR178" i="84"/>
  <c r="BL180" i="84"/>
  <c r="BF182" i="84"/>
  <c r="AZ184" i="84"/>
  <c r="AT186" i="84"/>
  <c r="AN188" i="84"/>
  <c r="EF187" i="84"/>
  <c r="EF185" i="84"/>
  <c r="EL183" i="84"/>
  <c r="DI182" i="84"/>
  <c r="DO180" i="84"/>
  <c r="DU178" i="84"/>
  <c r="EA176" i="84"/>
  <c r="CE188" i="84"/>
  <c r="Z187" i="84"/>
  <c r="CT186" i="84"/>
  <c r="Q186" i="84"/>
  <c r="CY184" i="84"/>
  <c r="AA184" i="84"/>
  <c r="DF182" i="84"/>
  <c r="BZ182" i="84"/>
  <c r="L181" i="84"/>
  <c r="CE180" i="84"/>
  <c r="R179" i="84"/>
  <c r="CJ178" i="84"/>
  <c r="AJ177" i="84"/>
  <c r="H131" i="84"/>
  <c r="AE141" i="84"/>
  <c r="CQ176" i="84"/>
  <c r="K176" i="84"/>
  <c r="CT188" i="84"/>
  <c r="U188" i="84"/>
  <c r="CY186" i="84"/>
  <c r="AI186" i="84"/>
  <c r="F185" i="84"/>
  <c r="CD184" i="84"/>
  <c r="T183" i="84"/>
  <c r="CI182" i="84"/>
  <c r="C182" i="84"/>
  <c r="CT180" i="84"/>
  <c r="Y180" i="84"/>
  <c r="D179" i="84"/>
  <c r="AI178" i="84"/>
  <c r="F177" i="84"/>
  <c r="CH176" i="84"/>
  <c r="AF175" i="84"/>
  <c r="CQ174" i="84"/>
  <c r="V188" i="84"/>
  <c r="DA187" i="84"/>
  <c r="CK187" i="84"/>
  <c r="AE187" i="84"/>
  <c r="AH186" i="84"/>
  <c r="B186" i="84"/>
  <c r="CQ185" i="84"/>
  <c r="CA185" i="84"/>
  <c r="K185" i="84"/>
  <c r="P184" i="84"/>
  <c r="CX183" i="84"/>
  <c r="CH183" i="84"/>
  <c r="Y183" i="84"/>
  <c r="AB182" i="84"/>
  <c r="DD181" i="84"/>
  <c r="CN181" i="84"/>
  <c r="BX181" i="84"/>
  <c r="E181" i="84"/>
  <c r="H180" i="84"/>
  <c r="CT179" i="84"/>
  <c r="CD179" i="84"/>
  <c r="Q179" i="84"/>
  <c r="T178" i="84"/>
  <c r="CZ177" i="84"/>
  <c r="CJ177" i="84"/>
  <c r="AC177" i="84"/>
  <c r="AF176" i="84"/>
  <c r="D176" i="84"/>
  <c r="CR175" i="84"/>
  <c r="CB175" i="84"/>
  <c r="M175" i="84"/>
  <c r="T174" i="84"/>
  <c r="AF169" i="84"/>
  <c r="CE168" i="84"/>
  <c r="H137" i="84"/>
  <c r="CF135" i="84"/>
  <c r="DD148" i="84"/>
  <c r="CR164" i="84"/>
  <c r="CT140" i="84"/>
  <c r="Q140" i="84"/>
  <c r="CS167" i="84"/>
  <c r="CU165" i="84"/>
  <c r="CE165" i="84"/>
  <c r="S165" i="84"/>
  <c r="V160" i="84"/>
  <c r="DA159" i="84"/>
  <c r="CK159" i="84"/>
  <c r="AE159" i="84"/>
  <c r="CM157" i="84"/>
  <c r="C157" i="84"/>
  <c r="DD141" i="84"/>
  <c r="CL141" i="84"/>
  <c r="Z132" i="84"/>
  <c r="CD136" i="84"/>
  <c r="CT136" i="84"/>
  <c r="BX133" i="84"/>
  <c r="DD133" i="84"/>
  <c r="CE133" i="84"/>
  <c r="AG144" i="84"/>
  <c r="AF151" i="84"/>
  <c r="M152" i="84"/>
  <c r="AC152" i="84"/>
  <c r="CJ152" i="84"/>
  <c r="CZ152" i="84"/>
  <c r="R153" i="84"/>
  <c r="AH153" i="84"/>
  <c r="H155" i="84"/>
  <c r="X151" i="84"/>
  <c r="I133" i="84"/>
  <c r="X132" i="84"/>
  <c r="I131" i="84"/>
  <c r="DU174" i="84"/>
  <c r="DY178" i="84"/>
  <c r="DM182" i="84"/>
  <c r="EJ185" i="84"/>
  <c r="BH188" i="84"/>
  <c r="BT184" i="84"/>
  <c r="AW181" i="84"/>
  <c r="BI177" i="84"/>
  <c r="BU173" i="84"/>
  <c r="BA169" i="84"/>
  <c r="DS177" i="84"/>
  <c r="DM179" i="84"/>
  <c r="EP180" i="84"/>
  <c r="EJ182" i="84"/>
  <c r="ED184" i="84"/>
  <c r="DX186" i="84"/>
  <c r="DR188" i="84"/>
  <c r="BA188" i="84"/>
  <c r="BG186" i="84"/>
  <c r="BM184" i="84"/>
  <c r="BS182" i="84"/>
  <c r="AP181" i="84"/>
  <c r="AV179" i="84"/>
  <c r="BB177" i="84"/>
  <c r="BH175" i="84"/>
  <c r="BE156" i="84"/>
  <c r="BB151" i="84"/>
  <c r="BO148" i="84"/>
  <c r="AP176" i="84"/>
  <c r="BS177" i="84"/>
  <c r="BM179" i="84"/>
  <c r="BG181" i="84"/>
  <c r="BA183" i="84"/>
  <c r="AU185" i="84"/>
  <c r="AO187" i="84"/>
  <c r="BR188" i="84"/>
  <c r="DR187" i="84"/>
  <c r="ED185" i="84"/>
  <c r="EJ183" i="84"/>
  <c r="EP181" i="84"/>
  <c r="DM180" i="84"/>
  <c r="DS178" i="84"/>
  <c r="DY176" i="84"/>
  <c r="EE174" i="84"/>
  <c r="DY172" i="84"/>
  <c r="DP131" i="84"/>
  <c r="CM188" i="84"/>
  <c r="V187" i="84"/>
  <c r="CL186" i="84"/>
  <c r="AJ185" i="84"/>
  <c r="CQ184" i="84"/>
  <c r="K184" i="84"/>
  <c r="CX182" i="84"/>
  <c r="Y182" i="84"/>
  <c r="DC180" i="84"/>
  <c r="AI180" i="84"/>
  <c r="B179" i="84"/>
  <c r="CB178" i="84"/>
  <c r="T177" i="84"/>
  <c r="M173" i="84"/>
  <c r="G172" i="84"/>
  <c r="CL156" i="84"/>
  <c r="CZ148" i="84"/>
  <c r="J141" i="84"/>
  <c r="CN165" i="84"/>
  <c r="CQ151" i="84"/>
  <c r="CW149" i="84"/>
  <c r="CQ132" i="84"/>
  <c r="CC176" i="84"/>
  <c r="J175" i="84"/>
  <c r="AJ173" i="84"/>
  <c r="CN188" i="84"/>
  <c r="E188" i="84"/>
  <c r="CQ186" i="84"/>
  <c r="S186" i="84"/>
  <c r="CV184" i="84"/>
  <c r="U184" i="84"/>
  <c r="DA182" i="84"/>
  <c r="AA182" i="84"/>
  <c r="F181" i="84"/>
  <c r="CL180" i="84"/>
  <c r="AF179" i="84"/>
  <c r="CC178" i="84"/>
  <c r="R177" i="84"/>
  <c r="CJ176" i="84"/>
  <c r="AJ175" i="84"/>
  <c r="T188" i="84"/>
  <c r="CZ187" i="84"/>
  <c r="CJ187" i="84"/>
  <c r="AC187" i="84"/>
  <c r="AF186" i="84"/>
  <c r="Y135" i="84"/>
  <c r="AE137" i="84"/>
  <c r="CD133" i="84"/>
  <c r="S139" i="84"/>
  <c r="I169" i="84"/>
  <c r="Q169" i="84"/>
  <c r="Y169" i="84"/>
  <c r="CH169" i="84"/>
  <c r="CX169" i="84"/>
  <c r="D135" i="84"/>
  <c r="F137" i="84"/>
  <c r="B145" i="84"/>
  <c r="CH160" i="84"/>
  <c r="N169" i="84"/>
  <c r="AD169" i="84"/>
  <c r="X167" i="84"/>
  <c r="T132" i="84"/>
  <c r="D132" i="84"/>
  <c r="DA135" i="84"/>
  <c r="CK135" i="84"/>
  <c r="AE135" i="84"/>
  <c r="O135" i="84"/>
  <c r="Z141" i="84"/>
  <c r="AF172" i="84"/>
  <c r="DX173" i="84"/>
  <c r="EB177" i="84"/>
  <c r="DP181" i="84"/>
  <c r="EM184" i="84"/>
  <c r="EA188" i="84"/>
  <c r="BQ185" i="84"/>
  <c r="AT182" i="84"/>
  <c r="BF178" i="84"/>
  <c r="BR174" i="84"/>
  <c r="AU171" i="84"/>
  <c r="BE155" i="84"/>
  <c r="BE137" i="84"/>
  <c r="BA135" i="84"/>
  <c r="BH132" i="84"/>
  <c r="DI175" i="84"/>
  <c r="DN176" i="84"/>
  <c r="EI177" i="84"/>
  <c r="EC179" i="84"/>
  <c r="DW181" i="84"/>
  <c r="DQ183" i="84"/>
  <c r="DK185" i="84"/>
  <c r="EN186" i="84"/>
  <c r="EH188" i="84"/>
  <c r="AU188" i="84"/>
  <c r="BA186" i="84"/>
  <c r="BG184" i="84"/>
  <c r="BM182" i="84"/>
  <c r="BS180" i="84"/>
  <c r="AP179" i="84"/>
  <c r="AV177" i="84"/>
  <c r="BB175" i="84"/>
  <c r="BT165" i="84"/>
  <c r="BL161" i="84"/>
  <c r="BO160" i="84"/>
  <c r="AT159" i="84"/>
  <c r="BG156" i="84"/>
  <c r="BJ155" i="84"/>
  <c r="BT153" i="84"/>
  <c r="AN153" i="84"/>
  <c r="AQ144" i="84"/>
  <c r="BU141" i="84"/>
  <c r="AU161" i="84"/>
  <c r="BI163" i="84"/>
  <c r="BU169" i="84"/>
  <c r="BI175" i="84"/>
  <c r="BC177" i="84"/>
  <c r="AW179" i="84"/>
  <c r="AQ181" i="84"/>
  <c r="BT182" i="84"/>
  <c r="BN184" i="84"/>
  <c r="BH186" i="84"/>
  <c r="BB188" i="84"/>
  <c r="DP187" i="84"/>
  <c r="DN185" i="84"/>
  <c r="DT183" i="84"/>
  <c r="DZ181" i="84"/>
  <c r="EF179" i="84"/>
  <c r="EL177" i="84"/>
  <c r="DI176" i="84"/>
  <c r="CY188" i="84"/>
  <c r="AE188" i="84"/>
  <c r="R187" i="84"/>
  <c r="CJ186" i="84"/>
  <c r="AF185" i="84"/>
  <c r="CO184" i="84"/>
  <c r="G184" i="84"/>
  <c r="CV182" i="84"/>
  <c r="U182" i="84"/>
  <c r="DA180" i="84"/>
  <c r="AE180" i="84"/>
  <c r="DF178" i="84"/>
  <c r="BZ178" i="84"/>
  <c r="P177" i="84"/>
  <c r="N171" i="84"/>
  <c r="L149" i="84"/>
  <c r="DB156" i="84"/>
  <c r="R149" i="84"/>
  <c r="DD165" i="84"/>
  <c r="CY151" i="84"/>
  <c r="DE149" i="84"/>
  <c r="J144" i="84"/>
  <c r="AH140" i="84"/>
  <c r="CK176" i="84"/>
  <c r="Z175" i="84"/>
  <c r="CL188" i="84"/>
  <c r="AJ187" i="84"/>
  <c r="CS186" i="84"/>
  <c r="O186" i="84"/>
  <c r="DD184" i="84"/>
  <c r="BX184" i="84"/>
  <c r="H183" i="84"/>
  <c r="CC182" i="84"/>
  <c r="V181" i="84"/>
  <c r="CJ180" i="84"/>
  <c r="I180" i="84"/>
  <c r="DA178" i="84"/>
  <c r="O178" i="84"/>
  <c r="DF176" i="84"/>
  <c r="CB176" i="84"/>
  <c r="T175" i="84"/>
  <c r="AH173" i="84"/>
  <c r="L188" i="84"/>
  <c r="CV187" i="84"/>
  <c r="CF187" i="84"/>
  <c r="U187" i="84"/>
  <c r="X186" i="84"/>
  <c r="DB185" i="84"/>
  <c r="CL185" i="84"/>
  <c r="AG185" i="84"/>
  <c r="C185" i="84"/>
  <c r="F184" i="84"/>
  <c r="CS183" i="84"/>
  <c r="CC183" i="84"/>
  <c r="O183" i="84"/>
  <c r="R182" i="84"/>
  <c r="CY181" i="84"/>
  <c r="CI181" i="84"/>
  <c r="AA181" i="84"/>
  <c r="AD180" i="84"/>
  <c r="DE179" i="84"/>
  <c r="CO179" i="84"/>
  <c r="BY179" i="84"/>
  <c r="G179" i="84"/>
  <c r="J178" i="84"/>
  <c r="CU177" i="84"/>
  <c r="CE177" i="84"/>
  <c r="S177" i="84"/>
  <c r="Z176" i="84"/>
  <c r="DC175" i="84"/>
  <c r="CM175" i="84"/>
  <c r="BY175" i="84"/>
  <c r="G175" i="84"/>
  <c r="T172" i="84"/>
  <c r="Z137" i="84"/>
  <c r="B133" i="84"/>
  <c r="CL132" i="84"/>
  <c r="AD131" i="84"/>
  <c r="CN148" i="84"/>
  <c r="F173" i="84"/>
  <c r="CR172" i="84"/>
  <c r="CB164" i="84"/>
  <c r="CB156" i="84"/>
  <c r="V141" i="84"/>
  <c r="CL140" i="84"/>
  <c r="CM167" i="84"/>
  <c r="AE167" i="84"/>
  <c r="CQ165" i="84"/>
  <c r="CA165" i="84"/>
  <c r="K165" i="84"/>
  <c r="N160" i="84"/>
  <c r="CW159" i="84"/>
  <c r="CG159" i="84"/>
  <c r="W159" i="84"/>
  <c r="CE157" i="84"/>
  <c r="X140" i="84"/>
  <c r="AJ142" i="84"/>
  <c r="CZ141" i="84"/>
  <c r="CD141" i="84"/>
  <c r="CV136" i="84"/>
  <c r="O133" i="84"/>
  <c r="Y133" i="84"/>
  <c r="G145" i="84"/>
  <c r="W145" i="84"/>
  <c r="CO145" i="84"/>
  <c r="CW145" i="84"/>
  <c r="DE145" i="84"/>
  <c r="AA147" i="84"/>
  <c r="CI147" i="84"/>
  <c r="R148" i="84"/>
  <c r="AG163" i="84"/>
  <c r="CL163" i="84"/>
  <c r="M171" i="84"/>
  <c r="AC171" i="84"/>
  <c r="CB171" i="84"/>
  <c r="V137" i="84"/>
  <c r="CI133" i="84"/>
  <c r="AG152" i="84"/>
  <c r="CL152" i="84"/>
  <c r="DB152" i="84"/>
  <c r="P173" i="84"/>
  <c r="V136" i="84"/>
  <c r="J136" i="84"/>
  <c r="F136" i="84"/>
  <c r="E131" i="84"/>
  <c r="AJ169" i="84"/>
  <c r="DX175" i="84"/>
  <c r="EB179" i="84"/>
  <c r="DP183" i="84"/>
  <c r="EM186" i="84"/>
  <c r="BA187" i="84"/>
  <c r="BM183" i="84"/>
  <c r="AP180" i="84"/>
  <c r="BB176" i="84"/>
  <c r="BM163" i="84"/>
  <c r="AO137" i="84"/>
  <c r="DK175" i="84"/>
  <c r="EK177" i="84"/>
  <c r="EE179" i="84"/>
  <c r="DY181" i="84"/>
  <c r="DS183" i="84"/>
  <c r="DM185" i="84"/>
  <c r="EP186" i="84"/>
  <c r="EJ188" i="84"/>
  <c r="BN187" i="84"/>
  <c r="BT185" i="84"/>
  <c r="AQ184" i="84"/>
  <c r="AW182" i="84"/>
  <c r="BC180" i="84"/>
  <c r="BI178" i="84"/>
  <c r="BO176" i="84"/>
  <c r="AY160" i="84"/>
  <c r="BL157" i="84"/>
  <c r="BE148" i="84"/>
  <c r="BO144" i="84"/>
  <c r="BJ143" i="84"/>
  <c r="BC145" i="84"/>
  <c r="BI147" i="84"/>
  <c r="BK161" i="84"/>
  <c r="BH176" i="84"/>
  <c r="BB178" i="84"/>
  <c r="AV180" i="84"/>
  <c r="AP182" i="84"/>
  <c r="BS183" i="84"/>
  <c r="BM185" i="84"/>
  <c r="BG187" i="84"/>
  <c r="EA186" i="84"/>
  <c r="EM182" i="84"/>
  <c r="DP179" i="84"/>
  <c r="EB175" i="84"/>
  <c r="EI140" i="84"/>
  <c r="DA188" i="84"/>
  <c r="DB186" i="84"/>
  <c r="D185" i="84"/>
  <c r="N183" i="84"/>
  <c r="CM180" i="84"/>
  <c r="CR178" i="84"/>
  <c r="CW176" i="84"/>
  <c r="DE142" i="84"/>
  <c r="K151" i="84"/>
  <c r="AI143" i="84"/>
  <c r="CC141" i="84"/>
  <c r="DF188" i="84"/>
  <c r="H187" i="84"/>
  <c r="V185" i="84"/>
  <c r="X183" i="84"/>
  <c r="AH181" i="84"/>
  <c r="U180" i="84"/>
  <c r="S178" i="84"/>
  <c r="AG176" i="84"/>
  <c r="CC174" i="84"/>
  <c r="CR187" i="84"/>
  <c r="M187" i="84"/>
  <c r="O131" i="84"/>
  <c r="AG139" i="84"/>
  <c r="CL139" i="84"/>
  <c r="H140" i="84"/>
  <c r="CM163" i="84"/>
  <c r="DC163" i="84"/>
  <c r="X160" i="84"/>
  <c r="CB169" i="84"/>
  <c r="CJ169" i="84"/>
  <c r="CR169" i="84"/>
  <c r="CZ169" i="84"/>
  <c r="G171" i="84"/>
  <c r="BY171" i="84"/>
  <c r="CJ144" i="84"/>
  <c r="R145" i="84"/>
  <c r="H147" i="84"/>
  <c r="BZ160" i="84"/>
  <c r="CP160" i="84"/>
  <c r="AD161" i="84"/>
  <c r="T163" i="84"/>
  <c r="V169" i="84"/>
  <c r="L132" i="84"/>
  <c r="CW135" i="84"/>
  <c r="BY135" i="84"/>
  <c r="G135" i="84"/>
  <c r="CT156" i="84"/>
  <c r="DV179" i="84"/>
  <c r="EG186" i="84"/>
  <c r="AN184" i="84"/>
  <c r="BL176" i="84"/>
  <c r="BG169" i="84"/>
  <c r="BU157" i="84"/>
  <c r="BE143" i="84"/>
  <c r="EI139" i="84"/>
  <c r="EA175" i="84"/>
  <c r="EL176" i="84"/>
  <c r="DZ180" i="84"/>
  <c r="DN184" i="84"/>
  <c r="BD185" i="84"/>
  <c r="BP181" i="84"/>
  <c r="AS178" i="84"/>
  <c r="BE174" i="84"/>
  <c r="AQ160" i="84"/>
  <c r="BD157" i="84"/>
  <c r="AQ156" i="84"/>
  <c r="AY148" i="84"/>
  <c r="BB147" i="84"/>
  <c r="BG144" i="84"/>
  <c r="BS149" i="84"/>
  <c r="BN156" i="84"/>
  <c r="BQ159" i="84"/>
  <c r="BE171" i="84"/>
  <c r="AZ178" i="84"/>
  <c r="AN182" i="84"/>
  <c r="BK185" i="84"/>
  <c r="DK186" i="84"/>
  <c r="DW182" i="84"/>
  <c r="EI178" i="84"/>
  <c r="DL175" i="84"/>
  <c r="DX171" i="84"/>
  <c r="CK188" i="84"/>
  <c r="CZ186" i="84"/>
  <c r="DE184" i="84"/>
  <c r="J183" i="84"/>
  <c r="X181" i="84"/>
  <c r="AD179" i="84"/>
  <c r="CY176" i="84"/>
  <c r="AF147" i="84"/>
  <c r="U140" i="84"/>
  <c r="X156" i="84"/>
  <c r="M157" i="84"/>
  <c r="BY149" i="84"/>
  <c r="C131" i="84"/>
  <c r="W176" i="84"/>
  <c r="CA186" i="84"/>
  <c r="CN184" i="84"/>
  <c r="O182" i="84"/>
  <c r="DD180" i="84"/>
  <c r="T179" i="84"/>
  <c r="V177" i="84"/>
  <c r="DA174" i="84"/>
  <c r="AF188" i="84"/>
  <c r="CN187" i="84"/>
  <c r="E187" i="84"/>
  <c r="CT185" i="84"/>
  <c r="Q185" i="84"/>
  <c r="DA183" i="84"/>
  <c r="AE183" i="84"/>
  <c r="B182" i="84"/>
  <c r="N180" i="84"/>
  <c r="CG179" i="84"/>
  <c r="Z178" i="84"/>
  <c r="CM177" i="84"/>
  <c r="C177" i="84"/>
  <c r="CW175" i="84"/>
  <c r="W175" i="84"/>
  <c r="F143" i="84"/>
  <c r="D131" i="84"/>
  <c r="P151" i="84"/>
  <c r="AC140" i="84"/>
  <c r="CR156" i="84"/>
  <c r="DB148" i="84"/>
  <c r="D143" i="84"/>
  <c r="DB140" i="84"/>
  <c r="CC167" i="84"/>
  <c r="AA165" i="84"/>
  <c r="CO159" i="84"/>
  <c r="G159" i="84"/>
  <c r="S157" i="84"/>
  <c r="CZ136" i="84"/>
  <c r="W133" i="84"/>
  <c r="X144" i="84"/>
  <c r="AF152" i="84"/>
  <c r="CB153" i="84"/>
  <c r="CJ153" i="84"/>
  <c r="X152" i="84"/>
  <c r="DF163" i="84"/>
  <c r="P135" i="84"/>
  <c r="H133" i="84"/>
  <c r="CA133" i="84"/>
  <c r="AI138" i="84"/>
  <c r="DE138" i="84"/>
  <c r="B161" i="84"/>
  <c r="AH161" i="84"/>
  <c r="R136" i="84"/>
  <c r="N136" i="84"/>
  <c r="H136" i="84"/>
  <c r="B136" i="84"/>
  <c r="P143" i="84"/>
  <c r="CC172" i="84"/>
  <c r="EH177" i="84"/>
  <c r="DV181" i="84"/>
  <c r="DJ185" i="84"/>
  <c r="EG188" i="84"/>
  <c r="BG185" i="84"/>
  <c r="BS181" i="84"/>
  <c r="AV178" i="84"/>
  <c r="BT152" i="84"/>
  <c r="BS147" i="84"/>
  <c r="BU137" i="84"/>
  <c r="BU133" i="84"/>
  <c r="EN176" i="84"/>
  <c r="EH178" i="84"/>
  <c r="EB180" i="84"/>
  <c r="DV182" i="84"/>
  <c r="DP184" i="84"/>
  <c r="DJ186" i="84"/>
  <c r="EM187" i="84"/>
  <c r="BK188" i="84"/>
  <c r="BQ186" i="84"/>
  <c r="AN185" i="84"/>
  <c r="AT183" i="84"/>
  <c r="AZ181" i="84"/>
  <c r="BF179" i="84"/>
  <c r="BL177" i="84"/>
  <c r="BR175" i="84"/>
  <c r="BE164" i="84"/>
  <c r="BB159" i="84"/>
  <c r="BO156" i="84"/>
  <c r="BR151" i="84"/>
  <c r="AV149" i="84"/>
  <c r="AW144" i="84"/>
  <c r="BI140" i="84"/>
  <c r="BQ149" i="84"/>
  <c r="BI165" i="84"/>
  <c r="BK175" i="84"/>
  <c r="BE177" i="84"/>
  <c r="AY179" i="84"/>
  <c r="AS181" i="84"/>
  <c r="AM183" i="84"/>
  <c r="BP184" i="84"/>
  <c r="BJ186" i="84"/>
  <c r="BD188" i="84"/>
  <c r="EH187" i="84"/>
  <c r="DM186" i="84"/>
  <c r="DS184" i="84"/>
  <c r="DY182" i="84"/>
  <c r="EE180" i="84"/>
  <c r="EK178" i="84"/>
  <c r="EQ176" i="84"/>
  <c r="DN175" i="84"/>
  <c r="CS188" i="84"/>
  <c r="O188" i="84"/>
  <c r="CR186" i="84"/>
  <c r="M186" i="84"/>
  <c r="CW184" i="84"/>
  <c r="W184" i="84"/>
  <c r="DD182" i="84"/>
  <c r="BX182" i="84"/>
  <c r="H181" i="84"/>
  <c r="CC180" i="84"/>
  <c r="N179" i="84"/>
  <c r="CH178" i="84"/>
  <c r="AF177" i="84"/>
  <c r="AC173" i="84"/>
  <c r="W144" i="84"/>
  <c r="CO172" i="84"/>
  <c r="DF164" i="84"/>
  <c r="V157" i="84"/>
  <c r="DA136" i="84"/>
  <c r="CT159" i="84"/>
  <c r="B152" i="84"/>
  <c r="Z148" i="84"/>
  <c r="C143" i="84"/>
  <c r="O141" i="84"/>
  <c r="CI176" i="84"/>
  <c r="AD175" i="84"/>
  <c r="CP174" i="84"/>
  <c r="I174" i="84"/>
  <c r="CV188" i="84"/>
  <c r="Q188" i="84"/>
  <c r="DA186" i="84"/>
  <c r="AE186" i="84"/>
  <c r="DB184" i="84"/>
  <c r="AG184" i="84"/>
  <c r="D183" i="84"/>
  <c r="CA182" i="84"/>
  <c r="Z181" i="84"/>
  <c r="CR180" i="84"/>
  <c r="M180" i="84"/>
  <c r="CS178" i="84"/>
  <c r="C178" i="84"/>
  <c r="CP176" i="84"/>
  <c r="Q176" i="84"/>
  <c r="CY174" i="84"/>
  <c r="AD188" i="84"/>
  <c r="DE187" i="84"/>
  <c r="CO187" i="84"/>
  <c r="BY187" i="84"/>
  <c r="G187" i="84"/>
  <c r="J186" i="84"/>
  <c r="CX185" i="84"/>
  <c r="CH185" i="84"/>
  <c r="Y185" i="84"/>
  <c r="X184" i="84"/>
  <c r="DB183" i="84"/>
  <c r="CL183" i="84"/>
  <c r="AG183" i="84"/>
  <c r="AJ182" i="84"/>
  <c r="D182" i="84"/>
  <c r="CR181" i="84"/>
  <c r="CB181" i="84"/>
  <c r="M181" i="84"/>
  <c r="P180" i="84"/>
  <c r="CX179" i="84"/>
  <c r="CH179" i="84"/>
  <c r="Y179" i="84"/>
  <c r="AB178" i="84"/>
  <c r="DD177" i="84"/>
  <c r="CN177" i="84"/>
  <c r="BX177" i="84"/>
  <c r="E177" i="84"/>
  <c r="L176" i="84"/>
  <c r="CV175" i="84"/>
  <c r="CF175" i="84"/>
  <c r="U175" i="84"/>
  <c r="DC173" i="84"/>
  <c r="CU173" i="84"/>
  <c r="CM173" i="84"/>
  <c r="AI173" i="84"/>
  <c r="CZ171" i="84"/>
  <c r="P169" i="84"/>
  <c r="DB142" i="84"/>
  <c r="DE140" i="84"/>
  <c r="J133" i="84"/>
  <c r="CT132" i="84"/>
  <c r="CN135" i="84"/>
  <c r="CY172" i="84"/>
  <c r="CL164" i="84"/>
  <c r="CX156" i="84"/>
  <c r="J149" i="84"/>
  <c r="H143" i="84"/>
  <c r="AG172" i="84"/>
  <c r="AJ171" i="84"/>
  <c r="R165" i="84"/>
  <c r="AF163" i="84"/>
  <c r="CV156" i="84"/>
  <c r="U156" i="84"/>
  <c r="DF148" i="84"/>
  <c r="BZ148" i="84"/>
  <c r="L143" i="84"/>
  <c r="DF140" i="84"/>
  <c r="CI167" i="84"/>
  <c r="AA167" i="84"/>
  <c r="DE165" i="84"/>
  <c r="CO165" i="84"/>
  <c r="BY165" i="84"/>
  <c r="G165" i="84"/>
  <c r="J160" i="84"/>
  <c r="CU159" i="84"/>
  <c r="CE159" i="84"/>
  <c r="S159" i="84"/>
  <c r="CA157" i="84"/>
  <c r="P144" i="84"/>
  <c r="CH143" i="84"/>
  <c r="CX141" i="84"/>
  <c r="AF165" i="84"/>
  <c r="CW133" i="84"/>
  <c r="CB135" i="84"/>
  <c r="DF159" i="84"/>
  <c r="DC151" i="84"/>
  <c r="R144" i="84"/>
  <c r="CS148" i="84"/>
  <c r="F171" i="84"/>
  <c r="DJ135" i="84"/>
  <c r="EP135" i="84"/>
  <c r="EM136" i="84"/>
  <c r="EJ137" i="84"/>
  <c r="DX139" i="84"/>
  <c r="DR141" i="84"/>
  <c r="DL143" i="84"/>
  <c r="EO144" i="84"/>
  <c r="EC148" i="84"/>
  <c r="DQ152" i="84"/>
  <c r="DS174" i="84"/>
  <c r="DW178" i="84"/>
  <c r="EG180" i="84"/>
  <c r="DU184" i="84"/>
  <c r="EO188" i="84"/>
  <c r="BB184" i="84"/>
  <c r="BK181" i="84"/>
  <c r="BD178" i="84"/>
  <c r="AW175" i="84"/>
  <c r="AZ156" i="84"/>
  <c r="BI153" i="84"/>
  <c r="BU149" i="84"/>
  <c r="AR148" i="84"/>
  <c r="BA145" i="84"/>
  <c r="BG143" i="84"/>
  <c r="BI141" i="84"/>
  <c r="BJ136" i="84"/>
  <c r="BE135" i="84"/>
  <c r="BK133" i="84"/>
  <c r="BE132" i="84"/>
  <c r="BI160" i="84"/>
  <c r="AU168" i="84"/>
  <c r="AX169" i="84"/>
  <c r="BN169" i="84"/>
  <c r="AR171" i="84"/>
  <c r="BH171" i="84"/>
  <c r="AO172" i="84"/>
  <c r="AV175" i="84"/>
  <c r="BT175" i="84"/>
  <c r="BK176" i="84"/>
  <c r="BH177" i="84"/>
  <c r="BE178" i="84"/>
  <c r="BB179" i="84"/>
  <c r="AQ180" i="84"/>
  <c r="AV181" i="84"/>
  <c r="BA182" i="84"/>
  <c r="AX183" i="84"/>
  <c r="AS184" i="84"/>
  <c r="AP185" i="84"/>
  <c r="AM186" i="84"/>
  <c r="BS186" i="84"/>
  <c r="BP187" i="84"/>
  <c r="BM188" i="84"/>
  <c r="DV188" i="84"/>
  <c r="DQ187" i="84"/>
  <c r="EB186" i="84"/>
  <c r="EE185" i="84"/>
  <c r="EJ184" i="84"/>
  <c r="EE183" i="84"/>
  <c r="EF182" i="84"/>
  <c r="EI181" i="84"/>
  <c r="EL180" i="84"/>
  <c r="EO179" i="84"/>
  <c r="DI179" i="84"/>
  <c r="DL178" i="84"/>
  <c r="DQ177" i="84"/>
  <c r="EB176" i="84"/>
  <c r="EE175" i="84"/>
  <c r="EH174" i="84"/>
  <c r="DM139" i="84"/>
  <c r="AP132" i="84"/>
  <c r="BE151" i="84"/>
  <c r="AY153" i="84"/>
  <c r="AT156" i="84"/>
  <c r="AN160" i="84"/>
  <c r="BQ161" i="84"/>
  <c r="BL168" i="84"/>
  <c r="BD176" i="84"/>
  <c r="BK179" i="84"/>
  <c r="AY183" i="84"/>
  <c r="AP186" i="84"/>
  <c r="DS188" i="84"/>
  <c r="EH183" i="84"/>
  <c r="EQ180" i="84"/>
  <c r="DT177" i="84"/>
  <c r="DZ175" i="84"/>
  <c r="DN161" i="84"/>
  <c r="DT159" i="84"/>
  <c r="EF155" i="84"/>
  <c r="EL153" i="84"/>
  <c r="DI152" i="84"/>
  <c r="DU148" i="84"/>
  <c r="EG144" i="84"/>
  <c r="EM142" i="84"/>
  <c r="DJ141" i="84"/>
  <c r="DP139" i="84"/>
  <c r="EF137" i="84"/>
  <c r="EI136" i="84"/>
  <c r="W141" i="84"/>
  <c r="K143" i="84"/>
  <c r="AH148" i="84"/>
  <c r="J152" i="84"/>
  <c r="DD157" i="84"/>
  <c r="CX159" i="84"/>
  <c r="CR165" i="84"/>
  <c r="N165" i="84"/>
  <c r="V133" i="84"/>
  <c r="AJ153" i="84"/>
  <c r="DT135" i="84"/>
  <c r="DI136" i="84"/>
  <c r="EO136" i="84"/>
  <c r="EN175" i="84"/>
  <c r="DR177" i="84"/>
  <c r="DL179" i="84"/>
  <c r="EO180" i="84"/>
  <c r="EI182" i="84"/>
  <c r="EC184" i="84"/>
  <c r="DW186" i="84"/>
  <c r="DQ188" i="84"/>
  <c r="BQ187" i="84"/>
  <c r="AN186" i="84"/>
  <c r="AT184" i="84"/>
  <c r="AZ182" i="84"/>
  <c r="BF180" i="84"/>
  <c r="BL178" i="84"/>
  <c r="BR176" i="84"/>
  <c r="AO175" i="84"/>
  <c r="BQ169" i="84"/>
  <c r="BE157" i="84"/>
  <c r="AR156" i="84"/>
  <c r="BG151" i="84"/>
  <c r="BM149" i="84"/>
  <c r="BJ148" i="84"/>
  <c r="BN140" i="84"/>
  <c r="BG139" i="84"/>
  <c r="BG133" i="84"/>
  <c r="AR132" i="84"/>
  <c r="BE131" i="84"/>
  <c r="DS139" i="84"/>
  <c r="DM141" i="84"/>
  <c r="EM143" i="84"/>
  <c r="EG145" i="84"/>
  <c r="DX148" i="84"/>
  <c r="DL152" i="84"/>
  <c r="EO153" i="84"/>
  <c r="EI155" i="84"/>
  <c r="DW159" i="84"/>
  <c r="DQ161" i="84"/>
  <c r="DK163" i="84"/>
  <c r="EM167" i="84"/>
  <c r="EG169" i="84"/>
  <c r="EQ171" i="84"/>
  <c r="EB172" i="84"/>
  <c r="DS175" i="84"/>
  <c r="DP176" i="84"/>
  <c r="DK177" i="84"/>
  <c r="EQ177" i="84"/>
  <c r="EN178" i="84"/>
  <c r="EK179" i="84"/>
  <c r="EH180" i="84"/>
  <c r="EE181" i="84"/>
  <c r="EB182" i="84"/>
  <c r="DY183" i="84"/>
  <c r="DV184" i="84"/>
  <c r="DS185" i="84"/>
  <c r="DP186" i="84"/>
  <c r="DM187" i="84"/>
  <c r="DJ188" i="84"/>
  <c r="EP188" i="84"/>
  <c r="BS188" i="84"/>
  <c r="AM188" i="84"/>
  <c r="AP187" i="84"/>
  <c r="AS186" i="84"/>
  <c r="AV185" i="84"/>
  <c r="AY184" i="84"/>
  <c r="BB183" i="84"/>
  <c r="BE182" i="84"/>
  <c r="BH181" i="84"/>
  <c r="BK180" i="84"/>
  <c r="BN179" i="84"/>
  <c r="BQ178" i="84"/>
  <c r="BT177" i="84"/>
  <c r="AN177" i="84"/>
  <c r="AQ176" i="84"/>
  <c r="AT175" i="84"/>
  <c r="AO168" i="84"/>
  <c r="BR165" i="84"/>
  <c r="BU164" i="84"/>
  <c r="AO160" i="84"/>
  <c r="BB157" i="84"/>
  <c r="BE152" i="84"/>
  <c r="BH151" i="84"/>
  <c r="BR149" i="84"/>
  <c r="BU148" i="84"/>
  <c r="AO144" i="84"/>
  <c r="BL141" i="84"/>
  <c r="AN141" i="84"/>
  <c r="BR139" i="84"/>
  <c r="AT139" i="84"/>
  <c r="BB140" i="84"/>
  <c r="BT142" i="84"/>
  <c r="AR144" i="84"/>
  <c r="AS151" i="84"/>
  <c r="AV156" i="84"/>
  <c r="BI157" i="84"/>
  <c r="BI159" i="84"/>
  <c r="BF160" i="84"/>
  <c r="BC161" i="84"/>
  <c r="BG163" i="84"/>
  <c r="BA165" i="84"/>
  <c r="AU167" i="84"/>
  <c r="BN168" i="84"/>
  <c r="AW171" i="84"/>
  <c r="BQ175" i="84"/>
  <c r="BN176" i="84"/>
  <c r="BK177" i="84"/>
  <c r="BH178" i="84"/>
  <c r="BE179" i="84"/>
  <c r="BB180" i="84"/>
  <c r="AY181" i="84"/>
  <c r="AV182" i="84"/>
  <c r="AS183" i="84"/>
  <c r="AP184" i="84"/>
  <c r="AM185" i="84"/>
  <c r="BS185" i="84"/>
  <c r="BP186" i="84"/>
  <c r="BM187" i="84"/>
  <c r="BJ188" i="84"/>
  <c r="DW188" i="84"/>
  <c r="DZ187" i="84"/>
  <c r="EI186" i="84"/>
  <c r="EL185" i="84"/>
  <c r="EO184" i="84"/>
  <c r="DI184" i="84"/>
  <c r="DL183" i="84"/>
  <c r="DO182" i="84"/>
  <c r="DR181" i="84"/>
  <c r="DU180" i="84"/>
  <c r="DX179" i="84"/>
  <c r="EA178" i="84"/>
  <c r="ED177" i="84"/>
  <c r="EG176" i="84"/>
  <c r="EJ175" i="84"/>
  <c r="EK172" i="84"/>
  <c r="EA172" i="84"/>
  <c r="EB171" i="84"/>
  <c r="EJ169" i="84"/>
  <c r="DN169" i="84"/>
  <c r="DY168" i="84"/>
  <c r="EB167" i="84"/>
  <c r="CU185" i="84"/>
  <c r="CE185" i="84"/>
  <c r="S185" i="84"/>
  <c r="N184" i="84"/>
  <c r="CW183" i="84"/>
  <c r="CG183" i="84"/>
  <c r="W183" i="84"/>
  <c r="Z182" i="84"/>
  <c r="DC181" i="84"/>
  <c r="CM181" i="84"/>
  <c r="AI181" i="84"/>
  <c r="C181" i="84"/>
  <c r="F180" i="84"/>
  <c r="CS179" i="84"/>
  <c r="CC179" i="84"/>
  <c r="O179" i="84"/>
  <c r="R178" i="84"/>
  <c r="CY177" i="84"/>
  <c r="CI177" i="84"/>
  <c r="AA177" i="84"/>
  <c r="AH176" i="84"/>
  <c r="F176" i="84"/>
  <c r="CS175" i="84"/>
  <c r="CC175" i="84"/>
  <c r="O175" i="84"/>
  <c r="L172" i="84"/>
  <c r="DC168" i="84"/>
  <c r="AI168" i="84"/>
  <c r="AF161" i="84"/>
  <c r="AE152" i="84"/>
  <c r="BX135" i="84"/>
  <c r="CQ172" i="84"/>
  <c r="K172" i="84"/>
  <c r="AG164" i="84"/>
  <c r="CH156" i="84"/>
  <c r="CV148" i="84"/>
  <c r="K133" i="84"/>
  <c r="CX172" i="84"/>
  <c r="CH172" i="84"/>
  <c r="CZ164" i="84"/>
  <c r="P159" i="84"/>
  <c r="Z157" i="84"/>
  <c r="CN156" i="84"/>
  <c r="E156" i="84"/>
  <c r="Y148" i="84"/>
  <c r="DC142" i="84"/>
  <c r="CX140" i="84"/>
  <c r="Y140" i="84"/>
  <c r="CE167" i="84"/>
  <c r="S167" i="84"/>
  <c r="DA165" i="84"/>
  <c r="CK165" i="84"/>
  <c r="AE165" i="84"/>
  <c r="AH164" i="84"/>
  <c r="CQ159" i="84"/>
  <c r="K159" i="84"/>
  <c r="CY157" i="84"/>
  <c r="AA157" i="84"/>
  <c r="DF143" i="84"/>
  <c r="BZ143" i="84"/>
  <c r="CT141" i="84"/>
  <c r="AH136" i="84"/>
  <c r="N172" i="84"/>
  <c r="F157" i="84"/>
  <c r="Q167" i="84"/>
  <c r="AI151" i="84"/>
  <c r="N155" i="84"/>
  <c r="DR135" i="84"/>
  <c r="DO136" i="84"/>
  <c r="DL137" i="84"/>
  <c r="EH141" i="84"/>
  <c r="DV145" i="84"/>
  <c r="DJ149" i="84"/>
  <c r="EG152" i="84"/>
  <c r="DI160" i="84"/>
  <c r="EL161" i="84"/>
  <c r="DM176" i="84"/>
  <c r="EM178" i="84"/>
  <c r="DK182" i="84"/>
  <c r="EH185" i="84"/>
  <c r="BF188" i="84"/>
  <c r="BU183" i="84"/>
  <c r="BN180" i="84"/>
  <c r="BG177" i="84"/>
  <c r="BI171" i="84"/>
  <c r="BU167" i="84"/>
  <c r="BB164" i="84"/>
  <c r="BG161" i="84"/>
  <c r="BM159" i="84"/>
  <c r="AS153" i="84"/>
  <c r="BE149" i="84"/>
  <c r="BT144" i="84"/>
  <c r="AQ143" i="84"/>
  <c r="AY139" i="84"/>
  <c r="AY137" i="84"/>
  <c r="BB136" i="84"/>
  <c r="AW135" i="84"/>
  <c r="BM132" i="84"/>
  <c r="BR133" i="84"/>
  <c r="AV135" i="84"/>
  <c r="BL135" i="84"/>
  <c r="BP139" i="84"/>
  <c r="BU140" i="84"/>
  <c r="BB141" i="84"/>
  <c r="BR141" i="84"/>
  <c r="BL151" i="84"/>
  <c r="BS152" i="84"/>
  <c r="BI156" i="84"/>
  <c r="BK160" i="84"/>
  <c r="BQ164" i="84"/>
  <c r="BC168" i="84"/>
  <c r="AZ169" i="84"/>
  <c r="AT171" i="84"/>
  <c r="BI174" i="84"/>
  <c r="AX175" i="84"/>
  <c r="AS176" i="84"/>
  <c r="BQ176" i="84"/>
  <c r="BN177" i="84"/>
  <c r="BK178" i="84"/>
  <c r="BH179" i="84"/>
  <c r="BE180" i="84"/>
  <c r="BB181" i="84"/>
  <c r="BG182" i="84"/>
  <c r="BL183" i="84"/>
  <c r="BC184" i="84"/>
  <c r="AZ185" i="84"/>
  <c r="AW186" i="84"/>
  <c r="AT187" i="84"/>
  <c r="AQ188" i="84"/>
  <c r="EN188" i="84"/>
  <c r="EQ187" i="84"/>
  <c r="DK187" i="84"/>
  <c r="DN186" i="84"/>
  <c r="DW185" i="84"/>
  <c r="DZ184" i="84"/>
  <c r="DU183" i="84"/>
  <c r="DR182" i="84"/>
  <c r="EC181" i="84"/>
  <c r="EF180" i="84"/>
  <c r="EI179" i="84"/>
  <c r="EL178" i="84"/>
  <c r="EG177" i="84"/>
  <c r="EP176" i="84"/>
  <c r="DR176" i="84"/>
  <c r="DU175" i="84"/>
  <c r="BI131" i="84"/>
  <c r="BI137" i="84"/>
  <c r="BE165" i="84"/>
  <c r="BT176" i="84"/>
  <c r="AR180" i="84"/>
  <c r="BO183" i="84"/>
  <c r="BC187" i="84"/>
  <c r="EO186" i="84"/>
  <c r="DR183" i="84"/>
  <c r="ED179" i="84"/>
  <c r="EM176" i="84"/>
  <c r="DJ175" i="84"/>
  <c r="EG160" i="84"/>
  <c r="DJ157" i="84"/>
  <c r="DV153" i="84"/>
  <c r="EB151" i="84"/>
  <c r="EH149" i="84"/>
  <c r="EN147" i="84"/>
  <c r="DQ144" i="84"/>
  <c r="EC140" i="84"/>
  <c r="CG141" i="84"/>
  <c r="CA143" i="84"/>
  <c r="AE149" i="84"/>
  <c r="S151" i="84"/>
  <c r="E157" i="84"/>
  <c r="P160" i="84"/>
  <c r="CN140" i="84"/>
  <c r="Q156" i="84"/>
  <c r="D167" i="84"/>
  <c r="CR135" i="84"/>
  <c r="X141" i="84"/>
  <c r="S156" i="84"/>
  <c r="F172" i="84"/>
  <c r="EB135" i="84"/>
  <c r="EC136" i="84"/>
  <c r="DQ140" i="84"/>
  <c r="EB163" i="84"/>
  <c r="DO176" i="84"/>
  <c r="DI178" i="84"/>
  <c r="EL179" i="84"/>
  <c r="EF181" i="84"/>
  <c r="DZ183" i="84"/>
  <c r="DT185" i="84"/>
  <c r="DN187" i="84"/>
  <c r="EQ188" i="84"/>
  <c r="AU187" i="84"/>
  <c r="BA185" i="84"/>
  <c r="BG183" i="84"/>
  <c r="BM181" i="84"/>
  <c r="BS179" i="84"/>
  <c r="AP178" i="84"/>
  <c r="AV176" i="84"/>
  <c r="BB174" i="84"/>
  <c r="AW167" i="84"/>
  <c r="BM165" i="84"/>
  <c r="AZ164" i="84"/>
  <c r="BI161" i="84"/>
  <c r="BO159" i="84"/>
  <c r="BU155" i="84"/>
  <c r="BG149" i="84"/>
  <c r="BI145" i="84"/>
  <c r="BO143" i="84"/>
  <c r="BN136" i="84"/>
  <c r="BK135" i="84"/>
  <c r="BE133" i="84"/>
  <c r="BJ132" i="84"/>
  <c r="BS131" i="84"/>
  <c r="EF140" i="84"/>
  <c r="DW143" i="84"/>
  <c r="DQ145" i="84"/>
  <c r="EQ147" i="84"/>
  <c r="EK149" i="84"/>
  <c r="EE151" i="84"/>
  <c r="DY153" i="84"/>
  <c r="DS155" i="84"/>
  <c r="DM157" i="84"/>
  <c r="EJ160" i="84"/>
  <c r="DX164" i="84"/>
  <c r="DW167" i="84"/>
  <c r="DQ169" i="84"/>
  <c r="EA171" i="84"/>
  <c r="DY175" i="84"/>
  <c r="DV176" i="84"/>
  <c r="DM177" i="84"/>
  <c r="DJ178" i="84"/>
  <c r="EP178" i="84"/>
  <c r="EM179" i="84"/>
  <c r="EJ180" i="84"/>
  <c r="EG181" i="84"/>
  <c r="ED182" i="84"/>
  <c r="EA183" i="84"/>
  <c r="DX184" i="84"/>
  <c r="DU185" i="84"/>
  <c r="DR186" i="84"/>
  <c r="DO187" i="84"/>
  <c r="DL188" i="84"/>
  <c r="BI188" i="84"/>
  <c r="BL187" i="84"/>
  <c r="BO186" i="84"/>
  <c r="BR185" i="84"/>
  <c r="BU184" i="84"/>
  <c r="AO184" i="84"/>
  <c r="AR183" i="84"/>
  <c r="AU182" i="84"/>
  <c r="AX181" i="84"/>
  <c r="BA180" i="84"/>
  <c r="BD179" i="84"/>
  <c r="BG178" i="84"/>
  <c r="BJ177" i="84"/>
  <c r="BM176" i="84"/>
  <c r="BP175" i="84"/>
  <c r="BE168" i="84"/>
  <c r="BJ165" i="84"/>
  <c r="BM164" i="84"/>
  <c r="BP159" i="84"/>
  <c r="AT157" i="84"/>
  <c r="AW152" i="84"/>
  <c r="BJ149" i="84"/>
  <c r="AZ143" i="84"/>
  <c r="BD141" i="84"/>
  <c r="AY140" i="84"/>
  <c r="BJ139" i="84"/>
  <c r="BE136" i="84"/>
  <c r="BD133" i="84"/>
  <c r="AN133" i="84"/>
  <c r="BS139" i="84"/>
  <c r="BP140" i="84"/>
  <c r="AM143" i="84"/>
  <c r="BE145" i="84"/>
  <c r="BA147" i="84"/>
  <c r="BQ155" i="84"/>
  <c r="BK157" i="84"/>
  <c r="BE161" i="84"/>
  <c r="AS163" i="84"/>
  <c r="BI167" i="84"/>
  <c r="AR168" i="84"/>
  <c r="BB172" i="84"/>
  <c r="AP174" i="84"/>
  <c r="AM175" i="84"/>
  <c r="BS175" i="84"/>
  <c r="BP176" i="84"/>
  <c r="BM177" i="84"/>
  <c r="BJ178" i="84"/>
  <c r="BG179" i="84"/>
  <c r="BD180" i="84"/>
  <c r="BA181" i="84"/>
  <c r="AX182" i="84"/>
  <c r="AU183" i="84"/>
  <c r="AR184" i="84"/>
  <c r="AO185" i="84"/>
  <c r="BU185" i="84"/>
  <c r="BR186" i="84"/>
  <c r="BO187" i="84"/>
  <c r="BL188" i="84"/>
  <c r="DU188" i="84"/>
  <c r="DX187" i="84"/>
  <c r="DU186" i="84"/>
  <c r="DX185" i="84"/>
  <c r="EA184" i="84"/>
  <c r="ED183" i="84"/>
  <c r="EG182" i="84"/>
  <c r="EJ181" i="84"/>
  <c r="EM180" i="84"/>
  <c r="EP179" i="84"/>
  <c r="DJ179" i="84"/>
  <c r="DM178" i="84"/>
  <c r="DP177" i="84"/>
  <c r="DS176" i="84"/>
  <c r="DV175" i="84"/>
  <c r="DY174" i="84"/>
  <c r="EQ172" i="84"/>
  <c r="EJ171" i="84"/>
  <c r="DN171" i="84"/>
  <c r="EF169" i="84"/>
  <c r="DZ167" i="84"/>
  <c r="DR167" i="84"/>
  <c r="EE164" i="84"/>
  <c r="EH163" i="84"/>
  <c r="DL161" i="84"/>
  <c r="DO160" i="84"/>
  <c r="DR159" i="84"/>
  <c r="DX157" i="84"/>
  <c r="EA140" i="84"/>
  <c r="CQ188" i="84"/>
  <c r="CA188" i="84"/>
  <c r="K188" i="84"/>
  <c r="N187" i="84"/>
  <c r="CX186" i="84"/>
  <c r="CH186" i="84"/>
  <c r="Y186" i="84"/>
  <c r="AB185" i="84"/>
  <c r="DC184" i="84"/>
  <c r="CM184" i="84"/>
  <c r="AI184" i="84"/>
  <c r="C184" i="84"/>
  <c r="F183" i="84"/>
  <c r="CT182" i="84"/>
  <c r="CD182" i="84"/>
  <c r="Q182" i="84"/>
  <c r="T181" i="84"/>
  <c r="CY180" i="84"/>
  <c r="CI180" i="84"/>
  <c r="AA180" i="84"/>
  <c r="C180" i="84"/>
  <c r="F179" i="84"/>
  <c r="CT178" i="84"/>
  <c r="CD178" i="84"/>
  <c r="Q178" i="84"/>
  <c r="L177" i="84"/>
  <c r="DA176" i="84"/>
  <c r="CO133" i="84"/>
  <c r="BY176" i="84"/>
  <c r="O176" i="84"/>
  <c r="R175" i="84"/>
  <c r="CJ174" i="84"/>
  <c r="DB188" i="84"/>
  <c r="CP188" i="84"/>
  <c r="BZ188" i="84"/>
  <c r="I188" i="84"/>
  <c r="L187" i="84"/>
  <c r="CU186" i="84"/>
  <c r="CE186" i="84"/>
  <c r="K186" i="84"/>
  <c r="N185" i="84"/>
  <c r="CZ184" i="84"/>
  <c r="CJ184" i="84"/>
  <c r="AC184" i="84"/>
  <c r="AF183" i="84"/>
  <c r="DE182" i="84"/>
  <c r="CO182" i="84"/>
  <c r="BY182" i="84"/>
  <c r="G182" i="84"/>
  <c r="B181" i="84"/>
  <c r="CP180" i="84"/>
  <c r="BZ180" i="84"/>
  <c r="E180" i="84"/>
  <c r="H179" i="84"/>
  <c r="CU178" i="84"/>
  <c r="CI178" i="84"/>
  <c r="AA178" i="84"/>
  <c r="AD177" i="84"/>
  <c r="X175" i="84"/>
  <c r="CT176" i="84"/>
  <c r="CD176" i="84"/>
  <c r="M176" i="84"/>
  <c r="L175" i="84"/>
  <c r="AB188" i="84"/>
  <c r="P188" i="84"/>
  <c r="DF187" i="84"/>
  <c r="CX187" i="84"/>
  <c r="CP187" i="84"/>
  <c r="CH187" i="84"/>
  <c r="BZ187" i="84"/>
  <c r="Y187" i="84"/>
  <c r="I187" i="84"/>
  <c r="AB186" i="84"/>
  <c r="L186" i="84"/>
  <c r="DD185" i="84"/>
  <c r="CV185" i="84"/>
  <c r="CN185" i="84"/>
  <c r="CF185" i="84"/>
  <c r="BX185" i="84"/>
  <c r="U185" i="84"/>
  <c r="E185" i="84"/>
  <c r="Z184" i="84"/>
  <c r="J184" i="84"/>
  <c r="DC183" i="84"/>
  <c r="CU183" i="84"/>
  <c r="CM183" i="84"/>
  <c r="CE183" i="84"/>
  <c r="AI183" i="84"/>
  <c r="S183" i="84"/>
  <c r="C183" i="84"/>
  <c r="V182" i="84"/>
  <c r="F182" i="84"/>
  <c r="DA181" i="84"/>
  <c r="CS181" i="84"/>
  <c r="CK181" i="84"/>
  <c r="CC181" i="84"/>
  <c r="AE181" i="84"/>
  <c r="O181" i="84"/>
  <c r="AH180" i="84"/>
  <c r="R180" i="84"/>
  <c r="B180" i="84"/>
  <c r="CY179" i="84"/>
  <c r="CQ179" i="84"/>
  <c r="CI179" i="84"/>
  <c r="CA179" i="84"/>
  <c r="AA179" i="84"/>
  <c r="K179" i="84"/>
  <c r="AD178" i="84"/>
  <c r="N178" i="84"/>
  <c r="DE177" i="84"/>
  <c r="CW177" i="84"/>
  <c r="CO177" i="84"/>
  <c r="CG177" i="84"/>
  <c r="BY177" i="84"/>
  <c r="W177" i="84"/>
  <c r="G177" i="84"/>
  <c r="AD176" i="84"/>
  <c r="J176" i="84"/>
  <c r="DE175" i="84"/>
  <c r="CU175" i="84"/>
  <c r="CO175" i="84"/>
  <c r="CE175" i="84"/>
  <c r="AI175" i="84"/>
  <c r="S175" i="84"/>
  <c r="C175" i="84"/>
  <c r="Z171" i="84"/>
  <c r="CY168" i="84"/>
  <c r="CO168" i="84"/>
  <c r="AA168" i="84"/>
  <c r="G168" i="84"/>
  <c r="X157" i="84"/>
  <c r="P141" i="84"/>
  <c r="CO140" i="84"/>
  <c r="CG140" i="84"/>
  <c r="G140" i="84"/>
  <c r="Z139" i="84"/>
  <c r="CL137" i="84"/>
  <c r="X139" i="84"/>
  <c r="AH141" i="84"/>
  <c r="M140" i="84"/>
  <c r="AH133" i="84"/>
  <c r="AE136" i="84"/>
  <c r="BX167" i="84"/>
  <c r="E167" i="84"/>
  <c r="CT165" i="84"/>
  <c r="CD165" i="84"/>
  <c r="Q165" i="84"/>
  <c r="T160" i="84"/>
  <c r="CZ159" i="84"/>
  <c r="CJ159" i="84"/>
  <c r="AC159" i="84"/>
  <c r="DF157" i="84"/>
  <c r="CP157" i="84"/>
  <c r="BZ157" i="84"/>
  <c r="I157" i="84"/>
  <c r="N152" i="84"/>
  <c r="CW151" i="84"/>
  <c r="CG151" i="84"/>
  <c r="W151" i="84"/>
  <c r="DC149" i="84"/>
  <c r="CM149" i="84"/>
  <c r="AI149" i="84"/>
  <c r="C149" i="84"/>
  <c r="F144" i="84"/>
  <c r="CS143" i="84"/>
  <c r="CC143" i="84"/>
  <c r="O143" i="84"/>
  <c r="CY141" i="84"/>
  <c r="CI141" i="84"/>
  <c r="AA141" i="84"/>
  <c r="AD140" i="84"/>
  <c r="K131" i="84"/>
  <c r="Z165" i="84"/>
  <c r="CN164" i="84"/>
  <c r="E164" i="84"/>
  <c r="AJ139" i="84"/>
  <c r="CV132" i="84"/>
  <c r="AC132" i="84"/>
  <c r="M136" i="84"/>
  <c r="CT135" i="84"/>
  <c r="CK157" i="84"/>
  <c r="AE157" i="84"/>
  <c r="AH156" i="84"/>
  <c r="P152" i="84"/>
  <c r="DF151" i="84"/>
  <c r="CP151" i="84"/>
  <c r="CH151" i="84"/>
  <c r="BZ151" i="84"/>
  <c r="Y151" i="84"/>
  <c r="I151" i="84"/>
  <c r="DD149" i="84"/>
  <c r="CV149" i="84"/>
  <c r="CN149" i="84"/>
  <c r="CF149" i="84"/>
  <c r="BX149" i="84"/>
  <c r="U149" i="84"/>
  <c r="E149" i="84"/>
  <c r="T144" i="84"/>
  <c r="CZ143" i="84"/>
  <c r="CJ143" i="84"/>
  <c r="AC143" i="84"/>
  <c r="AF142" i="84"/>
  <c r="CN141" i="84"/>
  <c r="BZ141" i="84"/>
  <c r="Y141" i="84"/>
  <c r="I141" i="84"/>
  <c r="AB140" i="84"/>
  <c r="CG132" i="84"/>
  <c r="M135" i="84"/>
  <c r="AH149" i="84"/>
  <c r="CP159" i="84"/>
  <c r="AF171" i="84"/>
  <c r="DV173" i="84"/>
  <c r="ED181" i="84"/>
  <c r="DY188" i="84"/>
  <c r="BH182" i="84"/>
  <c r="AP131" i="84"/>
  <c r="BQ142" i="84"/>
  <c r="BH145" i="84"/>
  <c r="AY172" i="84"/>
  <c r="AV173" i="84"/>
  <c r="BS176" i="84"/>
  <c r="BM178" i="84"/>
  <c r="BM180" i="84"/>
  <c r="AS182" i="84"/>
  <c r="BT183" i="84"/>
  <c r="BN185" i="84"/>
  <c r="BH187" i="84"/>
  <c r="DS140" i="84"/>
  <c r="EF133" i="84"/>
  <c r="EI132" i="84"/>
  <c r="DE188" i="84"/>
  <c r="CO188" i="84"/>
  <c r="BY188" i="84"/>
  <c r="G188" i="84"/>
  <c r="J187" i="84"/>
  <c r="CV186" i="84"/>
  <c r="CF186" i="84"/>
  <c r="U186" i="84"/>
  <c r="X185" i="84"/>
  <c r="DA184" i="84"/>
  <c r="CK184" i="84"/>
  <c r="AE184" i="84"/>
  <c r="AH183" i="84"/>
  <c r="B183" i="84"/>
  <c r="CR182" i="84"/>
  <c r="CB182" i="84"/>
  <c r="M182" i="84"/>
  <c r="P181" i="84"/>
  <c r="CW180" i="84"/>
  <c r="CG180" i="84"/>
  <c r="W180" i="84"/>
  <c r="Z179" i="84"/>
  <c r="DD178" i="84"/>
  <c r="CN178" i="84"/>
  <c r="BX178" i="84"/>
  <c r="E178" i="84"/>
  <c r="H177" i="84"/>
  <c r="CU176" i="84"/>
  <c r="J172" i="84"/>
  <c r="CX132" i="84"/>
  <c r="X131" i="84"/>
  <c r="R173" i="84"/>
  <c r="W172" i="84"/>
  <c r="BZ167" i="84"/>
  <c r="CV165" i="84"/>
  <c r="C133" i="84"/>
  <c r="CM176" i="84"/>
  <c r="AI176" i="84"/>
  <c r="C176" i="84"/>
  <c r="B175" i="84"/>
  <c r="CT174" i="84"/>
  <c r="CB174" i="84"/>
  <c r="Q174" i="84"/>
  <c r="CZ188" i="84"/>
  <c r="CJ188" i="84"/>
  <c r="AC188" i="84"/>
  <c r="AF187" i="84"/>
  <c r="DE186" i="84"/>
  <c r="CO186" i="84"/>
  <c r="BY186" i="84"/>
  <c r="G186" i="84"/>
  <c r="J185" i="84"/>
  <c r="CX184" i="84"/>
  <c r="CH184" i="84"/>
  <c r="Y184" i="84"/>
  <c r="AB183" i="84"/>
  <c r="DC182" i="84"/>
  <c r="CM182" i="84"/>
  <c r="AI182" i="84"/>
  <c r="AD181" i="84"/>
  <c r="DF180" i="84"/>
  <c r="CN180" i="84"/>
  <c r="AG180" i="84"/>
  <c r="AJ179" i="84"/>
  <c r="DE178" i="84"/>
  <c r="CO178" i="84"/>
  <c r="CG178" i="84"/>
  <c r="W178" i="84"/>
  <c r="Z177" i="84"/>
  <c r="DB176" i="84"/>
  <c r="CN176" i="84"/>
  <c r="BX176" i="84"/>
  <c r="I176" i="84"/>
  <c r="DE174" i="84"/>
  <c r="Z188" i="84"/>
  <c r="J188" i="84"/>
  <c r="DC187" i="84"/>
  <c r="CU187" i="84"/>
  <c r="CM187" i="84"/>
  <c r="CE187" i="84"/>
  <c r="AI187" i="84"/>
  <c r="S187" i="84"/>
  <c r="C187" i="84"/>
  <c r="V186" i="84"/>
  <c r="F186" i="84"/>
  <c r="DA185" i="84"/>
  <c r="CS185" i="84"/>
  <c r="CK185" i="84"/>
  <c r="CC185" i="84"/>
  <c r="AE185" i="84"/>
  <c r="O185" i="84"/>
  <c r="AJ184" i="84"/>
  <c r="T184" i="84"/>
  <c r="D184" i="84"/>
  <c r="CZ183" i="84"/>
  <c r="CR183" i="84"/>
  <c r="CJ183" i="84"/>
  <c r="CB183" i="84"/>
  <c r="AC183" i="84"/>
  <c r="M183" i="84"/>
  <c r="AF182" i="84"/>
  <c r="P182" i="84"/>
  <c r="DF181" i="84"/>
  <c r="CX181" i="84"/>
  <c r="CP181" i="84"/>
  <c r="CH181" i="84"/>
  <c r="BZ181" i="84"/>
  <c r="Y181" i="84"/>
  <c r="I181" i="84"/>
  <c r="AB180" i="84"/>
  <c r="L180" i="84"/>
  <c r="DD179" i="84"/>
  <c r="CV179" i="84"/>
  <c r="CN179" i="84"/>
  <c r="CF179" i="84"/>
  <c r="BX179" i="84"/>
  <c r="U179" i="84"/>
  <c r="E179" i="84"/>
  <c r="X178" i="84"/>
  <c r="H178" i="84"/>
  <c r="DB177" i="84"/>
  <c r="CT177" i="84"/>
  <c r="CL177" i="84"/>
  <c r="CD177" i="84"/>
  <c r="AG177" i="84"/>
  <c r="Q177" i="84"/>
  <c r="X176" i="84"/>
  <c r="X172" i="84"/>
  <c r="H176" i="84"/>
  <c r="DB175" i="84"/>
  <c r="CT175" i="84"/>
  <c r="CL175" i="84"/>
  <c r="CD175" i="84"/>
  <c r="AG175" i="84"/>
  <c r="Q175" i="84"/>
  <c r="AJ174" i="84"/>
  <c r="J171" i="84"/>
  <c r="T169" i="84"/>
  <c r="W168" i="84"/>
  <c r="AD167" i="84"/>
  <c r="DE164" i="84"/>
  <c r="CO164" i="84"/>
  <c r="BY164" i="84"/>
  <c r="G164" i="84"/>
  <c r="Z163" i="84"/>
  <c r="P161" i="84"/>
  <c r="CW160" i="84"/>
  <c r="CG160" i="84"/>
  <c r="W160" i="84"/>
  <c r="Z159" i="84"/>
  <c r="CW152" i="84"/>
  <c r="W152" i="84"/>
  <c r="N143" i="84"/>
  <c r="AB141" i="84"/>
  <c r="CM140" i="84"/>
  <c r="CE140" i="84"/>
  <c r="C140" i="84"/>
  <c r="CK133" i="84"/>
  <c r="AJ135" i="84"/>
  <c r="B141" i="84"/>
  <c r="AF139" i="84"/>
  <c r="Z133" i="84"/>
  <c r="W132" i="84"/>
  <c r="T168" i="84"/>
  <c r="CZ167" i="84"/>
  <c r="CJ167" i="84"/>
  <c r="AC167" i="84"/>
  <c r="DF165" i="84"/>
  <c r="CP165" i="84"/>
  <c r="BZ165" i="84"/>
  <c r="I165" i="84"/>
  <c r="L160" i="84"/>
  <c r="CV159" i="84"/>
  <c r="CF159" i="84"/>
  <c r="U159" i="84"/>
  <c r="DB157" i="84"/>
  <c r="CL157" i="84"/>
  <c r="AG157" i="84"/>
  <c r="AJ156" i="84"/>
  <c r="F152" i="84"/>
  <c r="CS151" i="84"/>
  <c r="CC151" i="84"/>
  <c r="O151" i="84"/>
  <c r="CY149" i="84"/>
  <c r="CI149" i="84"/>
  <c r="AA149" i="84"/>
  <c r="AD148" i="84"/>
  <c r="DE143" i="84"/>
  <c r="CO143" i="84"/>
  <c r="BY143" i="84"/>
  <c r="G143" i="84"/>
  <c r="CU141" i="84"/>
  <c r="CE141" i="84"/>
  <c r="S141" i="84"/>
  <c r="X163" i="84"/>
  <c r="J165" i="84"/>
  <c r="CF164" i="84"/>
  <c r="CZ137" i="84"/>
  <c r="CN132" i="84"/>
  <c r="CL135" i="84"/>
  <c r="CK167" i="84"/>
  <c r="CW157" i="84"/>
  <c r="CG157" i="84"/>
  <c r="W157" i="84"/>
  <c r="Z156" i="84"/>
  <c r="L152" i="84"/>
  <c r="DD151" i="84"/>
  <c r="CV151" i="84"/>
  <c r="CN151" i="84"/>
  <c r="CF151" i="84"/>
  <c r="BX151" i="84"/>
  <c r="U151" i="84"/>
  <c r="E151" i="84"/>
  <c r="DB149" i="84"/>
  <c r="CT149" i="84"/>
  <c r="CL149" i="84"/>
  <c r="CD149" i="84"/>
  <c r="AG149" i="84"/>
  <c r="Q149" i="84"/>
  <c r="AJ148" i="84"/>
  <c r="L144" i="84"/>
  <c r="CV143" i="84"/>
  <c r="CF143" i="84"/>
  <c r="U143" i="84"/>
  <c r="CJ141" i="84"/>
  <c r="BX141" i="84"/>
  <c r="U141" i="84"/>
  <c r="AI133" i="84"/>
  <c r="CW132" i="84"/>
  <c r="BY132" i="84"/>
  <c r="AE148" i="84"/>
  <c r="M148" i="84"/>
  <c r="S133" i="84"/>
  <c r="CD167" i="84"/>
  <c r="DP175" i="84"/>
  <c r="DX183" i="84"/>
  <c r="BI187" i="84"/>
  <c r="BQ179" i="84"/>
  <c r="BC173" i="84"/>
  <c r="AO140" i="84"/>
  <c r="BI148" i="84"/>
  <c r="BC164" i="84"/>
  <c r="BP165" i="84"/>
  <c r="BN167" i="84"/>
  <c r="BQ174" i="84"/>
  <c r="AZ177" i="84"/>
  <c r="AT179" i="84"/>
  <c r="AN181" i="84"/>
  <c r="BI182" i="84"/>
  <c r="BA184" i="84"/>
  <c r="AU186" i="84"/>
  <c r="AO188" i="84"/>
  <c r="CS149" i="84"/>
  <c r="CJ165" i="84"/>
  <c r="CR148" i="84"/>
  <c r="EI174" i="84"/>
  <c r="DZ177" i="84"/>
  <c r="EQ182" i="84"/>
  <c r="EE186" i="84"/>
  <c r="AP188" i="84"/>
  <c r="AY185" i="84"/>
  <c r="AU181" i="84"/>
  <c r="BJ176" i="84"/>
  <c r="BS173" i="84"/>
  <c r="AP172" i="84"/>
  <c r="BF131" i="84"/>
  <c r="AS136" i="84"/>
  <c r="AR139" i="84"/>
  <c r="AS144" i="84"/>
  <c r="BI144" i="84"/>
  <c r="BL147" i="84"/>
  <c r="BC148" i="84"/>
  <c r="BP161" i="84"/>
  <c r="BN165" i="84"/>
  <c r="AV167" i="84"/>
  <c r="BL167" i="84"/>
  <c r="AS168" i="84"/>
  <c r="BE172" i="84"/>
  <c r="BU172" i="84"/>
  <c r="BB173" i="84"/>
  <c r="BR173" i="84"/>
  <c r="BO174" i="84"/>
  <c r="AM176" i="84"/>
  <c r="AP177" i="84"/>
  <c r="AM178" i="84"/>
  <c r="BS178" i="84"/>
  <c r="BR179" i="84"/>
  <c r="BO180" i="84"/>
  <c r="BL181" i="84"/>
  <c r="AY182" i="84"/>
  <c r="AP183" i="84"/>
  <c r="AU184" i="84"/>
  <c r="AR185" i="84"/>
  <c r="AO186" i="84"/>
  <c r="BU186" i="84"/>
  <c r="BR187" i="84"/>
  <c r="BO188" i="84"/>
  <c r="DP188" i="84"/>
  <c r="DV186" i="84"/>
  <c r="EB184" i="84"/>
  <c r="EP182" i="84"/>
  <c r="DK181" i="84"/>
  <c r="DQ179" i="84"/>
  <c r="DY177" i="84"/>
  <c r="DW175" i="84"/>
  <c r="EK173" i="84"/>
  <c r="EO137" i="84"/>
  <c r="DI137" i="84"/>
  <c r="DL136" i="84"/>
  <c r="DO135" i="84"/>
  <c r="AM141" i="84"/>
  <c r="BJ144" i="84"/>
  <c r="BS171" i="84"/>
  <c r="AU179" i="84"/>
  <c r="AM187" i="84"/>
  <c r="DO184" i="84"/>
  <c r="CQ156" i="84"/>
  <c r="J135" i="84"/>
  <c r="EI187" i="84"/>
  <c r="EO185" i="84"/>
  <c r="DL184" i="84"/>
  <c r="DZ182" i="84"/>
  <c r="ED180" i="84"/>
  <c r="EJ178" i="84"/>
  <c r="DI177" i="84"/>
  <c r="EP174" i="84"/>
  <c r="EL148" i="84"/>
  <c r="DI147" i="84"/>
  <c r="DQ137" i="84"/>
  <c r="ED136" i="84"/>
  <c r="DT136" i="84"/>
  <c r="DW135" i="84"/>
  <c r="BI133" i="84"/>
  <c r="AS137" i="84"/>
  <c r="BS141" i="84"/>
  <c r="BG145" i="84"/>
  <c r="AO181" i="84"/>
  <c r="BP188" i="84"/>
  <c r="EN181" i="84"/>
  <c r="EO134" i="84"/>
  <c r="AA143" i="84"/>
  <c r="BY141" i="84"/>
  <c r="DN188" i="84"/>
  <c r="DS187" i="84"/>
  <c r="DT186" i="84"/>
  <c r="DO185" i="84"/>
  <c r="DR184" i="84"/>
  <c r="EC183" i="84"/>
  <c r="EN182" i="84"/>
  <c r="EK181" i="84"/>
  <c r="EN180" i="84"/>
  <c r="EQ179" i="84"/>
  <c r="DK179" i="84"/>
  <c r="DN178" i="84"/>
  <c r="DO177" i="84"/>
  <c r="DJ176" i="84"/>
  <c r="DM175" i="84"/>
  <c r="DP174" i="84"/>
  <c r="EI173" i="84"/>
  <c r="DS173" i="84"/>
  <c r="EL172" i="84"/>
  <c r="DV172" i="84"/>
  <c r="EO171" i="84"/>
  <c r="DY171" i="84"/>
  <c r="DI171" i="84"/>
  <c r="EE169" i="84"/>
  <c r="DO169" i="84"/>
  <c r="EH168" i="84"/>
  <c r="EK167" i="84"/>
  <c r="EQ165" i="84"/>
  <c r="DK165" i="84"/>
  <c r="DN164" i="84"/>
  <c r="DQ163" i="84"/>
  <c r="DW161" i="84"/>
  <c r="DZ160" i="84"/>
  <c r="EC159" i="84"/>
  <c r="EI157" i="84"/>
  <c r="EL156" i="84"/>
  <c r="EO155" i="84"/>
  <c r="DI155" i="84"/>
  <c r="DO153" i="84"/>
  <c r="DR152" i="84"/>
  <c r="DU151" i="84"/>
  <c r="DV140" i="84"/>
  <c r="DY139" i="84"/>
  <c r="EM137" i="84"/>
  <c r="DS133" i="84"/>
  <c r="DM137" i="84"/>
  <c r="DP136" i="84"/>
  <c r="DJ136" i="84"/>
  <c r="DY131" i="84"/>
  <c r="DS135" i="84"/>
  <c r="AS131" i="84"/>
  <c r="BN132" i="84"/>
  <c r="AQ135" i="84"/>
  <c r="BT136" i="84"/>
  <c r="BI139" i="84"/>
  <c r="AW143" i="84"/>
  <c r="AQ145" i="84"/>
  <c r="BI169" i="84"/>
  <c r="BP172" i="84"/>
  <c r="AN176" i="84"/>
  <c r="BH180" i="84"/>
  <c r="BL184" i="84"/>
  <c r="AZ188" i="84"/>
  <c r="DI186" i="84"/>
  <c r="DU182" i="84"/>
  <c r="EG178" i="84"/>
  <c r="C151" i="84"/>
  <c r="DN135" i="84"/>
  <c r="CO171" i="84"/>
  <c r="AF145" i="84"/>
  <c r="O149" i="84"/>
  <c r="EE188" i="84"/>
  <c r="DJ187" i="84"/>
  <c r="DP185" i="84"/>
  <c r="DV183" i="84"/>
  <c r="EB181" i="84"/>
  <c r="EH179" i="84"/>
  <c r="EN177" i="84"/>
  <c r="DK176" i="84"/>
  <c r="DZ169" i="84"/>
  <c r="EQ140" i="84"/>
  <c r="EL139" i="84"/>
  <c r="DI132" i="84"/>
  <c r="CC188" i="84"/>
  <c r="B187" i="84"/>
  <c r="CB186" i="84"/>
  <c r="P185" i="84"/>
  <c r="CG184" i="84"/>
  <c r="Z183" i="84"/>
  <c r="CN182" i="84"/>
  <c r="E182" i="84"/>
  <c r="CS180" i="84"/>
  <c r="O180" i="84"/>
  <c r="CX178" i="84"/>
  <c r="Y178" i="84"/>
  <c r="X173" i="84"/>
  <c r="AH172" i="84"/>
  <c r="J167" i="84"/>
  <c r="AD147" i="84"/>
  <c r="CW144" i="84"/>
  <c r="CH132" i="84"/>
  <c r="L159" i="84"/>
  <c r="AJ155" i="84"/>
  <c r="AC148" i="84"/>
  <c r="CF140" i="84"/>
  <c r="E165" i="84"/>
  <c r="Q159" i="84"/>
  <c r="AC157" i="84"/>
  <c r="CA151" i="84"/>
  <c r="CG149" i="84"/>
  <c r="CM143" i="84"/>
  <c r="CS141" i="84"/>
  <c r="AI131" i="84"/>
  <c r="AA176" i="84"/>
  <c r="CD188" i="84"/>
  <c r="T187" i="84"/>
  <c r="CI186" i="84"/>
  <c r="AH185" i="84"/>
  <c r="CL184" i="84"/>
  <c r="AJ183" i="84"/>
  <c r="CQ182" i="84"/>
  <c r="S182" i="84"/>
  <c r="DB180" i="84"/>
  <c r="CD180" i="84"/>
  <c r="P179" i="84"/>
  <c r="AE178" i="84"/>
  <c r="J177" i="84"/>
  <c r="BZ176" i="84"/>
  <c r="P175" i="84"/>
  <c r="CI174" i="84"/>
  <c r="C174" i="84"/>
  <c r="N188" i="84"/>
  <c r="CW187" i="84"/>
  <c r="CG187" i="84"/>
  <c r="W187" i="84"/>
  <c r="Z186" i="84"/>
  <c r="DF185" i="84"/>
  <c r="CP185" i="84"/>
  <c r="BZ185" i="84"/>
  <c r="I185" i="84"/>
  <c r="H184" i="84"/>
  <c r="CT183" i="84"/>
  <c r="CD183" i="84"/>
  <c r="Q183" i="84"/>
  <c r="T182" i="84"/>
  <c r="CZ181" i="84"/>
  <c r="CJ181" i="84"/>
  <c r="AC181" i="84"/>
  <c r="AF180" i="84"/>
  <c r="DF179" i="84"/>
  <c r="CP179" i="84"/>
  <c r="BZ179" i="84"/>
  <c r="I179" i="84"/>
  <c r="L178" i="84"/>
  <c r="CV177" i="84"/>
  <c r="CF177" i="84"/>
  <c r="U177" i="84"/>
  <c r="AB176" i="84"/>
  <c r="DD175" i="84"/>
  <c r="CN175" i="84"/>
  <c r="BX175" i="84"/>
  <c r="E175" i="84"/>
  <c r="CY173" i="84"/>
  <c r="CI173" i="84"/>
  <c r="W173" i="84"/>
  <c r="D172" i="84"/>
  <c r="CN171" i="84"/>
  <c r="CM168" i="84"/>
  <c r="C168" i="84"/>
  <c r="B163" i="84"/>
  <c r="X149" i="84"/>
  <c r="AH151" i="84"/>
  <c r="AG142" i="84"/>
  <c r="BY140" i="84"/>
  <c r="F139" i="84"/>
  <c r="AG138" i="84"/>
  <c r="AB135" i="84"/>
  <c r="CI172" i="84"/>
  <c r="L167" i="84"/>
  <c r="AJ163" i="84"/>
  <c r="Y156" i="84"/>
  <c r="CF148" i="84"/>
  <c r="R141" i="84"/>
  <c r="CU132" i="84"/>
  <c r="J173" i="84"/>
  <c r="CT172" i="84"/>
  <c r="CD172" i="84"/>
  <c r="Q172" i="84"/>
  <c r="CJ164" i="84"/>
  <c r="J157" i="84"/>
  <c r="CF156" i="84"/>
  <c r="T151" i="84"/>
  <c r="AD149" i="84"/>
  <c r="CP148" i="84"/>
  <c r="I148" i="84"/>
  <c r="AD141" i="84"/>
  <c r="CP140" i="84"/>
  <c r="I140" i="84"/>
  <c r="CU167" i="84"/>
  <c r="CA167" i="84"/>
  <c r="K167" i="84"/>
  <c r="CW165" i="84"/>
  <c r="CG165" i="84"/>
  <c r="W165" i="84"/>
  <c r="Z164" i="84"/>
  <c r="DC159" i="84"/>
  <c r="AI159" i="84"/>
  <c r="CQ157" i="84"/>
  <c r="K157" i="84"/>
  <c r="CX143" i="84"/>
  <c r="DF141" i="84"/>
  <c r="CP141" i="84"/>
  <c r="U135" i="84"/>
  <c r="R167" i="84"/>
  <c r="AA160" i="84"/>
  <c r="CY156" i="84"/>
  <c r="DC152" i="84"/>
  <c r="CP132" i="84"/>
  <c r="AF134" i="84"/>
  <c r="CZ165" i="84"/>
  <c r="CA156" i="84"/>
  <c r="DZ135" i="84"/>
  <c r="DT137" i="84"/>
  <c r="DU140" i="84"/>
  <c r="DI144" i="84"/>
  <c r="EL145" i="84"/>
  <c r="EF147" i="84"/>
  <c r="DZ149" i="84"/>
  <c r="DT151" i="84"/>
  <c r="DN153" i="84"/>
  <c r="EC176" i="84"/>
  <c r="DT179" i="84"/>
  <c r="EA182" i="84"/>
  <c r="DO186" i="84"/>
  <c r="AS187" i="84"/>
  <c r="BE183" i="84"/>
  <c r="AX180" i="84"/>
  <c r="AQ177" i="84"/>
  <c r="AS171" i="84"/>
  <c r="BE167" i="84"/>
  <c r="BO165" i="84"/>
  <c r="AW157" i="84"/>
  <c r="BC155" i="84"/>
  <c r="BL152" i="84"/>
  <c r="AO149" i="84"/>
  <c r="AU147" i="84"/>
  <c r="AU133" i="84"/>
  <c r="AW132" i="84"/>
  <c r="AX135" i="84"/>
  <c r="BC136" i="84"/>
  <c r="BS136" i="84"/>
  <c r="AZ137" i="84"/>
  <c r="BP137" i="84"/>
  <c r="BN151" i="84"/>
  <c r="AP153" i="84"/>
  <c r="BT155" i="84"/>
  <c r="BL159" i="84"/>
  <c r="AS160" i="84"/>
  <c r="BQ160" i="84"/>
  <c r="BN161" i="84"/>
  <c r="BI168" i="84"/>
  <c r="AP169" i="84"/>
  <c r="BP171" i="84"/>
  <c r="AN175" i="84"/>
  <c r="BD175" i="84"/>
  <c r="AU176" i="84"/>
  <c r="AR177" i="84"/>
  <c r="AO178" i="84"/>
  <c r="BU178" i="84"/>
  <c r="BJ179" i="84"/>
  <c r="BG180" i="84"/>
  <c r="BD181" i="84"/>
  <c r="BQ182" i="84"/>
  <c r="BN183" i="84"/>
  <c r="BI184" i="84"/>
  <c r="BF185" i="84"/>
  <c r="BC186" i="84"/>
  <c r="AZ187" i="84"/>
  <c r="AW188" i="84"/>
  <c r="EL188" i="84"/>
  <c r="EO187" i="84"/>
  <c r="EJ186" i="84"/>
  <c r="DL186" i="84"/>
  <c r="DQ185" i="84"/>
  <c r="DT184" i="84"/>
  <c r="DO183" i="84"/>
  <c r="DP182" i="84"/>
  <c r="DS181" i="84"/>
  <c r="DV180" i="84"/>
  <c r="DY179" i="84"/>
  <c r="EB178" i="84"/>
  <c r="EE177" i="84"/>
  <c r="EJ176" i="84"/>
  <c r="DL176" i="84"/>
  <c r="DO175" i="84"/>
  <c r="DR174" i="84"/>
  <c r="EI145" i="84"/>
  <c r="DW141" i="84"/>
  <c r="DZ140" i="84"/>
  <c r="EC139" i="84"/>
  <c r="BQ131" i="84"/>
  <c r="BT132" i="84"/>
  <c r="BQ137" i="84"/>
  <c r="BB152" i="84"/>
  <c r="AW155" i="84"/>
  <c r="AQ159" i="84"/>
  <c r="BK163" i="84"/>
  <c r="BU165" i="84"/>
  <c r="BO167" i="84"/>
  <c r="BJ174" i="84"/>
  <c r="BQ177" i="84"/>
  <c r="BE181" i="84"/>
  <c r="AV184" i="84"/>
  <c r="BS187" i="84"/>
  <c r="DY186" i="84"/>
  <c r="EK182" i="84"/>
  <c r="DN179" i="84"/>
  <c r="DW176" i="84"/>
  <c r="EH165" i="84"/>
  <c r="DQ160" i="84"/>
  <c r="EC156" i="84"/>
  <c r="EO152" i="84"/>
  <c r="DL151" i="84"/>
  <c r="DX147" i="84"/>
  <c r="EJ143" i="84"/>
  <c r="DM140" i="84"/>
  <c r="CW141" i="84"/>
  <c r="CQ143" i="84"/>
  <c r="CK149" i="84"/>
  <c r="CE151" i="84"/>
  <c r="BX157" i="84"/>
  <c r="Y159" i="84"/>
  <c r="M165" i="84"/>
  <c r="DB167" i="84"/>
  <c r="O172" i="84"/>
  <c r="P131" i="84"/>
  <c r="V151" i="84"/>
  <c r="AI156" i="84"/>
  <c r="EM134" i="84"/>
  <c r="EJ135" i="84"/>
  <c r="DQ136" i="84"/>
  <c r="EL137" i="84"/>
  <c r="EJ163" i="84"/>
  <c r="ED165" i="84"/>
  <c r="DR175" i="84"/>
  <c r="DU176" i="84"/>
  <c r="DO178" i="84"/>
  <c r="DI180" i="84"/>
  <c r="EL181" i="84"/>
  <c r="EF183" i="84"/>
  <c r="DZ185" i="84"/>
  <c r="DT187" i="84"/>
  <c r="BN188" i="84"/>
  <c r="BT186" i="84"/>
  <c r="AQ185" i="84"/>
  <c r="AW183" i="84"/>
  <c r="BC181" i="84"/>
  <c r="BI179" i="84"/>
  <c r="BO177" i="84"/>
  <c r="BU175" i="84"/>
  <c r="AW165" i="84"/>
  <c r="BE159" i="84"/>
  <c r="BR156" i="84"/>
  <c r="BD152" i="84"/>
  <c r="BM147" i="84"/>
  <c r="BR144" i="84"/>
  <c r="BT138" i="84"/>
  <c r="AZ136" i="84"/>
  <c r="BI135" i="84"/>
  <c r="AM135" i="84"/>
  <c r="AW131" i="84"/>
  <c r="DS131" i="84"/>
  <c r="DM133" i="84"/>
  <c r="EP142" i="84"/>
  <c r="EA147" i="84"/>
  <c r="EF148" i="84"/>
  <c r="DU149" i="84"/>
  <c r="EO149" i="84"/>
  <c r="DO151" i="84"/>
  <c r="DT152" i="84"/>
  <c r="DI153" i="84"/>
  <c r="EC153" i="84"/>
  <c r="EQ155" i="84"/>
  <c r="EF156" i="84"/>
  <c r="DQ157" i="84"/>
  <c r="EE159" i="84"/>
  <c r="DT160" i="84"/>
  <c r="EN160" i="84"/>
  <c r="DS163" i="84"/>
  <c r="EQ163" i="84"/>
  <c r="EB164" i="84"/>
  <c r="EK165" i="84"/>
  <c r="EJ168" i="84"/>
  <c r="DY169" i="84"/>
  <c r="DK171" i="84"/>
  <c r="DP172" i="84"/>
  <c r="EG175" i="84"/>
  <c r="ED176" i="84"/>
  <c r="EA177" i="84"/>
  <c r="DX178" i="84"/>
  <c r="DU179" i="84"/>
  <c r="DR180" i="84"/>
  <c r="DO181" i="84"/>
  <c r="DL182" i="84"/>
  <c r="DI183" i="84"/>
  <c r="EO183" i="84"/>
  <c r="EL184" i="84"/>
  <c r="EI185" i="84"/>
  <c r="EF186" i="84"/>
  <c r="EC187" i="84"/>
  <c r="DZ188" i="84"/>
  <c r="BC188" i="84"/>
  <c r="BF187" i="84"/>
  <c r="BI186" i="84"/>
  <c r="BL185" i="84"/>
  <c r="BO184" i="84"/>
  <c r="BR183" i="84"/>
  <c r="BU182" i="84"/>
  <c r="AO182" i="84"/>
  <c r="AR181" i="84"/>
  <c r="AU180" i="84"/>
  <c r="AX179" i="84"/>
  <c r="BA178" i="84"/>
  <c r="BD177" i="84"/>
  <c r="BG176" i="84"/>
  <c r="BJ175" i="84"/>
  <c r="BS172" i="84"/>
  <c r="BP167" i="84"/>
  <c r="BB165" i="84"/>
  <c r="BE160" i="84"/>
  <c r="BH159" i="84"/>
  <c r="BU156" i="84"/>
  <c r="AO152" i="84"/>
  <c r="AR151" i="84"/>
  <c r="BB149" i="84"/>
  <c r="BJ145" i="84"/>
  <c r="BS142" i="84"/>
  <c r="BT141" i="84"/>
  <c r="AX141" i="84"/>
  <c r="BO140" i="84"/>
  <c r="AQ140" i="84"/>
  <c r="BD139" i="84"/>
  <c r="BU138" i="84"/>
  <c r="BT137" i="84"/>
  <c r="BP135" i="84"/>
  <c r="AT135" i="84"/>
  <c r="BN133" i="84"/>
  <c r="AX133" i="84"/>
  <c r="BO132" i="84"/>
  <c r="AY132" i="84"/>
  <c r="AO139" i="84"/>
  <c r="BU139" i="84"/>
  <c r="AQ141" i="84"/>
  <c r="BO141" i="84"/>
  <c r="BF144" i="84"/>
  <c r="BK145" i="84"/>
  <c r="AN148" i="84"/>
  <c r="BN148" i="84"/>
  <c r="BI151" i="84"/>
  <c r="AW153" i="84"/>
  <c r="AY155" i="84"/>
  <c r="AS159" i="84"/>
  <c r="BS159" i="84"/>
  <c r="BP160" i="84"/>
  <c r="BM161" i="84"/>
  <c r="AY163" i="84"/>
  <c r="BD164" i="84"/>
  <c r="BQ167" i="84"/>
  <c r="BE169" i="84"/>
  <c r="BJ172" i="84"/>
  <c r="AY173" i="84"/>
  <c r="BD174" i="84"/>
  <c r="BA175" i="84"/>
  <c r="AX176" i="84"/>
  <c r="AU177" i="84"/>
  <c r="AR178" i="84"/>
  <c r="AO179" i="84"/>
  <c r="BU179" i="84"/>
  <c r="BR180" i="84"/>
  <c r="BO181" i="84"/>
  <c r="BL182" i="84"/>
  <c r="BI183" i="84"/>
  <c r="BF184" i="84"/>
  <c r="BC185" i="84"/>
  <c r="AZ186" i="84"/>
  <c r="AW187" i="84"/>
  <c r="AT188" i="84"/>
  <c r="EM188" i="84"/>
  <c r="EP187" i="84"/>
  <c r="EQ186" i="84"/>
  <c r="DS186" i="84"/>
  <c r="DV185" i="84"/>
  <c r="DY184" i="84"/>
  <c r="EB183" i="84"/>
  <c r="EE182" i="84"/>
  <c r="EH181" i="84"/>
  <c r="EK180" i="84"/>
  <c r="EN179" i="84"/>
  <c r="EQ178" i="84"/>
  <c r="DK178" i="84"/>
  <c r="DN177" i="84"/>
  <c r="DQ176" i="84"/>
  <c r="DT175" i="84"/>
  <c r="DW174" i="84"/>
  <c r="DT173" i="84"/>
  <c r="EO172" i="84"/>
  <c r="EG172" i="84"/>
  <c r="DI172" i="84"/>
  <c r="DV171" i="84"/>
  <c r="DL171" i="84"/>
  <c r="EP169" i="84"/>
  <c r="EB169" i="84"/>
  <c r="DR169" i="84"/>
  <c r="DJ169" i="84"/>
  <c r="EK168" i="84"/>
  <c r="EC168" i="84"/>
  <c r="DU168" i="84"/>
  <c r="EN167" i="84"/>
  <c r="DX167" i="84"/>
  <c r="DC185" i="84"/>
  <c r="CM185" i="84"/>
  <c r="AI185" i="84"/>
  <c r="AD184" i="84"/>
  <c r="DE183" i="84"/>
  <c r="CO183" i="84"/>
  <c r="BY183" i="84"/>
  <c r="G183" i="84"/>
  <c r="J182" i="84"/>
  <c r="CU181" i="84"/>
  <c r="CE181" i="84"/>
  <c r="S181" i="84"/>
  <c r="V180" i="84"/>
  <c r="DA179" i="84"/>
  <c r="CK179" i="84"/>
  <c r="AE179" i="84"/>
  <c r="AH178" i="84"/>
  <c r="B178" i="84"/>
  <c r="CQ177" i="84"/>
  <c r="CA177" i="84"/>
  <c r="K177" i="84"/>
  <c r="R176" i="84"/>
  <c r="CY175" i="84"/>
  <c r="CI175" i="84"/>
  <c r="AE175" i="84"/>
  <c r="DE173" i="84"/>
  <c r="CW173" i="84"/>
  <c r="CO173" i="84"/>
  <c r="CG173" i="84"/>
  <c r="BY173" i="84"/>
  <c r="DD171" i="84"/>
  <c r="CG168" i="84"/>
  <c r="DA152" i="84"/>
  <c r="B151" i="84"/>
  <c r="L145" i="84"/>
  <c r="V143" i="84"/>
  <c r="AJ141" i="84"/>
  <c r="CY136" i="84"/>
  <c r="CD132" i="84"/>
  <c r="DD135" i="84"/>
  <c r="L131" i="84"/>
  <c r="CA172" i="84"/>
  <c r="DB164" i="84"/>
  <c r="D159" i="84"/>
  <c r="N157" i="84"/>
  <c r="AB155" i="84"/>
  <c r="U148" i="84"/>
  <c r="CE132" i="84"/>
  <c r="DF172" i="84"/>
  <c r="BZ172" i="84"/>
  <c r="I172" i="84"/>
  <c r="AC164" i="84"/>
  <c r="DD156" i="84"/>
  <c r="BX156" i="84"/>
  <c r="D151" i="84"/>
  <c r="N149" i="84"/>
  <c r="CH148" i="84"/>
  <c r="AB147" i="84"/>
  <c r="N141" i="84"/>
  <c r="CQ167" i="84"/>
  <c r="AI167" i="84"/>
  <c r="C167" i="84"/>
  <c r="CS165" i="84"/>
  <c r="CC165" i="84"/>
  <c r="O165" i="84"/>
  <c r="R160" i="84"/>
  <c r="CY159" i="84"/>
  <c r="CI159" i="84"/>
  <c r="AA159" i="84"/>
  <c r="CI157" i="84"/>
  <c r="AD156" i="84"/>
  <c r="CP143" i="84"/>
  <c r="I143" i="84"/>
  <c r="DB141" i="84"/>
  <c r="CH141" i="84"/>
  <c r="U173" i="84"/>
  <c r="CG171" i="84"/>
  <c r="CI156" i="84"/>
  <c r="AI152" i="84"/>
  <c r="AF141" i="84"/>
  <c r="Y136" i="84"/>
  <c r="CX164" i="84"/>
  <c r="AC165" i="84"/>
  <c r="CC149" i="84"/>
  <c r="CO141" i="84"/>
  <c r="F133" i="84"/>
  <c r="O148" i="84"/>
  <c r="AB153" i="84"/>
  <c r="D157" i="84"/>
  <c r="X165" i="84"/>
  <c r="EH135" i="84"/>
  <c r="EE136" i="84"/>
  <c r="EB137" i="84"/>
  <c r="EQ138" i="84"/>
  <c r="EK140" i="84"/>
  <c r="DY144" i="84"/>
  <c r="DM148" i="84"/>
  <c r="EP149" i="84"/>
  <c r="EJ151" i="84"/>
  <c r="ED153" i="84"/>
  <c r="DX155" i="84"/>
  <c r="DL159" i="84"/>
  <c r="EO160" i="84"/>
  <c r="EC164" i="84"/>
  <c r="EL173" i="84"/>
  <c r="EP177" i="84"/>
  <c r="DQ180" i="84"/>
  <c r="EN183" i="84"/>
  <c r="EB187" i="84"/>
  <c r="BO185" i="84"/>
  <c r="AR182" i="84"/>
  <c r="BT178" i="84"/>
  <c r="BM175" i="84"/>
  <c r="BR168" i="84"/>
  <c r="AO167" i="84"/>
  <c r="AY165" i="84"/>
  <c r="BE163" i="84"/>
  <c r="BJ160" i="84"/>
  <c r="BP156" i="84"/>
  <c r="AM155" i="84"/>
  <c r="AV152" i="84"/>
  <c r="BH148" i="84"/>
  <c r="BQ145" i="84"/>
  <c r="AN144" i="84"/>
  <c r="AV140" i="84"/>
  <c r="BR136" i="84"/>
  <c r="BS133" i="84"/>
  <c r="AZ131" i="84"/>
  <c r="AM132" i="84"/>
  <c r="BC132" i="84"/>
  <c r="BU132" i="84"/>
  <c r="BJ133" i="84"/>
  <c r="BD135" i="84"/>
  <c r="BI136" i="84"/>
  <c r="AP137" i="84"/>
  <c r="BF137" i="84"/>
  <c r="BH139" i="84"/>
  <c r="AT141" i="84"/>
  <c r="AR145" i="84"/>
  <c r="AN147" i="84"/>
  <c r="AU148" i="84"/>
  <c r="BD151" i="84"/>
  <c r="BT151" i="84"/>
  <c r="AZ153" i="84"/>
  <c r="BQ156" i="84"/>
  <c r="BF157" i="84"/>
  <c r="BK168" i="84"/>
  <c r="AR169" i="84"/>
  <c r="BH169" i="84"/>
  <c r="BB171" i="84"/>
  <c r="BR171" i="84"/>
  <c r="AS174" i="84"/>
  <c r="AP175" i="84"/>
  <c r="BN175" i="84"/>
  <c r="BA176" i="84"/>
  <c r="AX177" i="84"/>
  <c r="AU178" i="84"/>
  <c r="AR179" i="84"/>
  <c r="AO180" i="84"/>
  <c r="BU180" i="84"/>
  <c r="AQ182" i="84"/>
  <c r="AV183" i="84"/>
  <c r="AM184" i="84"/>
  <c r="BS184" i="84"/>
  <c r="BP185" i="84"/>
  <c r="BM186" i="84"/>
  <c r="BJ187" i="84"/>
  <c r="BG188" i="84"/>
  <c r="DX188" i="84"/>
  <c r="EA187" i="84"/>
  <c r="ED186" i="84"/>
  <c r="EG185" i="84"/>
  <c r="EP184" i="84"/>
  <c r="EK183" i="84"/>
  <c r="EH182" i="84"/>
  <c r="DJ182" i="84"/>
  <c r="DM181" i="84"/>
  <c r="DP180" i="84"/>
  <c r="DS179" i="84"/>
  <c r="DV178" i="84"/>
  <c r="DW177" i="84"/>
  <c r="EH176" i="84"/>
  <c r="EK175" i="84"/>
  <c r="DN144" i="84"/>
  <c r="DQ143" i="84"/>
  <c r="DO141" i="84"/>
  <c r="DU139" i="84"/>
  <c r="AN132" i="84"/>
  <c r="BE147" i="84"/>
  <c r="AY149" i="84"/>
  <c r="BM155" i="84"/>
  <c r="BG157" i="84"/>
  <c r="BG159" i="84"/>
  <c r="BA161" i="84"/>
  <c r="AR164" i="84"/>
  <c r="AV168" i="84"/>
  <c r="AQ175" i="84"/>
  <c r="AX178" i="84"/>
  <c r="BU181" i="84"/>
  <c r="BI185" i="84"/>
  <c r="EI188" i="84"/>
  <c r="DL185" i="84"/>
  <c r="DX181" i="84"/>
  <c r="EJ177" i="84"/>
  <c r="EP175" i="84"/>
  <c r="DR165" i="84"/>
  <c r="ED161" i="84"/>
  <c r="EJ159" i="84"/>
  <c r="EP157" i="84"/>
  <c r="DM156" i="84"/>
  <c r="EK148" i="84"/>
  <c r="DN145" i="84"/>
  <c r="DT143" i="84"/>
  <c r="DZ141" i="84"/>
  <c r="EF139" i="84"/>
  <c r="EQ136" i="84"/>
  <c r="Z140" i="84"/>
  <c r="B144" i="84"/>
  <c r="DA149" i="84"/>
  <c r="CU151" i="84"/>
  <c r="CN157" i="84"/>
  <c r="CH159" i="84"/>
  <c r="CB165" i="84"/>
  <c r="X164" i="84"/>
  <c r="CB148" i="84"/>
  <c r="AB163" i="84"/>
  <c r="Z131" i="84"/>
  <c r="BZ132" i="84"/>
  <c r="BY148" i="84"/>
  <c r="AJ149" i="84"/>
  <c r="S152" i="84"/>
  <c r="EN135" i="84"/>
  <c r="DU136" i="84"/>
  <c r="DR137" i="84"/>
  <c r="EP137" i="84"/>
  <c r="DL139" i="84"/>
  <c r="DN141" i="84"/>
  <c r="EK160" i="84"/>
  <c r="ED173" i="84"/>
  <c r="EH175" i="84"/>
  <c r="DL177" i="84"/>
  <c r="EO178" i="84"/>
  <c r="EI180" i="84"/>
  <c r="EC182" i="84"/>
  <c r="DW184" i="84"/>
  <c r="DQ186" i="84"/>
  <c r="DK188" i="84"/>
  <c r="AR188" i="84"/>
  <c r="AX186" i="84"/>
  <c r="BD184" i="84"/>
  <c r="BJ182" i="84"/>
  <c r="BP180" i="84"/>
  <c r="AM179" i="84"/>
  <c r="AS177" i="84"/>
  <c r="AY175" i="84"/>
  <c r="BE173" i="84"/>
  <c r="BK171" i="84"/>
  <c r="AT168" i="84"/>
  <c r="AQ165" i="84"/>
  <c r="BC163" i="84"/>
  <c r="BL160" i="84"/>
  <c r="BO157" i="84"/>
  <c r="BH156" i="84"/>
  <c r="AO155" i="84"/>
  <c r="AT152" i="84"/>
  <c r="BP148" i="84"/>
  <c r="BC147" i="84"/>
  <c r="BL144" i="84"/>
  <c r="BR142" i="84"/>
  <c r="BA141" i="84"/>
  <c r="AX136" i="84"/>
  <c r="BT134" i="84"/>
  <c r="AQ133" i="84"/>
  <c r="AT132" i="84"/>
  <c r="BK131" i="84"/>
  <c r="DW131" i="84"/>
  <c r="DT132" i="84"/>
  <c r="DQ133" i="84"/>
  <c r="EM139" i="84"/>
  <c r="EC141" i="84"/>
  <c r="DT144" i="84"/>
  <c r="DK147" i="84"/>
  <c r="EE147" i="84"/>
  <c r="DP148" i="84"/>
  <c r="EN148" i="84"/>
  <c r="DY149" i="84"/>
  <c r="DS151" i="84"/>
  <c r="EM151" i="84"/>
  <c r="EB152" i="84"/>
  <c r="DM153" i="84"/>
  <c r="EG153" i="84"/>
  <c r="EA155" i="84"/>
  <c r="DP156" i="84"/>
  <c r="EJ156" i="84"/>
  <c r="DU157" i="84"/>
  <c r="DO159" i="84"/>
  <c r="EM159" i="84"/>
  <c r="DX160" i="84"/>
  <c r="DI161" i="84"/>
  <c r="EG161" i="84"/>
  <c r="EA163" i="84"/>
  <c r="DL164" i="84"/>
  <c r="EF164" i="84"/>
  <c r="DU165" i="84"/>
  <c r="EO165" i="84"/>
  <c r="DT168" i="84"/>
  <c r="EC169" i="84"/>
  <c r="DO171" i="84"/>
  <c r="DX172" i="84"/>
  <c r="DI173" i="84"/>
  <c r="EI175" i="84"/>
  <c r="EF176" i="84"/>
  <c r="EC177" i="84"/>
  <c r="DZ178" i="84"/>
  <c r="DW179" i="84"/>
  <c r="DT180" i="84"/>
  <c r="DQ181" i="84"/>
  <c r="DN182" i="84"/>
  <c r="DK183" i="84"/>
  <c r="EQ183" i="84"/>
  <c r="EN184" i="84"/>
  <c r="EK185" i="84"/>
  <c r="EH186" i="84"/>
  <c r="EE187" i="84"/>
  <c r="EB188" i="84"/>
  <c r="AS188" i="84"/>
  <c r="AV187" i="84"/>
  <c r="AY186" i="84"/>
  <c r="BB185" i="84"/>
  <c r="BE184" i="84"/>
  <c r="BH183" i="84"/>
  <c r="BK182" i="84"/>
  <c r="BN181" i="84"/>
  <c r="BQ180" i="84"/>
  <c r="BT179" i="84"/>
  <c r="AN179" i="84"/>
  <c r="AQ178" i="84"/>
  <c r="AT177" i="84"/>
  <c r="AW176" i="84"/>
  <c r="AZ175" i="84"/>
  <c r="AP171" i="84"/>
  <c r="AV169" i="84"/>
  <c r="BH167" i="84"/>
  <c r="AT165" i="84"/>
  <c r="AW160" i="84"/>
  <c r="AZ159" i="84"/>
  <c r="BJ157" i="84"/>
  <c r="BM156" i="84"/>
  <c r="BP151" i="84"/>
  <c r="AT149" i="84"/>
  <c r="BM144" i="84"/>
  <c r="BN141" i="84"/>
  <c r="AV141" i="84"/>
  <c r="BG140" i="84"/>
  <c r="BT139" i="84"/>
  <c r="BB139" i="84"/>
  <c r="BB137" i="84"/>
  <c r="AQ136" i="84"/>
  <c r="BJ135" i="84"/>
  <c r="BL133" i="84"/>
  <c r="AV133" i="84"/>
  <c r="BI132" i="84"/>
  <c r="AS132" i="84"/>
  <c r="AU139" i="84"/>
  <c r="AR140" i="84"/>
  <c r="AW141" i="84"/>
  <c r="BQ143" i="84"/>
  <c r="AO145" i="84"/>
  <c r="BD148" i="84"/>
  <c r="AM149" i="84"/>
  <c r="AM151" i="84"/>
  <c r="BK151" i="84"/>
  <c r="BF152" i="84"/>
  <c r="BI155" i="84"/>
  <c r="AP156" i="84"/>
  <c r="BC157" i="84"/>
  <c r="AU159" i="84"/>
  <c r="AX160" i="84"/>
  <c r="AM161" i="84"/>
  <c r="BS161" i="84"/>
  <c r="AS165" i="84"/>
  <c r="BS167" i="84"/>
  <c r="AO169" i="84"/>
  <c r="BK169" i="84"/>
  <c r="AN172" i="84"/>
  <c r="BI173" i="84"/>
  <c r="BF174" i="84"/>
  <c r="BC175" i="84"/>
  <c r="AZ176" i="84"/>
  <c r="AW177" i="84"/>
  <c r="AT178" i="84"/>
  <c r="AQ179" i="84"/>
  <c r="AN180" i="84"/>
  <c r="BT180" i="84"/>
  <c r="BQ181" i="84"/>
  <c r="BN182" i="84"/>
  <c r="BK183" i="84"/>
  <c r="BH184" i="84"/>
  <c r="BE185" i="84"/>
  <c r="BB186" i="84"/>
  <c r="AY187" i="84"/>
  <c r="AV188" i="84"/>
  <c r="EK188" i="84"/>
  <c r="EN187" i="84"/>
  <c r="EK186" i="84"/>
  <c r="EN185" i="84"/>
  <c r="EQ184" i="84"/>
  <c r="DK184" i="84"/>
  <c r="DN183" i="84"/>
  <c r="DQ182" i="84"/>
  <c r="DT181" i="84"/>
  <c r="DW180" i="84"/>
  <c r="DZ179" i="84"/>
  <c r="EC178" i="84"/>
  <c r="EF177" i="84"/>
  <c r="EI176" i="84"/>
  <c r="EL175" i="84"/>
  <c r="DL173" i="84"/>
  <c r="EM172" i="84"/>
  <c r="EE172" i="84"/>
  <c r="DO172" i="84"/>
  <c r="EP171" i="84"/>
  <c r="ED171" i="84"/>
  <c r="DT171" i="84"/>
  <c r="EN169" i="84"/>
  <c r="DX169" i="84"/>
  <c r="DP169" i="84"/>
  <c r="EI168" i="84"/>
  <c r="EA168" i="84"/>
  <c r="DK168" i="84"/>
  <c r="EL167" i="84"/>
  <c r="ED167" i="84"/>
  <c r="DV167" i="84"/>
  <c r="EJ165" i="84"/>
  <c r="DT165" i="84"/>
  <c r="EM164" i="84"/>
  <c r="DW164" i="84"/>
  <c r="EP163" i="84"/>
  <c r="DZ163" i="84"/>
  <c r="DJ163" i="84"/>
  <c r="EF161" i="84"/>
  <c r="EE144" i="84"/>
  <c r="EH143" i="84"/>
  <c r="ED139" i="84"/>
  <c r="DX133" i="84"/>
  <c r="EA132" i="84"/>
  <c r="DC188" i="84"/>
  <c r="CI188" i="84"/>
  <c r="AA188" i="84"/>
  <c r="AH187" i="84"/>
  <c r="DF186" i="84"/>
  <c r="CP186" i="84"/>
  <c r="BZ186" i="84"/>
  <c r="I186" i="84"/>
  <c r="L185" i="84"/>
  <c r="CU184" i="84"/>
  <c r="CE184" i="84"/>
  <c r="S184" i="84"/>
  <c r="V183" i="84"/>
  <c r="DB182" i="84"/>
  <c r="CL182" i="84"/>
  <c r="AG182" i="84"/>
  <c r="AJ181" i="84"/>
  <c r="D181" i="84"/>
  <c r="CQ180" i="84"/>
  <c r="CA180" i="84"/>
  <c r="K180" i="84"/>
  <c r="V179" i="84"/>
  <c r="DB178" i="84"/>
  <c r="CL178" i="84"/>
  <c r="AG178" i="84"/>
  <c r="AB177" i="84"/>
  <c r="DE176" i="84"/>
  <c r="CS176" i="84"/>
  <c r="AB169" i="84"/>
  <c r="X153" i="84"/>
  <c r="T149" i="84"/>
  <c r="CU148" i="84"/>
  <c r="CE148" i="84"/>
  <c r="S148" i="84"/>
  <c r="DE133" i="84"/>
  <c r="BY133" i="84"/>
  <c r="AE132" i="84"/>
  <c r="B135" i="84"/>
  <c r="CX167" i="84"/>
  <c r="Y167" i="84"/>
  <c r="CF165" i="84"/>
  <c r="CG176" i="84"/>
  <c r="AE176" i="84"/>
  <c r="AH175" i="84"/>
  <c r="DF174" i="84"/>
  <c r="CR174" i="84"/>
  <c r="BZ174" i="84"/>
  <c r="M174" i="84"/>
  <c r="CX188" i="84"/>
  <c r="CH188" i="84"/>
  <c r="Y188" i="84"/>
  <c r="AB187" i="84"/>
  <c r="DC186" i="84"/>
  <c r="CM186" i="84"/>
  <c r="AA186" i="84"/>
  <c r="AD185" i="84"/>
  <c r="B185" i="84"/>
  <c r="CR184" i="84"/>
  <c r="CB184" i="84"/>
  <c r="M184" i="84"/>
  <c r="P183" i="84"/>
  <c r="CW182" i="84"/>
  <c r="CG182" i="84"/>
  <c r="W182" i="84"/>
  <c r="R181" i="84"/>
  <c r="CZ180" i="84"/>
  <c r="CH180" i="84"/>
  <c r="AC180" i="84"/>
  <c r="X179" i="84"/>
  <c r="DC178" i="84"/>
  <c r="CM178" i="84"/>
  <c r="CE178" i="84"/>
  <c r="K178" i="84"/>
  <c r="N177" i="84"/>
  <c r="CZ176" i="84"/>
  <c r="CL176" i="84"/>
  <c r="Y176" i="84"/>
  <c r="AB175" i="84"/>
  <c r="AJ188" i="84"/>
  <c r="X188" i="84"/>
  <c r="H188" i="84"/>
  <c r="DB187" i="84"/>
  <c r="CT187" i="84"/>
  <c r="CL187" i="84"/>
  <c r="CD187" i="84"/>
  <c r="AG187" i="84"/>
  <c r="Q187" i="84"/>
  <c r="AJ186" i="84"/>
  <c r="T186" i="84"/>
  <c r="D186" i="84"/>
  <c r="CZ185" i="84"/>
  <c r="CR185" i="84"/>
  <c r="CJ185" i="84"/>
  <c r="CB185" i="84"/>
  <c r="AC185" i="84"/>
  <c r="M185" i="84"/>
  <c r="AH184" i="84"/>
  <c r="R184" i="84"/>
  <c r="B184" i="84"/>
  <c r="CY183" i="84"/>
  <c r="CQ183" i="84"/>
  <c r="CI183" i="84"/>
  <c r="CA183" i="84"/>
  <c r="AA183" i="84"/>
  <c r="K183" i="84"/>
  <c r="AD182" i="84"/>
  <c r="N182" i="84"/>
  <c r="DE181" i="84"/>
  <c r="CW181" i="84"/>
  <c r="CO181" i="84"/>
  <c r="CG181" i="84"/>
  <c r="BY181" i="84"/>
  <c r="W181" i="84"/>
  <c r="G181" i="84"/>
  <c r="Z180" i="84"/>
  <c r="J180" i="84"/>
  <c r="DC179" i="84"/>
  <c r="CU179" i="84"/>
  <c r="CM179" i="84"/>
  <c r="CE179" i="84"/>
  <c r="AI179" i="84"/>
  <c r="S179" i="84"/>
  <c r="C179" i="84"/>
  <c r="V178" i="84"/>
  <c r="F178" i="84"/>
  <c r="DA177" i="84"/>
  <c r="CS177" i="84"/>
  <c r="CK177" i="84"/>
  <c r="CC177" i="84"/>
  <c r="AE177" i="84"/>
  <c r="O177" i="84"/>
  <c r="X174" i="84"/>
  <c r="V176" i="84"/>
  <c r="B176" i="84"/>
  <c r="DA175" i="84"/>
  <c r="CQ175" i="84"/>
  <c r="CK175" i="84"/>
  <c r="CA175" i="84"/>
  <c r="AA175" i="84"/>
  <c r="K175" i="84"/>
  <c r="AD174" i="84"/>
  <c r="X168" i="84"/>
  <c r="CL171" i="84"/>
  <c r="D169" i="84"/>
  <c r="CS168" i="84"/>
  <c r="O168" i="84"/>
  <c r="N167" i="84"/>
  <c r="L165" i="84"/>
  <c r="DC164" i="84"/>
  <c r="CU164" i="84"/>
  <c r="CE164" i="84"/>
  <c r="S164" i="84"/>
  <c r="C164" i="84"/>
  <c r="V163" i="84"/>
  <c r="AJ161" i="84"/>
  <c r="R159" i="84"/>
  <c r="CO152" i="84"/>
  <c r="G152" i="84"/>
  <c r="CY144" i="84"/>
  <c r="AA144" i="84"/>
  <c r="DF142" i="84"/>
  <c r="X137" i="84"/>
  <c r="D141" i="84"/>
  <c r="CK140" i="84"/>
  <c r="CA140" i="84"/>
  <c r="AH139" i="84"/>
  <c r="DA133" i="84"/>
  <c r="CC133" i="84"/>
  <c r="CR140" i="84"/>
  <c r="CV137" i="84"/>
  <c r="CS136" i="84"/>
  <c r="O132" i="84"/>
  <c r="CV167" i="84"/>
  <c r="CF167" i="84"/>
  <c r="U167" i="84"/>
  <c r="DB165" i="84"/>
  <c r="CL165" i="84"/>
  <c r="AG165" i="84"/>
  <c r="AJ164" i="84"/>
  <c r="D160" i="84"/>
  <c r="CR159" i="84"/>
  <c r="CB159" i="84"/>
  <c r="M159" i="84"/>
  <c r="CX157" i="84"/>
  <c r="CH157" i="84"/>
  <c r="Y157" i="84"/>
  <c r="AB156" i="84"/>
  <c r="DE151" i="84"/>
  <c r="CO151" i="84"/>
  <c r="BY151" i="84"/>
  <c r="G151" i="84"/>
  <c r="CU149" i="84"/>
  <c r="CE149" i="84"/>
  <c r="S149" i="84"/>
  <c r="V144" i="84"/>
  <c r="DA143" i="84"/>
  <c r="CK143" i="84"/>
  <c r="AE143" i="84"/>
  <c r="AH142" i="84"/>
  <c r="CQ141" i="84"/>
  <c r="CA141" i="84"/>
  <c r="K141" i="84"/>
  <c r="AB136" i="84"/>
  <c r="P167" i="84"/>
  <c r="DD164" i="84"/>
  <c r="BX164" i="84"/>
  <c r="CR137" i="84"/>
  <c r="AB137" i="84"/>
  <c r="CF132" i="84"/>
  <c r="U136" i="84"/>
  <c r="E136" i="84"/>
  <c r="CD135" i="84"/>
  <c r="DE167" i="84"/>
  <c r="C159" i="84"/>
  <c r="CS157" i="84"/>
  <c r="CC157" i="84"/>
  <c r="O157" i="84"/>
  <c r="X148" i="84"/>
  <c r="H152" i="84"/>
  <c r="DB151" i="84"/>
  <c r="CT151" i="84"/>
  <c r="CL151" i="84"/>
  <c r="CD151" i="84"/>
  <c r="AG151" i="84"/>
  <c r="Q151" i="84"/>
  <c r="CZ149" i="84"/>
  <c r="CR149" i="84"/>
  <c r="CJ149" i="84"/>
  <c r="CB149" i="84"/>
  <c r="AC149" i="84"/>
  <c r="M149" i="84"/>
  <c r="AF148" i="84"/>
  <c r="D144" i="84"/>
  <c r="CR143" i="84"/>
  <c r="CB143" i="84"/>
  <c r="M143" i="84"/>
  <c r="CF141" i="84"/>
  <c r="AG141" i="84"/>
  <c r="Q141" i="84"/>
  <c r="AJ140" i="84"/>
  <c r="AE133" i="84"/>
  <c r="E137" i="84"/>
  <c r="CS132" i="84"/>
  <c r="X145" i="84"/>
  <c r="V135" i="84"/>
  <c r="CY143" i="84"/>
  <c r="DD140" i="84"/>
  <c r="DJ177" i="84"/>
  <c r="DR185" i="84"/>
  <c r="AV186" i="84"/>
  <c r="AN178" i="84"/>
  <c r="BF172" i="84"/>
  <c r="AW140" i="84"/>
  <c r="BC144" i="84"/>
  <c r="BF147" i="84"/>
  <c r="AP149" i="84"/>
  <c r="BI152" i="84"/>
  <c r="AV155" i="84"/>
  <c r="BH157" i="84"/>
  <c r="BC160" i="84"/>
  <c r="BS164" i="84"/>
  <c r="AM168" i="84"/>
  <c r="BO172" i="84"/>
  <c r="BL173" i="84"/>
  <c r="BL175" i="84"/>
  <c r="BP177" i="84"/>
  <c r="BP179" i="84"/>
  <c r="BJ181" i="84"/>
  <c r="AN183" i="84"/>
  <c r="BQ184" i="84"/>
  <c r="BK186" i="84"/>
  <c r="BE188" i="84"/>
  <c r="DP161" i="84"/>
  <c r="EI160" i="84"/>
  <c r="DS160" i="84"/>
  <c r="EL159" i="84"/>
  <c r="DV159" i="84"/>
  <c r="EB157" i="84"/>
  <c r="EE156" i="84"/>
  <c r="EH155" i="84"/>
  <c r="EN153" i="84"/>
  <c r="EQ152" i="84"/>
  <c r="DK152" i="84"/>
  <c r="DN151" i="84"/>
  <c r="DT149" i="84"/>
  <c r="DW148" i="84"/>
  <c r="DZ147" i="84"/>
  <c r="EF145" i="84"/>
  <c r="DW144" i="84"/>
  <c r="DP141" i="84"/>
  <c r="DV139" i="84"/>
  <c r="CW188" i="84"/>
  <c r="CG188" i="84"/>
  <c r="W188" i="84"/>
  <c r="AD187" i="84"/>
  <c r="DD186" i="84"/>
  <c r="CN186" i="84"/>
  <c r="BX186" i="84"/>
  <c r="E186" i="84"/>
  <c r="H185" i="84"/>
  <c r="CS184" i="84"/>
  <c r="CC184" i="84"/>
  <c r="O184" i="84"/>
  <c r="R183" i="84"/>
  <c r="CZ182" i="84"/>
  <c r="CJ182" i="84"/>
  <c r="AC182" i="84"/>
  <c r="AF181" i="84"/>
  <c r="DE180" i="84"/>
  <c r="CO180" i="84"/>
  <c r="BY180" i="84"/>
  <c r="G180" i="84"/>
  <c r="J179" i="84"/>
  <c r="CV178" i="84"/>
  <c r="CF178" i="84"/>
  <c r="U178" i="84"/>
  <c r="X177" i="84"/>
  <c r="DC176" i="84"/>
  <c r="Z172" i="84"/>
  <c r="CE160" i="84"/>
  <c r="D149" i="84"/>
  <c r="CQ148" i="84"/>
  <c r="CA148" i="84"/>
  <c r="K148" i="84"/>
  <c r="CX137" i="84"/>
  <c r="AA132" i="84"/>
  <c r="CW172" i="84"/>
  <c r="I167" i="84"/>
  <c r="U165" i="84"/>
  <c r="CE176" i="84"/>
  <c r="S176" i="84"/>
  <c r="V175" i="84"/>
  <c r="CZ174" i="84"/>
  <c r="CL174" i="84"/>
  <c r="AC174" i="84"/>
  <c r="X169" i="84"/>
  <c r="CR188" i="84"/>
  <c r="CB188" i="84"/>
  <c r="M188" i="84"/>
  <c r="P187" i="84"/>
  <c r="CW186" i="84"/>
  <c r="CG186" i="84"/>
  <c r="W186" i="84"/>
  <c r="Z185" i="84"/>
  <c r="DF184" i="84"/>
  <c r="CP184" i="84"/>
  <c r="BZ184" i="84"/>
  <c r="I184" i="84"/>
  <c r="L183" i="84"/>
  <c r="CU182" i="84"/>
  <c r="CE182" i="84"/>
  <c r="K182" i="84"/>
  <c r="N181" i="84"/>
  <c r="CX180" i="84"/>
  <c r="CB180" i="84"/>
  <c r="Q180" i="84"/>
  <c r="L179" i="84"/>
  <c r="CW178" i="84"/>
  <c r="CK178" i="84"/>
  <c r="BY178" i="84"/>
  <c r="G178" i="84"/>
  <c r="B177" i="84"/>
  <c r="CV176" i="84"/>
  <c r="CF176" i="84"/>
  <c r="U176" i="84"/>
  <c r="X171" i="84"/>
  <c r="CG174" i="84"/>
  <c r="AH188" i="84"/>
  <c r="R188" i="84"/>
  <c r="B188" i="84"/>
  <c r="CY187" i="84"/>
  <c r="CQ187" i="84"/>
  <c r="CI187" i="84"/>
  <c r="CA187" i="84"/>
  <c r="AA187" i="84"/>
  <c r="K187" i="84"/>
  <c r="AD186" i="84"/>
  <c r="N186" i="84"/>
  <c r="DE185" i="84"/>
  <c r="CW185" i="84"/>
  <c r="CO185" i="84"/>
  <c r="CG185" i="84"/>
  <c r="BY185" i="84"/>
  <c r="W185" i="84"/>
  <c r="G185" i="84"/>
  <c r="AB184" i="84"/>
  <c r="L184" i="84"/>
  <c r="DD183" i="84"/>
  <c r="CV183" i="84"/>
  <c r="CN183" i="84"/>
  <c r="CF183" i="84"/>
  <c r="BX183" i="84"/>
  <c r="U183" i="84"/>
  <c r="E183" i="84"/>
  <c r="X182" i="84"/>
  <c r="H182" i="84"/>
  <c r="DB181" i="84"/>
  <c r="CT181" i="84"/>
  <c r="CL181" i="84"/>
  <c r="CD181" i="84"/>
  <c r="AG181" i="84"/>
  <c r="Q181" i="84"/>
  <c r="AJ180" i="84"/>
  <c r="T180" i="84"/>
  <c r="D180" i="84"/>
  <c r="CZ179" i="84"/>
  <c r="CR179" i="84"/>
  <c r="CJ179" i="84"/>
  <c r="CB179" i="84"/>
  <c r="AC179" i="84"/>
  <c r="M179" i="84"/>
  <c r="AF178" i="84"/>
  <c r="P178" i="84"/>
  <c r="DF177" i="84"/>
  <c r="CX177" i="84"/>
  <c r="CP177" i="84"/>
  <c r="CH177" i="84"/>
  <c r="BZ177" i="84"/>
  <c r="Y177" i="84"/>
  <c r="I177" i="84"/>
  <c r="AJ176" i="84"/>
  <c r="P176" i="84"/>
  <c r="DF175" i="84"/>
  <c r="CX175" i="84"/>
  <c r="CP175" i="84"/>
  <c r="CH175" i="84"/>
  <c r="BZ175" i="84"/>
  <c r="Y175" i="84"/>
  <c r="I175" i="84"/>
  <c r="AB174" i="84"/>
  <c r="N174" i="84"/>
  <c r="P172" i="84"/>
  <c r="DA168" i="84"/>
  <c r="CQ168" i="84"/>
  <c r="AE168" i="84"/>
  <c r="F167" i="84"/>
  <c r="X161" i="84"/>
  <c r="H165" i="84"/>
  <c r="CC164" i="84"/>
  <c r="AH163" i="84"/>
  <c r="N163" i="84"/>
  <c r="CO160" i="84"/>
  <c r="G160" i="84"/>
  <c r="J159" i="84"/>
  <c r="P153" i="84"/>
  <c r="CG152" i="84"/>
  <c r="Z151" i="84"/>
  <c r="CQ144" i="84"/>
  <c r="T141" i="84"/>
  <c r="DC140" i="84"/>
  <c r="CQ140" i="84"/>
  <c r="AI140" i="84"/>
  <c r="K140" i="84"/>
  <c r="AD139" i="84"/>
  <c r="CS133" i="84"/>
  <c r="AJ133" i="84"/>
  <c r="CB140" i="84"/>
  <c r="CC136" i="84"/>
  <c r="G132" i="84"/>
  <c r="D168" i="84"/>
  <c r="CR167" i="84"/>
  <c r="CB167" i="84"/>
  <c r="M167" i="84"/>
  <c r="CX165" i="84"/>
  <c r="CH165" i="84"/>
  <c r="Y165" i="84"/>
  <c r="AB164" i="84"/>
  <c r="DD159" i="84"/>
  <c r="CN159" i="84"/>
  <c r="BX159" i="84"/>
  <c r="E159" i="84"/>
  <c r="CT157" i="84"/>
  <c r="CD157" i="84"/>
  <c r="Q157" i="84"/>
  <c r="V152" i="84"/>
  <c r="DA151" i="84"/>
  <c r="CK151" i="84"/>
  <c r="AE151" i="84"/>
  <c r="CQ149" i="84"/>
  <c r="CA149" i="84"/>
  <c r="K149" i="84"/>
  <c r="N144" i="84"/>
  <c r="CW143" i="84"/>
  <c r="CG143" i="84"/>
  <c r="W143" i="84"/>
  <c r="DC141" i="84"/>
  <c r="CM141" i="84"/>
  <c r="AI141" i="84"/>
  <c r="C141" i="84"/>
  <c r="AA131" i="84"/>
  <c r="H167" i="84"/>
  <c r="CV164" i="84"/>
  <c r="U164" i="84"/>
  <c r="DD132" i="84"/>
  <c r="BX132" i="84"/>
  <c r="Q136" i="84"/>
  <c r="DA167" i="84"/>
  <c r="DE157" i="84"/>
  <c r="CO157" i="84"/>
  <c r="BY157" i="84"/>
  <c r="G157" i="84"/>
  <c r="T152" i="84"/>
  <c r="D152" i="84"/>
  <c r="CZ151" i="84"/>
  <c r="CR151" i="84"/>
  <c r="CJ151" i="84"/>
  <c r="CB151" i="84"/>
  <c r="AC151" i="84"/>
  <c r="M151" i="84"/>
  <c r="DF149" i="84"/>
  <c r="CX149" i="84"/>
  <c r="CP149" i="84"/>
  <c r="CH149" i="84"/>
  <c r="BZ149" i="84"/>
  <c r="Y149" i="84"/>
  <c r="I149" i="84"/>
  <c r="AB148" i="84"/>
  <c r="DD143" i="84"/>
  <c r="CN143" i="84"/>
  <c r="BX143" i="84"/>
  <c r="E143" i="84"/>
  <c r="CB141" i="84"/>
  <c r="AC141" i="84"/>
  <c r="M141" i="84"/>
  <c r="AF140" i="84"/>
  <c r="AA133" i="84"/>
  <c r="DE132" i="84"/>
  <c r="CO132" i="84"/>
  <c r="AC135" i="84"/>
  <c r="X147" i="84"/>
  <c r="BX140" i="84"/>
  <c r="CM151" i="84"/>
  <c r="CD156" i="84"/>
  <c r="CS144" i="84"/>
  <c r="EJ179" i="84"/>
  <c r="DL187" i="84"/>
  <c r="BR184" i="84"/>
  <c r="AT176" i="84"/>
  <c r="BA136" i="84"/>
  <c r="BE140" i="84"/>
  <c r="BN147" i="84"/>
  <c r="AX149" i="84"/>
  <c r="BP157" i="84"/>
  <c r="BN163" i="84"/>
  <c r="AX167" i="84"/>
  <c r="BA168" i="84"/>
  <c r="AN173" i="84"/>
  <c r="BC176" i="84"/>
  <c r="AW178" i="84"/>
  <c r="AW180" i="84"/>
  <c r="BR181" i="84"/>
  <c r="BD183" i="84"/>
  <c r="AX185" i="84"/>
  <c r="AR187" i="84"/>
  <c r="BU188" i="84"/>
  <c r="DE141" i="84"/>
  <c r="CV157" i="84"/>
  <c r="K132" i="84"/>
  <c r="Y164" i="84"/>
  <c r="EF175" i="84"/>
  <c r="DN181" i="84"/>
  <c r="EK184" i="84"/>
  <c r="DI188" i="84"/>
  <c r="BL186" i="84"/>
  <c r="AO183" i="84"/>
  <c r="BA179" i="84"/>
  <c r="BP174" i="84"/>
  <c r="AM173" i="84"/>
  <c r="AR133" i="84"/>
  <c r="BS138" i="84"/>
  <c r="AU140" i="84"/>
  <c r="BL143" i="84"/>
  <c r="BA144" i="84"/>
  <c r="AV147" i="84"/>
  <c r="BS148" i="84"/>
  <c r="AR153" i="84"/>
  <c r="AP155" i="84"/>
  <c r="AM156" i="84"/>
  <c r="AX157" i="84"/>
  <c r="AN159" i="84"/>
  <c r="BA160" i="84"/>
  <c r="AZ161" i="84"/>
  <c r="AX163" i="84"/>
  <c r="BI164" i="84"/>
  <c r="BF165" i="84"/>
  <c r="AN167" i="84"/>
  <c r="BD167" i="84"/>
  <c r="BT167" i="84"/>
  <c r="BM172" i="84"/>
  <c r="BJ173" i="84"/>
  <c r="AY174" i="84"/>
  <c r="BF175" i="84"/>
  <c r="BI176" i="84"/>
  <c r="BF177" i="84"/>
  <c r="BC178" i="84"/>
  <c r="AZ179" i="84"/>
  <c r="AY180" i="84"/>
  <c r="AT181" i="84"/>
  <c r="BT181" i="84"/>
  <c r="BO182" i="84"/>
  <c r="BF183" i="84"/>
  <c r="BK184" i="84"/>
  <c r="BH185" i="84"/>
  <c r="BE186" i="84"/>
  <c r="BB187" i="84"/>
  <c r="AY188" i="84"/>
  <c r="DY187" i="84"/>
  <c r="DY185" i="84"/>
  <c r="EM183" i="84"/>
  <c r="EQ181" i="84"/>
  <c r="DN180" i="84"/>
  <c r="DT178" i="84"/>
  <c r="DT176" i="84"/>
  <c r="DZ174" i="84"/>
  <c r="DU173" i="84"/>
  <c r="EI169" i="84"/>
  <c r="EL168" i="84"/>
  <c r="EO167" i="84"/>
  <c r="DI167" i="84"/>
  <c r="DO165" i="84"/>
  <c r="DR164" i="84"/>
  <c r="DU163" i="84"/>
  <c r="EA161" i="84"/>
  <c r="ED160" i="84"/>
  <c r="EG159" i="84"/>
  <c r="EM157" i="84"/>
  <c r="EP156" i="84"/>
  <c r="DJ156" i="84"/>
  <c r="DM155" i="84"/>
  <c r="DS153" i="84"/>
  <c r="DV152" i="84"/>
  <c r="DY151" i="84"/>
  <c r="EA149" i="84"/>
  <c r="EG147" i="84"/>
  <c r="EA141" i="84"/>
  <c r="EG139" i="84"/>
  <c r="DY137" i="84"/>
  <c r="EB136" i="84"/>
  <c r="EE135" i="84"/>
  <c r="BO135" i="84"/>
  <c r="AS139" i="84"/>
  <c r="BG175" i="84"/>
  <c r="BR182" i="84"/>
  <c r="DV187" i="84"/>
  <c r="DK180" i="84"/>
  <c r="EL135" i="84"/>
  <c r="CC148" i="84"/>
  <c r="I159" i="84"/>
  <c r="ED135" i="84"/>
  <c r="R147" i="84"/>
  <c r="U157" i="84"/>
  <c r="EF188" i="84"/>
  <c r="DI187" i="84"/>
  <c r="DI185" i="84"/>
  <c r="DW183" i="84"/>
  <c r="EA181" i="84"/>
  <c r="EG179" i="84"/>
  <c r="EO177" i="84"/>
  <c r="EM175" i="84"/>
  <c r="DM173" i="84"/>
  <c r="DR172" i="84"/>
  <c r="DU171" i="84"/>
  <c r="DS149" i="84"/>
  <c r="DV148" i="84"/>
  <c r="DY147" i="84"/>
  <c r="DK141" i="84"/>
  <c r="EQ137" i="84"/>
  <c r="EG137" i="84"/>
  <c r="DW133" i="84"/>
  <c r="DN136" i="84"/>
  <c r="EC131" i="84"/>
  <c r="DQ135" i="84"/>
  <c r="AX132" i="84"/>
  <c r="AV136" i="84"/>
  <c r="AP140" i="84"/>
  <c r="BA177" i="84"/>
  <c r="AS185" i="84"/>
  <c r="EB185" i="84"/>
  <c r="DQ178" i="84"/>
  <c r="CN137" i="84"/>
  <c r="CM152" i="84"/>
  <c r="H168" i="84"/>
  <c r="ED188" i="84"/>
  <c r="EG187" i="84"/>
  <c r="EL186" i="84"/>
  <c r="EM185" i="84"/>
  <c r="EH184" i="84"/>
  <c r="DJ184" i="84"/>
  <c r="DM183" i="84"/>
  <c r="DX182" i="84"/>
  <c r="DU181" i="84"/>
  <c r="DX180" i="84"/>
  <c r="EA179" i="84"/>
  <c r="ED178" i="84"/>
  <c r="EM177" i="84"/>
  <c r="DZ176" i="84"/>
  <c r="EC175" i="84"/>
  <c r="EF174" i="84"/>
  <c r="EQ173" i="84"/>
  <c r="EA173" i="84"/>
  <c r="DN172" i="84"/>
  <c r="EG171" i="84"/>
  <c r="DQ171" i="84"/>
  <c r="EM169" i="84"/>
  <c r="DW169" i="84"/>
  <c r="EP168" i="84"/>
  <c r="DZ168" i="84"/>
  <c r="DJ168" i="84"/>
  <c r="DM167" i="84"/>
  <c r="DS165" i="84"/>
  <c r="EL164" i="84"/>
  <c r="DV164" i="84"/>
  <c r="DY163" i="84"/>
  <c r="DI163" i="84"/>
  <c r="EE161" i="84"/>
  <c r="DO161" i="84"/>
  <c r="EH160" i="84"/>
  <c r="EK159" i="84"/>
  <c r="DU159" i="84"/>
  <c r="EQ157" i="84"/>
  <c r="EA157" i="84"/>
  <c r="DK157" i="84"/>
  <c r="DN156" i="84"/>
  <c r="EG155" i="84"/>
  <c r="DQ155" i="84"/>
  <c r="EM153" i="84"/>
  <c r="DW153" i="84"/>
  <c r="DZ152" i="84"/>
  <c r="DJ152" i="84"/>
  <c r="EC151" i="84"/>
  <c r="EE149" i="84"/>
  <c r="EH148" i="84"/>
  <c r="EK147" i="84"/>
  <c r="EP144" i="84"/>
  <c r="EI141" i="84"/>
  <c r="EO139" i="84"/>
  <c r="EK137" i="84"/>
  <c r="EE137" i="84"/>
  <c r="EA133" i="84"/>
  <c r="DO137" i="84"/>
  <c r="DK133" i="84"/>
  <c r="ED132" i="84"/>
  <c r="DX136" i="84"/>
  <c r="EQ135" i="84"/>
  <c r="EK135" i="84"/>
  <c r="EG131" i="84"/>
  <c r="DU135" i="84"/>
  <c r="DQ131" i="84"/>
  <c r="BA131" i="84"/>
  <c r="BF132" i="84"/>
  <c r="BQ133" i="84"/>
  <c r="BG135" i="84"/>
  <c r="BA137" i="84"/>
  <c r="AO147" i="84"/>
  <c r="AM171" i="84"/>
  <c r="BN178" i="84"/>
  <c r="BB182" i="84"/>
  <c r="BF186" i="84"/>
  <c r="EL187" i="84"/>
  <c r="EE184" i="84"/>
  <c r="EA180" i="84"/>
  <c r="T161" i="84"/>
  <c r="S131" i="84"/>
  <c r="DK136" i="84"/>
  <c r="AD159" i="84"/>
  <c r="H149" i="84"/>
  <c r="AG136" i="84"/>
  <c r="CK172" i="84"/>
  <c r="AF164" i="84"/>
  <c r="DS136" i="84"/>
  <c r="AT174" i="84" l="1"/>
  <c r="DK135" i="84"/>
  <c r="DR136" i="84"/>
  <c r="EN136" i="84"/>
  <c r="ED172" i="84"/>
  <c r="BM143" i="84"/>
  <c r="EP134" i="84"/>
  <c r="EJ136" i="84"/>
  <c r="AX151" i="84"/>
  <c r="BQ152" i="84"/>
  <c r="BF143" i="84"/>
  <c r="B147" i="84"/>
  <c r="AB161" i="84"/>
  <c r="O164" i="84"/>
  <c r="CS164" i="84"/>
  <c r="AF153" i="84"/>
  <c r="CA168" i="84"/>
  <c r="CM174" i="84"/>
  <c r="DE172" i="84"/>
  <c r="EF157" i="84"/>
  <c r="DZ159" i="84"/>
  <c r="DW160" i="84"/>
  <c r="DT161" i="84"/>
  <c r="DS168" i="84"/>
  <c r="EO174" i="84"/>
  <c r="AW133" i="84"/>
  <c r="AT143" i="84"/>
  <c r="AQ148" i="84"/>
  <c r="BZ137" i="84"/>
  <c r="AT144" i="84"/>
  <c r="BF140" i="84"/>
  <c r="BD136" i="84"/>
  <c r="EA135" i="84"/>
  <c r="EH136" i="84"/>
  <c r="DU137" i="84"/>
  <c r="DI139" i="84"/>
  <c r="EL140" i="84"/>
  <c r="DU147" i="84"/>
  <c r="DR148" i="84"/>
  <c r="DO149" i="84"/>
  <c r="DK173" i="84"/>
  <c r="EM135" i="84"/>
  <c r="DZ132" i="84"/>
  <c r="DQ139" i="84"/>
  <c r="DJ174" i="84"/>
  <c r="BH164" i="84"/>
  <c r="EN142" i="84"/>
  <c r="ED148" i="84"/>
  <c r="AT173" i="84"/>
  <c r="AQ172" i="84"/>
  <c r="BP149" i="84"/>
  <c r="AM148" i="84"/>
  <c r="BF145" i="84"/>
  <c r="BK140" i="84"/>
  <c r="BT173" i="84"/>
  <c r="AZ165" i="84"/>
  <c r="AP161" i="84"/>
  <c r="BF155" i="84"/>
  <c r="BU135" i="84"/>
  <c r="DA148" i="84"/>
  <c r="DB135" i="84"/>
  <c r="CJ137" i="84"/>
  <c r="CI140" i="84"/>
  <c r="BY160" i="84"/>
  <c r="DE160" i="84"/>
  <c r="CK164" i="84"/>
  <c r="K168" i="84"/>
  <c r="W174" i="84"/>
  <c r="CP167" i="84"/>
  <c r="AF133" i="84"/>
  <c r="AA152" i="84"/>
  <c r="CY171" i="84"/>
  <c r="DP133" i="84"/>
  <c r="DP145" i="84"/>
  <c r="DJ147" i="84"/>
  <c r="EP147" i="84"/>
  <c r="EM148" i="84"/>
  <c r="EJ149" i="84"/>
  <c r="ED151" i="84"/>
  <c r="EA152" i="84"/>
  <c r="DX153" i="84"/>
  <c r="DR155" i="84"/>
  <c r="DO156" i="84"/>
  <c r="DL157" i="84"/>
  <c r="AP167" i="84"/>
  <c r="AX143" i="84"/>
  <c r="BH133" i="84"/>
  <c r="AH147" i="84"/>
  <c r="AD136" i="84"/>
  <c r="L168" i="84"/>
  <c r="O140" i="84"/>
  <c r="AF157" i="84"/>
  <c r="AI164" i="84"/>
  <c r="CM164" i="84"/>
  <c r="AB165" i="84"/>
  <c r="AA174" i="84"/>
  <c r="CA152" i="84"/>
  <c r="CK156" i="84"/>
  <c r="F159" i="84"/>
  <c r="DX141" i="84"/>
  <c r="DN167" i="84"/>
  <c r="EQ168" i="84"/>
  <c r="DJ171" i="84"/>
  <c r="DI174" i="84"/>
  <c r="BT172" i="84"/>
  <c r="AQ171" i="84"/>
  <c r="BA163" i="84"/>
  <c r="AS147" i="84"/>
  <c r="BM145" i="84"/>
  <c r="AR135" i="84"/>
  <c r="AW168" i="84"/>
  <c r="BQ172" i="84"/>
  <c r="EL174" i="84"/>
  <c r="AU131" i="84"/>
  <c r="BC135" i="84"/>
  <c r="AM137" i="84"/>
  <c r="DY164" i="84"/>
  <c r="EK136" i="84"/>
  <c r="AA173" i="84"/>
  <c r="K160" i="84"/>
  <c r="EN137" i="84"/>
  <c r="DY152" i="84"/>
  <c r="DX163" i="84"/>
  <c r="DM174" i="84"/>
  <c r="BR152" i="84"/>
  <c r="AS133" i="84"/>
  <c r="DR140" i="84"/>
  <c r="EN174" i="84"/>
  <c r="AU164" i="84"/>
  <c r="AX155" i="84"/>
  <c r="BA152" i="84"/>
  <c r="BJ141" i="84"/>
  <c r="BQ138" i="84"/>
  <c r="AN135" i="84"/>
  <c r="BM135" i="84"/>
  <c r="BO137" i="84"/>
  <c r="DR157" i="84"/>
  <c r="CF157" i="84"/>
  <c r="J168" i="84"/>
  <c r="CH140" i="84"/>
  <c r="CP172" i="84"/>
  <c r="CJ140" i="84"/>
  <c r="P137" i="84"/>
  <c r="W140" i="84"/>
  <c r="AH174" i="84"/>
  <c r="DP167" i="84"/>
  <c r="EF167" i="84"/>
  <c r="DM168" i="84"/>
  <c r="DS172" i="84"/>
  <c r="AX168" i="84"/>
  <c r="AN156" i="84"/>
  <c r="AZ152" i="84"/>
  <c r="AY136" i="84"/>
  <c r="BR157" i="84"/>
  <c r="AR167" i="84"/>
  <c r="AY168" i="84"/>
  <c r="BM174" i="84"/>
  <c r="EJ174" i="84"/>
  <c r="EN172" i="84"/>
  <c r="EE171" i="84"/>
  <c r="DM165" i="84"/>
  <c r="DY161" i="84"/>
  <c r="DK159" i="84"/>
  <c r="EK157" i="84"/>
  <c r="DW155" i="84"/>
  <c r="EI151" i="84"/>
  <c r="DL148" i="84"/>
  <c r="EJ144" i="84"/>
  <c r="DP132" i="84"/>
  <c r="DU160" i="84"/>
  <c r="EG136" i="84"/>
  <c r="E173" i="84"/>
  <c r="EP141" i="84"/>
  <c r="ED145" i="84"/>
  <c r="DR149" i="84"/>
  <c r="BT160" i="84"/>
  <c r="AQ157" i="84"/>
  <c r="BK156" i="84"/>
  <c r="BN149" i="84"/>
  <c r="BH141" i="84"/>
  <c r="BN135" i="84"/>
  <c r="AT136" i="84"/>
  <c r="AW159" i="84"/>
  <c r="BU163" i="84"/>
  <c r="DW136" i="84"/>
  <c r="C152" i="84"/>
  <c r="CW171" i="84"/>
  <c r="Y143" i="84"/>
  <c r="CM159" i="84"/>
  <c r="R168" i="84"/>
  <c r="V165" i="84"/>
  <c r="DD142" i="84"/>
  <c r="EB131" i="84"/>
  <c r="BC141" i="84"/>
  <c r="DM135" i="84"/>
  <c r="EI135" i="84"/>
  <c r="DV132" i="84"/>
  <c r="EF136" i="84"/>
  <c r="EP136" i="84"/>
  <c r="BM173" i="84"/>
  <c r="AY135" i="84"/>
  <c r="EQ141" i="84"/>
  <c r="EO147" i="84"/>
  <c r="EI149" i="84"/>
  <c r="EP172" i="84"/>
  <c r="AX165" i="84"/>
  <c r="BD143" i="84"/>
  <c r="BK132" i="84"/>
  <c r="E141" i="84"/>
  <c r="V168" i="84"/>
  <c r="CU140" i="84"/>
  <c r="P165" i="84"/>
  <c r="CY148" i="84"/>
  <c r="AV159" i="84"/>
  <c r="AS148" i="84"/>
  <c r="AZ174" i="84"/>
  <c r="CK148" i="84"/>
  <c r="DA132" i="84"/>
  <c r="CX151" i="84"/>
  <c r="DA157" i="84"/>
  <c r="AA164" i="84"/>
  <c r="CY164" i="84"/>
  <c r="CU174" i="84"/>
  <c r="N133" i="84"/>
  <c r="DZ171" i="84"/>
  <c r="EH173" i="84"/>
  <c r="AU153" i="84"/>
  <c r="AZ144" i="84"/>
  <c r="BR135" i="84"/>
  <c r="BQ140" i="84"/>
  <c r="BM148" i="84"/>
  <c r="AZ151" i="84"/>
  <c r="AQ139" i="84"/>
  <c r="AO157" i="84"/>
  <c r="AQ169" i="84"/>
  <c r="BH172" i="84"/>
  <c r="DV165" i="84"/>
  <c r="DJ137" i="84"/>
  <c r="DP155" i="84"/>
  <c r="AU163" i="84"/>
  <c r="AS141" i="84"/>
  <c r="BO169" i="84"/>
  <c r="DP147" i="84"/>
  <c r="EB143" i="84"/>
  <c r="EN139" i="84"/>
  <c r="CI143" i="84"/>
  <c r="BZ159" i="84"/>
  <c r="CA159" i="84"/>
  <c r="B160" i="84"/>
  <c r="CX148" i="84"/>
  <c r="CV171" i="84"/>
  <c r="AU169" i="84"/>
  <c r="BG132" i="84"/>
  <c r="AR159" i="84"/>
  <c r="EN164" i="84"/>
  <c r="EC157" i="84"/>
  <c r="AO133" i="84"/>
  <c r="BU143" i="84"/>
  <c r="EK174" i="84"/>
  <c r="DZ157" i="84"/>
  <c r="AT133" i="84"/>
  <c r="G141" i="84"/>
  <c r="BZ140" i="84"/>
  <c r="CC168" i="84"/>
  <c r="CE173" i="84"/>
  <c r="CZ157" i="84"/>
  <c r="DN139" i="84"/>
  <c r="CR153" i="84"/>
  <c r="M153" i="84"/>
  <c r="CR141" i="84"/>
  <c r="DB143" i="84"/>
  <c r="CJ172" i="84"/>
  <c r="P136" i="84"/>
  <c r="CQ147" i="84"/>
  <c r="CL143" i="84"/>
  <c r="CB172" i="84"/>
  <c r="B139" i="84"/>
  <c r="CP164" i="84"/>
  <c r="DC174" i="84"/>
  <c r="DJ159" i="84"/>
  <c r="EP159" i="84"/>
  <c r="EM160" i="84"/>
  <c r="EN157" i="84"/>
  <c r="EH159" i="84"/>
  <c r="DR163" i="84"/>
  <c r="DO164" i="84"/>
  <c r="DL165" i="84"/>
  <c r="AR143" i="84"/>
  <c r="CY133" i="84"/>
  <c r="AJ138" i="84"/>
  <c r="J174" i="84"/>
  <c r="BU142" i="84"/>
  <c r="AV145" i="84"/>
  <c r="BO145" i="84"/>
  <c r="DB138" i="84"/>
  <c r="BD153" i="84"/>
  <c r="CY147" i="84"/>
  <c r="AN149" i="84"/>
  <c r="BJ151" i="84"/>
  <c r="EN134" i="84"/>
  <c r="BD155" i="84"/>
  <c r="W164" i="84"/>
  <c r="CW164" i="84"/>
  <c r="CO174" i="84"/>
  <c r="EE160" i="84"/>
  <c r="AZ132" i="84"/>
  <c r="DW168" i="84"/>
  <c r="DN132" i="84"/>
  <c r="EQ133" i="84"/>
  <c r="DM151" i="84"/>
  <c r="EP152" i="84"/>
  <c r="ED156" i="84"/>
  <c r="DR160" i="84"/>
  <c r="EO163" i="84"/>
  <c r="EI165" i="84"/>
  <c r="EC167" i="84"/>
  <c r="DK137" i="84"/>
  <c r="AM164" i="84"/>
  <c r="CF137" i="84"/>
  <c r="K144" i="84"/>
  <c r="AE164" i="84"/>
  <c r="DA164" i="84"/>
  <c r="CH171" i="84"/>
  <c r="CW174" i="84"/>
  <c r="DZ143" i="84"/>
  <c r="DJ140" i="84"/>
  <c r="DQ118" i="84"/>
  <c r="DQ134" i="84"/>
  <c r="T166" i="84"/>
  <c r="T126" i="84"/>
  <c r="CT150" i="84"/>
  <c r="CT122" i="84"/>
  <c r="DY118" i="84"/>
  <c r="DY134" i="84"/>
  <c r="AZ142" i="84"/>
  <c r="AZ120" i="84"/>
  <c r="BL118" i="84"/>
  <c r="BL134" i="84"/>
  <c r="BT130" i="84"/>
  <c r="BT117" i="84"/>
  <c r="BT189" i="84" s="1"/>
  <c r="BJ130" i="84"/>
  <c r="BJ117" i="84"/>
  <c r="BB130" i="84"/>
  <c r="BB117" i="84"/>
  <c r="AT130" i="84"/>
  <c r="AT117" i="84"/>
  <c r="DJ117" i="84"/>
  <c r="DJ130" i="84"/>
  <c r="DN134" i="84"/>
  <c r="DN118" i="84"/>
  <c r="DV117" i="84"/>
  <c r="DV130" i="84"/>
  <c r="DZ117" i="84"/>
  <c r="DZ130" i="84"/>
  <c r="ED134" i="84"/>
  <c r="ED118" i="84"/>
  <c r="EJ134" i="84"/>
  <c r="EJ118" i="84"/>
  <c r="EP117" i="84"/>
  <c r="EP189" i="84" s="1"/>
  <c r="EP130" i="84"/>
  <c r="DT138" i="84"/>
  <c r="DT119" i="84"/>
  <c r="EB142" i="84"/>
  <c r="EB120" i="84"/>
  <c r="DL150" i="84"/>
  <c r="DL122" i="84"/>
  <c r="EB150" i="84"/>
  <c r="EB122" i="84"/>
  <c r="DT154" i="84"/>
  <c r="DT123" i="84"/>
  <c r="EJ154" i="84"/>
  <c r="EJ123" i="84"/>
  <c r="DX158" i="84"/>
  <c r="DX124" i="84"/>
  <c r="EN158" i="84"/>
  <c r="EN124" i="84"/>
  <c r="DL162" i="84"/>
  <c r="DL125" i="84"/>
  <c r="EB162" i="84"/>
  <c r="EB125" i="84"/>
  <c r="DP166" i="84"/>
  <c r="DP126" i="84"/>
  <c r="EF166" i="84"/>
  <c r="EF126" i="84"/>
  <c r="DT170" i="84"/>
  <c r="DT127" i="84"/>
  <c r="DT199" i="84" s="1"/>
  <c r="EJ170" i="84"/>
  <c r="EJ127" i="84"/>
  <c r="EJ199" i="84" s="1"/>
  <c r="Y123" i="84"/>
  <c r="Y154" i="84"/>
  <c r="AP170" i="84"/>
  <c r="AP127" i="84"/>
  <c r="AP199" i="84" s="1"/>
  <c r="BD118" i="84"/>
  <c r="BD134" i="84"/>
  <c r="BR130" i="84"/>
  <c r="BR117" i="84"/>
  <c r="BR189" i="84" s="1"/>
  <c r="AZ130" i="84"/>
  <c r="AZ117" i="84"/>
  <c r="DJ134" i="84"/>
  <c r="DJ118" i="84"/>
  <c r="DV134" i="84"/>
  <c r="DV118" i="84"/>
  <c r="EF134" i="84"/>
  <c r="EF118" i="84"/>
  <c r="EF142" i="84"/>
  <c r="EF120" i="84"/>
  <c r="DP150" i="84"/>
  <c r="DP122" i="84"/>
  <c r="EN154" i="84"/>
  <c r="EN123" i="84"/>
  <c r="EB158" i="84"/>
  <c r="EB124" i="84"/>
  <c r="DP162" i="84"/>
  <c r="DP125" i="84"/>
  <c r="EJ166" i="84"/>
  <c r="EJ126" i="84"/>
  <c r="DX127" i="84"/>
  <c r="DX199" i="84" s="1"/>
  <c r="DX170" i="84"/>
  <c r="BP142" i="84"/>
  <c r="BP120" i="84"/>
  <c r="AN118" i="84"/>
  <c r="AN134" i="84"/>
  <c r="BL130" i="84"/>
  <c r="BL117" i="84"/>
  <c r="AV130" i="84"/>
  <c r="AV117" i="84"/>
  <c r="DN117" i="84"/>
  <c r="DN130" i="84"/>
  <c r="DX134" i="84"/>
  <c r="DX118" i="84"/>
  <c r="EH134" i="84"/>
  <c r="EH118" i="84"/>
  <c r="DP138" i="84"/>
  <c r="DP119" i="84"/>
  <c r="DX150" i="84"/>
  <c r="DX122" i="84"/>
  <c r="DP154" i="84"/>
  <c r="DP123" i="84"/>
  <c r="DP194" i="84" s="1"/>
  <c r="EJ158" i="84"/>
  <c r="EJ124" i="84"/>
  <c r="DX162" i="84"/>
  <c r="DX125" i="84"/>
  <c r="DL166" i="84"/>
  <c r="DL126" i="84"/>
  <c r="EF170" i="84"/>
  <c r="EF127" i="84"/>
  <c r="BE117" i="84"/>
  <c r="BE130" i="84"/>
  <c r="AC121" i="84"/>
  <c r="AC146" i="84"/>
  <c r="E117" i="84"/>
  <c r="E130" i="84"/>
  <c r="U117" i="84"/>
  <c r="U130" i="84"/>
  <c r="H142" i="84"/>
  <c r="H120" i="84"/>
  <c r="P150" i="84"/>
  <c r="P122" i="84"/>
  <c r="AF150" i="84"/>
  <c r="AF122" i="84"/>
  <c r="AD158" i="84"/>
  <c r="AD124" i="84"/>
  <c r="K120" i="84"/>
  <c r="K142" i="84"/>
  <c r="G166" i="84"/>
  <c r="G126" i="84"/>
  <c r="CO166" i="84"/>
  <c r="CO126" i="84"/>
  <c r="Z120" i="84"/>
  <c r="Z142" i="84"/>
  <c r="B122" i="84"/>
  <c r="B150" i="84"/>
  <c r="AH122" i="84"/>
  <c r="AH150" i="84"/>
  <c r="H158" i="84"/>
  <c r="H124" i="84"/>
  <c r="P166" i="84"/>
  <c r="P126" i="84"/>
  <c r="CL134" i="84"/>
  <c r="CL130" i="84"/>
  <c r="CL118" i="84"/>
  <c r="AE120" i="84"/>
  <c r="AE142" i="84"/>
  <c r="M119" i="84"/>
  <c r="M138" i="84"/>
  <c r="CR119" i="84"/>
  <c r="CR138" i="84"/>
  <c r="Y120" i="84"/>
  <c r="Y142" i="84"/>
  <c r="CX142" i="84"/>
  <c r="CX120" i="84"/>
  <c r="E122" i="84"/>
  <c r="E150" i="84"/>
  <c r="CN122" i="84"/>
  <c r="CN150" i="84"/>
  <c r="U124" i="84"/>
  <c r="U158" i="84"/>
  <c r="CF124" i="84"/>
  <c r="CF158" i="84"/>
  <c r="CV124" i="84"/>
  <c r="CV158" i="84"/>
  <c r="M162" i="84"/>
  <c r="M125" i="84"/>
  <c r="AC162" i="84"/>
  <c r="AC125" i="84"/>
  <c r="CH162" i="84"/>
  <c r="CH125" i="84"/>
  <c r="CR162" i="84"/>
  <c r="CR125" i="84"/>
  <c r="CZ162" i="84"/>
  <c r="CZ125" i="84"/>
  <c r="AG166" i="84"/>
  <c r="AG126" i="84"/>
  <c r="CP166" i="84"/>
  <c r="CP126" i="84"/>
  <c r="U170" i="84"/>
  <c r="U127" i="84"/>
  <c r="U199" i="84" s="1"/>
  <c r="CV170" i="84"/>
  <c r="CV127" i="84"/>
  <c r="CV199" i="84" s="1"/>
  <c r="W117" i="84"/>
  <c r="W130" i="84"/>
  <c r="L117" i="84"/>
  <c r="L130" i="84"/>
  <c r="CZ134" i="84"/>
  <c r="CZ118" i="84"/>
  <c r="CZ130" i="84"/>
  <c r="BZ146" i="84"/>
  <c r="BZ121" i="84"/>
  <c r="BZ150" i="84"/>
  <c r="BZ122" i="84"/>
  <c r="CJ123" i="84"/>
  <c r="CJ154" i="84"/>
  <c r="DB158" i="84"/>
  <c r="DB124" i="84"/>
  <c r="E166" i="84"/>
  <c r="E126" i="84"/>
  <c r="CN166" i="84"/>
  <c r="CN126" i="84"/>
  <c r="EC120" i="84"/>
  <c r="EC142" i="84"/>
  <c r="DM121" i="84"/>
  <c r="DM146" i="84"/>
  <c r="EC121" i="84"/>
  <c r="EC146" i="84"/>
  <c r="DQ122" i="84"/>
  <c r="DQ150" i="84"/>
  <c r="EG122" i="84"/>
  <c r="EG150" i="84"/>
  <c r="DU123" i="84"/>
  <c r="DU154" i="84"/>
  <c r="EK123" i="84"/>
  <c r="EK154" i="84"/>
  <c r="DI158" i="84"/>
  <c r="DI124" i="84"/>
  <c r="DY158" i="84"/>
  <c r="DY124" i="84"/>
  <c r="EO158" i="84"/>
  <c r="EO124" i="84"/>
  <c r="W120" i="84"/>
  <c r="W142" i="84"/>
  <c r="M121" i="84"/>
  <c r="M146" i="84"/>
  <c r="I117" i="84"/>
  <c r="I130" i="84"/>
  <c r="Y117" i="84"/>
  <c r="Y130" i="84"/>
  <c r="P142" i="84"/>
  <c r="P120" i="84"/>
  <c r="D150" i="84"/>
  <c r="D122" i="84"/>
  <c r="T150" i="84"/>
  <c r="T122" i="84"/>
  <c r="AJ150" i="84"/>
  <c r="AJ122" i="84"/>
  <c r="F158" i="84"/>
  <c r="F124" i="84"/>
  <c r="AA120" i="84"/>
  <c r="AA142" i="84"/>
  <c r="W166" i="84"/>
  <c r="W126" i="84"/>
  <c r="CW166" i="84"/>
  <c r="CW126" i="84"/>
  <c r="B120" i="84"/>
  <c r="B142" i="84"/>
  <c r="J122" i="84"/>
  <c r="J150" i="84"/>
  <c r="P158" i="84"/>
  <c r="P124" i="84"/>
  <c r="X162" i="84"/>
  <c r="X125" i="84"/>
  <c r="DB134" i="84"/>
  <c r="DB130" i="84"/>
  <c r="CK120" i="84"/>
  <c r="CK142" i="84"/>
  <c r="U119" i="84"/>
  <c r="U138" i="84"/>
  <c r="CV119" i="84"/>
  <c r="CV138" i="84"/>
  <c r="BZ142" i="84"/>
  <c r="BZ120" i="84"/>
  <c r="U122" i="84"/>
  <c r="U150" i="84"/>
  <c r="CV122" i="84"/>
  <c r="CV150" i="84"/>
  <c r="AC124" i="84"/>
  <c r="AC158" i="84"/>
  <c r="CJ158" i="84"/>
  <c r="CJ124" i="84"/>
  <c r="CZ158" i="84"/>
  <c r="CZ124" i="84"/>
  <c r="Q162" i="84"/>
  <c r="Q125" i="84"/>
  <c r="AG162" i="84"/>
  <c r="AG125" i="84"/>
  <c r="CL162" i="84"/>
  <c r="CL125" i="84"/>
  <c r="CT162" i="84"/>
  <c r="CT125" i="84"/>
  <c r="DB162" i="84"/>
  <c r="DB125" i="84"/>
  <c r="BZ166" i="84"/>
  <c r="BZ126" i="84"/>
  <c r="CX166" i="84"/>
  <c r="CX126" i="84"/>
  <c r="BX170" i="84"/>
  <c r="BX127" i="84"/>
  <c r="BX199" i="84" s="1"/>
  <c r="DD170" i="84"/>
  <c r="DD127" i="84"/>
  <c r="DD199" i="84" s="1"/>
  <c r="CA130" i="84"/>
  <c r="CA134" i="84"/>
  <c r="CA118" i="84"/>
  <c r="T117" i="84"/>
  <c r="T130" i="84"/>
  <c r="CD146" i="84"/>
  <c r="CD121" i="84"/>
  <c r="CH150" i="84"/>
  <c r="CH122" i="84"/>
  <c r="E123" i="84"/>
  <c r="E154" i="84"/>
  <c r="CN123" i="84"/>
  <c r="CN154" i="84"/>
  <c r="U166" i="84"/>
  <c r="U126" i="84"/>
  <c r="EK120" i="84"/>
  <c r="EK142" i="84"/>
  <c r="DQ121" i="84"/>
  <c r="DQ146" i="84"/>
  <c r="EG121" i="84"/>
  <c r="EG146" i="84"/>
  <c r="DU122" i="84"/>
  <c r="DU150" i="84"/>
  <c r="EK122" i="84"/>
  <c r="EK150" i="84"/>
  <c r="DI123" i="84"/>
  <c r="DI154" i="84"/>
  <c r="DY123" i="84"/>
  <c r="DY154" i="84"/>
  <c r="EO123" i="84"/>
  <c r="EO154" i="84"/>
  <c r="DM158" i="84"/>
  <c r="DM124" i="84"/>
  <c r="EC158" i="84"/>
  <c r="EC124" i="84"/>
  <c r="DM162" i="84"/>
  <c r="DM125" i="84"/>
  <c r="EC162" i="84"/>
  <c r="EC125" i="84"/>
  <c r="EC196" i="84" s="1"/>
  <c r="DM166" i="84"/>
  <c r="DM126" i="84"/>
  <c r="DM197" i="84" s="1"/>
  <c r="DU166" i="84"/>
  <c r="DU126" i="84"/>
  <c r="EC166" i="84"/>
  <c r="EC126" i="84"/>
  <c r="EC197" i="84" s="1"/>
  <c r="EO166" i="84"/>
  <c r="EO126" i="84"/>
  <c r="DM170" i="84"/>
  <c r="DM127" i="84"/>
  <c r="DU170" i="84"/>
  <c r="DU127" i="84"/>
  <c r="EC170" i="84"/>
  <c r="EC127" i="84"/>
  <c r="EK170" i="84"/>
  <c r="EK127" i="84"/>
  <c r="EK199" i="84" s="1"/>
  <c r="BB127" i="84"/>
  <c r="BB199" i="84" s="1"/>
  <c r="BB170" i="84"/>
  <c r="BP162" i="84"/>
  <c r="BP125" i="84"/>
  <c r="BH158" i="84"/>
  <c r="BH124" i="84"/>
  <c r="BB154" i="84"/>
  <c r="BB123" i="84"/>
  <c r="AR154" i="84"/>
  <c r="AR123" i="84"/>
  <c r="AR150" i="84"/>
  <c r="AR122" i="84"/>
  <c r="BF146" i="84"/>
  <c r="BF121" i="84"/>
  <c r="AX142" i="84"/>
  <c r="AX120" i="84"/>
  <c r="BJ138" i="84"/>
  <c r="BJ119" i="84"/>
  <c r="AS118" i="84"/>
  <c r="AS134" i="84"/>
  <c r="BI118" i="84"/>
  <c r="BI134" i="84"/>
  <c r="AS138" i="84"/>
  <c r="AS119" i="84"/>
  <c r="BA138" i="84"/>
  <c r="BA119" i="84"/>
  <c r="BM138" i="84"/>
  <c r="BM119" i="84"/>
  <c r="BI142" i="84"/>
  <c r="BI120" i="84"/>
  <c r="AM122" i="84"/>
  <c r="AM150" i="84"/>
  <c r="BC122" i="84"/>
  <c r="BC150" i="84"/>
  <c r="BS122" i="84"/>
  <c r="BS150" i="84"/>
  <c r="AU124" i="84"/>
  <c r="AU158" i="84"/>
  <c r="BK158" i="84"/>
  <c r="BK124" i="84"/>
  <c r="AM166" i="84"/>
  <c r="AM126" i="84"/>
  <c r="BC166" i="84"/>
  <c r="BC126" i="84"/>
  <c r="BS166" i="84"/>
  <c r="BS126" i="84"/>
  <c r="BA170" i="84"/>
  <c r="BA127" i="84"/>
  <c r="BA199" i="84" s="1"/>
  <c r="DV170" i="84"/>
  <c r="DV127" i="84"/>
  <c r="DV199" i="84" s="1"/>
  <c r="DZ166" i="84"/>
  <c r="DZ126" i="84"/>
  <c r="EL162" i="84"/>
  <c r="EL125" i="84"/>
  <c r="DR162" i="84"/>
  <c r="DR125" i="84"/>
  <c r="ED158" i="84"/>
  <c r="ED124" i="84"/>
  <c r="DJ158" i="84"/>
  <c r="DJ124" i="84"/>
  <c r="EP154" i="84"/>
  <c r="EP123" i="84"/>
  <c r="DV154" i="84"/>
  <c r="DV123" i="84"/>
  <c r="EH150" i="84"/>
  <c r="EH122" i="84"/>
  <c r="DJ150" i="84"/>
  <c r="DJ122" i="84"/>
  <c r="DZ146" i="84"/>
  <c r="DZ121" i="84"/>
  <c r="DJ146" i="84"/>
  <c r="DJ121" i="84"/>
  <c r="DR142" i="84"/>
  <c r="DR120" i="84"/>
  <c r="AP118" i="84"/>
  <c r="AP134" i="84"/>
  <c r="AN138" i="84"/>
  <c r="AN119" i="84"/>
  <c r="AX150" i="84"/>
  <c r="AX122" i="84"/>
  <c r="AX166" i="84"/>
  <c r="AX126" i="84"/>
  <c r="AN170" i="84"/>
  <c r="AN127" i="84"/>
  <c r="AN199" i="84" s="1"/>
  <c r="EE162" i="84"/>
  <c r="EE125" i="84"/>
  <c r="EQ158" i="84"/>
  <c r="EQ124" i="84"/>
  <c r="EA134" i="84"/>
  <c r="EA118" i="84"/>
  <c r="DK134" i="84"/>
  <c r="DK118" i="84"/>
  <c r="CF121" i="84"/>
  <c r="CF146" i="84"/>
  <c r="X117" i="84"/>
  <c r="X130" i="84"/>
  <c r="N120" i="84"/>
  <c r="N142" i="84"/>
  <c r="EQ121" i="84"/>
  <c r="EQ192" i="84" s="1"/>
  <c r="EQ146" i="84"/>
  <c r="EE122" i="84"/>
  <c r="EE150" i="84"/>
  <c r="DS123" i="84"/>
  <c r="DS154" i="84"/>
  <c r="BB126" i="84"/>
  <c r="BB166" i="84"/>
  <c r="BN130" i="84"/>
  <c r="BN117" i="84"/>
  <c r="DR134" i="84"/>
  <c r="DR118" i="84"/>
  <c r="EN117" i="84"/>
  <c r="EN189" i="84" s="1"/>
  <c r="EN130" i="84"/>
  <c r="DL142" i="84"/>
  <c r="DL120" i="84"/>
  <c r="DL146" i="84"/>
  <c r="DL121" i="84"/>
  <c r="EB146" i="84"/>
  <c r="EB121" i="84"/>
  <c r="EF150" i="84"/>
  <c r="EF122" i="84"/>
  <c r="BU170" i="84"/>
  <c r="BU127" i="84"/>
  <c r="BU199" i="84" s="1"/>
  <c r="BE170" i="84"/>
  <c r="BE127" i="84"/>
  <c r="AO170" i="84"/>
  <c r="AO127" i="84"/>
  <c r="AO199" i="84" s="1"/>
  <c r="BG120" i="84"/>
  <c r="BG142" i="84"/>
  <c r="AQ120" i="84"/>
  <c r="AQ142" i="84"/>
  <c r="BG134" i="84"/>
  <c r="BG118" i="84"/>
  <c r="AQ134" i="84"/>
  <c r="AQ118" i="84"/>
  <c r="BO117" i="84"/>
  <c r="BO130" i="84"/>
  <c r="BA117" i="84"/>
  <c r="BA130" i="84"/>
  <c r="AS117" i="84"/>
  <c r="AS130" i="84"/>
  <c r="BP118" i="84"/>
  <c r="BP134" i="84"/>
  <c r="AR142" i="84"/>
  <c r="AR120" i="84"/>
  <c r="BB150" i="84"/>
  <c r="BB122" i="84"/>
  <c r="BN158" i="84"/>
  <c r="BN124" i="84"/>
  <c r="BL170" i="84"/>
  <c r="BL127" i="84"/>
  <c r="BL199" i="84" s="1"/>
  <c r="EI162" i="84"/>
  <c r="EI125" i="84"/>
  <c r="DS121" i="84"/>
  <c r="DS146" i="84"/>
  <c r="EE142" i="84"/>
  <c r="EE120" i="84"/>
  <c r="EK118" i="84"/>
  <c r="EK134" i="84"/>
  <c r="CT134" i="84"/>
  <c r="CT130" i="84"/>
  <c r="CT118" i="84"/>
  <c r="CP154" i="84"/>
  <c r="CP123" i="84"/>
  <c r="DF158" i="84"/>
  <c r="DF124" i="84"/>
  <c r="CJ166" i="84"/>
  <c r="CJ126" i="84"/>
  <c r="R124" i="84"/>
  <c r="R158" i="84"/>
  <c r="F166" i="84"/>
  <c r="F126" i="84"/>
  <c r="CM120" i="84"/>
  <c r="CM142" i="84"/>
  <c r="CA122" i="84"/>
  <c r="CA150" i="84"/>
  <c r="W124" i="84"/>
  <c r="W158" i="84"/>
  <c r="CW158" i="84"/>
  <c r="CW124" i="84"/>
  <c r="O166" i="84"/>
  <c r="O126" i="84"/>
  <c r="C117" i="84"/>
  <c r="C130" i="84"/>
  <c r="G122" i="84"/>
  <c r="G150" i="84"/>
  <c r="CU166" i="84"/>
  <c r="CU126" i="84"/>
  <c r="J134" i="84"/>
  <c r="J118" i="84"/>
  <c r="BX134" i="84"/>
  <c r="BX118" i="84"/>
  <c r="BX130" i="84"/>
  <c r="Q119" i="84"/>
  <c r="Q138" i="84"/>
  <c r="CH138" i="84"/>
  <c r="CH119" i="84"/>
  <c r="CJ162" i="84"/>
  <c r="CJ125" i="84"/>
  <c r="CT166" i="84"/>
  <c r="CT126" i="84"/>
  <c r="M170" i="84"/>
  <c r="M127" i="84"/>
  <c r="M199" i="84" s="1"/>
  <c r="DQ162" i="84"/>
  <c r="DQ125" i="84"/>
  <c r="EG162" i="84"/>
  <c r="EG125" i="84"/>
  <c r="DO166" i="84"/>
  <c r="DO126" i="84"/>
  <c r="DW166" i="84"/>
  <c r="DW126" i="84"/>
  <c r="EG166" i="84"/>
  <c r="EG126" i="84"/>
  <c r="EQ166" i="84"/>
  <c r="EQ126" i="84"/>
  <c r="DO170" i="84"/>
  <c r="DO127" i="84"/>
  <c r="DW170" i="84"/>
  <c r="DW127" i="84"/>
  <c r="EE170" i="84"/>
  <c r="EE127" i="84"/>
  <c r="EE199" i="84" s="1"/>
  <c r="EM170" i="84"/>
  <c r="EM127" i="84"/>
  <c r="EM199" i="84" s="1"/>
  <c r="BP170" i="84"/>
  <c r="BP127" i="84"/>
  <c r="BP199" i="84" s="1"/>
  <c r="AZ170" i="84"/>
  <c r="AZ127" i="84"/>
  <c r="AZ199" i="84" s="1"/>
  <c r="BD166" i="84"/>
  <c r="BD126" i="84"/>
  <c r="BD162" i="84"/>
  <c r="BD125" i="84"/>
  <c r="AV158" i="84"/>
  <c r="AV124" i="84"/>
  <c r="AZ154" i="84"/>
  <c r="AZ123" i="84"/>
  <c r="BT150" i="84"/>
  <c r="BT122" i="84"/>
  <c r="AN150" i="84"/>
  <c r="AN122" i="84"/>
  <c r="BL146" i="84"/>
  <c r="BL121" i="84"/>
  <c r="BB146" i="84"/>
  <c r="BB121" i="84"/>
  <c r="BH138" i="84"/>
  <c r="BH119" i="84"/>
  <c r="AW118" i="84"/>
  <c r="AW134" i="84"/>
  <c r="BM118" i="84"/>
  <c r="BM134" i="84"/>
  <c r="AU119" i="84"/>
  <c r="AU138" i="84"/>
  <c r="BE138" i="84"/>
  <c r="BE119" i="84"/>
  <c r="AQ122" i="84"/>
  <c r="AQ150" i="84"/>
  <c r="BG122" i="84"/>
  <c r="BG150" i="84"/>
  <c r="AY124" i="84"/>
  <c r="AY158" i="84"/>
  <c r="BO158" i="84"/>
  <c r="BO124" i="84"/>
  <c r="AQ166" i="84"/>
  <c r="AQ126" i="84"/>
  <c r="BG166" i="84"/>
  <c r="BG126" i="84"/>
  <c r="BI170" i="84"/>
  <c r="BI127" i="84"/>
  <c r="DN170" i="84"/>
  <c r="DN127" i="84"/>
  <c r="DN199" i="84" s="1"/>
  <c r="EP166" i="84"/>
  <c r="EP126" i="84"/>
  <c r="DV166" i="84"/>
  <c r="DV126" i="84"/>
  <c r="EH162" i="84"/>
  <c r="EH125" i="84"/>
  <c r="DN162" i="84"/>
  <c r="DN125" i="84"/>
  <c r="DZ158" i="84"/>
  <c r="DZ124" i="84"/>
  <c r="EL154" i="84"/>
  <c r="EL123" i="84"/>
  <c r="DN154" i="84"/>
  <c r="DN123" i="84"/>
  <c r="DZ150" i="84"/>
  <c r="DZ122" i="84"/>
  <c r="EL146" i="84"/>
  <c r="EL121" i="84"/>
  <c r="DV146" i="84"/>
  <c r="DV121" i="84"/>
  <c r="DJ142" i="84"/>
  <c r="DJ120" i="84"/>
  <c r="BB118" i="84"/>
  <c r="BB189" i="84" s="1"/>
  <c r="BB134" i="84"/>
  <c r="BF150" i="84"/>
  <c r="BF122" i="84"/>
  <c r="BF193" i="84" s="1"/>
  <c r="BD170" i="84"/>
  <c r="BD127" i="84"/>
  <c r="DO162" i="84"/>
  <c r="DO125" i="84"/>
  <c r="EE123" i="84"/>
  <c r="EE194" i="84" s="1"/>
  <c r="EE154" i="84"/>
  <c r="EE138" i="84"/>
  <c r="EE119" i="84"/>
  <c r="DW134" i="84"/>
  <c r="DW118" i="84"/>
  <c r="DB170" i="84"/>
  <c r="DB127" i="84"/>
  <c r="DB199" i="84" s="1"/>
  <c r="CX158" i="84"/>
  <c r="CX124" i="84"/>
  <c r="DB154" i="84"/>
  <c r="DB123" i="84"/>
  <c r="E121" i="84"/>
  <c r="E146" i="84"/>
  <c r="CB120" i="84"/>
  <c r="CB142" i="84"/>
  <c r="DC131" i="84"/>
  <c r="DC117" i="84"/>
  <c r="DC189" i="84" s="1"/>
  <c r="C124" i="84"/>
  <c r="C158" i="84"/>
  <c r="CG120" i="84"/>
  <c r="CG142" i="84"/>
  <c r="DS138" i="84"/>
  <c r="DS119" i="84"/>
  <c r="EI123" i="84"/>
  <c r="EI154" i="84"/>
  <c r="DW158" i="84"/>
  <c r="DW124" i="84"/>
  <c r="DK162" i="84"/>
  <c r="DK125" i="84"/>
  <c r="BF170" i="84"/>
  <c r="BF127" i="84"/>
  <c r="BF199" i="84" s="1"/>
  <c r="BJ150" i="84"/>
  <c r="BJ122" i="84"/>
  <c r="DL117" i="84"/>
  <c r="DL130" i="84"/>
  <c r="EB117" i="84"/>
  <c r="EB130" i="84"/>
  <c r="EB138" i="84"/>
  <c r="EB119" i="84"/>
  <c r="DT142" i="84"/>
  <c r="DT120" i="84"/>
  <c r="DP146" i="84"/>
  <c r="DP121" i="84"/>
  <c r="EF146" i="84"/>
  <c r="EF121" i="84"/>
  <c r="BS170" i="84"/>
  <c r="BS127" i="84"/>
  <c r="BC170" i="84"/>
  <c r="BC127" i="84"/>
  <c r="AM170" i="84"/>
  <c r="AM127" i="84"/>
  <c r="BC120" i="84"/>
  <c r="BC142" i="84"/>
  <c r="AM120" i="84"/>
  <c r="AM142" i="84"/>
  <c r="BC134" i="84"/>
  <c r="BC118" i="84"/>
  <c r="AM134" i="84"/>
  <c r="AM118" i="84"/>
  <c r="BK117" i="84"/>
  <c r="BK130" i="84"/>
  <c r="AY117" i="84"/>
  <c r="AY130" i="84"/>
  <c r="AQ117" i="84"/>
  <c r="AQ130" i="84"/>
  <c r="AR118" i="84"/>
  <c r="AR134" i="84"/>
  <c r="BH142" i="84"/>
  <c r="BH120" i="84"/>
  <c r="BH191" i="84" s="1"/>
  <c r="BR150" i="84"/>
  <c r="BR122" i="84"/>
  <c r="DS162" i="84"/>
  <c r="DS125" i="84"/>
  <c r="EE158" i="84"/>
  <c r="EE124" i="84"/>
  <c r="EQ123" i="84"/>
  <c r="EQ154" i="84"/>
  <c r="DO142" i="84"/>
  <c r="DO120" i="84"/>
  <c r="EA138" i="84"/>
  <c r="EA119" i="84"/>
  <c r="EC118" i="84"/>
  <c r="EC134" i="84"/>
  <c r="AC166" i="84"/>
  <c r="AC126" i="84"/>
  <c r="CZ121" i="84"/>
  <c r="CZ146" i="84"/>
  <c r="AE117" i="84"/>
  <c r="AE130" i="84"/>
  <c r="AD120" i="84"/>
  <c r="AD142" i="84"/>
  <c r="F122" i="84"/>
  <c r="F150" i="84"/>
  <c r="L158" i="84"/>
  <c r="L124" i="84"/>
  <c r="CQ166" i="84"/>
  <c r="CQ126" i="84"/>
  <c r="CJ120" i="84"/>
  <c r="CJ142" i="84"/>
  <c r="DF154" i="84"/>
  <c r="DF123" i="84"/>
  <c r="AH124" i="84"/>
  <c r="AH158" i="84"/>
  <c r="N166" i="84"/>
  <c r="N126" i="84"/>
  <c r="CU120" i="84"/>
  <c r="CU142" i="84"/>
  <c r="CI122" i="84"/>
  <c r="CI150" i="84"/>
  <c r="BY158" i="84"/>
  <c r="BY124" i="84"/>
  <c r="DE158" i="84"/>
  <c r="DE124" i="84"/>
  <c r="CC166" i="84"/>
  <c r="CC126" i="84"/>
  <c r="S117" i="84"/>
  <c r="S130" i="84"/>
  <c r="BY122" i="84"/>
  <c r="BY150" i="84"/>
  <c r="K124" i="84"/>
  <c r="K158" i="84"/>
  <c r="R134" i="84"/>
  <c r="R118" i="84"/>
  <c r="CL138" i="84"/>
  <c r="CL119" i="84"/>
  <c r="M122" i="84"/>
  <c r="M150" i="84"/>
  <c r="CB170" i="84"/>
  <c r="CB127" i="84"/>
  <c r="CB199" i="84" s="1"/>
  <c r="CC131" i="84"/>
  <c r="CC117" i="84"/>
  <c r="CY166" i="84"/>
  <c r="CY126" i="84"/>
  <c r="CA131" i="84"/>
  <c r="CA117" i="84"/>
  <c r="CL146" i="84"/>
  <c r="CL121" i="84"/>
  <c r="CV123" i="84"/>
  <c r="CV154" i="84"/>
  <c r="CL158" i="84"/>
  <c r="CL124" i="84"/>
  <c r="CP170" i="84"/>
  <c r="CP127" i="84"/>
  <c r="DO130" i="84"/>
  <c r="DO117" i="84"/>
  <c r="EE130" i="84"/>
  <c r="EE117" i="84"/>
  <c r="EG119" i="84"/>
  <c r="EG138" i="84"/>
  <c r="DQ120" i="84"/>
  <c r="DQ142" i="84"/>
  <c r="DQ151" i="84"/>
  <c r="DN152" i="84"/>
  <c r="DK153" i="84"/>
  <c r="EQ153" i="84"/>
  <c r="EK155" i="84"/>
  <c r="EH156" i="84"/>
  <c r="EE157" i="84"/>
  <c r="DY159" i="84"/>
  <c r="DV160" i="84"/>
  <c r="DS161" i="84"/>
  <c r="DM163" i="84"/>
  <c r="DJ164" i="84"/>
  <c r="EP164" i="84"/>
  <c r="EM165" i="84"/>
  <c r="EG167" i="84"/>
  <c r="ED168" i="84"/>
  <c r="EA169" i="84"/>
  <c r="BO131" i="84"/>
  <c r="DI135" i="84"/>
  <c r="DU131" i="84"/>
  <c r="EO135" i="84"/>
  <c r="DR132" i="84"/>
  <c r="EL136" i="84"/>
  <c r="DO133" i="84"/>
  <c r="EI137" i="84"/>
  <c r="EC171" i="84"/>
  <c r="DZ172" i="84"/>
  <c r="AV143" i="84"/>
  <c r="BS144" i="84"/>
  <c r="H145" i="84"/>
  <c r="J155" i="84"/>
  <c r="BY156" i="84"/>
  <c r="DE156" i="84"/>
  <c r="DS132" i="84"/>
  <c r="BD163" i="84"/>
  <c r="CS140" i="84"/>
  <c r="O160" i="84"/>
  <c r="CC160" i="84"/>
  <c r="CS160" i="84"/>
  <c r="H161" i="84"/>
  <c r="P174" i="84"/>
  <c r="R155" i="84"/>
  <c r="CM160" i="84"/>
  <c r="B172" i="84"/>
  <c r="DT145" i="84"/>
  <c r="EJ145" i="84"/>
  <c r="DN147" i="84"/>
  <c r="ED147" i="84"/>
  <c r="DK148" i="84"/>
  <c r="EA148" i="84"/>
  <c r="EQ148" i="84"/>
  <c r="DX149" i="84"/>
  <c r="EN149" i="84"/>
  <c r="DR151" i="84"/>
  <c r="EH151" i="84"/>
  <c r="DO152" i="84"/>
  <c r="EE152" i="84"/>
  <c r="DL153" i="84"/>
  <c r="EB153" i="84"/>
  <c r="DV155" i="84"/>
  <c r="EL155" i="84"/>
  <c r="DS156" i="84"/>
  <c r="EI156" i="84"/>
  <c r="DP157" i="84"/>
  <c r="BF168" i="84"/>
  <c r="AM167" i="84"/>
  <c r="BF173" i="84"/>
  <c r="BC174" i="84"/>
  <c r="EO173" i="84"/>
  <c r="EI171" i="84"/>
  <c r="DI169" i="84"/>
  <c r="EI167" i="84"/>
  <c r="DO167" i="84"/>
  <c r="DY145" i="84"/>
  <c r="EN144" i="84"/>
  <c r="EE143" i="84"/>
  <c r="DK143" i="84"/>
  <c r="EN140" i="84"/>
  <c r="DK139" i="84"/>
  <c r="BQ139" i="84"/>
  <c r="DL135" i="84"/>
  <c r="V171" i="84"/>
  <c r="CE156" i="84"/>
  <c r="F155" i="84"/>
  <c r="AH143" i="84"/>
  <c r="BC171" i="84"/>
  <c r="AO151" i="84"/>
  <c r="EG143" i="84"/>
  <c r="ED144" i="84"/>
  <c r="DO145" i="84"/>
  <c r="EE145" i="84"/>
  <c r="AR165" i="84"/>
  <c r="AP163" i="84"/>
  <c r="AR161" i="84"/>
  <c r="AU160" i="84"/>
  <c r="BN159" i="84"/>
  <c r="AU156" i="84"/>
  <c r="AZ149" i="84"/>
  <c r="AM144" i="84"/>
  <c r="BM140" i="84"/>
  <c r="BT135" i="84"/>
  <c r="AM133" i="84"/>
  <c r="CB137" i="84"/>
  <c r="B173" i="84"/>
  <c r="DF138" i="84"/>
  <c r="AH171" i="84"/>
  <c r="O173" i="84"/>
  <c r="EJ161" i="84"/>
  <c r="DN163" i="84"/>
  <c r="ED163" i="84"/>
  <c r="DK164" i="84"/>
  <c r="EA164" i="84"/>
  <c r="EQ164" i="84"/>
  <c r="DX165" i="84"/>
  <c r="EN165" i="84"/>
  <c r="EH171" i="84"/>
  <c r="BM171" i="84"/>
  <c r="AM169" i="84"/>
  <c r="BA157" i="84"/>
  <c r="AS143" i="84"/>
  <c r="BL169" i="84"/>
  <c r="BF171" i="84"/>
  <c r="BP173" i="84"/>
  <c r="EM173" i="84"/>
  <c r="DP168" i="84"/>
  <c r="EE167" i="84"/>
  <c r="EO145" i="84"/>
  <c r="DU145" i="84"/>
  <c r="DL144" i="84"/>
  <c r="EA143" i="84"/>
  <c r="DU141" i="84"/>
  <c r="EJ140" i="84"/>
  <c r="EA139" i="84"/>
  <c r="EP138" i="84"/>
  <c r="BM131" i="84"/>
  <c r="AW137" i="84"/>
  <c r="AN140" i="84"/>
  <c r="BK141" i="84"/>
  <c r="AO143" i="84"/>
  <c r="AW149" i="84"/>
  <c r="AU155" i="84"/>
  <c r="AY161" i="84"/>
  <c r="AT164" i="84"/>
  <c r="AQ167" i="84"/>
  <c r="BT168" i="84"/>
  <c r="AX172" i="84"/>
  <c r="AR174" i="84"/>
  <c r="DY140" i="84"/>
  <c r="DN137" i="84"/>
  <c r="P149" i="84"/>
  <c r="Z147" i="84"/>
  <c r="CY132" i="84"/>
  <c r="DP137" i="84"/>
  <c r="EN163" i="84"/>
  <c r="EC174" i="84"/>
  <c r="BR148" i="84"/>
  <c r="DU143" i="84"/>
  <c r="EK143" i="84"/>
  <c r="DR144" i="84"/>
  <c r="EH144" i="84"/>
  <c r="DS145" i="84"/>
  <c r="AQ174" i="84"/>
  <c r="AZ171" i="84"/>
  <c r="BF169" i="84"/>
  <c r="AP165" i="84"/>
  <c r="BT163" i="84"/>
  <c r="AZ157" i="84"/>
  <c r="AN155" i="84"/>
  <c r="AU152" i="84"/>
  <c r="BQ148" i="84"/>
  <c r="BT147" i="84"/>
  <c r="BP145" i="84"/>
  <c r="AP145" i="84"/>
  <c r="BN143" i="84"/>
  <c r="AR141" i="84"/>
  <c r="AM140" i="84"/>
  <c r="BF139" i="84"/>
  <c r="BQ134" i="84"/>
  <c r="BB133" i="84"/>
  <c r="BS132" i="84"/>
  <c r="BP131" i="84"/>
  <c r="AX131" i="84"/>
  <c r="AO135" i="84"/>
  <c r="AQ137" i="84"/>
  <c r="BR138" i="84"/>
  <c r="BL140" i="84"/>
  <c r="BD144" i="84"/>
  <c r="AQ161" i="84"/>
  <c r="AY169" i="84"/>
  <c r="EP165" i="84"/>
  <c r="DM164" i="84"/>
  <c r="DY160" i="84"/>
  <c r="EK156" i="84"/>
  <c r="K173" i="84"/>
  <c r="E132" i="84"/>
  <c r="CK136" i="84"/>
  <c r="K136" i="84"/>
  <c r="CI136" i="84"/>
  <c r="DC136" i="84"/>
  <c r="T137" i="84"/>
  <c r="S144" i="84"/>
  <c r="CA173" i="84"/>
  <c r="CQ173" i="84"/>
  <c r="B174" i="84"/>
  <c r="AB173" i="84"/>
  <c r="AG174" i="84"/>
  <c r="DB174" i="84"/>
  <c r="CI152" i="84"/>
  <c r="CC156" i="84"/>
  <c r="DL131" i="84"/>
  <c r="EE132" i="84"/>
  <c r="DR133" i="84"/>
  <c r="EL133" i="84"/>
  <c r="DK144" i="84"/>
  <c r="DQ172" i="84"/>
  <c r="DQ174" i="84"/>
  <c r="CW120" i="84"/>
  <c r="CW142" i="84"/>
  <c r="CX154" i="84"/>
  <c r="CX123" i="84"/>
  <c r="CK122" i="84"/>
  <c r="CK150" i="84"/>
  <c r="P117" i="84"/>
  <c r="P130" i="84"/>
  <c r="CJ121" i="84"/>
  <c r="CJ192" i="84" s="1"/>
  <c r="CJ146" i="84"/>
  <c r="AV118" i="84"/>
  <c r="AV134" i="84"/>
  <c r="BP130" i="84"/>
  <c r="BP117" i="84"/>
  <c r="BF130" i="84"/>
  <c r="BF117" i="84"/>
  <c r="AX130" i="84"/>
  <c r="AX117" i="84"/>
  <c r="AP130" i="84"/>
  <c r="AP117" i="84"/>
  <c r="DL134" i="84"/>
  <c r="DL118" i="84"/>
  <c r="DT117" i="84"/>
  <c r="DT130" i="84"/>
  <c r="DX117" i="84"/>
  <c r="DX130" i="84"/>
  <c r="EB134" i="84"/>
  <c r="EB118" i="84"/>
  <c r="EH117" i="84"/>
  <c r="EH130" i="84"/>
  <c r="EL134" i="84"/>
  <c r="EL118" i="84"/>
  <c r="DL138" i="84"/>
  <c r="DL119" i="84"/>
  <c r="DL190" i="84" s="1"/>
  <c r="EF138" i="84"/>
  <c r="EF119" i="84"/>
  <c r="DP142" i="84"/>
  <c r="DP120" i="84"/>
  <c r="EJ142" i="84"/>
  <c r="EJ120" i="84"/>
  <c r="DT150" i="84"/>
  <c r="DT122" i="84"/>
  <c r="EN150" i="84"/>
  <c r="EN122" i="84"/>
  <c r="DL154" i="84"/>
  <c r="DL123" i="84"/>
  <c r="EB154" i="84"/>
  <c r="EB123" i="84"/>
  <c r="DP158" i="84"/>
  <c r="DP124" i="84"/>
  <c r="EF158" i="84"/>
  <c r="EF124" i="84"/>
  <c r="DT162" i="84"/>
  <c r="DT125" i="84"/>
  <c r="EJ162" i="84"/>
  <c r="EJ125" i="84"/>
  <c r="DX126" i="84"/>
  <c r="DX166" i="84"/>
  <c r="EN126" i="84"/>
  <c r="EN166" i="84"/>
  <c r="DL170" i="84"/>
  <c r="DL127" i="84"/>
  <c r="DL199" i="84" s="1"/>
  <c r="EB170" i="84"/>
  <c r="EB127" i="84"/>
  <c r="EB199" i="84" s="1"/>
  <c r="AC120" i="84"/>
  <c r="AC142" i="84"/>
  <c r="CZ166" i="84"/>
  <c r="CZ126" i="84"/>
  <c r="CZ197" i="84" s="1"/>
  <c r="EG118" i="84"/>
  <c r="EG134" i="84"/>
  <c r="CD170" i="84"/>
  <c r="CD127" i="84"/>
  <c r="CD199" i="84" s="1"/>
  <c r="BH130" i="84"/>
  <c r="BH117" i="84"/>
  <c r="AR130" i="84"/>
  <c r="AR117" i="84"/>
  <c r="DP134" i="84"/>
  <c r="DP118" i="84"/>
  <c r="DZ134" i="84"/>
  <c r="DZ118" i="84"/>
  <c r="DZ189" i="84" s="1"/>
  <c r="EL117" i="84"/>
  <c r="EL130" i="84"/>
  <c r="DX138" i="84"/>
  <c r="DX119" i="84"/>
  <c r="EJ150" i="84"/>
  <c r="EJ122" i="84"/>
  <c r="DX154" i="84"/>
  <c r="DX123" i="84"/>
  <c r="DL158" i="84"/>
  <c r="DL124" i="84"/>
  <c r="DL195" i="84" s="1"/>
  <c r="EF162" i="84"/>
  <c r="EF125" i="84"/>
  <c r="EF196" i="84" s="1"/>
  <c r="DT166" i="84"/>
  <c r="DT126" i="84"/>
  <c r="DT197" i="84" s="1"/>
  <c r="EN127" i="84"/>
  <c r="EN170" i="84"/>
  <c r="AI124" i="84"/>
  <c r="AI158" i="84"/>
  <c r="K166" i="84"/>
  <c r="K126" i="84"/>
  <c r="CM131" i="84"/>
  <c r="CM117" i="84"/>
  <c r="I124" i="84"/>
  <c r="I158" i="84"/>
  <c r="DI118" i="84"/>
  <c r="DI134" i="84"/>
  <c r="BD130" i="84"/>
  <c r="BD117" i="84"/>
  <c r="AN130" i="84"/>
  <c r="AN117" i="84"/>
  <c r="DT134" i="84"/>
  <c r="DT118" i="84"/>
  <c r="ED117" i="84"/>
  <c r="ED130" i="84"/>
  <c r="DX142" i="84"/>
  <c r="DX120" i="84"/>
  <c r="DX191" i="84" s="1"/>
  <c r="EF154" i="84"/>
  <c r="EF123" i="84"/>
  <c r="EF194" i="84" s="1"/>
  <c r="DT158" i="84"/>
  <c r="DT124" i="84"/>
  <c r="EN162" i="84"/>
  <c r="EN125" i="84"/>
  <c r="EB166" i="84"/>
  <c r="EB126" i="84"/>
  <c r="DP170" i="84"/>
  <c r="DP127" i="84"/>
  <c r="DP199" i="84" s="1"/>
  <c r="CY131" i="84"/>
  <c r="CY117" i="84"/>
  <c r="CB121" i="84"/>
  <c r="CB146" i="84"/>
  <c r="CD150" i="84"/>
  <c r="CD122" i="84"/>
  <c r="CD193" i="84" s="1"/>
  <c r="M117" i="84"/>
  <c r="M130" i="84"/>
  <c r="AC117" i="84"/>
  <c r="AC130" i="84"/>
  <c r="X138" i="84"/>
  <c r="X119" i="84"/>
  <c r="H150" i="84"/>
  <c r="H122" i="84"/>
  <c r="X146" i="84"/>
  <c r="X121" i="84"/>
  <c r="N158" i="84"/>
  <c r="N124" i="84"/>
  <c r="CA120" i="84"/>
  <c r="CA142" i="84"/>
  <c r="BY166" i="84"/>
  <c r="BY126" i="84"/>
  <c r="DA166" i="84"/>
  <c r="DA126" i="84"/>
  <c r="J120" i="84"/>
  <c r="J142" i="84"/>
  <c r="R122" i="84"/>
  <c r="R150" i="84"/>
  <c r="X154" i="84"/>
  <c r="X123" i="84"/>
  <c r="AF166" i="84"/>
  <c r="AF126" i="84"/>
  <c r="CK131" i="84"/>
  <c r="CK117" i="84"/>
  <c r="DA120" i="84"/>
  <c r="DA142" i="84"/>
  <c r="AC119" i="84"/>
  <c r="AC138" i="84"/>
  <c r="CZ119" i="84"/>
  <c r="CZ138" i="84"/>
  <c r="CH142" i="84"/>
  <c r="CH120" i="84"/>
  <c r="CH191" i="84" s="1"/>
  <c r="BX122" i="84"/>
  <c r="BX150" i="84"/>
  <c r="DD122" i="84"/>
  <c r="DD150" i="84"/>
  <c r="E124" i="84"/>
  <c r="E158" i="84"/>
  <c r="BX124" i="84"/>
  <c r="BX158" i="84"/>
  <c r="CN124" i="84"/>
  <c r="CN195" i="84" s="1"/>
  <c r="CN158" i="84"/>
  <c r="DD124" i="84"/>
  <c r="DD158" i="84"/>
  <c r="E162" i="84"/>
  <c r="E125" i="84"/>
  <c r="U162" i="84"/>
  <c r="U125" i="84"/>
  <c r="BZ162" i="84"/>
  <c r="BZ125" i="84"/>
  <c r="CN125" i="84"/>
  <c r="CN162" i="84"/>
  <c r="CV125" i="84"/>
  <c r="CV162" i="84"/>
  <c r="DF162" i="84"/>
  <c r="DF125" i="84"/>
  <c r="I166" i="84"/>
  <c r="I126" i="84"/>
  <c r="CD166" i="84"/>
  <c r="CD126" i="84"/>
  <c r="DB166" i="84"/>
  <c r="DB126" i="84"/>
  <c r="CF170" i="84"/>
  <c r="CF127" i="84"/>
  <c r="CF199" i="84" s="1"/>
  <c r="AB118" i="84"/>
  <c r="AB134" i="84"/>
  <c r="Y121" i="84"/>
  <c r="Y192" i="84" s="1"/>
  <c r="Y146" i="84"/>
  <c r="CH146" i="84"/>
  <c r="CH121" i="84"/>
  <c r="I122" i="84"/>
  <c r="I150" i="84"/>
  <c r="DF150" i="84"/>
  <c r="DF122" i="84"/>
  <c r="AC123" i="84"/>
  <c r="AC154" i="84"/>
  <c r="CZ123" i="84"/>
  <c r="CZ154" i="84"/>
  <c r="AG124" i="84"/>
  <c r="AG158" i="84"/>
  <c r="BX166" i="84"/>
  <c r="BX126" i="84"/>
  <c r="DM120" i="84"/>
  <c r="DM142" i="84"/>
  <c r="DU121" i="84"/>
  <c r="DU146" i="84"/>
  <c r="EK121" i="84"/>
  <c r="EK192" i="84" s="1"/>
  <c r="EK146" i="84"/>
  <c r="DI122" i="84"/>
  <c r="DI150" i="84"/>
  <c r="DY122" i="84"/>
  <c r="DY150" i="84"/>
  <c r="EO122" i="84"/>
  <c r="EO150" i="84"/>
  <c r="DM123" i="84"/>
  <c r="DM154" i="84"/>
  <c r="EC123" i="84"/>
  <c r="EC154" i="84"/>
  <c r="DQ158" i="84"/>
  <c r="DQ124" i="84"/>
  <c r="EG158" i="84"/>
  <c r="EG124" i="84"/>
  <c r="CR121" i="84"/>
  <c r="CR146" i="84"/>
  <c r="Q117" i="84"/>
  <c r="Q130" i="84"/>
  <c r="AG117" i="84"/>
  <c r="AG189" i="84" s="1"/>
  <c r="AG130" i="84"/>
  <c r="L150" i="84"/>
  <c r="L122" i="84"/>
  <c r="AB150" i="84"/>
  <c r="AB122" i="84"/>
  <c r="V158" i="84"/>
  <c r="V124" i="84"/>
  <c r="CG166" i="84"/>
  <c r="CG126" i="84"/>
  <c r="DE166" i="84"/>
  <c r="DE126" i="84"/>
  <c r="R120" i="84"/>
  <c r="R142" i="84"/>
  <c r="Z122" i="84"/>
  <c r="Z150" i="84"/>
  <c r="AF158" i="84"/>
  <c r="AF124" i="84"/>
  <c r="H166" i="84"/>
  <c r="H126" i="84"/>
  <c r="AJ117" i="84"/>
  <c r="AJ189" i="84" s="1"/>
  <c r="AJ130" i="84"/>
  <c r="DA131" i="84"/>
  <c r="DA117" i="84"/>
  <c r="E119" i="84"/>
  <c r="E138" i="84"/>
  <c r="CN119" i="84"/>
  <c r="CN138" i="84"/>
  <c r="I120" i="84"/>
  <c r="I142" i="84"/>
  <c r="CP142" i="84"/>
  <c r="CP120" i="84"/>
  <c r="CF122" i="84"/>
  <c r="CF193" i="84" s="1"/>
  <c r="CF150" i="84"/>
  <c r="M124" i="84"/>
  <c r="M158" i="84"/>
  <c r="CB158" i="84"/>
  <c r="CB124" i="84"/>
  <c r="CR158" i="84"/>
  <c r="CR124" i="84"/>
  <c r="I162" i="84"/>
  <c r="I125" i="84"/>
  <c r="Y162" i="84"/>
  <c r="Y125" i="84"/>
  <c r="CD162" i="84"/>
  <c r="CD125" i="84"/>
  <c r="CP162" i="84"/>
  <c r="CP125" i="84"/>
  <c r="CX162" i="84"/>
  <c r="CX125" i="84"/>
  <c r="CX196" i="84" s="1"/>
  <c r="Y166" i="84"/>
  <c r="Y126" i="84"/>
  <c r="Y197" i="84" s="1"/>
  <c r="CH166" i="84"/>
  <c r="CH126" i="84"/>
  <c r="CH197" i="84" s="1"/>
  <c r="DF166" i="84"/>
  <c r="DF126" i="84"/>
  <c r="E170" i="84"/>
  <c r="E127" i="84"/>
  <c r="E199" i="84" s="1"/>
  <c r="CN170" i="84"/>
  <c r="CN127" i="84"/>
  <c r="CN199" i="84" s="1"/>
  <c r="X170" i="84"/>
  <c r="X127" i="84"/>
  <c r="G117" i="84"/>
  <c r="G130" i="84"/>
  <c r="L166" i="84"/>
  <c r="L126" i="84"/>
  <c r="D117" i="84"/>
  <c r="D130" i="84"/>
  <c r="CF134" i="84"/>
  <c r="CF118" i="84"/>
  <c r="CF130" i="84"/>
  <c r="AG121" i="84"/>
  <c r="AG192" i="84" s="1"/>
  <c r="AG146" i="84"/>
  <c r="CP146" i="84"/>
  <c r="CP121" i="84"/>
  <c r="Y122" i="84"/>
  <c r="Y150" i="84"/>
  <c r="BX123" i="84"/>
  <c r="BX154" i="84"/>
  <c r="DD123" i="84"/>
  <c r="DD154" i="84"/>
  <c r="CD158" i="84"/>
  <c r="CD124" i="84"/>
  <c r="CF166" i="84"/>
  <c r="CF126" i="84"/>
  <c r="DU120" i="84"/>
  <c r="DU142" i="84"/>
  <c r="DI121" i="84"/>
  <c r="DI146" i="84"/>
  <c r="DY121" i="84"/>
  <c r="DY146" i="84"/>
  <c r="EO121" i="84"/>
  <c r="EO192" i="84" s="1"/>
  <c r="EO146" i="84"/>
  <c r="DM122" i="84"/>
  <c r="DM193" i="84" s="1"/>
  <c r="DM150" i="84"/>
  <c r="EC122" i="84"/>
  <c r="EC193" i="84" s="1"/>
  <c r="EC150" i="84"/>
  <c r="DQ123" i="84"/>
  <c r="DQ194" i="84" s="1"/>
  <c r="DQ154" i="84"/>
  <c r="EG123" i="84"/>
  <c r="EG194" i="84" s="1"/>
  <c r="EG154" i="84"/>
  <c r="DU158" i="84"/>
  <c r="DU124" i="84"/>
  <c r="EK158" i="84"/>
  <c r="EK124" i="84"/>
  <c r="EK195" i="84" s="1"/>
  <c r="DU162" i="84"/>
  <c r="DU125" i="84"/>
  <c r="EK162" i="84"/>
  <c r="EK125" i="84"/>
  <c r="DI166" i="84"/>
  <c r="DI126" i="84"/>
  <c r="DQ166" i="84"/>
  <c r="DQ126" i="84"/>
  <c r="DY166" i="84"/>
  <c r="DY126" i="84"/>
  <c r="EK166" i="84"/>
  <c r="EK126" i="84"/>
  <c r="EK197" i="84" s="1"/>
  <c r="DI170" i="84"/>
  <c r="DI127" i="84"/>
  <c r="DQ170" i="84"/>
  <c r="DQ127" i="84"/>
  <c r="DY170" i="84"/>
  <c r="DY127" i="84"/>
  <c r="EG170" i="84"/>
  <c r="EG127" i="84"/>
  <c r="EO170" i="84"/>
  <c r="EO127" i="84"/>
  <c r="BJ170" i="84"/>
  <c r="BJ127" i="84"/>
  <c r="BJ199" i="84" s="1"/>
  <c r="AR170" i="84"/>
  <c r="AR127" i="84"/>
  <c r="AR199" i="84" s="1"/>
  <c r="AV166" i="84"/>
  <c r="AV126" i="84"/>
  <c r="AZ162" i="84"/>
  <c r="AZ125" i="84"/>
  <c r="BP158" i="84"/>
  <c r="BP124" i="84"/>
  <c r="AX154" i="84"/>
  <c r="AX123" i="84"/>
  <c r="AX194" i="84" s="1"/>
  <c r="AZ150" i="84"/>
  <c r="AZ122" i="84"/>
  <c r="BJ146" i="84"/>
  <c r="BJ121" i="84"/>
  <c r="AZ146" i="84"/>
  <c r="AZ121" i="84"/>
  <c r="AZ192" i="84" s="1"/>
  <c r="BN138" i="84"/>
  <c r="BN119" i="84"/>
  <c r="BF138" i="84"/>
  <c r="BF119" i="84"/>
  <c r="BA118" i="84"/>
  <c r="BA134" i="84"/>
  <c r="AM119" i="84"/>
  <c r="AM138" i="84"/>
  <c r="AW138" i="84"/>
  <c r="AW119" i="84"/>
  <c r="BG119" i="84"/>
  <c r="BG190" i="84" s="1"/>
  <c r="BG138" i="84"/>
  <c r="AS142" i="84"/>
  <c r="AS120" i="84"/>
  <c r="AS191" i="84" s="1"/>
  <c r="AU122" i="84"/>
  <c r="AU150" i="84"/>
  <c r="BK122" i="84"/>
  <c r="BK150" i="84"/>
  <c r="AM124" i="84"/>
  <c r="AM158" i="84"/>
  <c r="BC158" i="84"/>
  <c r="BC124" i="84"/>
  <c r="BS158" i="84"/>
  <c r="BS124" i="84"/>
  <c r="AU166" i="84"/>
  <c r="AU126" i="84"/>
  <c r="BK166" i="84"/>
  <c r="BK126" i="84"/>
  <c r="AS170" i="84"/>
  <c r="AS127" i="84"/>
  <c r="AS199" i="84" s="1"/>
  <c r="BO170" i="84"/>
  <c r="BO127" i="84"/>
  <c r="BO199" i="84" s="1"/>
  <c r="EL170" i="84"/>
  <c r="EL127" i="84"/>
  <c r="EL199" i="84" s="1"/>
  <c r="EL166" i="84"/>
  <c r="EL126" i="84"/>
  <c r="EL197" i="84" s="1"/>
  <c r="DR166" i="84"/>
  <c r="DR126" i="84"/>
  <c r="DR197" i="84" s="1"/>
  <c r="ED162" i="84"/>
  <c r="ED125" i="84"/>
  <c r="EP158" i="84"/>
  <c r="EP124" i="84"/>
  <c r="EP195" i="84" s="1"/>
  <c r="DR158" i="84"/>
  <c r="DR124" i="84"/>
  <c r="ED154" i="84"/>
  <c r="ED123" i="84"/>
  <c r="DJ154" i="84"/>
  <c r="DJ123" i="84"/>
  <c r="DJ194" i="84" s="1"/>
  <c r="EP150" i="84"/>
  <c r="EP122" i="84"/>
  <c r="DV150" i="84"/>
  <c r="DV122" i="84"/>
  <c r="EH146" i="84"/>
  <c r="EH121" i="84"/>
  <c r="DR146" i="84"/>
  <c r="DR121" i="84"/>
  <c r="EH142" i="84"/>
  <c r="EH120" i="84"/>
  <c r="BF118" i="84"/>
  <c r="BF134" i="84"/>
  <c r="AV142" i="84"/>
  <c r="AV120" i="84"/>
  <c r="BT170" i="84"/>
  <c r="BT127" i="84"/>
  <c r="BT199" i="84" s="1"/>
  <c r="DO123" i="84"/>
  <c r="DO154" i="84"/>
  <c r="DW138" i="84"/>
  <c r="DW119" i="84"/>
  <c r="EI134" i="84"/>
  <c r="EI118" i="84"/>
  <c r="DS134" i="84"/>
  <c r="DS118" i="84"/>
  <c r="AG170" i="84"/>
  <c r="AG127" i="84"/>
  <c r="Y124" i="84"/>
  <c r="Y158" i="84"/>
  <c r="CT154" i="84"/>
  <c r="CT123" i="84"/>
  <c r="DB150" i="84"/>
  <c r="DB122" i="84"/>
  <c r="M120" i="84"/>
  <c r="M142" i="84"/>
  <c r="AJ166" i="84"/>
  <c r="AJ126" i="84"/>
  <c r="AB158" i="84"/>
  <c r="AB124" i="84"/>
  <c r="EI138" i="84"/>
  <c r="EI119" i="84"/>
  <c r="DW142" i="84"/>
  <c r="DW120" i="84"/>
  <c r="DK121" i="84"/>
  <c r="DK146" i="84"/>
  <c r="EM158" i="84"/>
  <c r="EM124" i="84"/>
  <c r="EA162" i="84"/>
  <c r="EA125" i="84"/>
  <c r="BF158" i="84"/>
  <c r="BF124" i="84"/>
  <c r="AT150" i="84"/>
  <c r="AT122" i="84"/>
  <c r="DP117" i="84"/>
  <c r="DP130" i="84"/>
  <c r="EF117" i="84"/>
  <c r="EF130" i="84"/>
  <c r="EJ138" i="84"/>
  <c r="EJ119" i="84"/>
  <c r="DT146" i="84"/>
  <c r="DT121" i="84"/>
  <c r="EJ146" i="84"/>
  <c r="EJ121" i="84"/>
  <c r="BM170" i="84"/>
  <c r="BM127" i="84"/>
  <c r="BM199" i="84" s="1"/>
  <c r="AW170" i="84"/>
  <c r="AW127" i="84"/>
  <c r="AW199" i="84" s="1"/>
  <c r="BO120" i="84"/>
  <c r="BO142" i="84"/>
  <c r="AY120" i="84"/>
  <c r="AY142" i="84"/>
  <c r="BO134" i="84"/>
  <c r="BO118" i="84"/>
  <c r="AY134" i="84"/>
  <c r="AY118" i="84"/>
  <c r="BG117" i="84"/>
  <c r="BG130" i="84"/>
  <c r="AW117" i="84"/>
  <c r="AW130" i="84"/>
  <c r="AO117" i="84"/>
  <c r="AO130" i="84"/>
  <c r="AZ118" i="84"/>
  <c r="AZ134" i="84"/>
  <c r="AT166" i="84"/>
  <c r="AT126" i="84"/>
  <c r="DO158" i="84"/>
  <c r="DO124" i="84"/>
  <c r="EA123" i="84"/>
  <c r="EA154" i="84"/>
  <c r="EM122" i="84"/>
  <c r="EM150" i="84"/>
  <c r="DK138" i="84"/>
  <c r="DK119" i="84"/>
  <c r="DK190" i="84" s="1"/>
  <c r="DU118" i="84"/>
  <c r="DU134" i="84"/>
  <c r="Q122" i="84"/>
  <c r="Q150" i="84"/>
  <c r="CZ120" i="84"/>
  <c r="CZ142" i="84"/>
  <c r="I123" i="84"/>
  <c r="I154" i="84"/>
  <c r="Q170" i="84"/>
  <c r="Q127" i="84"/>
  <c r="Q199" i="84" s="1"/>
  <c r="L142" i="84"/>
  <c r="L120" i="84"/>
  <c r="V166" i="84"/>
  <c r="V126" i="84"/>
  <c r="S120" i="84"/>
  <c r="S142" i="84"/>
  <c r="K122" i="84"/>
  <c r="K150" i="84"/>
  <c r="CQ122" i="84"/>
  <c r="CQ150" i="84"/>
  <c r="CG158" i="84"/>
  <c r="CG124" i="84"/>
  <c r="CS166" i="84"/>
  <c r="CS126" i="84"/>
  <c r="AI117" i="84"/>
  <c r="AI189" i="84" s="1"/>
  <c r="AI130" i="84"/>
  <c r="CC120" i="84"/>
  <c r="CC142" i="84"/>
  <c r="CO122" i="84"/>
  <c r="CO150" i="84"/>
  <c r="CA158" i="84"/>
  <c r="CA124" i="84"/>
  <c r="S166" i="84"/>
  <c r="S126" i="84"/>
  <c r="Z117" i="84"/>
  <c r="Z130" i="84"/>
  <c r="CR134" i="84"/>
  <c r="CR118" i="84"/>
  <c r="CR130" i="84"/>
  <c r="BZ138" i="84"/>
  <c r="BZ119" i="84"/>
  <c r="CT138" i="84"/>
  <c r="CT119" i="84"/>
  <c r="CL142" i="84"/>
  <c r="CL120" i="84"/>
  <c r="CL191" i="84" s="1"/>
  <c r="CB122" i="84"/>
  <c r="CB150" i="84"/>
  <c r="CR170" i="84"/>
  <c r="CR127" i="84"/>
  <c r="CR199" i="84" s="1"/>
  <c r="DI162" i="84"/>
  <c r="DI125" i="84"/>
  <c r="DY162" i="84"/>
  <c r="DY125" i="84"/>
  <c r="EO162" i="84"/>
  <c r="EO125" i="84"/>
  <c r="DK166" i="84"/>
  <c r="DK126" i="84"/>
  <c r="DK197" i="84" s="1"/>
  <c r="DS166" i="84"/>
  <c r="DS126" i="84"/>
  <c r="DS197" i="84" s="1"/>
  <c r="EA166" i="84"/>
  <c r="EA126" i="84"/>
  <c r="EM166" i="84"/>
  <c r="EM126" i="84"/>
  <c r="DK170" i="84"/>
  <c r="DK127" i="84"/>
  <c r="DS170" i="84"/>
  <c r="DS127" i="84"/>
  <c r="EA170" i="84"/>
  <c r="EA127" i="84"/>
  <c r="EI170" i="84"/>
  <c r="EI127" i="84"/>
  <c r="EI199" i="84" s="1"/>
  <c r="EQ170" i="84"/>
  <c r="EQ127" i="84"/>
  <c r="BH170" i="84"/>
  <c r="BH127" i="84"/>
  <c r="BH199" i="84" s="1"/>
  <c r="BT162" i="84"/>
  <c r="BT125" i="84"/>
  <c r="AN162" i="84"/>
  <c r="AN125" i="84"/>
  <c r="BL158" i="84"/>
  <c r="BL124" i="84"/>
  <c r="BD154" i="84"/>
  <c r="BD123" i="84"/>
  <c r="AT154" i="84"/>
  <c r="AT123" i="84"/>
  <c r="AV150" i="84"/>
  <c r="AV122" i="84"/>
  <c r="BH146" i="84"/>
  <c r="BH121" i="84"/>
  <c r="BH192" i="84" s="1"/>
  <c r="AN146" i="84"/>
  <c r="AN121" i="84"/>
  <c r="BL138" i="84"/>
  <c r="BL119" i="84"/>
  <c r="BL190" i="84" s="1"/>
  <c r="AO118" i="84"/>
  <c r="AO134" i="84"/>
  <c r="BE118" i="84"/>
  <c r="BE134" i="84"/>
  <c r="AO138" i="84"/>
  <c r="AO119" i="84"/>
  <c r="AY119" i="84"/>
  <c r="AY138" i="84"/>
  <c r="BI138" i="84"/>
  <c r="BI119" i="84"/>
  <c r="BA142" i="84"/>
  <c r="BA120" i="84"/>
  <c r="BA191" i="84" s="1"/>
  <c r="AY122" i="84"/>
  <c r="AY150" i="84"/>
  <c r="BO122" i="84"/>
  <c r="BO150" i="84"/>
  <c r="AQ124" i="84"/>
  <c r="AQ158" i="84"/>
  <c r="BG158" i="84"/>
  <c r="BG124" i="84"/>
  <c r="AY166" i="84"/>
  <c r="AY126" i="84"/>
  <c r="BO166" i="84"/>
  <c r="BO126" i="84"/>
  <c r="AY170" i="84"/>
  <c r="AY127" i="84"/>
  <c r="BQ170" i="84"/>
  <c r="BQ127" i="84"/>
  <c r="BQ199" i="84" s="1"/>
  <c r="ED170" i="84"/>
  <c r="ED127" i="84"/>
  <c r="ED199" i="84" s="1"/>
  <c r="EH166" i="84"/>
  <c r="EH126" i="84"/>
  <c r="DJ166" i="84"/>
  <c r="DJ126" i="84"/>
  <c r="DV162" i="84"/>
  <c r="DV125" i="84"/>
  <c r="EH158" i="84"/>
  <c r="EH124" i="84"/>
  <c r="DN158" i="84"/>
  <c r="DN124" i="84"/>
  <c r="DZ154" i="84"/>
  <c r="DZ123" i="84"/>
  <c r="DZ194" i="84" s="1"/>
  <c r="EL150" i="84"/>
  <c r="EL122" i="84"/>
  <c r="EL193" i="84" s="1"/>
  <c r="DR150" i="84"/>
  <c r="DR122" i="84"/>
  <c r="ED146" i="84"/>
  <c r="ED121" i="84"/>
  <c r="DN146" i="84"/>
  <c r="DN121" i="84"/>
  <c r="DZ142" i="84"/>
  <c r="DZ120" i="84"/>
  <c r="BN118" i="84"/>
  <c r="BN189" i="84" s="1"/>
  <c r="BN134" i="84"/>
  <c r="BL142" i="84"/>
  <c r="BL120" i="84"/>
  <c r="BL191" i="84" s="1"/>
  <c r="AP166" i="84"/>
  <c r="AP126" i="84"/>
  <c r="EM162" i="84"/>
  <c r="EM125" i="84"/>
  <c r="DO138" i="84"/>
  <c r="DO119" i="84"/>
  <c r="EE134" i="84"/>
  <c r="EE118" i="84"/>
  <c r="EE189" i="84" s="1"/>
  <c r="DO134" i="84"/>
  <c r="DO118" i="84"/>
  <c r="DO189" i="84" s="1"/>
  <c r="CL150" i="84"/>
  <c r="CL122" i="84"/>
  <c r="CL193" i="84" s="1"/>
  <c r="CN121" i="84"/>
  <c r="CN146" i="84"/>
  <c r="CI131" i="84"/>
  <c r="CI117" i="84"/>
  <c r="CV134" i="84"/>
  <c r="CV118" i="84"/>
  <c r="CV130" i="84"/>
  <c r="AE122" i="84"/>
  <c r="AE150" i="84"/>
  <c r="V122" i="84"/>
  <c r="V150" i="84"/>
  <c r="EA121" i="84"/>
  <c r="EA146" i="84"/>
  <c r="DO122" i="84"/>
  <c r="DO150" i="84"/>
  <c r="EQ162" i="84"/>
  <c r="EQ125" i="84"/>
  <c r="EQ196" i="84" s="1"/>
  <c r="BR126" i="84"/>
  <c r="BR166" i="84"/>
  <c r="AP158" i="84"/>
  <c r="AP124" i="84"/>
  <c r="DR117" i="84"/>
  <c r="DR130" i="84"/>
  <c r="EJ117" i="84"/>
  <c r="EJ130" i="84"/>
  <c r="DX146" i="84"/>
  <c r="DX121" i="84"/>
  <c r="EN146" i="84"/>
  <c r="EN121" i="84"/>
  <c r="EN192" i="84" s="1"/>
  <c r="BK170" i="84"/>
  <c r="BK127" i="84"/>
  <c r="AU170" i="84"/>
  <c r="AU127" i="84"/>
  <c r="BK120" i="84"/>
  <c r="BK142" i="84"/>
  <c r="AU120" i="84"/>
  <c r="AU142" i="84"/>
  <c r="BK134" i="84"/>
  <c r="BK118" i="84"/>
  <c r="AU134" i="84"/>
  <c r="AU118" i="84"/>
  <c r="BS117" i="84"/>
  <c r="BS189" i="84" s="1"/>
  <c r="BS130" i="84"/>
  <c r="BC117" i="84"/>
  <c r="BC130" i="84"/>
  <c r="AU117" i="84"/>
  <c r="AU130" i="84"/>
  <c r="AM117" i="84"/>
  <c r="AM130" i="84"/>
  <c r="BH118" i="84"/>
  <c r="BH189" i="84" s="1"/>
  <c r="BH134" i="84"/>
  <c r="AX158" i="84"/>
  <c r="AX124" i="84"/>
  <c r="AX195" i="84" s="1"/>
  <c r="BJ166" i="84"/>
  <c r="BJ126" i="84"/>
  <c r="AV170" i="84"/>
  <c r="AV127" i="84"/>
  <c r="DK123" i="84"/>
  <c r="DK154" i="84"/>
  <c r="DW122" i="84"/>
  <c r="DW150" i="84"/>
  <c r="EI121" i="84"/>
  <c r="EI146" i="84"/>
  <c r="DM118" i="84"/>
  <c r="DM134" i="84"/>
  <c r="CP158" i="84"/>
  <c r="CP124" i="84"/>
  <c r="CH154" i="84"/>
  <c r="CH123" i="84"/>
  <c r="DC158" i="84"/>
  <c r="DC124" i="84"/>
  <c r="BZ154" i="84"/>
  <c r="BZ123" i="84"/>
  <c r="BZ158" i="84"/>
  <c r="BZ124" i="84"/>
  <c r="CT170" i="84"/>
  <c r="CT127" i="84"/>
  <c r="AB142" i="84"/>
  <c r="AB120" i="84"/>
  <c r="B124" i="84"/>
  <c r="B158" i="84"/>
  <c r="AD166" i="84"/>
  <c r="AD126" i="84"/>
  <c r="CE120" i="84"/>
  <c r="CE142" i="84"/>
  <c r="AA122" i="84"/>
  <c r="AA150" i="84"/>
  <c r="CY122" i="84"/>
  <c r="CY150" i="84"/>
  <c r="G124" i="84"/>
  <c r="G158" i="84"/>
  <c r="CO158" i="84"/>
  <c r="CO124" i="84"/>
  <c r="CY130" i="84"/>
  <c r="CY134" i="84"/>
  <c r="CY118" i="84"/>
  <c r="CY189" i="84" s="1"/>
  <c r="DE122" i="84"/>
  <c r="DE150" i="84"/>
  <c r="CQ158" i="84"/>
  <c r="CQ124" i="84"/>
  <c r="CE166" i="84"/>
  <c r="CE126" i="84"/>
  <c r="B134" i="84"/>
  <c r="B118" i="84"/>
  <c r="AH117" i="84"/>
  <c r="AH189" i="84" s="1"/>
  <c r="AH130" i="84"/>
  <c r="DD134" i="84"/>
  <c r="DD130" i="84"/>
  <c r="CD138" i="84"/>
  <c r="CD119" i="84"/>
  <c r="CR122" i="84"/>
  <c r="CR193" i="84" s="1"/>
  <c r="CR150" i="84"/>
  <c r="CB162" i="84"/>
  <c r="CB125" i="84"/>
  <c r="Q166" i="84"/>
  <c r="Q126" i="84"/>
  <c r="N122" i="84"/>
  <c r="N150" i="84"/>
  <c r="AB166" i="84"/>
  <c r="AB126" i="84"/>
  <c r="BY120" i="84"/>
  <c r="BY142" i="84"/>
  <c r="O122" i="84"/>
  <c r="O150" i="84"/>
  <c r="CU131" i="84"/>
  <c r="CU117" i="84"/>
  <c r="BX120" i="84"/>
  <c r="BX142" i="84"/>
  <c r="DF146" i="84"/>
  <c r="DF121" i="84"/>
  <c r="DF192" i="84" s="1"/>
  <c r="CX150" i="84"/>
  <c r="CX122" i="84"/>
  <c r="U123" i="84"/>
  <c r="U194" i="84" s="1"/>
  <c r="U154" i="84"/>
  <c r="I170" i="84"/>
  <c r="I127" i="84"/>
  <c r="DW130" i="84"/>
  <c r="DW117" i="84"/>
  <c r="EM130" i="84"/>
  <c r="EM117" i="84"/>
  <c r="EM189" i="84" s="1"/>
  <c r="DQ119" i="84"/>
  <c r="DQ190" i="84" s="1"/>
  <c r="DQ138" i="84"/>
  <c r="BL166" i="84"/>
  <c r="BL126" i="84"/>
  <c r="BL162" i="84"/>
  <c r="BL125" i="84"/>
  <c r="AR162" i="84"/>
  <c r="AR125" i="84"/>
  <c r="BL154" i="84"/>
  <c r="BL123" i="84"/>
  <c r="BR146" i="84"/>
  <c r="BR121" i="84"/>
  <c r="BR192" i="84" s="1"/>
  <c r="AR146" i="84"/>
  <c r="AR121" i="84"/>
  <c r="AR192" i="84" s="1"/>
  <c r="AP142" i="84"/>
  <c r="AP120" i="84"/>
  <c r="BD138" i="84"/>
  <c r="BD119" i="84"/>
  <c r="BM117" i="84"/>
  <c r="BM130" i="84"/>
  <c r="AQ121" i="84"/>
  <c r="AQ146" i="84"/>
  <c r="BG121" i="84"/>
  <c r="BG146" i="84"/>
  <c r="BE122" i="84"/>
  <c r="BE150" i="84"/>
  <c r="AM123" i="84"/>
  <c r="AM154" i="84"/>
  <c r="BC123" i="84"/>
  <c r="BC154" i="84"/>
  <c r="BS123" i="84"/>
  <c r="BS154" i="84"/>
  <c r="AW124" i="84"/>
  <c r="AW158" i="84"/>
  <c r="AY162" i="84"/>
  <c r="AY125" i="84"/>
  <c r="BO162" i="84"/>
  <c r="BO125" i="84"/>
  <c r="BO196" i="84" s="1"/>
  <c r="AO166" i="84"/>
  <c r="AO126" i="84"/>
  <c r="BU166" i="84"/>
  <c r="BU126" i="84"/>
  <c r="DR170" i="84"/>
  <c r="DR127" i="84"/>
  <c r="DR199" i="84" s="1"/>
  <c r="DJ138" i="84"/>
  <c r="DJ119" i="84"/>
  <c r="AT158" i="84"/>
  <c r="AT124" i="84"/>
  <c r="AT195" i="84" s="1"/>
  <c r="BN166" i="84"/>
  <c r="BN126" i="84"/>
  <c r="BN170" i="84"/>
  <c r="BN127" i="84"/>
  <c r="DS142" i="84"/>
  <c r="DS120" i="84"/>
  <c r="CR166" i="84"/>
  <c r="CR126" i="84"/>
  <c r="Q123" i="84"/>
  <c r="Q154" i="84"/>
  <c r="DD121" i="84"/>
  <c r="DD192" i="84" s="1"/>
  <c r="DD146" i="84"/>
  <c r="D166" i="84"/>
  <c r="D126" i="84"/>
  <c r="BY134" i="84"/>
  <c r="BY118" i="84"/>
  <c r="BY130" i="84"/>
  <c r="CO134" i="84"/>
  <c r="CO118" i="84"/>
  <c r="CO130" i="84"/>
  <c r="DE130" i="84"/>
  <c r="DE134" i="84"/>
  <c r="CB131" i="84"/>
  <c r="CB117" i="84"/>
  <c r="CJ131" i="84"/>
  <c r="CJ117" i="84"/>
  <c r="CR131" i="84"/>
  <c r="CR117" i="84"/>
  <c r="CZ131" i="84"/>
  <c r="CZ117" i="84"/>
  <c r="CW170" i="84"/>
  <c r="CW127" i="84"/>
  <c r="CW199" i="84" s="1"/>
  <c r="CG170" i="84"/>
  <c r="CG127" i="84"/>
  <c r="DA162" i="84"/>
  <c r="DA125" i="84"/>
  <c r="CK162" i="84"/>
  <c r="CK125" i="84"/>
  <c r="AE162" i="84"/>
  <c r="AE125" i="84"/>
  <c r="CA123" i="84"/>
  <c r="CA194" i="84" s="1"/>
  <c r="CA154" i="84"/>
  <c r="K123" i="84"/>
  <c r="K154" i="84"/>
  <c r="CQ121" i="84"/>
  <c r="CQ146" i="84"/>
  <c r="C119" i="84"/>
  <c r="C138" i="84"/>
  <c r="CW131" i="84"/>
  <c r="CW117" i="84"/>
  <c r="V170" i="84"/>
  <c r="V127" i="84"/>
  <c r="V199" i="84" s="1"/>
  <c r="J170" i="84"/>
  <c r="J127" i="84"/>
  <c r="J199" i="84" s="1"/>
  <c r="L162" i="84"/>
  <c r="L125" i="84"/>
  <c r="AJ154" i="84"/>
  <c r="AJ123" i="84"/>
  <c r="AB154" i="84"/>
  <c r="AB123" i="84"/>
  <c r="AB194" i="84" s="1"/>
  <c r="L154" i="84"/>
  <c r="L123" i="84"/>
  <c r="L194" i="84" s="1"/>
  <c r="V121" i="84"/>
  <c r="V146" i="84"/>
  <c r="W134" i="84"/>
  <c r="W118" i="84"/>
  <c r="D142" i="84"/>
  <c r="D120" i="84"/>
  <c r="R126" i="84"/>
  <c r="R166" i="84"/>
  <c r="CU122" i="84"/>
  <c r="CU150" i="84"/>
  <c r="CK158" i="84"/>
  <c r="CK124" i="84"/>
  <c r="CY158" i="84"/>
  <c r="CY124" i="84"/>
  <c r="CM166" i="84"/>
  <c r="CM126" i="84"/>
  <c r="F134" i="84"/>
  <c r="F118" i="84"/>
  <c r="CB119" i="84"/>
  <c r="CB138" i="84"/>
  <c r="CZ122" i="84"/>
  <c r="CZ193" i="84" s="1"/>
  <c r="CZ150" i="84"/>
  <c r="DD125" i="84"/>
  <c r="DD196" i="84" s="1"/>
  <c r="DD162" i="84"/>
  <c r="CU158" i="84"/>
  <c r="CU124" i="84"/>
  <c r="CF120" i="84"/>
  <c r="CF142" i="84"/>
  <c r="CR123" i="84"/>
  <c r="CR194" i="84" s="1"/>
  <c r="CR154" i="84"/>
  <c r="CH170" i="84"/>
  <c r="CH127" i="84"/>
  <c r="DU130" i="84"/>
  <c r="DU117" i="84"/>
  <c r="DM119" i="84"/>
  <c r="DM138" i="84"/>
  <c r="BH166" i="84"/>
  <c r="BH126" i="84"/>
  <c r="BR154" i="84"/>
  <c r="BR123" i="84"/>
  <c r="BP146" i="84"/>
  <c r="BP121" i="84"/>
  <c r="BB142" i="84"/>
  <c r="BB120" i="84"/>
  <c r="BK119" i="84"/>
  <c r="BK190" i="84" s="1"/>
  <c r="BK138" i="84"/>
  <c r="AW121" i="84"/>
  <c r="AW146" i="84"/>
  <c r="BQ122" i="84"/>
  <c r="BQ150" i="84"/>
  <c r="BI123" i="84"/>
  <c r="BI154" i="84"/>
  <c r="AO162" i="84"/>
  <c r="AO125" i="84"/>
  <c r="BE162" i="84"/>
  <c r="BE125" i="84"/>
  <c r="BA166" i="84"/>
  <c r="BA126" i="84"/>
  <c r="DK158" i="84"/>
  <c r="DK124" i="84"/>
  <c r="DK195" i="84" s="1"/>
  <c r="AG122" i="84"/>
  <c r="AG150" i="84"/>
  <c r="CG134" i="84"/>
  <c r="CG118" i="84"/>
  <c r="CG130" i="84"/>
  <c r="CU170" i="84"/>
  <c r="CU127" i="84"/>
  <c r="S170" i="84"/>
  <c r="S127" i="84"/>
  <c r="CI162" i="84"/>
  <c r="CI125" i="84"/>
  <c r="CC121" i="84"/>
  <c r="CC192" i="84" s="1"/>
  <c r="CC146" i="84"/>
  <c r="BY119" i="84"/>
  <c r="BY190" i="84" s="1"/>
  <c r="BY138" i="84"/>
  <c r="DF134" i="84"/>
  <c r="DF130" i="84"/>
  <c r="AB117" i="84"/>
  <c r="AB130" i="84"/>
  <c r="J117" i="84"/>
  <c r="J130" i="84"/>
  <c r="F170" i="84"/>
  <c r="F127" i="84"/>
  <c r="V162" i="84"/>
  <c r="V125" i="84"/>
  <c r="L146" i="84"/>
  <c r="L121" i="84"/>
  <c r="L192" i="84" s="1"/>
  <c r="T138" i="84"/>
  <c r="T119" i="84"/>
  <c r="D138" i="84"/>
  <c r="D119" i="84"/>
  <c r="AC134" i="84"/>
  <c r="AC118" i="84"/>
  <c r="AC189" i="84" s="1"/>
  <c r="T158" i="84"/>
  <c r="T124" i="84"/>
  <c r="CE158" i="84"/>
  <c r="CE124" i="84"/>
  <c r="Q121" i="84"/>
  <c r="Q146" i="84"/>
  <c r="Q124" i="84"/>
  <c r="Q158" i="84"/>
  <c r="BZ170" i="84"/>
  <c r="BZ127" i="84"/>
  <c r="EQ130" i="84"/>
  <c r="EQ117" i="84"/>
  <c r="EQ189" i="84" s="1"/>
  <c r="DY119" i="84"/>
  <c r="DY138" i="84"/>
  <c r="AT170" i="84"/>
  <c r="AT127" i="84"/>
  <c r="AN166" i="84"/>
  <c r="AN126" i="84"/>
  <c r="BB162" i="84"/>
  <c r="BB125" i="84"/>
  <c r="BD158" i="84"/>
  <c r="BD124" i="84"/>
  <c r="BT154" i="84"/>
  <c r="BT123" i="84"/>
  <c r="BT194" i="84" s="1"/>
  <c r="AP154" i="84"/>
  <c r="AP123" i="84"/>
  <c r="BP150" i="84"/>
  <c r="BP122" i="84"/>
  <c r="BD146" i="84"/>
  <c r="BD121" i="84"/>
  <c r="BN142" i="84"/>
  <c r="BN120" i="84"/>
  <c r="AV138" i="84"/>
  <c r="AV119" i="84"/>
  <c r="AV190" i="84" s="1"/>
  <c r="BO119" i="84"/>
  <c r="BO138" i="84"/>
  <c r="AW142" i="84"/>
  <c r="AW120" i="84"/>
  <c r="AW191" i="84" s="1"/>
  <c r="AY121" i="84"/>
  <c r="AY146" i="84"/>
  <c r="BO121" i="84"/>
  <c r="BO192" i="84" s="1"/>
  <c r="BO146" i="84"/>
  <c r="AO122" i="84"/>
  <c r="AO150" i="84"/>
  <c r="BU122" i="84"/>
  <c r="BU150" i="84"/>
  <c r="AU123" i="84"/>
  <c r="AU194" i="84" s="1"/>
  <c r="AU154" i="84"/>
  <c r="BK123" i="84"/>
  <c r="BK194" i="84" s="1"/>
  <c r="BK154" i="84"/>
  <c r="BM158" i="84"/>
  <c r="BM124" i="84"/>
  <c r="AQ162" i="84"/>
  <c r="AQ125" i="84"/>
  <c r="AQ196" i="84" s="1"/>
  <c r="BG162" i="84"/>
  <c r="BG125" i="84"/>
  <c r="BE166" i="84"/>
  <c r="BE126" i="84"/>
  <c r="DR154" i="84"/>
  <c r="DR123" i="84"/>
  <c r="ED150" i="84"/>
  <c r="ED122" i="84"/>
  <c r="EP146" i="84"/>
  <c r="EP121" i="84"/>
  <c r="EP192" i="84" s="1"/>
  <c r="ED142" i="84"/>
  <c r="ED120" i="84"/>
  <c r="DZ138" i="84"/>
  <c r="DZ119" i="84"/>
  <c r="BJ118" i="84"/>
  <c r="BJ134" i="84"/>
  <c r="DS158" i="84"/>
  <c r="DS124" i="84"/>
  <c r="DW123" i="84"/>
  <c r="DW194" i="84" s="1"/>
  <c r="DW154" i="84"/>
  <c r="EA122" i="84"/>
  <c r="EA150" i="84"/>
  <c r="EM121" i="84"/>
  <c r="EM192" i="84" s="1"/>
  <c r="EM146" i="84"/>
  <c r="CJ134" i="84"/>
  <c r="CJ118" i="84"/>
  <c r="CJ130" i="84"/>
  <c r="CM158" i="84"/>
  <c r="CM124" i="84"/>
  <c r="CS131" i="84"/>
  <c r="CS117" i="84"/>
  <c r="BX131" i="84"/>
  <c r="BX117" i="84"/>
  <c r="CF131" i="84"/>
  <c r="CF117" i="84"/>
  <c r="CN131" i="84"/>
  <c r="CN117" i="84"/>
  <c r="CV131" i="84"/>
  <c r="CV117" i="84"/>
  <c r="DD131" i="84"/>
  <c r="DD117" i="84"/>
  <c r="DD189" i="84" s="1"/>
  <c r="DE170" i="84"/>
  <c r="DE127" i="84"/>
  <c r="CO170" i="84"/>
  <c r="CO127" i="84"/>
  <c r="CO199" i="84" s="1"/>
  <c r="CS162" i="84"/>
  <c r="CS125" i="84"/>
  <c r="CC162" i="84"/>
  <c r="CC125" i="84"/>
  <c r="O162" i="84"/>
  <c r="O125" i="84"/>
  <c r="DC123" i="84"/>
  <c r="DC154" i="84"/>
  <c r="CU123" i="84"/>
  <c r="CU194" i="84" s="1"/>
  <c r="CU154" i="84"/>
  <c r="CM123" i="84"/>
  <c r="CM154" i="84"/>
  <c r="CE123" i="84"/>
  <c r="CE154" i="84"/>
  <c r="AI123" i="84"/>
  <c r="AI154" i="84"/>
  <c r="S123" i="84"/>
  <c r="S154" i="84"/>
  <c r="C123" i="84"/>
  <c r="C154" i="84"/>
  <c r="CY121" i="84"/>
  <c r="CY146" i="84"/>
  <c r="CI121" i="84"/>
  <c r="CI146" i="84"/>
  <c r="AA121" i="84"/>
  <c r="AA146" i="84"/>
  <c r="CU119" i="84"/>
  <c r="CU138" i="84"/>
  <c r="CE119" i="84"/>
  <c r="CE138" i="84"/>
  <c r="AA119" i="84"/>
  <c r="AA138" i="84"/>
  <c r="K119" i="84"/>
  <c r="K138" i="84"/>
  <c r="CG131" i="84"/>
  <c r="CG117" i="84"/>
  <c r="CX134" i="84"/>
  <c r="CX130" i="84"/>
  <c r="CX118" i="84"/>
  <c r="AD170" i="84"/>
  <c r="AD127" i="84"/>
  <c r="R170" i="84"/>
  <c r="R127" i="84"/>
  <c r="B170" i="84"/>
  <c r="B127" i="84"/>
  <c r="B199" i="84" s="1"/>
  <c r="AJ162" i="84"/>
  <c r="AJ125" i="84"/>
  <c r="T162" i="84"/>
  <c r="T125" i="84"/>
  <c r="D162" i="84"/>
  <c r="D125" i="84"/>
  <c r="AF154" i="84"/>
  <c r="AF123" i="84"/>
  <c r="AF194" i="84" s="1"/>
  <c r="X150" i="84"/>
  <c r="X122" i="84"/>
  <c r="P154" i="84"/>
  <c r="P123" i="84"/>
  <c r="H154" i="84"/>
  <c r="H123" i="84"/>
  <c r="AD121" i="84"/>
  <c r="AD146" i="84"/>
  <c r="N121" i="84"/>
  <c r="N146" i="84"/>
  <c r="CU130" i="84"/>
  <c r="CU134" i="84"/>
  <c r="CU118" i="84"/>
  <c r="CU189" i="84" s="1"/>
  <c r="AE134" i="84"/>
  <c r="AE118" i="84"/>
  <c r="O134" i="84"/>
  <c r="O118" i="84"/>
  <c r="J124" i="84"/>
  <c r="J158" i="84"/>
  <c r="B126" i="84"/>
  <c r="B166" i="84"/>
  <c r="AH126" i="84"/>
  <c r="AH166" i="84"/>
  <c r="CQ120" i="84"/>
  <c r="CQ142" i="84"/>
  <c r="CE122" i="84"/>
  <c r="CE150" i="84"/>
  <c r="AE124" i="84"/>
  <c r="AE158" i="84"/>
  <c r="DA158" i="84"/>
  <c r="DA124" i="84"/>
  <c r="AE166" i="84"/>
  <c r="AE126" i="84"/>
  <c r="AE197" i="84" s="1"/>
  <c r="K117" i="84"/>
  <c r="K130" i="84"/>
  <c r="O120" i="84"/>
  <c r="O142" i="84"/>
  <c r="CG122" i="84"/>
  <c r="CG150" i="84"/>
  <c r="AA124" i="84"/>
  <c r="AA158" i="84"/>
  <c r="C166" i="84"/>
  <c r="C126" i="84"/>
  <c r="V134" i="84"/>
  <c r="V118" i="84"/>
  <c r="CN134" i="84"/>
  <c r="CN118" i="84"/>
  <c r="CN189" i="84" s="1"/>
  <c r="CN130" i="84"/>
  <c r="Y119" i="84"/>
  <c r="Y138" i="84"/>
  <c r="CJ119" i="84"/>
  <c r="CJ138" i="84"/>
  <c r="CD142" i="84"/>
  <c r="CD120" i="84"/>
  <c r="AC122" i="84"/>
  <c r="AC150" i="84"/>
  <c r="BX125" i="84"/>
  <c r="BX162" i="84"/>
  <c r="CZ170" i="84"/>
  <c r="CZ127" i="84"/>
  <c r="V120" i="84"/>
  <c r="V142" i="84"/>
  <c r="G120" i="84"/>
  <c r="G142" i="84"/>
  <c r="CE131" i="84"/>
  <c r="CE117" i="84"/>
  <c r="DB146" i="84"/>
  <c r="DB121" i="84"/>
  <c r="DB192" i="84" s="1"/>
  <c r="M123" i="84"/>
  <c r="M154" i="84"/>
  <c r="DM130" i="84"/>
  <c r="DM117" i="84"/>
  <c r="EC130" i="84"/>
  <c r="EC117" i="84"/>
  <c r="EC119" i="84"/>
  <c r="EC138" i="84"/>
  <c r="DI120" i="84"/>
  <c r="DI142" i="84"/>
  <c r="BF162" i="84"/>
  <c r="BF125" i="84"/>
  <c r="BT158" i="84"/>
  <c r="BT124" i="84"/>
  <c r="BJ154" i="84"/>
  <c r="BJ123" i="84"/>
  <c r="BJ194" i="84" s="1"/>
  <c r="BL150" i="84"/>
  <c r="BL122" i="84"/>
  <c r="BL193" i="84" s="1"/>
  <c r="AT146" i="84"/>
  <c r="AT121" i="84"/>
  <c r="BB138" i="84"/>
  <c r="BB119" i="84"/>
  <c r="BB190" i="84" s="1"/>
  <c r="BI117" i="84"/>
  <c r="BI130" i="84"/>
  <c r="AO121" i="84"/>
  <c r="AO146" i="84"/>
  <c r="BE121" i="84"/>
  <c r="BE146" i="84"/>
  <c r="BU121" i="84"/>
  <c r="BU192" i="84" s="1"/>
  <c r="BU146" i="84"/>
  <c r="BA122" i="84"/>
  <c r="BA150" i="84"/>
  <c r="BA123" i="84"/>
  <c r="BA194" i="84" s="1"/>
  <c r="BA154" i="84"/>
  <c r="BQ123" i="84"/>
  <c r="BQ154" i="84"/>
  <c r="AS124" i="84"/>
  <c r="AS158" i="84"/>
  <c r="AW162" i="84"/>
  <c r="AW125" i="84"/>
  <c r="BM162" i="84"/>
  <c r="BM125" i="84"/>
  <c r="BQ166" i="84"/>
  <c r="BQ126" i="84"/>
  <c r="BG170" i="84"/>
  <c r="BG127" i="84"/>
  <c r="DJ162" i="84"/>
  <c r="DJ125" i="84"/>
  <c r="DJ196" i="84" s="1"/>
  <c r="DV158" i="84"/>
  <c r="DV124" i="84"/>
  <c r="DV195" i="84" s="1"/>
  <c r="EH154" i="84"/>
  <c r="EH123" i="84"/>
  <c r="EL142" i="84"/>
  <c r="EL120" i="84"/>
  <c r="EL138" i="84"/>
  <c r="EL119" i="84"/>
  <c r="BN150" i="84"/>
  <c r="BN122" i="84"/>
  <c r="BR158" i="84"/>
  <c r="BR124" i="84"/>
  <c r="DK142" i="84"/>
  <c r="DK120" i="84"/>
  <c r="DC170" i="84"/>
  <c r="DC127" i="84"/>
  <c r="DC199" i="84" s="1"/>
  <c r="CM170" i="84"/>
  <c r="CM127" i="84"/>
  <c r="CM199" i="84" s="1"/>
  <c r="CA170" i="84"/>
  <c r="CA127" i="84"/>
  <c r="CA199" i="84" s="1"/>
  <c r="AA170" i="84"/>
  <c r="AA127" i="84"/>
  <c r="AA199" i="84" s="1"/>
  <c r="K170" i="84"/>
  <c r="K127" i="84"/>
  <c r="CQ162" i="84"/>
  <c r="CQ125" i="84"/>
  <c r="CA162" i="84"/>
  <c r="CA125" i="84"/>
  <c r="CA196" i="84" s="1"/>
  <c r="K162" i="84"/>
  <c r="K125" i="84"/>
  <c r="K196" i="84" s="1"/>
  <c r="DA121" i="84"/>
  <c r="DA146" i="84"/>
  <c r="CK121" i="84"/>
  <c r="CK192" i="84" s="1"/>
  <c r="CK146" i="84"/>
  <c r="AE121" i="84"/>
  <c r="AE146" i="84"/>
  <c r="CW119" i="84"/>
  <c r="CW138" i="84"/>
  <c r="CG119" i="84"/>
  <c r="CG190" i="84" s="1"/>
  <c r="CG138" i="84"/>
  <c r="AF117" i="84"/>
  <c r="AF189" i="84" s="1"/>
  <c r="AF130" i="84"/>
  <c r="V117" i="84"/>
  <c r="V130" i="84"/>
  <c r="N117" i="84"/>
  <c r="N130" i="84"/>
  <c r="F117" i="84"/>
  <c r="F130" i="84"/>
  <c r="AH170" i="84"/>
  <c r="AH127" i="84"/>
  <c r="N170" i="84"/>
  <c r="N127" i="84"/>
  <c r="AD162" i="84"/>
  <c r="AD125" i="84"/>
  <c r="AD196" i="84" s="1"/>
  <c r="N162" i="84"/>
  <c r="N125" i="84"/>
  <c r="AJ146" i="84"/>
  <c r="AJ121" i="84"/>
  <c r="AJ192" i="84" s="1"/>
  <c r="T146" i="84"/>
  <c r="T121" i="84"/>
  <c r="D146" i="84"/>
  <c r="D121" i="84"/>
  <c r="X118" i="84"/>
  <c r="X134" i="84"/>
  <c r="P138" i="84"/>
  <c r="P119" i="84"/>
  <c r="H138" i="84"/>
  <c r="H119" i="84"/>
  <c r="U134" i="84"/>
  <c r="U118" i="84"/>
  <c r="E134" i="84"/>
  <c r="E118" i="84"/>
  <c r="E189" i="84" s="1"/>
  <c r="F120" i="84"/>
  <c r="F142" i="84"/>
  <c r="E120" i="84"/>
  <c r="E142" i="84"/>
  <c r="CX146" i="84"/>
  <c r="CX121" i="84"/>
  <c r="CX192" i="84" s="1"/>
  <c r="DF170" i="84"/>
  <c r="DF127" i="84"/>
  <c r="DS130" i="84"/>
  <c r="DS117" i="84"/>
  <c r="EI130" i="84"/>
  <c r="EI117" i="84"/>
  <c r="DI119" i="84"/>
  <c r="DI138" i="84"/>
  <c r="EG120" i="84"/>
  <c r="EG142" i="84"/>
  <c r="BT166" i="84"/>
  <c r="BT126" i="84"/>
  <c r="BR162" i="84"/>
  <c r="BR125" i="84"/>
  <c r="BR196" i="84" s="1"/>
  <c r="AV162" i="84"/>
  <c r="AV125" i="84"/>
  <c r="AV196" i="84" s="1"/>
  <c r="AR158" i="84"/>
  <c r="AR124" i="84"/>
  <c r="BP154" i="84"/>
  <c r="BP123" i="84"/>
  <c r="BH150" i="84"/>
  <c r="BH122" i="84"/>
  <c r="AV146" i="84"/>
  <c r="AV121" i="84"/>
  <c r="AV192" i="84" s="1"/>
  <c r="BF142" i="84"/>
  <c r="BF120" i="84"/>
  <c r="BP138" i="84"/>
  <c r="BP119" i="84"/>
  <c r="AR138" i="84"/>
  <c r="AR119" i="84"/>
  <c r="AR190" i="84" s="1"/>
  <c r="BM142" i="84"/>
  <c r="BM120" i="84"/>
  <c r="BM191" i="84" s="1"/>
  <c r="AM121" i="84"/>
  <c r="AM146" i="84"/>
  <c r="BC121" i="84"/>
  <c r="BC146" i="84"/>
  <c r="BS121" i="84"/>
  <c r="BS192" i="84" s="1"/>
  <c r="BS146" i="84"/>
  <c r="AW122" i="84"/>
  <c r="AW150" i="84"/>
  <c r="AY123" i="84"/>
  <c r="AY154" i="84"/>
  <c r="BO123" i="84"/>
  <c r="BO154" i="84"/>
  <c r="AO124" i="84"/>
  <c r="AO158" i="84"/>
  <c r="BU158" i="84"/>
  <c r="BU124" i="84"/>
  <c r="AU162" i="84"/>
  <c r="AU125" i="84"/>
  <c r="AU196" i="84" s="1"/>
  <c r="BK162" i="84"/>
  <c r="BK125" i="84"/>
  <c r="BK196" i="84" s="1"/>
  <c r="BM166" i="84"/>
  <c r="BM126" i="84"/>
  <c r="AQ170" i="84"/>
  <c r="AQ127" i="84"/>
  <c r="EH170" i="84"/>
  <c r="EH127" i="84"/>
  <c r="DN142" i="84"/>
  <c r="DN120" i="84"/>
  <c r="DR138" i="84"/>
  <c r="DR119" i="84"/>
  <c r="DR190" i="84" s="1"/>
  <c r="AN142" i="84"/>
  <c r="AN120" i="84"/>
  <c r="DK122" i="84"/>
  <c r="DK193" i="84" s="1"/>
  <c r="DK150" i="84"/>
  <c r="DW121" i="84"/>
  <c r="DW146" i="84"/>
  <c r="EI142" i="84"/>
  <c r="EI120" i="84"/>
  <c r="CH158" i="84"/>
  <c r="CH124" i="84"/>
  <c r="CD154" i="84"/>
  <c r="CD123" i="84"/>
  <c r="CR120" i="84"/>
  <c r="CR142" i="84"/>
  <c r="DA122" i="84"/>
  <c r="DA193" i="84" s="1"/>
  <c r="DA150" i="84"/>
  <c r="CK134" i="84"/>
  <c r="CK118" i="84"/>
  <c r="CK130" i="84"/>
  <c r="DA134" i="84"/>
  <c r="DA118" i="84"/>
  <c r="DA189" i="84" s="1"/>
  <c r="DA130" i="84"/>
  <c r="BZ131" i="84"/>
  <c r="BZ117" i="84"/>
  <c r="CH131" i="84"/>
  <c r="CH117" i="84"/>
  <c r="CP131" i="84"/>
  <c r="CP117" i="84"/>
  <c r="CX131" i="84"/>
  <c r="CX117" i="84"/>
  <c r="DF131" i="84"/>
  <c r="DF117" i="84"/>
  <c r="DF189" i="84" s="1"/>
  <c r="CY170" i="84"/>
  <c r="CY127" i="84"/>
  <c r="CI170" i="84"/>
  <c r="CI127" i="84"/>
  <c r="CI199" i="84" s="1"/>
  <c r="DE162" i="84"/>
  <c r="DE125" i="84"/>
  <c r="DE196" i="84" s="1"/>
  <c r="CO162" i="84"/>
  <c r="CO125" i="84"/>
  <c r="BY162" i="84"/>
  <c r="BY125" i="84"/>
  <c r="G162" i="84"/>
  <c r="G125" i="84"/>
  <c r="DA123" i="84"/>
  <c r="DA194" i="84" s="1"/>
  <c r="DA154" i="84"/>
  <c r="CS123" i="84"/>
  <c r="CS154" i="84"/>
  <c r="CK123" i="84"/>
  <c r="CK154" i="84"/>
  <c r="CC123" i="84"/>
  <c r="CC154" i="84"/>
  <c r="AE123" i="84"/>
  <c r="AE154" i="84"/>
  <c r="O123" i="84"/>
  <c r="O154" i="84"/>
  <c r="CU121" i="84"/>
  <c r="CU146" i="84"/>
  <c r="CE121" i="84"/>
  <c r="CE146" i="84"/>
  <c r="S121" i="84"/>
  <c r="S192" i="84" s="1"/>
  <c r="S146" i="84"/>
  <c r="CQ119" i="84"/>
  <c r="CQ138" i="84"/>
  <c r="CA119" i="84"/>
  <c r="CA190" i="84" s="1"/>
  <c r="CA138" i="84"/>
  <c r="W119" i="84"/>
  <c r="W190" i="84" s="1"/>
  <c r="W138" i="84"/>
  <c r="G119" i="84"/>
  <c r="G138" i="84"/>
  <c r="DE131" i="84"/>
  <c r="DE117" i="84"/>
  <c r="DE189" i="84" s="1"/>
  <c r="BY131" i="84"/>
  <c r="BY117" i="84"/>
  <c r="CP134" i="84"/>
  <c r="CP130" i="84"/>
  <c r="CP118" i="84"/>
  <c r="AB170" i="84"/>
  <c r="AB127" i="84"/>
  <c r="P170" i="84"/>
  <c r="P127" i="84"/>
  <c r="P199" i="84" s="1"/>
  <c r="AF162" i="84"/>
  <c r="AF125" i="84"/>
  <c r="P162" i="84"/>
  <c r="P125" i="84"/>
  <c r="AD123" i="84"/>
  <c r="AD154" i="84"/>
  <c r="V123" i="84"/>
  <c r="V154" i="84"/>
  <c r="N123" i="84"/>
  <c r="N154" i="84"/>
  <c r="F123" i="84"/>
  <c r="F154" i="84"/>
  <c r="Z121" i="84"/>
  <c r="Z146" i="84"/>
  <c r="J121" i="84"/>
  <c r="J192" i="84" s="1"/>
  <c r="J146" i="84"/>
  <c r="AA134" i="84"/>
  <c r="AA118" i="84"/>
  <c r="K134" i="84"/>
  <c r="K118" i="84"/>
  <c r="Z124" i="84"/>
  <c r="Z158" i="84"/>
  <c r="J126" i="84"/>
  <c r="J166" i="84"/>
  <c r="C120" i="84"/>
  <c r="C191" i="84" s="1"/>
  <c r="C142" i="84"/>
  <c r="CY120" i="84"/>
  <c r="CY142" i="84"/>
  <c r="C122" i="84"/>
  <c r="C150" i="84"/>
  <c r="CM122" i="84"/>
  <c r="CM150" i="84"/>
  <c r="CC158" i="84"/>
  <c r="CC124" i="84"/>
  <c r="CC195" i="84" s="1"/>
  <c r="CK166" i="84"/>
  <c r="CK126" i="84"/>
  <c r="CK197" i="84" s="1"/>
  <c r="AA117" i="84"/>
  <c r="AA130" i="84"/>
  <c r="CS120" i="84"/>
  <c r="CS142" i="84"/>
  <c r="CW122" i="84"/>
  <c r="CW150" i="84"/>
  <c r="CI158" i="84"/>
  <c r="CI124" i="84"/>
  <c r="AI166" i="84"/>
  <c r="AI126" i="84"/>
  <c r="AD117" i="84"/>
  <c r="AD130" i="84"/>
  <c r="BX119" i="84"/>
  <c r="BX138" i="84"/>
  <c r="CP138" i="84"/>
  <c r="CP119" i="84"/>
  <c r="CP190" i="84" s="1"/>
  <c r="CT142" i="84"/>
  <c r="CT120" i="84"/>
  <c r="CT191" i="84" s="1"/>
  <c r="CJ122" i="84"/>
  <c r="CJ150" i="84"/>
  <c r="CF125" i="84"/>
  <c r="CF162" i="84"/>
  <c r="CL166" i="84"/>
  <c r="CL126" i="84"/>
  <c r="AD122" i="84"/>
  <c r="AD150" i="84"/>
  <c r="D158" i="84"/>
  <c r="D124" i="84"/>
  <c r="CO120" i="84"/>
  <c r="CO142" i="84"/>
  <c r="CC122" i="84"/>
  <c r="CC150" i="84"/>
  <c r="S124" i="84"/>
  <c r="S158" i="84"/>
  <c r="CQ131" i="84"/>
  <c r="CQ117" i="84"/>
  <c r="U120" i="84"/>
  <c r="U191" i="84" s="1"/>
  <c r="U142" i="84"/>
  <c r="CP150" i="84"/>
  <c r="CP122" i="84"/>
  <c r="CF123" i="84"/>
  <c r="CF154" i="84"/>
  <c r="CT158" i="84"/>
  <c r="CT124" i="84"/>
  <c r="Y170" i="84"/>
  <c r="Y127" i="84"/>
  <c r="DQ130" i="84"/>
  <c r="DQ117" i="84"/>
  <c r="EG130" i="84"/>
  <c r="EG117" i="84"/>
  <c r="EK119" i="84"/>
  <c r="EK190" i="84" s="1"/>
  <c r="EK138" i="84"/>
  <c r="DY120" i="84"/>
  <c r="DY142" i="84"/>
  <c r="BP166" i="84"/>
  <c r="BP126" i="84"/>
  <c r="BP197" i="84" s="1"/>
  <c r="AX162" i="84"/>
  <c r="AX125" i="84"/>
  <c r="AZ158" i="84"/>
  <c r="AZ124" i="84"/>
  <c r="AZ195" i="84" s="1"/>
  <c r="BF154" i="84"/>
  <c r="BF123" i="84"/>
  <c r="BD150" i="84"/>
  <c r="BD122" i="84"/>
  <c r="BT146" i="84"/>
  <c r="BT121" i="84"/>
  <c r="BT192" i="84" s="1"/>
  <c r="AP146" i="84"/>
  <c r="AP121" i="84"/>
  <c r="AP192" i="84" s="1"/>
  <c r="BJ142" i="84"/>
  <c r="BJ120" i="84"/>
  <c r="AX138" i="84"/>
  <c r="AX119" i="84"/>
  <c r="BQ117" i="84"/>
  <c r="BQ189" i="84" s="1"/>
  <c r="BQ130" i="84"/>
  <c r="AQ119" i="84"/>
  <c r="AQ190" i="84" s="1"/>
  <c r="AQ138" i="84"/>
  <c r="AS121" i="84"/>
  <c r="AS192" i="84" s="1"/>
  <c r="AS146" i="84"/>
  <c r="BI121" i="84"/>
  <c r="BI146" i="84"/>
  <c r="BI122" i="84"/>
  <c r="BI150" i="84"/>
  <c r="AO123" i="84"/>
  <c r="AO154" i="84"/>
  <c r="BE123" i="84"/>
  <c r="BE154" i="84"/>
  <c r="BU123" i="84"/>
  <c r="BU154" i="84"/>
  <c r="BA158" i="84"/>
  <c r="BA124" i="84"/>
  <c r="BA162" i="84"/>
  <c r="BA125" i="84"/>
  <c r="BA196" i="84" s="1"/>
  <c r="BQ162" i="84"/>
  <c r="BQ125" i="84"/>
  <c r="AS166" i="84"/>
  <c r="AS126" i="84"/>
  <c r="EP170" i="84"/>
  <c r="EP127" i="84"/>
  <c r="DN150" i="84"/>
  <c r="DN122" i="84"/>
  <c r="DN193" i="84" s="1"/>
  <c r="DV142" i="84"/>
  <c r="DV120" i="84"/>
  <c r="ED138" i="84"/>
  <c r="ED119" i="84"/>
  <c r="BD142" i="84"/>
  <c r="BD120" i="84"/>
  <c r="BD191" i="84" s="1"/>
  <c r="EA158" i="84"/>
  <c r="EA124" i="84"/>
  <c r="EA195" i="84" s="1"/>
  <c r="EM123" i="84"/>
  <c r="EM154" i="84"/>
  <c r="EI122" i="84"/>
  <c r="EI150" i="84"/>
  <c r="CB166" i="84"/>
  <c r="CB126" i="84"/>
  <c r="CB197" i="84" s="1"/>
  <c r="CV121" i="84"/>
  <c r="CV146" i="84"/>
  <c r="CC134" i="84"/>
  <c r="CC118" i="84"/>
  <c r="CC130" i="84"/>
  <c r="CS134" i="84"/>
  <c r="CS118" i="84"/>
  <c r="CS130" i="84"/>
  <c r="DA170" i="84"/>
  <c r="DA127" i="84"/>
  <c r="CK170" i="84"/>
  <c r="CK127" i="84"/>
  <c r="BY170" i="84"/>
  <c r="BY127" i="84"/>
  <c r="W170" i="84"/>
  <c r="W127" i="84"/>
  <c r="W199" i="84" s="1"/>
  <c r="G170" i="84"/>
  <c r="G127" i="84"/>
  <c r="G199" i="84" s="1"/>
  <c r="DC162" i="84"/>
  <c r="DC125" i="84"/>
  <c r="CM162" i="84"/>
  <c r="CM125" i="84"/>
  <c r="CM196" i="84" s="1"/>
  <c r="AI162" i="84"/>
  <c r="AI125" i="84"/>
  <c r="C162" i="84"/>
  <c r="C125" i="84"/>
  <c r="CW121" i="84"/>
  <c r="CW192" i="84" s="1"/>
  <c r="CW146" i="84"/>
  <c r="CG121" i="84"/>
  <c r="CG146" i="84"/>
  <c r="W121" i="84"/>
  <c r="W192" i="84" s="1"/>
  <c r="W146" i="84"/>
  <c r="CS119" i="84"/>
  <c r="CS138" i="84"/>
  <c r="CC119" i="84"/>
  <c r="CC138" i="84"/>
  <c r="CH134" i="84"/>
  <c r="CH130" i="84"/>
  <c r="CH118" i="84"/>
  <c r="AD134" i="84"/>
  <c r="AD118" i="84"/>
  <c r="AD189" i="84" s="1"/>
  <c r="T118" i="84"/>
  <c r="T134" i="84"/>
  <c r="L118" i="84"/>
  <c r="L134" i="84"/>
  <c r="D118" i="84"/>
  <c r="D134" i="84"/>
  <c r="AF170" i="84"/>
  <c r="AF127" i="84"/>
  <c r="L170" i="84"/>
  <c r="L127" i="84"/>
  <c r="Z125" i="84"/>
  <c r="Z162" i="84"/>
  <c r="J125" i="84"/>
  <c r="J162" i="84"/>
  <c r="AF146" i="84"/>
  <c r="AF121" i="84"/>
  <c r="AF192" i="84" s="1"/>
  <c r="P146" i="84"/>
  <c r="P121" i="84"/>
  <c r="P192" i="84" s="1"/>
  <c r="AD119" i="84"/>
  <c r="AD138" i="84"/>
  <c r="V119" i="84"/>
  <c r="V190" i="84" s="1"/>
  <c r="V138" i="84"/>
  <c r="N119" i="84"/>
  <c r="N138" i="84"/>
  <c r="F119" i="84"/>
  <c r="F190" i="84" s="1"/>
  <c r="F138" i="84"/>
  <c r="Q134" i="84"/>
  <c r="Q118" i="84"/>
  <c r="CY123" i="84"/>
  <c r="CY154" i="84"/>
  <c r="CQ123" i="84"/>
  <c r="CQ194" i="84" s="1"/>
  <c r="CQ154" i="84"/>
  <c r="CI123" i="84"/>
  <c r="CI154" i="84"/>
  <c r="AA123" i="84"/>
  <c r="AA194" i="84" s="1"/>
  <c r="AA154" i="84"/>
  <c r="CA121" i="84"/>
  <c r="CA146" i="84"/>
  <c r="K121" i="84"/>
  <c r="K192" i="84" s="1"/>
  <c r="K146" i="84"/>
  <c r="CM119" i="84"/>
  <c r="CM138" i="84"/>
  <c r="S119" i="84"/>
  <c r="S138" i="84"/>
  <c r="AB162" i="84"/>
  <c r="AB125" i="84"/>
  <c r="T154" i="84"/>
  <c r="T123" i="84"/>
  <c r="T194" i="84" s="1"/>
  <c r="D154" i="84"/>
  <c r="D123" i="84"/>
  <c r="F121" i="84"/>
  <c r="F146" i="84"/>
  <c r="G134" i="84"/>
  <c r="G118" i="84"/>
  <c r="S122" i="84"/>
  <c r="S150" i="84"/>
  <c r="CI130" i="84"/>
  <c r="CI134" i="84"/>
  <c r="CI118" i="84"/>
  <c r="CX138" i="84"/>
  <c r="CX119" i="84"/>
  <c r="AC170" i="84"/>
  <c r="AC127" i="84"/>
  <c r="AJ158" i="84"/>
  <c r="AJ124" i="84"/>
  <c r="AJ195" i="84" s="1"/>
  <c r="CD134" i="84"/>
  <c r="CD130" i="84"/>
  <c r="CD118" i="84"/>
  <c r="CI166" i="84"/>
  <c r="CI126" i="84"/>
  <c r="I121" i="84"/>
  <c r="I146" i="84"/>
  <c r="EK130" i="84"/>
  <c r="EK117" i="84"/>
  <c r="BN162" i="84"/>
  <c r="BN125" i="84"/>
  <c r="BN196" i="84" s="1"/>
  <c r="AT162" i="84"/>
  <c r="AT125" i="84"/>
  <c r="AN158" i="84"/>
  <c r="AN124" i="84"/>
  <c r="AV154" i="84"/>
  <c r="AV123" i="84"/>
  <c r="AT138" i="84"/>
  <c r="AT119" i="84"/>
  <c r="AO142" i="84"/>
  <c r="AO120" i="84"/>
  <c r="BM121" i="84"/>
  <c r="BM146" i="84"/>
  <c r="AS123" i="84"/>
  <c r="AS154" i="84"/>
  <c r="BI158" i="84"/>
  <c r="BI124" i="84"/>
  <c r="BU162" i="84"/>
  <c r="BU125" i="84"/>
  <c r="DZ170" i="84"/>
  <c r="DZ127" i="84"/>
  <c r="DV138" i="84"/>
  <c r="DV119" i="84"/>
  <c r="DS122" i="84"/>
  <c r="DS150" i="84"/>
  <c r="EE121" i="84"/>
  <c r="EE192" i="84" s="1"/>
  <c r="EE146" i="84"/>
  <c r="CL170" i="84"/>
  <c r="CL127" i="84"/>
  <c r="CL199" i="84" s="1"/>
  <c r="CL154" i="84"/>
  <c r="CL123" i="84"/>
  <c r="BX121" i="84"/>
  <c r="BX146" i="84"/>
  <c r="CW134" i="84"/>
  <c r="CW118" i="84"/>
  <c r="CW130" i="84"/>
  <c r="CE170" i="84"/>
  <c r="CE127" i="84"/>
  <c r="AI170" i="84"/>
  <c r="AI127" i="84"/>
  <c r="C170" i="84"/>
  <c r="C127" i="84"/>
  <c r="CY162" i="84"/>
  <c r="CY125" i="84"/>
  <c r="AA162" i="84"/>
  <c r="AA125" i="84"/>
  <c r="CS121" i="84"/>
  <c r="CS146" i="84"/>
  <c r="O121" i="84"/>
  <c r="O192" i="84" s="1"/>
  <c r="O146" i="84"/>
  <c r="CO119" i="84"/>
  <c r="CO138" i="84"/>
  <c r="BZ134" i="84"/>
  <c r="BZ130" i="84"/>
  <c r="BZ118" i="84"/>
  <c r="R117" i="84"/>
  <c r="R130" i="84"/>
  <c r="B117" i="84"/>
  <c r="B130" i="84"/>
  <c r="Z170" i="84"/>
  <c r="Z127" i="84"/>
  <c r="Z199" i="84" s="1"/>
  <c r="F162" i="84"/>
  <c r="F125" i="84"/>
  <c r="F196" i="84" s="1"/>
  <c r="AB146" i="84"/>
  <c r="AB121" i="84"/>
  <c r="AB138" i="84"/>
  <c r="AB119" i="84"/>
  <c r="L138" i="84"/>
  <c r="L119" i="84"/>
  <c r="CM130" i="84"/>
  <c r="CM134" i="84"/>
  <c r="CM118" i="84"/>
  <c r="CM189" i="84" s="1"/>
  <c r="M134" i="84"/>
  <c r="M118" i="84"/>
  <c r="CS122" i="84"/>
  <c r="CS150" i="84"/>
  <c r="AA166" i="84"/>
  <c r="AA126" i="84"/>
  <c r="AA197" i="84" s="1"/>
  <c r="CN120" i="84"/>
  <c r="CN142" i="84"/>
  <c r="CB123" i="84"/>
  <c r="CB154" i="84"/>
  <c r="CV166" i="84"/>
  <c r="CV126" i="84"/>
  <c r="DK130" i="84"/>
  <c r="DK117" i="84"/>
  <c r="EA130" i="84"/>
  <c r="EA117" i="84"/>
  <c r="EE166" i="84"/>
  <c r="EE126" i="84"/>
  <c r="EE197" i="84" s="1"/>
  <c r="AZ166" i="84"/>
  <c r="AZ126" i="84"/>
  <c r="BN146" i="84"/>
  <c r="BN121" i="84"/>
  <c r="AZ138" i="84"/>
  <c r="AZ119" i="84"/>
  <c r="BC119" i="84"/>
  <c r="BC190" i="84" s="1"/>
  <c r="BC138" i="84"/>
  <c r="BK121" i="84"/>
  <c r="BK146" i="84"/>
  <c r="BM122" i="84"/>
  <c r="BM150" i="84"/>
  <c r="BG123" i="84"/>
  <c r="BG154" i="84"/>
  <c r="BE158" i="84"/>
  <c r="BE124" i="84"/>
  <c r="BC162" i="84"/>
  <c r="BC125" i="84"/>
  <c r="AW166" i="84"/>
  <c r="AW126" i="84"/>
  <c r="DN166" i="84"/>
  <c r="DN126" i="84"/>
  <c r="DN197" i="84" s="1"/>
  <c r="EL158" i="84"/>
  <c r="EL124" i="84"/>
  <c r="EL195" i="84" s="1"/>
  <c r="EH138" i="84"/>
  <c r="EH119" i="84"/>
  <c r="AX118" i="84"/>
  <c r="AX189" i="84" s="1"/>
  <c r="AX134" i="84"/>
  <c r="BJ158" i="84"/>
  <c r="BJ124" i="84"/>
  <c r="EI158" i="84"/>
  <c r="EI124" i="84"/>
  <c r="EQ122" i="84"/>
  <c r="EQ150" i="84"/>
  <c r="M166" i="84"/>
  <c r="M126" i="84"/>
  <c r="M197" i="84" s="1"/>
  <c r="CD131" i="84"/>
  <c r="CD117" i="84"/>
  <c r="CT131" i="84"/>
  <c r="CT117" i="84"/>
  <c r="CG162" i="84"/>
  <c r="CG125" i="84"/>
  <c r="DE123" i="84"/>
  <c r="DE154" i="84"/>
  <c r="CO123" i="84"/>
  <c r="CO154" i="84"/>
  <c r="BY123" i="84"/>
  <c r="BY154" i="84"/>
  <c r="G123" i="84"/>
  <c r="G194" i="84" s="1"/>
  <c r="G154" i="84"/>
  <c r="DC121" i="84"/>
  <c r="DC192" i="84" s="1"/>
  <c r="DC146" i="84"/>
  <c r="AI121" i="84"/>
  <c r="AI192" i="84" s="1"/>
  <c r="AI146" i="84"/>
  <c r="CI119" i="84"/>
  <c r="CI138" i="84"/>
  <c r="O119" i="84"/>
  <c r="O138" i="84"/>
  <c r="AJ170" i="84"/>
  <c r="AJ127" i="84"/>
  <c r="AJ199" i="84" s="1"/>
  <c r="H170" i="84"/>
  <c r="H127" i="84"/>
  <c r="H162" i="84"/>
  <c r="H125" i="84"/>
  <c r="Z123" i="84"/>
  <c r="Z154" i="84"/>
  <c r="J123" i="84"/>
  <c r="J194" i="84" s="1"/>
  <c r="J154" i="84"/>
  <c r="AH121" i="84"/>
  <c r="AH192" i="84" s="1"/>
  <c r="AH146" i="84"/>
  <c r="B121" i="84"/>
  <c r="B192" i="84" s="1"/>
  <c r="B146" i="84"/>
  <c r="DC130" i="84"/>
  <c r="DC134" i="84"/>
  <c r="S134" i="84"/>
  <c r="S118" i="84"/>
  <c r="Z126" i="84"/>
  <c r="Z166" i="84"/>
  <c r="CI120" i="84"/>
  <c r="CI191" i="84" s="1"/>
  <c r="CI142" i="84"/>
  <c r="AI122" i="84"/>
  <c r="AI150" i="84"/>
  <c r="O124" i="84"/>
  <c r="O158" i="84"/>
  <c r="W122" i="84"/>
  <c r="W150" i="84"/>
  <c r="N134" i="84"/>
  <c r="N118" i="84"/>
  <c r="CB134" i="84"/>
  <c r="CB118" i="84"/>
  <c r="CB130" i="84"/>
  <c r="CF119" i="84"/>
  <c r="CF190" i="84" s="1"/>
  <c r="CF138" i="84"/>
  <c r="CJ170" i="84"/>
  <c r="CJ127" i="84"/>
  <c r="CV120" i="84"/>
  <c r="CV142" i="84"/>
  <c r="CT146" i="84"/>
  <c r="CT121" i="84"/>
  <c r="CX170" i="84"/>
  <c r="CX127" i="84"/>
  <c r="DI130" i="84"/>
  <c r="DI117" i="84"/>
  <c r="DY130" i="84"/>
  <c r="DY117" i="84"/>
  <c r="DU119" i="84"/>
  <c r="DU138" i="84"/>
  <c r="BR127" i="84"/>
  <c r="BR170" i="84"/>
  <c r="AR166" i="84"/>
  <c r="AR126" i="84"/>
  <c r="AP162" i="84"/>
  <c r="AP125" i="84"/>
  <c r="AP196" i="84" s="1"/>
  <c r="BN154" i="84"/>
  <c r="BN123" i="84"/>
  <c r="AT142" i="84"/>
  <c r="AT120" i="84"/>
  <c r="AT191" i="84" s="1"/>
  <c r="BE142" i="84"/>
  <c r="BE120" i="84"/>
  <c r="BA121" i="84"/>
  <c r="BA146" i="84"/>
  <c r="AS122" i="84"/>
  <c r="AS150" i="84"/>
  <c r="AW123" i="84"/>
  <c r="AW194" i="84" s="1"/>
  <c r="AW154" i="84"/>
  <c r="BQ158" i="84"/>
  <c r="BQ124" i="84"/>
  <c r="BI162" i="84"/>
  <c r="BI125" i="84"/>
  <c r="BI166" i="84"/>
  <c r="BI126" i="84"/>
  <c r="DJ170" i="84"/>
  <c r="DJ127" i="84"/>
  <c r="EP162" i="84"/>
  <c r="EP125" i="84"/>
  <c r="DN138" i="84"/>
  <c r="DN119" i="84"/>
  <c r="AT118" i="84"/>
  <c r="AT134" i="84"/>
  <c r="AX170" i="84"/>
  <c r="AX127" i="84"/>
  <c r="DO121" i="84"/>
  <c r="DO146" i="84"/>
  <c r="EA142" i="84"/>
  <c r="EA120" i="84"/>
  <c r="EA191" i="84" s="1"/>
  <c r="AG123" i="84"/>
  <c r="AG154" i="84"/>
  <c r="CS170" i="84"/>
  <c r="CS127" i="84"/>
  <c r="AE170" i="84"/>
  <c r="AE127" i="84"/>
  <c r="CE162" i="84"/>
  <c r="CE125" i="84"/>
  <c r="CO121" i="84"/>
  <c r="CO146" i="84"/>
  <c r="G121" i="84"/>
  <c r="G192" i="84" s="1"/>
  <c r="G146" i="84"/>
  <c r="DA119" i="84"/>
  <c r="DA138" i="84"/>
  <c r="P118" i="84"/>
  <c r="P134" i="84"/>
  <c r="X166" i="84"/>
  <c r="X126" i="84"/>
  <c r="R125" i="84"/>
  <c r="R196" i="84" s="1"/>
  <c r="R162" i="84"/>
  <c r="X142" i="84"/>
  <c r="X120" i="84"/>
  <c r="Z119" i="84"/>
  <c r="Z138" i="84"/>
  <c r="J119" i="84"/>
  <c r="J138" i="84"/>
  <c r="CE130" i="84"/>
  <c r="CE134" i="84"/>
  <c r="CE118" i="84"/>
  <c r="I134" i="84"/>
  <c r="I118" i="84"/>
  <c r="I189" i="84" s="1"/>
  <c r="BH162" i="84"/>
  <c r="BH125" i="84"/>
  <c r="BH154" i="84"/>
  <c r="BH123" i="84"/>
  <c r="BU117" i="84"/>
  <c r="BU189" i="84" s="1"/>
  <c r="BU130" i="84"/>
  <c r="AU121" i="84"/>
  <c r="AU146" i="84"/>
  <c r="AQ123" i="84"/>
  <c r="AQ154" i="84"/>
  <c r="AM162" i="84"/>
  <c r="AM125" i="84"/>
  <c r="AM196" i="84" s="1"/>
  <c r="BS162" i="84"/>
  <c r="BS125" i="84"/>
  <c r="DZ162" i="84"/>
  <c r="DZ125" i="84"/>
  <c r="DZ196" i="84" s="1"/>
  <c r="DW162" i="84"/>
  <c r="DW125" i="84"/>
  <c r="U121" i="84"/>
  <c r="U146" i="84"/>
  <c r="CA166" i="84"/>
  <c r="CA126" i="84"/>
  <c r="CQ130" i="84"/>
  <c r="CQ134" i="84"/>
  <c r="CQ118" i="84"/>
  <c r="CL131" i="84"/>
  <c r="CL117" i="84"/>
  <c r="DB131" i="84"/>
  <c r="DB117" i="84"/>
  <c r="DB189" i="84" s="1"/>
  <c r="CQ170" i="84"/>
  <c r="CQ127" i="84"/>
  <c r="CW162" i="84"/>
  <c r="CW125" i="84"/>
  <c r="W162" i="84"/>
  <c r="W125" i="84"/>
  <c r="W196" i="84" s="1"/>
  <c r="CW123" i="84"/>
  <c r="CW154" i="84"/>
  <c r="CG123" i="84"/>
  <c r="CG154" i="84"/>
  <c r="W123" i="84"/>
  <c r="W154" i="84"/>
  <c r="CM121" i="84"/>
  <c r="CM192" i="84" s="1"/>
  <c r="CM146" i="84"/>
  <c r="C121" i="84"/>
  <c r="C146" i="84"/>
  <c r="CY119" i="84"/>
  <c r="CY138" i="84"/>
  <c r="AE119" i="84"/>
  <c r="AE190" i="84" s="1"/>
  <c r="AE138" i="84"/>
  <c r="CO131" i="84"/>
  <c r="CO117" i="84"/>
  <c r="T170" i="84"/>
  <c r="T127" i="84"/>
  <c r="X158" i="84"/>
  <c r="X124" i="84"/>
  <c r="AH123" i="84"/>
  <c r="AH194" i="84" s="1"/>
  <c r="AH154" i="84"/>
  <c r="R123" i="84"/>
  <c r="R154" i="84"/>
  <c r="B123" i="84"/>
  <c r="B194" i="84" s="1"/>
  <c r="B154" i="84"/>
  <c r="R121" i="84"/>
  <c r="R146" i="84"/>
  <c r="C134" i="84"/>
  <c r="C118" i="84"/>
  <c r="C189" i="84" s="1"/>
  <c r="T142" i="84"/>
  <c r="T120" i="84"/>
  <c r="DC122" i="84"/>
  <c r="DC150" i="84"/>
  <c r="CS158" i="84"/>
  <c r="CS124" i="84"/>
  <c r="DC166" i="84"/>
  <c r="DC126" i="84"/>
  <c r="I119" i="84"/>
  <c r="I138" i="84"/>
  <c r="Q120" i="84"/>
  <c r="Q142" i="84"/>
  <c r="DD166" i="84"/>
  <c r="DD126" i="84"/>
  <c r="EO130" i="84"/>
  <c r="EO117" i="84"/>
  <c r="EO189" i="84" s="1"/>
  <c r="EI166" i="84"/>
  <c r="EI126" i="84"/>
  <c r="EI197" i="84" s="1"/>
  <c r="BJ162" i="84"/>
  <c r="BJ125" i="84"/>
  <c r="AN154" i="84"/>
  <c r="AN123" i="84"/>
  <c r="AX146" i="84"/>
  <c r="AX121" i="84"/>
  <c r="AX192" i="84" s="1"/>
  <c r="AP138" i="84"/>
  <c r="AP119" i="84"/>
  <c r="BQ121" i="84"/>
  <c r="BQ192" i="84" s="1"/>
  <c r="BQ146" i="84"/>
  <c r="BM123" i="84"/>
  <c r="BM154" i="84"/>
  <c r="AS162" i="84"/>
  <c r="AS125" i="84"/>
  <c r="ED166" i="84"/>
  <c r="ED126" i="84"/>
  <c r="ED197" i="84" s="1"/>
  <c r="AP150" i="84"/>
  <c r="AP122" i="84"/>
  <c r="BB158" i="84"/>
  <c r="BB124" i="84"/>
  <c r="BB195" i="84" s="1"/>
  <c r="BF166" i="84"/>
  <c r="BF126" i="84"/>
  <c r="H117" i="84"/>
  <c r="H130" i="84"/>
  <c r="O117" i="84"/>
  <c r="O130" i="84"/>
  <c r="CC170" i="84"/>
  <c r="CC127" i="84"/>
  <c r="O170" i="84"/>
  <c r="O127" i="84"/>
  <c r="CU162" i="84"/>
  <c r="CU125" i="84"/>
  <c r="S162" i="84"/>
  <c r="S125" i="84"/>
  <c r="DE121" i="84"/>
  <c r="DE192" i="84" s="1"/>
  <c r="DE146" i="84"/>
  <c r="BY121" i="84"/>
  <c r="BY146" i="84"/>
  <c r="CK119" i="84"/>
  <c r="CK138" i="84"/>
  <c r="Z134" i="84"/>
  <c r="Z118" i="84"/>
  <c r="Z189" i="84" s="1"/>
  <c r="H118" i="84"/>
  <c r="H189" i="84" s="1"/>
  <c r="H134" i="84"/>
  <c r="D170" i="84"/>
  <c r="D127" i="84"/>
  <c r="AH125" i="84"/>
  <c r="AH162" i="84"/>
  <c r="B125" i="84"/>
  <c r="B196" i="84" s="1"/>
  <c r="B162" i="84"/>
  <c r="H146" i="84"/>
  <c r="H121" i="84"/>
  <c r="H192" i="84" s="1"/>
  <c r="R119" i="84"/>
  <c r="R190" i="84" s="1"/>
  <c r="R138" i="84"/>
  <c r="B119" i="84"/>
  <c r="B138" i="84"/>
  <c r="Y134" i="84"/>
  <c r="Y118" i="84"/>
  <c r="K156" i="84"/>
  <c r="AB172" i="84"/>
  <c r="DV135" i="84"/>
  <c r="AN136" i="84"/>
  <c r="AV132" i="84"/>
  <c r="DI131" i="84"/>
  <c r="EC135" i="84"/>
  <c r="EO131" i="84"/>
  <c r="DZ136" i="84"/>
  <c r="EL132" i="84"/>
  <c r="DW137" i="84"/>
  <c r="EC137" i="84"/>
  <c r="EI133" i="84"/>
  <c r="DS141" i="84"/>
  <c r="DM147" i="84"/>
  <c r="EC147" i="84"/>
  <c r="DJ148" i="84"/>
  <c r="DZ148" i="84"/>
  <c r="EP148" i="84"/>
  <c r="DW149" i="84"/>
  <c r="EM149" i="84"/>
  <c r="EK151" i="84"/>
  <c r="EH152" i="84"/>
  <c r="EE153" i="84"/>
  <c r="DY155" i="84"/>
  <c r="DV156" i="84"/>
  <c r="DS157" i="84"/>
  <c r="DM159" i="84"/>
  <c r="DJ160" i="84"/>
  <c r="EP160" i="84"/>
  <c r="EM161" i="84"/>
  <c r="EG163" i="84"/>
  <c r="ED164" i="84"/>
  <c r="EA165" i="84"/>
  <c r="DU167" i="84"/>
  <c r="DR168" i="84"/>
  <c r="O144" i="84"/>
  <c r="AY131" i="84"/>
  <c r="DM131" i="84"/>
  <c r="EG135" i="84"/>
  <c r="DJ132" i="84"/>
  <c r="EP132" i="84"/>
  <c r="EA137" i="84"/>
  <c r="EM133" i="84"/>
  <c r="DN140" i="84"/>
  <c r="EG151" i="84"/>
  <c r="ED152" i="84"/>
  <c r="EA153" i="84"/>
  <c r="DU155" i="84"/>
  <c r="DR156" i="84"/>
  <c r="DO157" i="84"/>
  <c r="DI159" i="84"/>
  <c r="EO159" i="84"/>
  <c r="EL160" i="84"/>
  <c r="EI161" i="84"/>
  <c r="EC163" i="84"/>
  <c r="DZ164" i="84"/>
  <c r="DW165" i="84"/>
  <c r="DQ167" i="84"/>
  <c r="DN168" i="84"/>
  <c r="DK169" i="84"/>
  <c r="EQ169" i="84"/>
  <c r="EK171" i="84"/>
  <c r="EH172" i="84"/>
  <c r="EC173" i="84"/>
  <c r="BL136" i="84"/>
  <c r="BR134" i="84"/>
  <c r="BL132" i="84"/>
  <c r="AQ131" i="84"/>
  <c r="DY135" i="84"/>
  <c r="EK131" i="84"/>
  <c r="DV136" i="84"/>
  <c r="EH132" i="84"/>
  <c r="DS137" i="84"/>
  <c r="EE133" i="84"/>
  <c r="EN138" i="84"/>
  <c r="ED140" i="84"/>
  <c r="DQ147" i="84"/>
  <c r="DN148" i="84"/>
  <c r="DK149" i="84"/>
  <c r="EQ149" i="84"/>
  <c r="DI151" i="84"/>
  <c r="EO151" i="84"/>
  <c r="EL152" i="84"/>
  <c r="EI153" i="84"/>
  <c r="EC155" i="84"/>
  <c r="DZ156" i="84"/>
  <c r="DW157" i="84"/>
  <c r="DQ159" i="84"/>
  <c r="DN160" i="84"/>
  <c r="DK161" i="84"/>
  <c r="EQ161" i="84"/>
  <c r="EK163" i="84"/>
  <c r="EH164" i="84"/>
  <c r="EE165" i="84"/>
  <c r="DY167" i="84"/>
  <c r="DV168" i="84"/>
  <c r="DS169" i="84"/>
  <c r="DM171" i="84"/>
  <c r="DJ172" i="84"/>
  <c r="BA164" i="84"/>
  <c r="BL163" i="84"/>
  <c r="BS160" i="84"/>
  <c r="AX159" i="84"/>
  <c r="BN157" i="84"/>
  <c r="BC156" i="84"/>
  <c r="BH153" i="84"/>
  <c r="BK152" i="84"/>
  <c r="AP151" i="84"/>
  <c r="AR149" i="84"/>
  <c r="BN145" i="84"/>
  <c r="AN143" i="84"/>
  <c r="BC140" i="84"/>
  <c r="BD173" i="84"/>
  <c r="BG172" i="84"/>
  <c r="AN163" i="84"/>
  <c r="BD159" i="84"/>
  <c r="AR157" i="84"/>
  <c r="BN153" i="84"/>
  <c r="AV151" i="84"/>
  <c r="AP147" i="84"/>
  <c r="AU144" i="84"/>
  <c r="AP143" i="84"/>
  <c r="M137" i="84"/>
  <c r="I136" i="84"/>
  <c r="Y132" i="84"/>
  <c r="AF137" i="84"/>
  <c r="AJ136" i="84"/>
  <c r="DB137" i="84"/>
  <c r="S140" i="84"/>
  <c r="L141" i="84"/>
  <c r="CA144" i="84"/>
  <c r="D145" i="84"/>
  <c r="CG164" i="84"/>
  <c r="CI168" i="84"/>
  <c r="CW168" i="84"/>
  <c r="CP171" i="84"/>
  <c r="F174" i="84"/>
  <c r="V174" i="84"/>
  <c r="G174" i="84"/>
  <c r="BY174" i="84"/>
  <c r="CH137" i="84"/>
  <c r="AA148" i="84"/>
  <c r="CI148" i="84"/>
  <c r="CQ152" i="84"/>
  <c r="G156" i="84"/>
  <c r="CO156" i="84"/>
  <c r="V159" i="84"/>
  <c r="DC160" i="84"/>
  <c r="CQ171" i="84"/>
  <c r="DJ143" i="84"/>
  <c r="EP143" i="84"/>
  <c r="EM144" i="84"/>
  <c r="DX145" i="84"/>
  <c r="EN145" i="84"/>
  <c r="DR147" i="84"/>
  <c r="EH147" i="84"/>
  <c r="DO148" i="84"/>
  <c r="EE148" i="84"/>
  <c r="DL149" i="84"/>
  <c r="EB149" i="84"/>
  <c r="DV151" i="84"/>
  <c r="EL151" i="84"/>
  <c r="DS152" i="84"/>
  <c r="EI152" i="84"/>
  <c r="DP153" i="84"/>
  <c r="EF153" i="84"/>
  <c r="DJ155" i="84"/>
  <c r="DZ155" i="84"/>
  <c r="EP155" i="84"/>
  <c r="DW156" i="84"/>
  <c r="EM156" i="84"/>
  <c r="DT157" i="84"/>
  <c r="EJ157" i="84"/>
  <c r="DN159" i="84"/>
  <c r="ED159" i="84"/>
  <c r="DK160" i="84"/>
  <c r="EA160" i="84"/>
  <c r="EQ160" i="84"/>
  <c r="BA174" i="84"/>
  <c r="BF167" i="84"/>
  <c r="BH165" i="84"/>
  <c r="AS164" i="84"/>
  <c r="BF161" i="84"/>
  <c r="AS156" i="84"/>
  <c r="AX153" i="84"/>
  <c r="AN151" i="84"/>
  <c r="BT143" i="84"/>
  <c r="AP139" i="84"/>
  <c r="CC144" i="84"/>
  <c r="U137" i="84"/>
  <c r="CO167" i="84"/>
  <c r="AJ137" i="84"/>
  <c r="CN167" i="84"/>
  <c r="DD167" i="84"/>
  <c r="M132" i="84"/>
  <c r="AA140" i="84"/>
  <c r="CY140" i="84"/>
  <c r="AD143" i="84"/>
  <c r="CI144" i="84"/>
  <c r="T145" i="84"/>
  <c r="J151" i="84"/>
  <c r="BY152" i="84"/>
  <c r="DE152" i="84"/>
  <c r="B159" i="84"/>
  <c r="AH159" i="84"/>
  <c r="AE160" i="84"/>
  <c r="CK160" i="84"/>
  <c r="DA160" i="84"/>
  <c r="F163" i="84"/>
  <c r="AD163" i="84"/>
  <c r="K164" i="84"/>
  <c r="CA164" i="84"/>
  <c r="CI164" i="84"/>
  <c r="CQ164" i="84"/>
  <c r="D165" i="84"/>
  <c r="T165" i="84"/>
  <c r="CT171" i="84"/>
  <c r="H174" i="84"/>
  <c r="K174" i="84"/>
  <c r="CE174" i="84"/>
  <c r="Y174" i="84"/>
  <c r="CX174" i="84"/>
  <c r="AC137" i="84"/>
  <c r="CH167" i="84"/>
  <c r="BY172" i="84"/>
  <c r="Q132" i="84"/>
  <c r="AI148" i="84"/>
  <c r="CM148" i="84"/>
  <c r="DC148" i="84"/>
  <c r="K152" i="84"/>
  <c r="CY152" i="84"/>
  <c r="O156" i="84"/>
  <c r="DA156" i="84"/>
  <c r="C160" i="84"/>
  <c r="L161" i="84"/>
  <c r="CU171" i="84"/>
  <c r="R172" i="84"/>
  <c r="DK132" i="84"/>
  <c r="EQ132" i="84"/>
  <c r="EN133" i="84"/>
  <c r="DR143" i="84"/>
  <c r="DO144" i="84"/>
  <c r="DL145" i="84"/>
  <c r="EB145" i="84"/>
  <c r="DV147" i="84"/>
  <c r="EL147" i="84"/>
  <c r="DS148" i="84"/>
  <c r="EI148" i="84"/>
  <c r="DP149" i="84"/>
  <c r="EF149" i="84"/>
  <c r="DJ151" i="84"/>
  <c r="DZ151" i="84"/>
  <c r="EP151" i="84"/>
  <c r="DW152" i="84"/>
  <c r="EM152" i="84"/>
  <c r="DT153" i="84"/>
  <c r="EJ153" i="84"/>
  <c r="DN155" i="84"/>
  <c r="ED155" i="84"/>
  <c r="DK156" i="84"/>
  <c r="EA156" i="84"/>
  <c r="EQ156" i="84"/>
  <c r="DX161" i="84"/>
  <c r="EN161" i="84"/>
  <c r="EB165" i="84"/>
  <c r="DJ167" i="84"/>
  <c r="EH167" i="84"/>
  <c r="EP167" i="84"/>
  <c r="DO168" i="84"/>
  <c r="EE168" i="84"/>
  <c r="EM168" i="84"/>
  <c r="DL169" i="84"/>
  <c r="DT169" i="84"/>
  <c r="DK172" i="84"/>
  <c r="DW172" i="84"/>
  <c r="EI172" i="84"/>
  <c r="AS173" i="84"/>
  <c r="AY171" i="84"/>
  <c r="BC169" i="84"/>
  <c r="BP168" i="84"/>
  <c r="AV164" i="84"/>
  <c r="BH160" i="84"/>
  <c r="BK159" i="84"/>
  <c r="AX156" i="84"/>
  <c r="AQ155" i="84"/>
  <c r="AX152" i="84"/>
  <c r="AU151" i="84"/>
  <c r="AU149" i="84"/>
  <c r="BL148" i="84"/>
  <c r="BM141" i="84"/>
  <c r="BA132" i="84"/>
  <c r="BT133" i="84"/>
  <c r="BS134" i="84"/>
  <c r="BB135" i="84"/>
  <c r="AN139" i="84"/>
  <c r="AZ167" i="84"/>
  <c r="BR167" i="84"/>
  <c r="AM172" i="84"/>
  <c r="AP173" i="84"/>
  <c r="AM174" i="84"/>
  <c r="BS174" i="84"/>
  <c r="EB174" i="84"/>
  <c r="EE173" i="84"/>
  <c r="EF172" i="84"/>
  <c r="DL172" i="84"/>
  <c r="EO169" i="84"/>
  <c r="EF168" i="84"/>
  <c r="DL168" i="84"/>
  <c r="EC165" i="84"/>
  <c r="DI165" i="84"/>
  <c r="EI163" i="84"/>
  <c r="DO163" i="84"/>
  <c r="EO161" i="84"/>
  <c r="DU161" i="84"/>
  <c r="DL160" i="84"/>
  <c r="EA159" i="84"/>
  <c r="EG157" i="84"/>
  <c r="DX156" i="84"/>
  <c r="EM155" i="84"/>
  <c r="EJ152" i="84"/>
  <c r="DP152" i="84"/>
  <c r="DM149" i="84"/>
  <c r="EB148" i="84"/>
  <c r="DS147" i="84"/>
  <c r="EK145" i="84"/>
  <c r="EB144" i="84"/>
  <c r="EQ143" i="84"/>
  <c r="EK141" i="84"/>
  <c r="DQ141" i="84"/>
  <c r="DW139" i="84"/>
  <c r="EG133" i="84"/>
  <c r="EJ132" i="84"/>
  <c r="EM131" i="84"/>
  <c r="AM131" i="84"/>
  <c r="BC131" i="84"/>
  <c r="AS135" i="84"/>
  <c r="BC137" i="84"/>
  <c r="BD140" i="84"/>
  <c r="AZ148" i="84"/>
  <c r="AW151" i="84"/>
  <c r="AQ153" i="84"/>
  <c r="EQ174" i="84"/>
  <c r="EH161" i="84"/>
  <c r="EN159" i="84"/>
  <c r="DZ137" i="84"/>
  <c r="DM136" i="84"/>
  <c r="DE148" i="84"/>
  <c r="J147" i="84"/>
  <c r="F135" i="84"/>
  <c r="AF136" i="84"/>
  <c r="EA136" i="84"/>
  <c r="DX137" i="84"/>
  <c r="DU164" i="84"/>
  <c r="DP173" i="84"/>
  <c r="AW173" i="84"/>
  <c r="AS169" i="84"/>
  <c r="AY167" i="84"/>
  <c r="BD160" i="84"/>
  <c r="BJ156" i="84"/>
  <c r="BO153" i="84"/>
  <c r="BU151" i="84"/>
  <c r="BB148" i="84"/>
  <c r="BD132" i="84"/>
  <c r="EK139" i="84"/>
  <c r="EH140" i="84"/>
  <c r="EE141" i="84"/>
  <c r="DI143" i="84"/>
  <c r="DY143" i="84"/>
  <c r="EO143" i="84"/>
  <c r="DV144" i="84"/>
  <c r="EL144" i="84"/>
  <c r="DW145" i="84"/>
  <c r="EM145" i="84"/>
  <c r="DX174" i="84"/>
  <c r="AW172" i="84"/>
  <c r="BJ171" i="84"/>
  <c r="BP169" i="84"/>
  <c r="BS168" i="84"/>
  <c r="BF163" i="84"/>
  <c r="BH161" i="84"/>
  <c r="AM160" i="84"/>
  <c r="BF159" i="84"/>
  <c r="AP157" i="84"/>
  <c r="BN155" i="84"/>
  <c r="BP153" i="84"/>
  <c r="AS152" i="84"/>
  <c r="BH149" i="84"/>
  <c r="BK148" i="84"/>
  <c r="BD147" i="84"/>
  <c r="AZ145" i="84"/>
  <c r="BQ144" i="84"/>
  <c r="AZ139" i="84"/>
  <c r="BN137" i="84"/>
  <c r="AX137" i="84"/>
  <c r="BQ136" i="84"/>
  <c r="AU136" i="84"/>
  <c r="AZ133" i="84"/>
  <c r="AU132" i="84"/>
  <c r="BN131" i="84"/>
  <c r="AR131" i="84"/>
  <c r="BC133" i="84"/>
  <c r="BK147" i="84"/>
  <c r="AY151" i="84"/>
  <c r="BS155" i="84"/>
  <c r="BM157" i="84"/>
  <c r="DZ165" i="84"/>
  <c r="EF163" i="84"/>
  <c r="DU156" i="84"/>
  <c r="DE171" i="84"/>
  <c r="CI160" i="84"/>
  <c r="AF135" i="84"/>
  <c r="CI132" i="84"/>
  <c r="AE172" i="84"/>
  <c r="AD137" i="84"/>
  <c r="R143" i="84"/>
  <c r="AD155" i="84"/>
  <c r="T157" i="84"/>
  <c r="CY160" i="84"/>
  <c r="CY167" i="84"/>
  <c r="Y172" i="84"/>
  <c r="S136" i="84"/>
  <c r="CM136" i="84"/>
  <c r="D137" i="84"/>
  <c r="AB133" i="84"/>
  <c r="N139" i="84"/>
  <c r="CW140" i="84"/>
  <c r="CE144" i="84"/>
  <c r="R163" i="84"/>
  <c r="AE173" i="84"/>
  <c r="CC173" i="84"/>
  <c r="CK173" i="84"/>
  <c r="CS173" i="84"/>
  <c r="DA173" i="84"/>
  <c r="L174" i="84"/>
  <c r="EB161" i="84"/>
  <c r="DV163" i="84"/>
  <c r="EL163" i="84"/>
  <c r="DS164" i="84"/>
  <c r="EI164" i="84"/>
  <c r="DP165" i="84"/>
  <c r="EF165" i="84"/>
  <c r="DL167" i="84"/>
  <c r="DT167" i="84"/>
  <c r="EJ167" i="84"/>
  <c r="DI168" i="84"/>
  <c r="DQ168" i="84"/>
  <c r="EG168" i="84"/>
  <c r="EO168" i="84"/>
  <c r="DV169" i="84"/>
  <c r="DR171" i="84"/>
  <c r="EL171" i="84"/>
  <c r="DM172" i="84"/>
  <c r="DJ173" i="84"/>
  <c r="EP173" i="84"/>
  <c r="EM174" i="84"/>
  <c r="BT174" i="84"/>
  <c r="AN174" i="84"/>
  <c r="AQ173" i="84"/>
  <c r="AV172" i="84"/>
  <c r="BS169" i="84"/>
  <c r="AP168" i="84"/>
  <c r="BO155" i="84"/>
  <c r="BP152" i="84"/>
  <c r="BQ151" i="84"/>
  <c r="AS149" i="84"/>
  <c r="BF148" i="84"/>
  <c r="AY147" i="84"/>
  <c r="AU145" i="84"/>
  <c r="BG141" i="84"/>
  <c r="BM139" i="84"/>
  <c r="AQ132" i="84"/>
  <c r="AP133" i="84"/>
  <c r="BF133" i="84"/>
  <c r="BU134" i="84"/>
  <c r="BH135" i="84"/>
  <c r="AO136" i="84"/>
  <c r="BU136" i="84"/>
  <c r="BA140" i="84"/>
  <c r="BB167" i="84"/>
  <c r="BO168" i="84"/>
  <c r="BC172" i="84"/>
  <c r="AZ173" i="84"/>
  <c r="AW174" i="84"/>
  <c r="DV174" i="84"/>
  <c r="DY173" i="84"/>
  <c r="DS171" i="84"/>
  <c r="DM169" i="84"/>
  <c r="EB168" i="84"/>
  <c r="DS167" i="84"/>
  <c r="DY165" i="84"/>
  <c r="DP164" i="84"/>
  <c r="EE163" i="84"/>
  <c r="EK161" i="84"/>
  <c r="EB160" i="84"/>
  <c r="EQ159" i="84"/>
  <c r="EN156" i="84"/>
  <c r="DT156" i="84"/>
  <c r="DK155" i="84"/>
  <c r="DQ153" i="84"/>
  <c r="EF152" i="84"/>
  <c r="DW151" i="84"/>
  <c r="EC149" i="84"/>
  <c r="DI149" i="84"/>
  <c r="EI147" i="84"/>
  <c r="DO147" i="84"/>
  <c r="DI145" i="84"/>
  <c r="DX144" i="84"/>
  <c r="DO143" i="84"/>
  <c r="EG141" i="84"/>
  <c r="DT140" i="84"/>
  <c r="EC133" i="84"/>
  <c r="EF132" i="84"/>
  <c r="EI131" i="84"/>
  <c r="AO131" i="84"/>
  <c r="AU135" i="84"/>
  <c r="BS135" i="84"/>
  <c r="BP136" i="84"/>
  <c r="BM137" i="84"/>
  <c r="BA153" i="84"/>
  <c r="BB160" i="84"/>
  <c r="AW163" i="84"/>
  <c r="BP164" i="84"/>
  <c r="AN168" i="84"/>
  <c r="BA171" i="84"/>
  <c r="AU173" i="84"/>
  <c r="EG164" i="84"/>
  <c r="DR161" i="84"/>
  <c r="DX159" i="84"/>
  <c r="DV141" i="84"/>
  <c r="EB139" i="84"/>
  <c r="DV137" i="84"/>
  <c r="DY136" i="84"/>
  <c r="DA171" i="84"/>
  <c r="CQ160" i="84"/>
  <c r="L157" i="84"/>
  <c r="C156" i="84"/>
  <c r="CG148" i="84"/>
  <c r="AE144" i="84"/>
  <c r="AD133" i="84"/>
  <c r="EF173" i="84"/>
  <c r="AZ172" i="84"/>
  <c r="AO165" i="84"/>
  <c r="BO149" i="84"/>
  <c r="BU147" i="84"/>
  <c r="BA133" i="84"/>
  <c r="BG131" i="84"/>
  <c r="EP140" i="84"/>
  <c r="EM141" i="84"/>
  <c r="DM143" i="84"/>
  <c r="EC143" i="84"/>
  <c r="DJ144" i="84"/>
  <c r="DZ144" i="84"/>
  <c r="DK145" i="84"/>
  <c r="EA145" i="84"/>
  <c r="EQ145" i="84"/>
  <c r="BG174" i="84"/>
  <c r="BQ168" i="84"/>
  <c r="BK164" i="84"/>
  <c r="AV163" i="84"/>
  <c r="AX161" i="84"/>
  <c r="BT159" i="84"/>
  <c r="AP159" i="84"/>
  <c r="BS156" i="84"/>
  <c r="BA156" i="84"/>
  <c r="BL155" i="84"/>
  <c r="BF153" i="84"/>
  <c r="BC152" i="84"/>
  <c r="AM152" i="84"/>
  <c r="BF151" i="84"/>
  <c r="BF149" i="84"/>
  <c r="BA148" i="84"/>
  <c r="AX147" i="84"/>
  <c r="AX145" i="84"/>
  <c r="BK144" i="84"/>
  <c r="BP141" i="84"/>
  <c r="AZ141" i="84"/>
  <c r="BS140" i="84"/>
  <c r="BN139" i="84"/>
  <c r="AX139" i="84"/>
  <c r="BH137" i="84"/>
  <c r="AR137" i="84"/>
  <c r="BK136" i="84"/>
  <c r="AM136" i="84"/>
  <c r="BF135" i="84"/>
  <c r="AP135" i="84"/>
  <c r="BP133" i="84"/>
  <c r="AO132" i="84"/>
  <c r="BH131" i="84"/>
  <c r="BG137" i="84"/>
  <c r="BO139" i="84"/>
  <c r="BO151" i="84"/>
  <c r="AT160" i="84"/>
  <c r="AO163" i="84"/>
  <c r="BR164" i="84"/>
  <c r="BB168" i="84"/>
  <c r="DJ165" i="84"/>
  <c r="DP163" i="84"/>
  <c r="DV161" i="84"/>
  <c r="EB159" i="84"/>
  <c r="EH157" i="84"/>
  <c r="EN155" i="84"/>
  <c r="DF137" i="84"/>
  <c r="CT167" i="84"/>
  <c r="DA172" i="84"/>
  <c r="F151" i="84"/>
  <c r="AA156" i="84"/>
  <c r="AJ172" i="84"/>
  <c r="CK132" i="84"/>
  <c r="B168" i="84"/>
  <c r="AG132" i="84"/>
  <c r="CL172" i="84"/>
  <c r="DB172" i="84"/>
  <c r="AG137" i="84"/>
  <c r="AA172" i="84"/>
  <c r="W136" i="84"/>
  <c r="CT137" i="84"/>
  <c r="V139" i="84"/>
  <c r="CU144" i="84"/>
  <c r="CK152" i="84"/>
  <c r="B171" i="84"/>
  <c r="G173" i="84"/>
  <c r="R174" i="84"/>
  <c r="AE174" i="84"/>
  <c r="AJ145" i="84"/>
  <c r="AH155" i="84"/>
  <c r="H157" i="84"/>
  <c r="CU160" i="84"/>
  <c r="AD171" i="84"/>
  <c r="DT131" i="84"/>
  <c r="EJ131" i="84"/>
  <c r="DU132" i="84"/>
  <c r="EO132" i="84"/>
  <c r="EB133" i="84"/>
  <c r="DW140" i="84"/>
  <c r="EF141" i="84"/>
  <c r="DN143" i="84"/>
  <c r="EQ144" i="84"/>
  <c r="DP171" i="84"/>
  <c r="DR173" i="84"/>
  <c r="BQ173" i="84"/>
  <c r="BG171" i="84"/>
  <c r="BH168" i="84"/>
  <c r="AX164" i="84"/>
  <c r="AO161" i="84"/>
  <c r="BA159" i="84"/>
  <c r="BS157" i="84"/>
  <c r="BD156" i="84"/>
  <c r="BM153" i="84"/>
  <c r="AP152" i="84"/>
  <c r="AV148" i="84"/>
  <c r="BN144" i="84"/>
  <c r="BC143" i="84"/>
  <c r="AT140" i="84"/>
  <c r="BJ131" i="84"/>
  <c r="BG136" i="84"/>
  <c r="BL137" i="84"/>
  <c r="AR147" i="84"/>
  <c r="AO148" i="84"/>
  <c r="AT153" i="84"/>
  <c r="BP155" i="84"/>
  <c r="BU160" i="84"/>
  <c r="BR161" i="84"/>
  <c r="BH163" i="84"/>
  <c r="AT169" i="84"/>
  <c r="AN171" i="84"/>
  <c r="AU172" i="84"/>
  <c r="AO174" i="84"/>
  <c r="DQ173" i="84"/>
  <c r="DK167" i="84"/>
  <c r="DW163" i="84"/>
  <c r="EI159" i="84"/>
  <c r="DL156" i="84"/>
  <c r="DX152" i="84"/>
  <c r="EJ148" i="84"/>
  <c r="DP144" i="84"/>
  <c r="DY141" i="84"/>
  <c r="EE139" i="84"/>
  <c r="EB132" i="84"/>
  <c r="BB132" i="84"/>
  <c r="AR136" i="84"/>
  <c r="AY143" i="84"/>
  <c r="BR160" i="84"/>
  <c r="BH174" i="84"/>
  <c r="EN173" i="84"/>
  <c r="DL163" i="84"/>
  <c r="EF159" i="84"/>
  <c r="DV157" i="84"/>
  <c r="EB155" i="84"/>
  <c r="DR153" i="84"/>
  <c r="DX151" i="84"/>
  <c r="ED149" i="84"/>
  <c r="EJ147" i="84"/>
  <c r="EP145" i="84"/>
  <c r="DM144" i="84"/>
  <c r="DT139" i="84"/>
  <c r="V172" i="84"/>
  <c r="DC156" i="84"/>
  <c r="CP137" i="84"/>
  <c r="M131" i="84"/>
  <c r="AC131" i="84"/>
  <c r="C137" i="84"/>
  <c r="M133" i="84"/>
  <c r="P171" i="84"/>
  <c r="N153" i="84"/>
  <c r="CX152" i="84"/>
  <c r="CH152" i="84"/>
  <c r="Y152" i="84"/>
  <c r="AB151" i="84"/>
  <c r="N145" i="84"/>
  <c r="CH144" i="84"/>
  <c r="AB143" i="84"/>
  <c r="U171" i="84"/>
  <c r="CP163" i="84"/>
  <c r="BZ163" i="84"/>
  <c r="I163" i="84"/>
  <c r="CV161" i="84"/>
  <c r="CF161" i="84"/>
  <c r="U161" i="84"/>
  <c r="DF155" i="84"/>
  <c r="CX155" i="84"/>
  <c r="CH155" i="84"/>
  <c r="BZ155" i="84"/>
  <c r="Q155" i="84"/>
  <c r="DD153" i="84"/>
  <c r="CV153" i="84"/>
  <c r="AC153" i="84"/>
  <c r="DC147" i="84"/>
  <c r="CE147" i="84"/>
  <c r="S147" i="84"/>
  <c r="DA145" i="84"/>
  <c r="CK145" i="84"/>
  <c r="O145" i="84"/>
  <c r="D140" i="84"/>
  <c r="CP139" i="84"/>
  <c r="BZ139" i="84"/>
  <c r="E139" i="84"/>
  <c r="CU137" i="84"/>
  <c r="CL133" i="84"/>
  <c r="CJ136" i="84"/>
  <c r="AH132" i="84"/>
  <c r="AB171" i="84"/>
  <c r="AI172" i="84"/>
  <c r="CA136" i="84"/>
  <c r="L137" i="84"/>
  <c r="R139" i="84"/>
  <c r="CK168" i="84"/>
  <c r="DF171" i="84"/>
  <c r="BZ173" i="84"/>
  <c r="CP173" i="84"/>
  <c r="DF173" i="84"/>
  <c r="CD174" i="84"/>
  <c r="CE143" i="84"/>
  <c r="R135" i="84"/>
  <c r="V147" i="84"/>
  <c r="CW156" i="84"/>
  <c r="EH131" i="84"/>
  <c r="EM132" i="84"/>
  <c r="DO140" i="84"/>
  <c r="EO142" i="84"/>
  <c r="BL174" i="84"/>
  <c r="AP164" i="84"/>
  <c r="BC153" i="84"/>
  <c r="BS145" i="84"/>
  <c r="AW139" i="84"/>
  <c r="AN131" i="84"/>
  <c r="BT131" i="84"/>
  <c r="BR163" i="84"/>
  <c r="BJ169" i="84"/>
  <c r="DO173" i="84"/>
  <c r="EA167" i="84"/>
  <c r="DP160" i="84"/>
  <c r="EN152" i="84"/>
  <c r="EF144" i="84"/>
  <c r="DI133" i="84"/>
  <c r="BO133" i="84"/>
  <c r="AT148" i="84"/>
  <c r="DN165" i="84"/>
  <c r="EP153" i="84"/>
  <c r="DM152" i="84"/>
  <c r="DY148" i="84"/>
  <c r="EK144" i="84"/>
  <c r="EQ142" i="84"/>
  <c r="EF135" i="84"/>
  <c r="D161" i="84"/>
  <c r="AC136" i="84"/>
  <c r="H173" i="84"/>
  <c r="CT168" i="84"/>
  <c r="CD168" i="84"/>
  <c r="Q168" i="84"/>
  <c r="AC144" i="84"/>
  <c r="DC138" i="84"/>
  <c r="CZ132" i="84"/>
  <c r="BZ135" i="84"/>
  <c r="V131" i="84"/>
  <c r="AC169" i="84"/>
  <c r="E169" i="84"/>
  <c r="AI163" i="84"/>
  <c r="C163" i="84"/>
  <c r="DA161" i="84"/>
  <c r="CC161" i="84"/>
  <c r="AH160" i="84"/>
  <c r="CP147" i="84"/>
  <c r="Y147" i="84"/>
  <c r="CV145" i="84"/>
  <c r="BX145" i="84"/>
  <c r="E145" i="84"/>
  <c r="DB139" i="84"/>
  <c r="G139" i="84"/>
  <c r="CN133" i="84"/>
  <c r="AI137" i="84"/>
  <c r="CV174" i="84"/>
  <c r="P168" i="84"/>
  <c r="N135" i="84"/>
  <c r="C136" i="84"/>
  <c r="CG144" i="84"/>
  <c r="N151" i="84"/>
  <c r="EN131" i="84"/>
  <c r="DL133" i="84"/>
  <c r="EN141" i="84"/>
  <c r="ED143" i="84"/>
  <c r="EF171" i="84"/>
  <c r="BN174" i="84"/>
  <c r="BL172" i="84"/>
  <c r="BA167" i="84"/>
  <c r="BT164" i="84"/>
  <c r="BO163" i="84"/>
  <c r="AZ160" i="84"/>
  <c r="BT156" i="84"/>
  <c r="AO153" i="84"/>
  <c r="BA149" i="84"/>
  <c r="BS143" i="84"/>
  <c r="BR140" i="84"/>
  <c r="BC139" i="84"/>
  <c r="AT131" i="84"/>
  <c r="AZ135" i="84"/>
  <c r="AT137" i="84"/>
  <c r="BR145" i="84"/>
  <c r="BH147" i="84"/>
  <c r="BM152" i="84"/>
  <c r="BJ153" i="84"/>
  <c r="AZ155" i="84"/>
  <c r="AW156" i="84"/>
  <c r="BB161" i="84"/>
  <c r="AR163" i="84"/>
  <c r="AO164" i="84"/>
  <c r="AV165" i="84"/>
  <c r="BG168" i="84"/>
  <c r="BR169" i="84"/>
  <c r="BL171" i="84"/>
  <c r="AR173" i="84"/>
  <c r="BU174" i="84"/>
  <c r="DW171" i="84"/>
  <c r="EN168" i="84"/>
  <c r="DQ165" i="84"/>
  <c r="EC161" i="84"/>
  <c r="EO157" i="84"/>
  <c r="DP140" i="84"/>
  <c r="DY133" i="84"/>
  <c r="EE131" i="84"/>
  <c r="AY133" i="84"/>
  <c r="BT140" i="84"/>
  <c r="AS145" i="84"/>
  <c r="AQ151" i="84"/>
  <c r="BK155" i="84"/>
  <c r="AO159" i="84"/>
  <c r="BJ168" i="84"/>
  <c r="BN172" i="84"/>
  <c r="EO164" i="84"/>
  <c r="DZ161" i="84"/>
  <c r="DY156" i="84"/>
  <c r="DU152" i="84"/>
  <c r="EG148" i="84"/>
  <c r="DJ145" i="84"/>
  <c r="DP143" i="84"/>
  <c r="EG140" i="84"/>
  <c r="DX135" i="84"/>
  <c r="CA160" i="84"/>
  <c r="V155" i="84"/>
  <c r="CW148" i="84"/>
  <c r="DA144" i="84"/>
  <c r="U131" i="84"/>
  <c r="G137" i="84"/>
  <c r="H163" i="84"/>
  <c r="R161" i="84"/>
  <c r="CZ160" i="84"/>
  <c r="CJ160" i="84"/>
  <c r="AC160" i="84"/>
  <c r="AF159" i="84"/>
  <c r="L155" i="84"/>
  <c r="V153" i="84"/>
  <c r="F153" i="84"/>
  <c r="CT152" i="84"/>
  <c r="CD152" i="84"/>
  <c r="Q152" i="84"/>
  <c r="AJ151" i="84"/>
  <c r="T147" i="84"/>
  <c r="AD145" i="84"/>
  <c r="DF144" i="84"/>
  <c r="CP144" i="84"/>
  <c r="BZ144" i="84"/>
  <c r="I144" i="84"/>
  <c r="P139" i="84"/>
  <c r="N137" i="84"/>
  <c r="DE136" i="84"/>
  <c r="BY136" i="84"/>
  <c r="Z135" i="84"/>
  <c r="H164" i="84"/>
  <c r="DB163" i="84"/>
  <c r="CT163" i="84"/>
  <c r="CD163" i="84"/>
  <c r="Q163" i="84"/>
  <c r="CZ161" i="84"/>
  <c r="CR161" i="84"/>
  <c r="CJ161" i="84"/>
  <c r="CB161" i="84"/>
  <c r="AC161" i="84"/>
  <c r="M161" i="84"/>
  <c r="AF160" i="84"/>
  <c r="T156" i="84"/>
  <c r="L156" i="84"/>
  <c r="D156" i="84"/>
  <c r="DD155" i="84"/>
  <c r="CZ155" i="84"/>
  <c r="CV155" i="84"/>
  <c r="CR155" i="84"/>
  <c r="CN155" i="84"/>
  <c r="CJ155" i="84"/>
  <c r="CF155" i="84"/>
  <c r="CB155" i="84"/>
  <c r="BX155" i="84"/>
  <c r="AC155" i="84"/>
  <c r="U155" i="84"/>
  <c r="M155" i="84"/>
  <c r="E155" i="84"/>
  <c r="DF153" i="84"/>
  <c r="DB153" i="84"/>
  <c r="CX153" i="84"/>
  <c r="CT153" i="84"/>
  <c r="CP153" i="84"/>
  <c r="CL153" i="84"/>
  <c r="CH153" i="84"/>
  <c r="CD153" i="84"/>
  <c r="BZ153" i="84"/>
  <c r="AG153" i="84"/>
  <c r="Y153" i="84"/>
  <c r="Q153" i="84"/>
  <c r="I153" i="84"/>
  <c r="AJ152" i="84"/>
  <c r="AB152" i="84"/>
  <c r="B148" i="84"/>
  <c r="CA147" i="84"/>
  <c r="K147" i="84"/>
  <c r="CG145" i="84"/>
  <c r="BY145" i="84"/>
  <c r="Z144" i="84"/>
  <c r="L140" i="84"/>
  <c r="DD139" i="84"/>
  <c r="CS139" i="84"/>
  <c r="CN139" i="84"/>
  <c r="CC139" i="84"/>
  <c r="BX139" i="84"/>
  <c r="K139" i="84"/>
  <c r="CY137" i="84"/>
  <c r="CS137" i="84"/>
  <c r="CO137" i="84"/>
  <c r="CG137" i="84"/>
  <c r="DD136" i="84"/>
  <c r="CN136" i="84"/>
  <c r="CF136" i="84"/>
  <c r="BX136" i="84"/>
  <c r="AB132" i="84"/>
  <c r="F168" i="84"/>
  <c r="AB139" i="84"/>
  <c r="AJ147" i="84"/>
  <c r="CL148" i="84"/>
  <c r="V149" i="84"/>
  <c r="L151" i="84"/>
  <c r="B157" i="84"/>
  <c r="M172" i="84"/>
  <c r="DC132" i="84"/>
  <c r="BZ156" i="84"/>
  <c r="Q164" i="84"/>
  <c r="C172" i="84"/>
  <c r="CM172" i="84"/>
  <c r="O136" i="84"/>
  <c r="CC140" i="84"/>
  <c r="AI144" i="84"/>
  <c r="O152" i="84"/>
  <c r="AJ165" i="84"/>
  <c r="BY168" i="84"/>
  <c r="DE168" i="84"/>
  <c r="CX171" i="84"/>
  <c r="AG173" i="84"/>
  <c r="CD173" i="84"/>
  <c r="CL173" i="84"/>
  <c r="CT173" i="84"/>
  <c r="DB173" i="84"/>
  <c r="CK174" i="84"/>
  <c r="E174" i="84"/>
  <c r="CN174" i="84"/>
  <c r="CR157" i="84"/>
  <c r="CL159" i="84"/>
  <c r="AI136" i="84"/>
  <c r="CG172" i="84"/>
  <c r="AI132" i="84"/>
  <c r="J143" i="84"/>
  <c r="DE144" i="84"/>
  <c r="W156" i="84"/>
  <c r="AJ157" i="84"/>
  <c r="Z167" i="84"/>
  <c r="C173" i="84"/>
  <c r="DJ131" i="84"/>
  <c r="DZ131" i="84"/>
  <c r="EP131" i="84"/>
  <c r="EC132" i="84"/>
  <c r="DN133" i="84"/>
  <c r="EJ133" i="84"/>
  <c r="EH139" i="84"/>
  <c r="EM140" i="84"/>
  <c r="EL143" i="84"/>
  <c r="ED169" i="84"/>
  <c r="DU172" i="84"/>
  <c r="DO174" i="84"/>
  <c r="BO173" i="84"/>
  <c r="AT172" i="84"/>
  <c r="AS167" i="84"/>
  <c r="BS165" i="84"/>
  <c r="BN164" i="84"/>
  <c r="AU157" i="84"/>
  <c r="BG155" i="84"/>
  <c r="BS153" i="84"/>
  <c r="BH152" i="84"/>
  <c r="BC149" i="84"/>
  <c r="BG147" i="84"/>
  <c r="BP144" i="84"/>
  <c r="BA143" i="84"/>
  <c r="AZ140" i="84"/>
  <c r="BD131" i="84"/>
  <c r="BM136" i="84"/>
  <c r="BR137" i="84"/>
  <c r="AS140" i="84"/>
  <c r="AT145" i="84"/>
  <c r="BR147" i="84"/>
  <c r="BB163" i="84"/>
  <c r="AY164" i="84"/>
  <c r="AN169" i="84"/>
  <c r="AS172" i="84"/>
  <c r="BH173" i="84"/>
  <c r="EG173" i="84"/>
  <c r="EM171" i="84"/>
  <c r="DU169" i="84"/>
  <c r="EG165" i="84"/>
  <c r="DK151" i="84"/>
  <c r="DW147" i="84"/>
  <c r="DX140" i="84"/>
  <c r="EO133" i="84"/>
  <c r="DL132" i="84"/>
  <c r="BQ141" i="84"/>
  <c r="AY145" i="84"/>
  <c r="BO161" i="84"/>
  <c r="BM167" i="84"/>
  <c r="DT163" i="84"/>
  <c r="DP159" i="84"/>
  <c r="DN157" i="84"/>
  <c r="DT155" i="84"/>
  <c r="DJ153" i="84"/>
  <c r="DP151" i="84"/>
  <c r="DV149" i="84"/>
  <c r="EB147" i="84"/>
  <c r="EH145" i="84"/>
  <c r="EN143" i="84"/>
  <c r="EM138" i="84"/>
  <c r="B167" i="84"/>
  <c r="AB157" i="84"/>
  <c r="L153" i="84"/>
  <c r="W148" i="84"/>
  <c r="B143" i="84"/>
  <c r="CS172" i="84"/>
  <c r="CC135" i="84"/>
  <c r="CS135" i="84"/>
  <c r="S137" i="84"/>
  <c r="DF168" i="84"/>
  <c r="CX168" i="84"/>
  <c r="CP168" i="84"/>
  <c r="CH168" i="84"/>
  <c r="BZ168" i="84"/>
  <c r="Y168" i="84"/>
  <c r="I168" i="84"/>
  <c r="AB167" i="84"/>
  <c r="D163" i="84"/>
  <c r="N161" i="84"/>
  <c r="CX160" i="84"/>
  <c r="Y160" i="84"/>
  <c r="AB159" i="84"/>
  <c r="AH145" i="84"/>
  <c r="CR144" i="84"/>
  <c r="CB144" i="84"/>
  <c r="M144" i="84"/>
  <c r="L139" i="84"/>
  <c r="CJ132" i="84"/>
  <c r="CP135" i="84"/>
  <c r="AF131" i="84"/>
  <c r="N131" i="84"/>
  <c r="CC171" i="84"/>
  <c r="AE171" i="84"/>
  <c r="O171" i="84"/>
  <c r="DF169" i="84"/>
  <c r="DB169" i="84"/>
  <c r="CT169" i="84"/>
  <c r="CP169" i="84"/>
  <c r="CL169" i="84"/>
  <c r="CD169" i="84"/>
  <c r="BZ169" i="84"/>
  <c r="AG169" i="84"/>
  <c r="AJ168" i="84"/>
  <c r="AB168" i="84"/>
  <c r="R164" i="84"/>
  <c r="B164" i="84"/>
  <c r="CY163" i="84"/>
  <c r="CQ163" i="84"/>
  <c r="CI163" i="84"/>
  <c r="CA163" i="84"/>
  <c r="AA163" i="84"/>
  <c r="K163" i="84"/>
  <c r="DE161" i="84"/>
  <c r="CW161" i="84"/>
  <c r="CO161" i="84"/>
  <c r="CG161" i="84"/>
  <c r="BY161" i="84"/>
  <c r="W161" i="84"/>
  <c r="G161" i="84"/>
  <c r="Z160" i="84"/>
  <c r="H148" i="84"/>
  <c r="DB147" i="84"/>
  <c r="CT147" i="84"/>
  <c r="CL147" i="84"/>
  <c r="CD147" i="84"/>
  <c r="AG147" i="84"/>
  <c r="Q147" i="84"/>
  <c r="CZ145" i="84"/>
  <c r="CR145" i="84"/>
  <c r="CJ145" i="84"/>
  <c r="CB145" i="84"/>
  <c r="AC145" i="84"/>
  <c r="M145" i="84"/>
  <c r="AF144" i="84"/>
  <c r="P140" i="84"/>
  <c r="DF139" i="84"/>
  <c r="CZ139" i="84"/>
  <c r="CQ139" i="84"/>
  <c r="CJ139" i="84"/>
  <c r="CA139" i="84"/>
  <c r="AC139" i="84"/>
  <c r="AF138" i="84"/>
  <c r="DF133" i="84"/>
  <c r="CX133" i="84"/>
  <c r="CJ133" i="84"/>
  <c r="BZ133" i="84"/>
  <c r="G131" i="84"/>
  <c r="S174" i="84"/>
  <c r="CS174" i="84"/>
  <c r="CF174" i="84"/>
  <c r="DC143" i="84"/>
  <c r="CJ157" i="84"/>
  <c r="CD159" i="84"/>
  <c r="S132" i="84"/>
  <c r="BZ164" i="84"/>
  <c r="CJ135" i="84"/>
  <c r="Z143" i="84"/>
  <c r="P145" i="84"/>
  <c r="AB149" i="84"/>
  <c r="T153" i="84"/>
  <c r="B155" i="84"/>
  <c r="CS156" i="84"/>
  <c r="AI160" i="84"/>
  <c r="H169" i="84"/>
  <c r="EF131" i="84"/>
  <c r="DO132" i="84"/>
  <c r="EK132" i="84"/>
  <c r="DV133" i="84"/>
  <c r="EO138" i="84"/>
  <c r="DK140" i="84"/>
  <c r="DT141" i="84"/>
  <c r="EA144" i="84"/>
  <c r="EH169" i="84"/>
  <c r="AV174" i="84"/>
  <c r="BU171" i="84"/>
  <c r="BM169" i="84"/>
  <c r="BQ165" i="84"/>
  <c r="BL164" i="84"/>
  <c r="AW161" i="84"/>
  <c r="AP160" i="84"/>
  <c r="BL156" i="84"/>
  <c r="BU153" i="84"/>
  <c r="BN152" i="84"/>
  <c r="BT148" i="84"/>
  <c r="AQ147" i="84"/>
  <c r="AM145" i="84"/>
  <c r="BK143" i="84"/>
  <c r="BJ140" i="84"/>
  <c r="BB131" i="84"/>
  <c r="AW136" i="84"/>
  <c r="BD137" i="84"/>
  <c r="BL139" i="84"/>
  <c r="BR143" i="84"/>
  <c r="AN145" i="84"/>
  <c r="BP147" i="84"/>
  <c r="BU152" i="84"/>
  <c r="BR153" i="84"/>
  <c r="BH155" i="84"/>
  <c r="BM160" i="84"/>
  <c r="BJ161" i="84"/>
  <c r="AZ163" i="84"/>
  <c r="AW164" i="84"/>
  <c r="BL165" i="84"/>
  <c r="BU168" i="84"/>
  <c r="BT171" i="84"/>
  <c r="BN173" i="84"/>
  <c r="DN174" i="84"/>
  <c r="EQ167" i="84"/>
  <c r="DT164" i="84"/>
  <c r="EF160" i="84"/>
  <c r="DI157" i="84"/>
  <c r="DU153" i="84"/>
  <c r="EG149" i="84"/>
  <c r="DM145" i="84"/>
  <c r="EQ139" i="84"/>
  <c r="EN132" i="84"/>
  <c r="DK131" i="84"/>
  <c r="BM133" i="84"/>
  <c r="BQ135" i="84"/>
  <c r="BK137" i="84"/>
  <c r="AW147" i="84"/>
  <c r="BM151" i="84"/>
  <c r="BB156" i="84"/>
  <c r="AV160" i="84"/>
  <c r="BG165" i="84"/>
  <c r="DQ164" i="84"/>
  <c r="EC160" i="84"/>
  <c r="EL157" i="84"/>
  <c r="DI156" i="84"/>
  <c r="EH153" i="84"/>
  <c r="EN151" i="84"/>
  <c r="DQ148" i="84"/>
  <c r="EC144" i="84"/>
  <c r="DI140" i="84"/>
  <c r="EQ134" i="84"/>
  <c r="AH167" i="84"/>
  <c r="G148" i="84"/>
  <c r="CL167" i="84"/>
  <c r="Y131" i="84"/>
  <c r="H132" i="84"/>
  <c r="L136" i="84"/>
  <c r="R132" i="84"/>
  <c r="L173" i="84"/>
  <c r="J161" i="84"/>
  <c r="CV160" i="84"/>
  <c r="CF160" i="84"/>
  <c r="U160" i="84"/>
  <c r="B153" i="84"/>
  <c r="CR152" i="84"/>
  <c r="CB152" i="84"/>
  <c r="L147" i="84"/>
  <c r="V145" i="84"/>
  <c r="DB144" i="84"/>
  <c r="CL144" i="84"/>
  <c r="AJ143" i="84"/>
  <c r="D139" i="84"/>
  <c r="CU133" i="84"/>
  <c r="T133" i="84"/>
  <c r="J137" i="84"/>
  <c r="CW136" i="84"/>
  <c r="R131" i="84"/>
  <c r="BZ171" i="84"/>
  <c r="Y171" i="84"/>
  <c r="I171" i="84"/>
  <c r="T164" i="84"/>
  <c r="D164" i="84"/>
  <c r="CZ163" i="84"/>
  <c r="CR163" i="84"/>
  <c r="CJ163" i="84"/>
  <c r="CB163" i="84"/>
  <c r="AC163" i="84"/>
  <c r="M163" i="84"/>
  <c r="DF161" i="84"/>
  <c r="CX161" i="84"/>
  <c r="CP161" i="84"/>
  <c r="CH161" i="84"/>
  <c r="BZ161" i="84"/>
  <c r="Y161" i="84"/>
  <c r="I161" i="84"/>
  <c r="AB160" i="84"/>
  <c r="R156" i="84"/>
  <c r="J156" i="84"/>
  <c r="B156" i="84"/>
  <c r="DC155" i="84"/>
  <c r="CY155" i="84"/>
  <c r="CU155" i="84"/>
  <c r="CQ155" i="84"/>
  <c r="CM155" i="84"/>
  <c r="CI155" i="84"/>
  <c r="CE155" i="84"/>
  <c r="CA155" i="84"/>
  <c r="AI155" i="84"/>
  <c r="AA155" i="84"/>
  <c r="S155" i="84"/>
  <c r="K155" i="84"/>
  <c r="C155" i="84"/>
  <c r="DE153" i="84"/>
  <c r="DA153" i="84"/>
  <c r="CW153" i="84"/>
  <c r="CS153" i="84"/>
  <c r="CO153" i="84"/>
  <c r="CK153" i="84"/>
  <c r="CG153" i="84"/>
  <c r="CC153" i="84"/>
  <c r="BY153" i="84"/>
  <c r="AE153" i="84"/>
  <c r="W153" i="84"/>
  <c r="O153" i="84"/>
  <c r="G153" i="84"/>
  <c r="AH152" i="84"/>
  <c r="Z152" i="84"/>
  <c r="N148" i="84"/>
  <c r="DE147" i="84"/>
  <c r="CW147" i="84"/>
  <c r="CO147" i="84"/>
  <c r="CG147" i="84"/>
  <c r="BY147" i="84"/>
  <c r="W147" i="84"/>
  <c r="G147" i="84"/>
  <c r="DC145" i="84"/>
  <c r="CU145" i="84"/>
  <c r="CM145" i="84"/>
  <c r="CE145" i="84"/>
  <c r="AI145" i="84"/>
  <c r="S145" i="84"/>
  <c r="C145" i="84"/>
  <c r="V140" i="84"/>
  <c r="F140" i="84"/>
  <c r="CY139" i="84"/>
  <c r="CR139" i="84"/>
  <c r="CI139" i="84"/>
  <c r="CB139" i="84"/>
  <c r="W139" i="84"/>
  <c r="I139" i="84"/>
  <c r="CV133" i="84"/>
  <c r="CR133" i="84"/>
  <c r="CM137" i="84"/>
  <c r="W137" i="84"/>
  <c r="I137" i="84"/>
  <c r="DB136" i="84"/>
  <c r="CL136" i="84"/>
  <c r="AJ132" i="84"/>
  <c r="E135" i="84"/>
  <c r="Q143" i="84"/>
  <c r="CT143" i="84"/>
  <c r="G167" i="84"/>
  <c r="BY167" i="84"/>
  <c r="N168" i="84"/>
  <c r="Q148" i="84"/>
  <c r="CT148" i="84"/>
  <c r="AF155" i="84"/>
  <c r="CJ156" i="84"/>
  <c r="R157" i="84"/>
  <c r="H159" i="84"/>
  <c r="U172" i="84"/>
  <c r="CF172" i="84"/>
  <c r="CV172" i="84"/>
  <c r="V173" i="84"/>
  <c r="Y137" i="84"/>
  <c r="CP156" i="84"/>
  <c r="CD164" i="84"/>
  <c r="S172" i="84"/>
  <c r="CU172" i="84"/>
  <c r="U132" i="84"/>
  <c r="CQ136" i="84"/>
  <c r="AH137" i="84"/>
  <c r="J139" i="84"/>
  <c r="DA140" i="84"/>
  <c r="CM144" i="84"/>
  <c r="CC152" i="84"/>
  <c r="R171" i="84"/>
  <c r="DB171" i="84"/>
  <c r="I173" i="84"/>
  <c r="BX173" i="84"/>
  <c r="CF173" i="84"/>
  <c r="CN173" i="84"/>
  <c r="CV173" i="84"/>
  <c r="DD173" i="84"/>
  <c r="O174" i="84"/>
  <c r="BX174" i="84"/>
  <c r="DD174" i="84"/>
  <c r="S143" i="84"/>
  <c r="G149" i="84"/>
  <c r="R152" i="84"/>
  <c r="DB159" i="84"/>
  <c r="DF167" i="84"/>
  <c r="BX137" i="84"/>
  <c r="AD165" i="84"/>
  <c r="G144" i="84"/>
  <c r="AB145" i="84"/>
  <c r="F147" i="84"/>
  <c r="CG156" i="84"/>
  <c r="CI171" i="84"/>
  <c r="S173" i="84"/>
  <c r="DN131" i="84"/>
  <c r="ED131" i="84"/>
  <c r="DM132" i="84"/>
  <c r="EG132" i="84"/>
  <c r="DT133" i="84"/>
  <c r="EP133" i="84"/>
  <c r="EP139" i="84"/>
  <c r="DL141" i="84"/>
  <c r="DS144" i="84"/>
  <c r="EL169" i="84"/>
  <c r="EC172" i="84"/>
  <c r="EG174" i="84"/>
  <c r="BA173" i="84"/>
  <c r="AW169" i="84"/>
  <c r="BK165" i="84"/>
  <c r="BF164" i="84"/>
  <c r="AQ163" i="84"/>
  <c r="AR160" i="84"/>
  <c r="AM157" i="84"/>
  <c r="AS155" i="84"/>
  <c r="BK153" i="84"/>
  <c r="AR152" i="84"/>
  <c r="AX148" i="84"/>
  <c r="BH144" i="84"/>
  <c r="AY141" i="84"/>
  <c r="BL131" i="84"/>
  <c r="AN137" i="84"/>
  <c r="AP141" i="84"/>
  <c r="AY144" i="84"/>
  <c r="BB145" i="84"/>
  <c r="BD149" i="84"/>
  <c r="AQ152" i="84"/>
  <c r="BT161" i="84"/>
  <c r="BG164" i="84"/>
  <c r="AT167" i="84"/>
  <c r="BB169" i="84"/>
  <c r="AV171" i="84"/>
  <c r="BA172" i="84"/>
  <c r="AU174" i="84"/>
  <c r="ED174" i="84"/>
  <c r="DW173" i="84"/>
  <c r="DX168" i="84"/>
  <c r="EJ164" i="84"/>
  <c r="DM161" i="84"/>
  <c r="DY157" i="84"/>
  <c r="EK153" i="84"/>
  <c r="EC145" i="84"/>
  <c r="DL140" i="84"/>
  <c r="DU133" i="84"/>
  <c r="EA131" i="84"/>
  <c r="BR132" i="84"/>
  <c r="AP136" i="84"/>
  <c r="BS137" i="84"/>
  <c r="AM147" i="84"/>
  <c r="AN152" i="84"/>
  <c r="AY157" i="84"/>
  <c r="AY159" i="84"/>
  <c r="BS163" i="84"/>
  <c r="BQ171" i="84"/>
  <c r="EL165" i="84"/>
  <c r="EP161" i="84"/>
  <c r="EG156" i="84"/>
  <c r="EC152" i="84"/>
  <c r="EO148" i="84"/>
  <c r="DL147" i="84"/>
  <c r="DR145" i="84"/>
  <c r="DX143" i="84"/>
  <c r="ED141" i="84"/>
  <c r="ED137" i="84"/>
  <c r="CK171" i="84"/>
  <c r="CU156" i="84"/>
  <c r="CE152" i="84"/>
  <c r="CG133" i="84"/>
  <c r="CH164" i="84"/>
  <c r="AA136" i="84"/>
  <c r="S135" i="84"/>
  <c r="F132" i="84"/>
  <c r="V132" i="84"/>
  <c r="U133" i="84"/>
  <c r="T171" i="84"/>
  <c r="J169" i="84"/>
  <c r="CV168" i="84"/>
  <c r="CF168" i="84"/>
  <c r="U168" i="84"/>
  <c r="CD160" i="84"/>
  <c r="Q160" i="84"/>
  <c r="P147" i="84"/>
  <c r="DD144" i="84"/>
  <c r="CN144" i="84"/>
  <c r="H139" i="84"/>
  <c r="D133" i="84"/>
  <c r="AD135" i="84"/>
  <c r="L135" i="84"/>
  <c r="B131" i="84"/>
  <c r="CF171" i="84"/>
  <c r="CA171" i="84"/>
  <c r="AA171" i="84"/>
  <c r="K171" i="84"/>
  <c r="DE169" i="84"/>
  <c r="DA169" i="84"/>
  <c r="CW169" i="84"/>
  <c r="CS169" i="84"/>
  <c r="CO169" i="84"/>
  <c r="CK169" i="84"/>
  <c r="CG169" i="84"/>
  <c r="CC169" i="84"/>
  <c r="BY169" i="84"/>
  <c r="AE169" i="84"/>
  <c r="W169" i="84"/>
  <c r="O169" i="84"/>
  <c r="G169" i="84"/>
  <c r="AH168" i="84"/>
  <c r="Z168" i="84"/>
  <c r="N164" i="84"/>
  <c r="DE163" i="84"/>
  <c r="CO163" i="84"/>
  <c r="BY163" i="84"/>
  <c r="G163" i="84"/>
  <c r="CU161" i="84"/>
  <c r="CE161" i="84"/>
  <c r="S161" i="84"/>
  <c r="T148" i="84"/>
  <c r="D148" i="84"/>
  <c r="CZ147" i="84"/>
  <c r="CR147" i="84"/>
  <c r="CJ147" i="84"/>
  <c r="CB147" i="84"/>
  <c r="AC147" i="84"/>
  <c r="M147" i="84"/>
  <c r="DF145" i="84"/>
  <c r="CX145" i="84"/>
  <c r="CP145" i="84"/>
  <c r="CH145" i="84"/>
  <c r="BZ145" i="84"/>
  <c r="Y145" i="84"/>
  <c r="I145" i="84"/>
  <c r="AB144" i="84"/>
  <c r="J140" i="84"/>
  <c r="DC139" i="84"/>
  <c r="CX139" i="84"/>
  <c r="CM139" i="84"/>
  <c r="CH139" i="84"/>
  <c r="AI139" i="84"/>
  <c r="AA139" i="84"/>
  <c r="Q139" i="84"/>
  <c r="DE137" i="84"/>
  <c r="CW137" i="84"/>
  <c r="CI137" i="84"/>
  <c r="CC137" i="84"/>
  <c r="BY137" i="84"/>
  <c r="AF132" i="84"/>
  <c r="AG134" i="84"/>
  <c r="EK164" i="84"/>
  <c r="CR160" i="84"/>
  <c r="CB160" i="84"/>
  <c r="D155" i="84"/>
  <c r="CP152" i="84"/>
  <c r="BZ152" i="84"/>
  <c r="D147" i="84"/>
  <c r="CX144" i="84"/>
  <c r="Y144" i="84"/>
  <c r="R137" i="84"/>
  <c r="CO136" i="84"/>
  <c r="AH135" i="84"/>
  <c r="BX171" i="84"/>
  <c r="E171" i="84"/>
  <c r="P164" i="84"/>
  <c r="CX163" i="84"/>
  <c r="CH163" i="84"/>
  <c r="Y163" i="84"/>
  <c r="DD161" i="84"/>
  <c r="CN161" i="84"/>
  <c r="E161" i="84"/>
  <c r="P156" i="84"/>
  <c r="DB155" i="84"/>
  <c r="CT155" i="84"/>
  <c r="CP155" i="84"/>
  <c r="CL155" i="84"/>
  <c r="CD155" i="84"/>
  <c r="Y155" i="84"/>
  <c r="I155" i="84"/>
  <c r="CZ153" i="84"/>
  <c r="CN153" i="84"/>
  <c r="CF153" i="84"/>
  <c r="BX153" i="84"/>
  <c r="U153" i="84"/>
  <c r="E153" i="84"/>
  <c r="J148" i="84"/>
  <c r="CU147" i="84"/>
  <c r="CM147" i="84"/>
  <c r="AI147" i="84"/>
  <c r="C147" i="84"/>
  <c r="CS145" i="84"/>
  <c r="CC145" i="84"/>
  <c r="AE145" i="84"/>
  <c r="AH144" i="84"/>
  <c r="T140" i="84"/>
  <c r="CE139" i="84"/>
  <c r="O139" i="84"/>
  <c r="CQ137" i="84"/>
  <c r="AC133" i="84"/>
  <c r="G133" i="84"/>
  <c r="CR136" i="84"/>
  <c r="CB136" i="84"/>
  <c r="Q135" i="84"/>
  <c r="Z136" i="84"/>
  <c r="AG143" i="84"/>
  <c r="CU157" i="84"/>
  <c r="BY159" i="84"/>
  <c r="DE159" i="84"/>
  <c r="O167" i="84"/>
  <c r="CW167" i="84"/>
  <c r="AG140" i="84"/>
  <c r="AG148" i="84"/>
  <c r="M156" i="84"/>
  <c r="AH157" i="84"/>
  <c r="CZ172" i="84"/>
  <c r="CT164" i="84"/>
  <c r="DC172" i="84"/>
  <c r="AJ134" i="84"/>
  <c r="CU136" i="84"/>
  <c r="CD137" i="84"/>
  <c r="H141" i="84"/>
  <c r="DC144" i="84"/>
  <c r="CS152" i="84"/>
  <c r="V167" i="84"/>
  <c r="Q173" i="84"/>
  <c r="CH173" i="84"/>
  <c r="CX173" i="84"/>
  <c r="Z174" i="84"/>
  <c r="AI174" i="84"/>
  <c r="CK141" i="84"/>
  <c r="AA151" i="84"/>
  <c r="H151" i="84"/>
  <c r="CZ135" i="84"/>
  <c r="BY144" i="84"/>
  <c r="AD151" i="84"/>
  <c r="S160" i="84"/>
  <c r="DC171" i="84"/>
  <c r="DR131" i="84"/>
  <c r="DQ132" i="84"/>
  <c r="DZ133" i="84"/>
  <c r="DJ139" i="84"/>
  <c r="EB141" i="84"/>
  <c r="EI144" i="84"/>
  <c r="DZ173" i="84"/>
  <c r="BR172" i="84"/>
  <c r="AZ168" i="84"/>
  <c r="BC165" i="84"/>
  <c r="BS151" i="84"/>
  <c r="AP148" i="84"/>
  <c r="AP144" i="84"/>
  <c r="AO141" i="84"/>
  <c r="AV137" i="84"/>
  <c r="BH143" i="84"/>
  <c r="BT149" i="84"/>
  <c r="BG152" i="84"/>
  <c r="AT155" i="84"/>
  <c r="AV161" i="84"/>
  <c r="AN165" i="84"/>
  <c r="AQ168" i="84"/>
  <c r="BD171" i="84"/>
  <c r="BK172" i="84"/>
  <c r="DT174" i="84"/>
  <c r="EM163" i="84"/>
  <c r="EB156" i="84"/>
  <c r="DQ149" i="84"/>
  <c r="EO141" i="84"/>
  <c r="DO131" i="84"/>
  <c r="BA139" i="84"/>
  <c r="BJ152" i="84"/>
  <c r="BU159" i="84"/>
  <c r="BJ164" i="84"/>
  <c r="AO173" i="84"/>
  <c r="EA174" i="84"/>
  <c r="DJ161" i="84"/>
  <c r="DQ156" i="84"/>
  <c r="EO140" i="84"/>
  <c r="W135" i="84"/>
  <c r="K137" i="84"/>
  <c r="L171" i="84"/>
  <c r="F169" i="84"/>
  <c r="DB168" i="84"/>
  <c r="CL168" i="84"/>
  <c r="AG168" i="84"/>
  <c r="AJ167" i="84"/>
  <c r="DF160" i="84"/>
  <c r="CZ144" i="84"/>
  <c r="AF143" i="84"/>
  <c r="DF135" i="84"/>
  <c r="H135" i="84"/>
  <c r="CE171" i="84"/>
  <c r="W171" i="84"/>
  <c r="DD169" i="84"/>
  <c r="CV169" i="84"/>
  <c r="CN169" i="84"/>
  <c r="CF169" i="84"/>
  <c r="BX169" i="84"/>
  <c r="U169" i="84"/>
  <c r="M169" i="84"/>
  <c r="AF168" i="84"/>
  <c r="J164" i="84"/>
  <c r="CU163" i="84"/>
  <c r="CE163" i="84"/>
  <c r="S163" i="84"/>
  <c r="CS161" i="84"/>
  <c r="CK161" i="84"/>
  <c r="AE161" i="84"/>
  <c r="O161" i="84"/>
  <c r="P148" i="84"/>
  <c r="DF147" i="84"/>
  <c r="CX147" i="84"/>
  <c r="CH147" i="84"/>
  <c r="BZ147" i="84"/>
  <c r="I147" i="84"/>
  <c r="DD145" i="84"/>
  <c r="CN145" i="84"/>
  <c r="CF145" i="84"/>
  <c r="U145" i="84"/>
  <c r="CW139" i="84"/>
  <c r="CG139" i="84"/>
  <c r="Y139" i="84"/>
  <c r="DC137" i="84"/>
  <c r="CF133" i="84"/>
  <c r="CB133" i="84"/>
  <c r="AG135" i="84"/>
  <c r="AD173" i="84"/>
  <c r="U174" i="84"/>
  <c r="W149" i="84"/>
  <c r="AF156" i="84"/>
  <c r="H160" i="84"/>
  <c r="DD137" i="84"/>
  <c r="N147" i="84"/>
  <c r="AE156" i="84"/>
  <c r="CM171" i="84"/>
  <c r="DX131" i="84"/>
  <c r="DY132" i="84"/>
  <c r="DZ139" i="84"/>
  <c r="EB173" i="84"/>
  <c r="AO171" i="84"/>
  <c r="AN164" i="84"/>
  <c r="BU161" i="84"/>
  <c r="BA155" i="84"/>
  <c r="AX144" i="84"/>
  <c r="BR131" i="84"/>
  <c r="BB143" i="84"/>
  <c r="BD145" i="84"/>
  <c r="AW148" i="84"/>
  <c r="BB153" i="84"/>
  <c r="AO156" i="84"/>
  <c r="AT161" i="84"/>
  <c r="BP163" i="84"/>
  <c r="BD169" i="84"/>
  <c r="DT172" i="84"/>
  <c r="EA151" i="84"/>
  <c r="DS143" i="84"/>
  <c r="EQ131" i="84"/>
  <c r="AX140" i="84"/>
  <c r="AQ149" i="84"/>
  <c r="BG167" i="84"/>
  <c r="DN173" i="84"/>
  <c r="DL155" i="84"/>
  <c r="DT147" i="84"/>
  <c r="EF143" i="84"/>
  <c r="EH137" i="84"/>
  <c r="CU152" i="84"/>
  <c r="E140" i="84"/>
  <c r="AG131" i="84"/>
  <c r="D136" i="84"/>
  <c r="P132" i="84"/>
  <c r="E133" i="84"/>
  <c r="H171" i="84"/>
  <c r="P163" i="84"/>
  <c r="Z161" i="84"/>
  <c r="CN160" i="84"/>
  <c r="E160" i="84"/>
  <c r="J153" i="84"/>
  <c r="CV152" i="84"/>
  <c r="CN152" i="84"/>
  <c r="BX152" i="84"/>
  <c r="E152" i="84"/>
  <c r="CM133" i="84"/>
  <c r="P133" i="84"/>
  <c r="CG136" i="84"/>
  <c r="AB131" i="84"/>
  <c r="AG171" i="84"/>
  <c r="DD163" i="84"/>
  <c r="CN163" i="84"/>
  <c r="BX163" i="84"/>
  <c r="E163" i="84"/>
  <c r="CT161" i="84"/>
  <c r="CL161" i="84"/>
  <c r="AG161" i="84"/>
  <c r="AJ160" i="84"/>
  <c r="N156" i="84"/>
  <c r="DE155" i="84"/>
  <c r="CW155" i="84"/>
  <c r="CO155" i="84"/>
  <c r="CG155" i="84"/>
  <c r="AE155" i="84"/>
  <c r="G155" i="84"/>
  <c r="CU153" i="84"/>
  <c r="CM153" i="84"/>
  <c r="CE153" i="84"/>
  <c r="K153" i="84"/>
  <c r="AD152" i="84"/>
  <c r="F148" i="84"/>
  <c r="CS147" i="84"/>
  <c r="CC147" i="84"/>
  <c r="O147" i="84"/>
  <c r="CQ145" i="84"/>
  <c r="CA145" i="84"/>
  <c r="K145" i="84"/>
  <c r="N140" i="84"/>
  <c r="CT139" i="84"/>
  <c r="M139" i="84"/>
  <c r="CZ133" i="84"/>
  <c r="CP133" i="84"/>
  <c r="AA137" i="84"/>
  <c r="DF136" i="84"/>
  <c r="CP136" i="84"/>
  <c r="BZ136" i="84"/>
  <c r="CV141" i="84"/>
  <c r="CD143" i="84"/>
  <c r="AI157" i="84"/>
  <c r="CG167" i="84"/>
  <c r="DC167" i="84"/>
  <c r="CD140" i="84"/>
  <c r="CD148" i="84"/>
  <c r="AC156" i="84"/>
  <c r="BX172" i="84"/>
  <c r="DD172" i="84"/>
  <c r="CZ140" i="84"/>
  <c r="AD157" i="84"/>
  <c r="F165" i="84"/>
  <c r="CE172" i="84"/>
  <c r="I132" i="84"/>
  <c r="CE136" i="84"/>
  <c r="R133" i="84"/>
  <c r="AE140" i="84"/>
  <c r="AF149" i="84"/>
  <c r="H153" i="84"/>
  <c r="S168" i="84"/>
  <c r="H172" i="84"/>
  <c r="Z173" i="84"/>
  <c r="AF173" i="84"/>
  <c r="DA141" i="84"/>
  <c r="CO149" i="84"/>
  <c r="CB157" i="84"/>
  <c r="BX165" i="84"/>
  <c r="T167" i="84"/>
  <c r="AH131" i="84"/>
  <c r="D153" i="84"/>
  <c r="P157" i="84"/>
  <c r="DV131" i="84"/>
  <c r="DJ133" i="84"/>
  <c r="EE140" i="84"/>
  <c r="DV143" i="84"/>
  <c r="EN171" i="84"/>
  <c r="AX174" i="84"/>
  <c r="BQ163" i="84"/>
  <c r="BQ157" i="84"/>
  <c r="BA151" i="84"/>
  <c r="BO147" i="84"/>
  <c r="AW145" i="84"/>
  <c r="AM139" i="84"/>
  <c r="AV131" i="84"/>
  <c r="BJ137" i="84"/>
  <c r="BU144" i="84"/>
  <c r="BJ147" i="84"/>
  <c r="BO152" i="84"/>
  <c r="AY156" i="84"/>
  <c r="AQ164" i="84"/>
  <c r="BT169" i="84"/>
  <c r="AX173" i="84"/>
  <c r="DL174" i="84"/>
  <c r="EE155" i="84"/>
  <c r="DT148" i="84"/>
  <c r="DI141" i="84"/>
  <c r="AU141" i="84"/>
  <c r="BQ153" i="84"/>
  <c r="AS161" i="84"/>
  <c r="DI164" i="84"/>
  <c r="ED157" i="84"/>
  <c r="DZ153" i="84"/>
  <c r="EL149" i="84"/>
  <c r="DP135" i="84"/>
  <c r="N159" i="84"/>
  <c r="CK144" i="84"/>
  <c r="B149" i="84"/>
  <c r="AA135" i="84"/>
  <c r="CI135" i="84"/>
  <c r="CY135" i="84"/>
  <c r="N132" i="84"/>
  <c r="D173" i="84"/>
  <c r="AH169" i="84"/>
  <c r="B169" i="84"/>
  <c r="CR168" i="84"/>
  <c r="CB168" i="84"/>
  <c r="M168" i="84"/>
  <c r="L163" i="84"/>
  <c r="V161" i="84"/>
  <c r="CL160" i="84"/>
  <c r="AJ159" i="84"/>
  <c r="CV144" i="84"/>
  <c r="U144" i="84"/>
  <c r="L133" i="84"/>
  <c r="CX135" i="84"/>
  <c r="AJ131" i="84"/>
  <c r="F131" i="84"/>
  <c r="AI171" i="84"/>
  <c r="C171" i="84"/>
  <c r="DC169" i="84"/>
  <c r="CU169" i="84"/>
  <c r="CM169" i="84"/>
  <c r="CE169" i="84"/>
  <c r="AI169" i="84"/>
  <c r="S169" i="84"/>
  <c r="K169" i="84"/>
  <c r="F164" i="84"/>
  <c r="CS163" i="84"/>
  <c r="CC163" i="84"/>
  <c r="O163" i="84"/>
  <c r="CY161" i="84"/>
  <c r="CI161" i="84"/>
  <c r="AA161" i="84"/>
  <c r="AD160" i="84"/>
  <c r="L148" i="84"/>
  <c r="CV147" i="84"/>
  <c r="CF147" i="84"/>
  <c r="U147" i="84"/>
  <c r="DB145" i="84"/>
  <c r="CD145" i="84"/>
  <c r="Q145" i="84"/>
  <c r="R140" i="84"/>
  <c r="B140" i="84"/>
  <c r="CV139" i="84"/>
  <c r="CF139" i="84"/>
  <c r="U139" i="84"/>
  <c r="DB133" i="84"/>
  <c r="CE137" i="84"/>
  <c r="AG133" i="84"/>
  <c r="I135" i="84"/>
  <c r="BG173" i="84"/>
  <c r="BK167" i="84"/>
  <c r="AU165" i="84"/>
  <c r="BN160" i="84"/>
  <c r="AS157" i="84"/>
  <c r="BC151" i="84"/>
  <c r="BQ147" i="84"/>
  <c r="BU145" i="84"/>
  <c r="AU143" i="84"/>
  <c r="BK139" i="84"/>
  <c r="BO136" i="84"/>
  <c r="BF141" i="84"/>
  <c r="AZ147" i="84"/>
  <c r="AY152" i="84"/>
  <c r="AR155" i="84"/>
  <c r="AV157" i="84"/>
  <c r="BR159" i="84"/>
  <c r="BO164" i="84"/>
  <c r="BJ167" i="84"/>
  <c r="AX171" i="84"/>
  <c r="BK174" i="84"/>
  <c r="EK169" i="84"/>
  <c r="DO155" i="84"/>
  <c r="EM147" i="84"/>
  <c r="EB140" i="84"/>
  <c r="EK133" i="84"/>
  <c r="BP132" i="84"/>
  <c r="BF136" i="84"/>
  <c r="BB144" i="84"/>
  <c r="BG153" i="84"/>
  <c r="AM163" i="84"/>
  <c r="EO156" i="84"/>
  <c r="EK152" i="84"/>
  <c r="DN149" i="84"/>
  <c r="DZ145" i="84"/>
  <c r="EL141" i="84"/>
  <c r="CS171" i="84"/>
  <c r="CM156" i="84"/>
  <c r="Q131" i="84"/>
  <c r="J132" i="84"/>
  <c r="T136" i="84"/>
  <c r="O137" i="84"/>
  <c r="T173" i="84"/>
  <c r="DD160" i="84"/>
  <c r="BX160" i="84"/>
  <c r="P155" i="84"/>
  <c r="Z153" i="84"/>
  <c r="DD152" i="84"/>
  <c r="CF152" i="84"/>
  <c r="U152" i="84"/>
  <c r="CT144" i="84"/>
  <c r="Q144" i="84"/>
  <c r="DC133" i="84"/>
  <c r="B137" i="84"/>
  <c r="J131" i="84"/>
  <c r="Q171" i="84"/>
  <c r="L164" i="84"/>
  <c r="CV163" i="84"/>
  <c r="CF163" i="84"/>
  <c r="U163" i="84"/>
  <c r="DB161" i="84"/>
  <c r="CD161" i="84"/>
  <c r="Q161" i="84"/>
  <c r="V156" i="84"/>
  <c r="DA155" i="84"/>
  <c r="CS155" i="84"/>
  <c r="CK155" i="84"/>
  <c r="BY155" i="84"/>
  <c r="W155" i="84"/>
  <c r="CY153" i="84"/>
  <c r="CQ153" i="84"/>
  <c r="CI153" i="84"/>
  <c r="CA153" i="84"/>
  <c r="AA153" i="84"/>
  <c r="S153" i="84"/>
  <c r="C153" i="84"/>
  <c r="V148" i="84"/>
  <c r="DA147" i="84"/>
  <c r="CK147" i="84"/>
  <c r="AE147" i="84"/>
  <c r="CY145" i="84"/>
  <c r="CI145" i="84"/>
  <c r="AA145" i="84"/>
  <c r="AD144" i="84"/>
  <c r="DE139" i="84"/>
  <c r="CO139" i="84"/>
  <c r="BY139" i="84"/>
  <c r="C139" i="84"/>
  <c r="CT133" i="84"/>
  <c r="CH133" i="84"/>
  <c r="Q137" i="84"/>
  <c r="CX136" i="84"/>
  <c r="CH136" i="84"/>
  <c r="AD132" i="84"/>
  <c r="AI134" i="84"/>
  <c r="CC132" i="84"/>
  <c r="H144" i="84"/>
  <c r="DC157" i="84"/>
  <c r="CC159" i="84"/>
  <c r="F160" i="84"/>
  <c r="AI165" i="84"/>
  <c r="DC165" i="84"/>
  <c r="W167" i="84"/>
  <c r="F141" i="84"/>
  <c r="T143" i="84"/>
  <c r="F149" i="84"/>
  <c r="CZ156" i="84"/>
  <c r="E172" i="84"/>
  <c r="CN172" i="84"/>
  <c r="CM132" i="84"/>
  <c r="BX148" i="84"/>
  <c r="I156" i="84"/>
  <c r="T159" i="84"/>
  <c r="N173" i="84"/>
  <c r="DB132" i="84"/>
  <c r="DD138" i="84"/>
  <c r="R151" i="84"/>
  <c r="J163" i="84"/>
  <c r="CU168" i="84"/>
  <c r="CR171" i="84"/>
  <c r="Y173" i="84"/>
  <c r="CJ173" i="84"/>
  <c r="CZ173" i="84"/>
  <c r="AF174" i="84"/>
  <c r="CA174" i="84"/>
  <c r="CH174" i="84"/>
  <c r="CA132" i="84"/>
  <c r="CU143" i="84"/>
  <c r="CI151" i="84"/>
  <c r="AG159" i="84"/>
  <c r="C132" i="84"/>
  <c r="CJ148" i="84"/>
  <c r="I164" i="84"/>
  <c r="G136" i="84"/>
  <c r="C148" i="84"/>
  <c r="Z155" i="84"/>
  <c r="AD172" i="84"/>
  <c r="EL131" i="84"/>
  <c r="DW132" i="84"/>
  <c r="ED133" i="84"/>
  <c r="DR139" i="84"/>
  <c r="EJ141" i="84"/>
  <c r="EJ173" i="84"/>
  <c r="BD172" i="84"/>
  <c r="BC167" i="84"/>
  <c r="AM165" i="84"/>
  <c r="BC159" i="84"/>
  <c r="BF156" i="84"/>
  <c r="AM153" i="84"/>
  <c r="BK149" i="84"/>
  <c r="BH140" i="84"/>
  <c r="BQ132" i="84"/>
  <c r="AV139" i="84"/>
  <c r="BP143" i="84"/>
  <c r="BT145" i="84"/>
  <c r="BG148" i="84"/>
  <c r="AT151" i="84"/>
  <c r="BL153" i="84"/>
  <c r="BB155" i="84"/>
  <c r="BT157" i="84"/>
  <c r="BG160" i="84"/>
  <c r="AT163" i="84"/>
  <c r="BD165" i="84"/>
  <c r="BM168" i="84"/>
  <c r="BN171" i="84"/>
  <c r="EJ172" i="84"/>
  <c r="DS159" i="84"/>
  <c r="EQ151" i="84"/>
  <c r="EI143" i="84"/>
  <c r="DO139" i="84"/>
  <c r="DX132" i="84"/>
  <c r="BU131" i="84"/>
  <c r="AU137" i="84"/>
  <c r="AV144" i="84"/>
  <c r="BK173" i="84"/>
  <c r="DK174" i="84"/>
  <c r="DM160" i="84"/>
  <c r="EJ155" i="84"/>
  <c r="EF151" i="84"/>
  <c r="DI148" i="84"/>
  <c r="DU144" i="84"/>
  <c r="EJ139" i="84"/>
  <c r="L169" i="84"/>
  <c r="CO148" i="84"/>
  <c r="K135" i="84"/>
  <c r="CA135" i="84"/>
  <c r="CQ135" i="84"/>
  <c r="B132" i="84"/>
  <c r="Q133" i="84"/>
  <c r="D171" i="84"/>
  <c r="R169" i="84"/>
  <c r="CZ168" i="84"/>
  <c r="CJ168" i="84"/>
  <c r="AC168" i="84"/>
  <c r="AF167" i="84"/>
  <c r="DB160" i="84"/>
  <c r="AG160" i="84"/>
  <c r="J145" i="84"/>
  <c r="CF144" i="84"/>
  <c r="CR132" i="84"/>
  <c r="T135" i="84"/>
  <c r="CD171" i="84"/>
  <c r="S171" i="84"/>
  <c r="CY169" i="84"/>
  <c r="CQ169" i="84"/>
  <c r="CI169" i="84"/>
  <c r="CA169" i="84"/>
  <c r="AA169" i="84"/>
  <c r="C169" i="84"/>
  <c r="V164" i="84"/>
  <c r="DA163" i="84"/>
  <c r="CK163" i="84"/>
  <c r="AE163" i="84"/>
  <c r="CQ161" i="84"/>
  <c r="CA161" i="84"/>
  <c r="K161" i="84"/>
  <c r="DD147" i="84"/>
  <c r="CN147" i="84"/>
  <c r="BX147" i="84"/>
  <c r="E147" i="84"/>
  <c r="CT145" i="84"/>
  <c r="CL145" i="84"/>
  <c r="AG145" i="84"/>
  <c r="AJ144" i="84"/>
  <c r="DA139" i="84"/>
  <c r="CK139" i="84"/>
  <c r="AE139" i="84"/>
  <c r="AH138" i="84"/>
  <c r="CK137" i="84"/>
  <c r="CA137" i="84"/>
  <c r="AE131" i="84"/>
  <c r="AN194" i="84" l="1"/>
  <c r="EP196" i="84"/>
  <c r="BY194" i="84"/>
  <c r="CB194" i="84"/>
  <c r="AB192" i="84"/>
  <c r="CG192" i="84"/>
  <c r="F194" i="84"/>
  <c r="BF191" i="84"/>
  <c r="AW196" i="84"/>
  <c r="P194" i="84"/>
  <c r="AA192" i="84"/>
  <c r="BG192" i="84"/>
  <c r="AY190" i="84"/>
  <c r="BO189" i="84"/>
  <c r="AV189" i="84"/>
  <c r="EJ195" i="84"/>
  <c r="DA190" i="84"/>
  <c r="AZ190" i="84"/>
  <c r="CI189" i="84"/>
  <c r="F192" i="84"/>
  <c r="CC189" i="84"/>
  <c r="BF194" i="84"/>
  <c r="AF196" i="84"/>
  <c r="CE192" i="84"/>
  <c r="EA193" i="84"/>
  <c r="AM190" i="84"/>
  <c r="DZ193" i="84"/>
  <c r="EG197" i="84"/>
  <c r="EC192" i="84"/>
  <c r="Y189" i="84"/>
  <c r="S196" i="84"/>
  <c r="W193" i="84"/>
  <c r="CO194" i="84"/>
  <c r="BG194" i="84"/>
  <c r="CN191" i="84"/>
  <c r="BZ189" i="84"/>
  <c r="CS192" i="84"/>
  <c r="DV190" i="84"/>
  <c r="D194" i="84"/>
  <c r="CF196" i="84"/>
  <c r="BX190" i="84"/>
  <c r="N194" i="84"/>
  <c r="BY196" i="84"/>
  <c r="CH195" i="84"/>
  <c r="AN191" i="84"/>
  <c r="U189" i="84"/>
  <c r="DK191" i="84"/>
  <c r="BT195" i="84"/>
  <c r="BC194" i="84"/>
  <c r="AQ192" i="84"/>
  <c r="BZ194" i="84"/>
  <c r="CT194" i="84"/>
  <c r="DU195" i="84"/>
  <c r="CB192" i="84"/>
  <c r="DX197" i="84"/>
  <c r="E194" i="84"/>
  <c r="BN194" i="84"/>
  <c r="CS190" i="84"/>
  <c r="CO196" i="84"/>
  <c r="BM197" i="84"/>
  <c r="BF196" i="84"/>
  <c r="DS195" i="84"/>
  <c r="BN191" i="84"/>
  <c r="AM194" i="84"/>
  <c r="BK189" i="84"/>
  <c r="DL197" i="84"/>
  <c r="I190" i="84"/>
  <c r="DW196" i="84"/>
  <c r="BH196" i="84"/>
  <c r="CB189" i="84"/>
  <c r="S193" i="84"/>
  <c r="BA195" i="84"/>
  <c r="AC193" i="84"/>
  <c r="BD190" i="84"/>
  <c r="CL190" i="84"/>
  <c r="AC197" i="84"/>
  <c r="DD197" i="84"/>
  <c r="Q189" i="84"/>
  <c r="AR195" i="84"/>
  <c r="EL190" i="84"/>
  <c r="T196" i="84"/>
  <c r="DZ190" i="84"/>
  <c r="BS194" i="84"/>
  <c r="BZ195" i="84"/>
  <c r="CP195" i="84"/>
  <c r="EI190" i="84"/>
  <c r="DR192" i="84"/>
  <c r="ED196" i="84"/>
  <c r="CN196" i="84"/>
  <c r="CN194" i="84"/>
  <c r="CY190" i="84"/>
  <c r="DO192" i="84"/>
  <c r="BJ191" i="84"/>
  <c r="BR194" i="84"/>
  <c r="DS191" i="84"/>
  <c r="BL196" i="84"/>
  <c r="CB196" i="84"/>
  <c r="DF197" i="84"/>
  <c r="EA190" i="84"/>
  <c r="DL192" i="84"/>
  <c r="U192" i="84"/>
  <c r="EI191" i="84"/>
  <c r="DB196" i="84"/>
  <c r="B190" i="84"/>
  <c r="DU190" i="84"/>
  <c r="CY196" i="84"/>
  <c r="AY192" i="84"/>
  <c r="Y195" i="84"/>
  <c r="BF189" i="84"/>
  <c r="CH192" i="84"/>
  <c r="AP190" i="84"/>
  <c r="EH194" i="84"/>
  <c r="EK196" i="84"/>
  <c r="BF197" i="84"/>
  <c r="CW196" i="84"/>
  <c r="AQ194" i="84"/>
  <c r="CE196" i="84"/>
  <c r="DN190" i="84"/>
  <c r="AI193" i="84"/>
  <c r="Z194" i="84"/>
  <c r="EQ193" i="84"/>
  <c r="CS193" i="84"/>
  <c r="AB190" i="84"/>
  <c r="CO190" i="84"/>
  <c r="BU196" i="84"/>
  <c r="CI197" i="84"/>
  <c r="G189" i="84"/>
  <c r="AB196" i="84"/>
  <c r="CH189" i="84"/>
  <c r="CF194" i="84"/>
  <c r="S195" i="84"/>
  <c r="Z192" i="84"/>
  <c r="BP190" i="84"/>
  <c r="BP194" i="84"/>
  <c r="BM196" i="84"/>
  <c r="CH194" i="84"/>
  <c r="CB193" i="84"/>
  <c r="AY189" i="84"/>
  <c r="EJ190" i="84"/>
  <c r="DW191" i="84"/>
  <c r="AW190" i="84"/>
  <c r="DU196" i="84"/>
  <c r="CV196" i="84"/>
  <c r="E195" i="84"/>
  <c r="CZ190" i="84"/>
  <c r="BZ193" i="84"/>
  <c r="DX196" i="84"/>
  <c r="T191" i="84"/>
  <c r="DE194" i="84"/>
  <c r="CJ193" i="84"/>
  <c r="BA192" i="84"/>
  <c r="CV191" i="84"/>
  <c r="N189" i="84"/>
  <c r="CY194" i="84"/>
  <c r="AE194" i="84"/>
  <c r="DY190" i="84"/>
  <c r="L196" i="84"/>
  <c r="CR197" i="84"/>
  <c r="DN195" i="84"/>
  <c r="EH197" i="84"/>
  <c r="AN190" i="84"/>
  <c r="DM196" i="84"/>
  <c r="CU196" i="84"/>
  <c r="AS196" i="84"/>
  <c r="AU192" i="84"/>
  <c r="AR197" i="84"/>
  <c r="BK192" i="84"/>
  <c r="CW189" i="84"/>
  <c r="CL194" i="84"/>
  <c r="AO191" i="84"/>
  <c r="AV194" i="84"/>
  <c r="AT196" i="84"/>
  <c r="EI193" i="84"/>
  <c r="EM194" i="84"/>
  <c r="V194" i="84"/>
  <c r="CK189" i="84"/>
  <c r="CD194" i="84"/>
  <c r="N196" i="84"/>
  <c r="H194" i="84"/>
  <c r="BR198" i="84"/>
  <c r="BR199" i="84"/>
  <c r="H198" i="84"/>
  <c r="H199" i="84"/>
  <c r="C198" i="84"/>
  <c r="C199" i="84"/>
  <c r="AI198" i="84"/>
  <c r="AI199" i="84"/>
  <c r="CE198" i="84"/>
  <c r="CE199" i="84"/>
  <c r="AC198" i="84"/>
  <c r="AC199" i="84"/>
  <c r="BY198" i="84"/>
  <c r="BY199" i="84"/>
  <c r="CK198" i="84"/>
  <c r="CK199" i="84"/>
  <c r="DA198" i="84"/>
  <c r="DA199" i="84"/>
  <c r="EP198" i="84"/>
  <c r="EP199" i="84"/>
  <c r="Y198" i="84"/>
  <c r="Y199" i="84"/>
  <c r="AB198" i="84"/>
  <c r="AB199" i="84"/>
  <c r="DE198" i="84"/>
  <c r="DE199" i="84"/>
  <c r="CH198" i="84"/>
  <c r="CH199" i="84"/>
  <c r="CG198" i="84"/>
  <c r="CG199" i="84"/>
  <c r="BN198" i="84"/>
  <c r="BN199" i="84"/>
  <c r="I198" i="84"/>
  <c r="I199" i="84"/>
  <c r="AY198" i="84"/>
  <c r="AY199" i="84"/>
  <c r="EQ198" i="84"/>
  <c r="EQ199" i="84"/>
  <c r="EA198" i="84"/>
  <c r="EA199" i="84"/>
  <c r="DS198" i="84"/>
  <c r="DS199" i="84"/>
  <c r="DK198" i="84"/>
  <c r="DK199" i="84"/>
  <c r="CP198" i="84"/>
  <c r="CP199" i="84"/>
  <c r="AM198" i="84"/>
  <c r="AM199" i="84"/>
  <c r="BC198" i="84"/>
  <c r="BC199" i="84"/>
  <c r="BS198" i="84"/>
  <c r="BS199" i="84"/>
  <c r="BD198" i="84"/>
  <c r="BD199" i="84"/>
  <c r="DW198" i="84"/>
  <c r="DW199" i="84"/>
  <c r="DO198" i="84"/>
  <c r="DO199" i="84"/>
  <c r="EC198" i="84"/>
  <c r="EC199" i="84"/>
  <c r="DU198" i="84"/>
  <c r="DU199" i="84"/>
  <c r="DM198" i="84"/>
  <c r="DM199" i="84"/>
  <c r="D198" i="84"/>
  <c r="D199" i="84"/>
  <c r="O198" i="84"/>
  <c r="O199" i="84"/>
  <c r="CC198" i="84"/>
  <c r="CC199" i="84"/>
  <c r="T198" i="84"/>
  <c r="T199" i="84"/>
  <c r="CQ198" i="84"/>
  <c r="CQ199" i="84"/>
  <c r="AE198" i="84"/>
  <c r="AE199" i="84"/>
  <c r="CS198" i="84"/>
  <c r="CS199" i="84"/>
  <c r="AX198" i="84"/>
  <c r="AX199" i="84"/>
  <c r="DJ198" i="84"/>
  <c r="DJ199" i="84"/>
  <c r="CX198" i="84"/>
  <c r="CX199" i="84"/>
  <c r="CJ198" i="84"/>
  <c r="CJ199" i="84"/>
  <c r="DZ198" i="84"/>
  <c r="DZ199" i="84"/>
  <c r="L198" i="84"/>
  <c r="L199" i="84"/>
  <c r="AF198" i="84"/>
  <c r="AF199" i="84"/>
  <c r="CY198" i="84"/>
  <c r="CY199" i="84"/>
  <c r="EH198" i="84"/>
  <c r="EH199" i="84"/>
  <c r="AQ198" i="84"/>
  <c r="AQ199" i="84"/>
  <c r="DF198" i="84"/>
  <c r="DF199" i="84"/>
  <c r="N198" i="84"/>
  <c r="N199" i="84"/>
  <c r="AH198" i="84"/>
  <c r="AH199" i="84"/>
  <c r="K198" i="84"/>
  <c r="K199" i="84"/>
  <c r="BG198" i="84"/>
  <c r="BG199" i="84"/>
  <c r="CZ198" i="84"/>
  <c r="CZ199" i="84"/>
  <c r="R198" i="84"/>
  <c r="R199" i="84"/>
  <c r="AD198" i="84"/>
  <c r="AD199" i="84"/>
  <c r="AT198" i="84"/>
  <c r="AT199" i="84"/>
  <c r="BZ198" i="84"/>
  <c r="BZ199" i="84"/>
  <c r="F198" i="84"/>
  <c r="F199" i="84"/>
  <c r="S198" i="84"/>
  <c r="S199" i="84"/>
  <c r="CU198" i="84"/>
  <c r="CU199" i="84"/>
  <c r="CT198" i="84"/>
  <c r="CT199" i="84"/>
  <c r="AV198" i="84"/>
  <c r="AV199" i="84"/>
  <c r="AU198" i="84"/>
  <c r="AU199" i="84"/>
  <c r="BK198" i="84"/>
  <c r="BK199" i="84"/>
  <c r="AG198" i="84"/>
  <c r="AG199" i="84"/>
  <c r="EO198" i="84"/>
  <c r="EO199" i="84"/>
  <c r="EG198" i="84"/>
  <c r="EG199" i="84"/>
  <c r="DY198" i="84"/>
  <c r="DY199" i="84"/>
  <c r="DQ198" i="84"/>
  <c r="DQ199" i="84"/>
  <c r="DI198" i="84"/>
  <c r="DI199" i="84"/>
  <c r="EN198" i="84"/>
  <c r="EN199" i="84"/>
  <c r="EF198" i="84"/>
  <c r="EF199" i="84"/>
  <c r="AP193" i="84"/>
  <c r="DC197" i="84"/>
  <c r="CS195" i="84"/>
  <c r="CQ189" i="84"/>
  <c r="BQ195" i="84"/>
  <c r="CT192" i="84"/>
  <c r="O195" i="84"/>
  <c r="O190" i="84"/>
  <c r="CS189" i="84"/>
  <c r="BU194" i="84"/>
  <c r="AO194" i="84"/>
  <c r="DY191" i="84"/>
  <c r="CC193" i="84"/>
  <c r="G196" i="84"/>
  <c r="BH193" i="84"/>
  <c r="BT197" i="84"/>
  <c r="CQ196" i="84"/>
  <c r="V196" i="84"/>
  <c r="AG193" i="84"/>
  <c r="DX192" i="84"/>
  <c r="EJ192" i="84"/>
  <c r="DT192" i="84"/>
  <c r="DW190" i="84"/>
  <c r="DV193" i="84"/>
  <c r="DQ197" i="84"/>
  <c r="CV194" i="84"/>
  <c r="M193" i="84"/>
  <c r="AD193" i="84"/>
  <c r="D192" i="84"/>
  <c r="CD191" i="84"/>
  <c r="ED193" i="84"/>
  <c r="DR194" i="84"/>
  <c r="BG196" i="84"/>
  <c r="BD195" i="84"/>
  <c r="AN197" i="84"/>
  <c r="AH196" i="84"/>
  <c r="CK190" i="84"/>
  <c r="BY192" i="84"/>
  <c r="Q191" i="84"/>
  <c r="R192" i="84"/>
  <c r="R194" i="84"/>
  <c r="CG194" i="84"/>
  <c r="CA197" i="84"/>
  <c r="BS196" i="84"/>
  <c r="CE189" i="84"/>
  <c r="J190" i="84"/>
  <c r="P189" i="84"/>
  <c r="AG194" i="84"/>
  <c r="AT189" i="84"/>
  <c r="S189" i="84"/>
  <c r="H196" i="84"/>
  <c r="AJ198" i="84"/>
  <c r="CG196" i="84"/>
  <c r="EI195" i="84"/>
  <c r="EH190" i="84"/>
  <c r="BC196" i="84"/>
  <c r="BN192" i="84"/>
  <c r="AZ197" i="84"/>
  <c r="CV197" i="84"/>
  <c r="M189" i="84"/>
  <c r="BX192" i="84"/>
  <c r="DS193" i="84"/>
  <c r="I192" i="84"/>
  <c r="CA192" i="84"/>
  <c r="CI194" i="84"/>
  <c r="D189" i="84"/>
  <c r="L189" i="84"/>
  <c r="T189" i="84"/>
  <c r="C196" i="84"/>
  <c r="AI196" i="84"/>
  <c r="DC196" i="84"/>
  <c r="G198" i="84"/>
  <c r="W198" i="84"/>
  <c r="ED190" i="84"/>
  <c r="AX196" i="84"/>
  <c r="CT195" i="84"/>
  <c r="CP193" i="84"/>
  <c r="CL197" i="84"/>
  <c r="P196" i="84"/>
  <c r="P198" i="84"/>
  <c r="CU192" i="84"/>
  <c r="CK194" i="84"/>
  <c r="CR191" i="84"/>
  <c r="DW192" i="84"/>
  <c r="BO194" i="84"/>
  <c r="AY194" i="84"/>
  <c r="BC192" i="84"/>
  <c r="AM192" i="84"/>
  <c r="EG191" i="84"/>
  <c r="DI190" i="84"/>
  <c r="E191" i="84"/>
  <c r="AE192" i="84"/>
  <c r="DA192" i="84"/>
  <c r="EC190" i="84"/>
  <c r="M194" i="84"/>
  <c r="BX196" i="84"/>
  <c r="AE189" i="84"/>
  <c r="N192" i="84"/>
  <c r="AD192" i="84"/>
  <c r="CO198" i="84"/>
  <c r="BJ189" i="84"/>
  <c r="BP192" i="84"/>
  <c r="W189" i="84"/>
  <c r="AJ194" i="84"/>
  <c r="CW198" i="84"/>
  <c r="DJ190" i="84"/>
  <c r="AY196" i="84"/>
  <c r="Q197" i="84"/>
  <c r="AU191" i="84"/>
  <c r="EO196" i="84"/>
  <c r="DY196" i="84"/>
  <c r="DI196" i="84"/>
  <c r="CT190" i="84"/>
  <c r="AZ189" i="84"/>
  <c r="M191" i="84"/>
  <c r="BA189" i="84"/>
  <c r="CN198" i="84"/>
  <c r="E198" i="84"/>
  <c r="DB197" i="84"/>
  <c r="DF196" i="84"/>
  <c r="U196" i="84"/>
  <c r="DP198" i="84"/>
  <c r="EB197" i="84"/>
  <c r="EN196" i="84"/>
  <c r="DT195" i="84"/>
  <c r="DX194" i="84"/>
  <c r="DX190" i="84"/>
  <c r="DL198" i="84"/>
  <c r="EJ196" i="84"/>
  <c r="DP195" i="84"/>
  <c r="EB194" i="84"/>
  <c r="DL194" i="84"/>
  <c r="DP191" i="84"/>
  <c r="EF190" i="84"/>
  <c r="EB189" i="84"/>
  <c r="DL189" i="84"/>
  <c r="EE195" i="84"/>
  <c r="EF192" i="84"/>
  <c r="DT191" i="84"/>
  <c r="CT197" i="84"/>
  <c r="CJ196" i="84"/>
  <c r="EB192" i="84"/>
  <c r="AS190" i="84"/>
  <c r="BJ196" i="84"/>
  <c r="Z197" i="84"/>
  <c r="CI190" i="84"/>
  <c r="CL198" i="84"/>
  <c r="CM198" i="84"/>
  <c r="BR195" i="84"/>
  <c r="CJ189" i="84"/>
  <c r="DM190" i="84"/>
  <c r="K194" i="84"/>
  <c r="Q194" i="84"/>
  <c r="BM193" i="84"/>
  <c r="L190" i="84"/>
  <c r="CC190" i="84"/>
  <c r="BP193" i="84"/>
  <c r="AO189" i="84"/>
  <c r="DO195" i="84"/>
  <c r="CP192" i="84"/>
  <c r="AT190" i="84"/>
  <c r="CD189" i="84"/>
  <c r="CV192" i="84"/>
  <c r="CM193" i="84"/>
  <c r="C193" i="84"/>
  <c r="CY191" i="84"/>
  <c r="J197" i="84"/>
  <c r="P190" i="84"/>
  <c r="AA198" i="84"/>
  <c r="BN193" i="84"/>
  <c r="BQ197" i="84"/>
  <c r="AA195" i="84"/>
  <c r="AE195" i="84"/>
  <c r="CE193" i="84"/>
  <c r="CQ191" i="84"/>
  <c r="D196" i="84"/>
  <c r="AJ196" i="84"/>
  <c r="K190" i="84"/>
  <c r="AA190" i="84"/>
  <c r="CU190" i="84"/>
  <c r="S194" i="84"/>
  <c r="ED191" i="84"/>
  <c r="BD192" i="84"/>
  <c r="CI196" i="84"/>
  <c r="CU193" i="84"/>
  <c r="V192" i="84"/>
  <c r="BY191" i="84"/>
  <c r="N193" i="84"/>
  <c r="AU189" i="84"/>
  <c r="BO193" i="84"/>
  <c r="AY193" i="84"/>
  <c r="CR189" i="84"/>
  <c r="CS197" i="84"/>
  <c r="Q198" i="84"/>
  <c r="AB195" i="84"/>
  <c r="BO198" i="84"/>
  <c r="BF190" i="84"/>
  <c r="DY197" i="84"/>
  <c r="DI197" i="84"/>
  <c r="EC194" i="84"/>
  <c r="DM194" i="84"/>
  <c r="EO193" i="84"/>
  <c r="DY193" i="84"/>
  <c r="DI193" i="84"/>
  <c r="DU192" i="84"/>
  <c r="DD195" i="84"/>
  <c r="BX195" i="84"/>
  <c r="I195" i="84"/>
  <c r="EN197" i="84"/>
  <c r="BL189" i="84"/>
  <c r="BM194" i="84"/>
  <c r="DC193" i="84"/>
  <c r="C192" i="84"/>
  <c r="W194" i="84"/>
  <c r="CW194" i="84"/>
  <c r="BH194" i="84"/>
  <c r="Z190" i="84"/>
  <c r="CO192" i="84"/>
  <c r="AS193" i="84"/>
  <c r="BJ195" i="84"/>
  <c r="AW197" i="84"/>
  <c r="AA196" i="84"/>
  <c r="AS194" i="84"/>
  <c r="BM192" i="84"/>
  <c r="CX190" i="84"/>
  <c r="S190" i="84"/>
  <c r="CM190" i="84"/>
  <c r="N190" i="84"/>
  <c r="AD190" i="84"/>
  <c r="J196" i="84"/>
  <c r="Z196" i="84"/>
  <c r="DV191" i="84"/>
  <c r="AS197" i="84"/>
  <c r="BQ196" i="84"/>
  <c r="AX190" i="84"/>
  <c r="BD193" i="84"/>
  <c r="D195" i="84"/>
  <c r="AI197" i="84"/>
  <c r="CI195" i="84"/>
  <c r="K189" i="84"/>
  <c r="AA189" i="84"/>
  <c r="CP189" i="84"/>
  <c r="G190" i="84"/>
  <c r="CQ190" i="84"/>
  <c r="O194" i="84"/>
  <c r="CC194" i="84"/>
  <c r="CS194" i="84"/>
  <c r="AO195" i="84"/>
  <c r="AW193" i="84"/>
  <c r="F191" i="84"/>
  <c r="CW190" i="84"/>
  <c r="AS195" i="84"/>
  <c r="BQ194" i="84"/>
  <c r="BA193" i="84"/>
  <c r="AO192" i="84"/>
  <c r="DI191" i="84"/>
  <c r="G191" i="84"/>
  <c r="V191" i="84"/>
  <c r="CJ190" i="84"/>
  <c r="Y190" i="84"/>
  <c r="V189" i="84"/>
  <c r="C197" i="84"/>
  <c r="DA195" i="84"/>
  <c r="O189" i="84"/>
  <c r="O196" i="84"/>
  <c r="CC196" i="84"/>
  <c r="CS196" i="84"/>
  <c r="CM195" i="84"/>
  <c r="BU193" i="84"/>
  <c r="AO193" i="84"/>
  <c r="BO190" i="84"/>
  <c r="Q195" i="84"/>
  <c r="Q192" i="84"/>
  <c r="CG189" i="84"/>
  <c r="BA197" i="84"/>
  <c r="AO196" i="84"/>
  <c r="BB191" i="84"/>
  <c r="BH197" i="84"/>
  <c r="CU195" i="84"/>
  <c r="F189" i="84"/>
  <c r="CM197" i="84"/>
  <c r="CY195" i="84"/>
  <c r="CK195" i="84"/>
  <c r="D191" i="84"/>
  <c r="J198" i="84"/>
  <c r="V198" i="84"/>
  <c r="AE196" i="84"/>
  <c r="CK196" i="84"/>
  <c r="DA196" i="84"/>
  <c r="BY189" i="84"/>
  <c r="D197" i="84"/>
  <c r="BN197" i="84"/>
  <c r="DR198" i="84"/>
  <c r="BU197" i="84"/>
  <c r="AO197" i="84"/>
  <c r="AP191" i="84"/>
  <c r="BL194" i="84"/>
  <c r="AR196" i="84"/>
  <c r="BL197" i="84"/>
  <c r="CX193" i="84"/>
  <c r="AB197" i="84"/>
  <c r="CD190" i="84"/>
  <c r="B189" i="84"/>
  <c r="CE197" i="84"/>
  <c r="CQ195" i="84"/>
  <c r="G195" i="84"/>
  <c r="CY193" i="84"/>
  <c r="AA193" i="84"/>
  <c r="CE191" i="84"/>
  <c r="B195" i="84"/>
  <c r="DM189" i="84"/>
  <c r="EI192" i="84"/>
  <c r="DW193" i="84"/>
  <c r="DK194" i="84"/>
  <c r="BK191" i="84"/>
  <c r="BR197" i="84"/>
  <c r="DO193" i="84"/>
  <c r="EA192" i="84"/>
  <c r="V193" i="84"/>
  <c r="AE193" i="84"/>
  <c r="CV189" i="84"/>
  <c r="DO190" i="84"/>
  <c r="EM196" i="84"/>
  <c r="AP197" i="84"/>
  <c r="DZ191" i="84"/>
  <c r="DN192" i="84"/>
  <c r="ED192" i="84"/>
  <c r="DR193" i="84"/>
  <c r="EH195" i="84"/>
  <c r="DV196" i="84"/>
  <c r="DJ197" i="84"/>
  <c r="ED198" i="84"/>
  <c r="BQ198" i="84"/>
  <c r="BO197" i="84"/>
  <c r="AY197" i="84"/>
  <c r="BG195" i="84"/>
  <c r="AO190" i="84"/>
  <c r="AN192" i="84"/>
  <c r="AV193" i="84"/>
  <c r="AT194" i="84"/>
  <c r="BD194" i="84"/>
  <c r="BL195" i="84"/>
  <c r="AN196" i="84"/>
  <c r="BT196" i="84"/>
  <c r="BH198" i="84"/>
  <c r="EI198" i="84"/>
  <c r="EM197" i="84"/>
  <c r="EA197" i="84"/>
  <c r="CR198" i="84"/>
  <c r="BZ190" i="84"/>
  <c r="CO193" i="84"/>
  <c r="CC191" i="84"/>
  <c r="CQ193" i="84"/>
  <c r="K193" i="84"/>
  <c r="S191" i="84"/>
  <c r="I194" i="84"/>
  <c r="CZ191" i="84"/>
  <c r="Q193" i="84"/>
  <c r="DU189" i="84"/>
  <c r="EM193" i="84"/>
  <c r="EA194" i="84"/>
  <c r="AY191" i="84"/>
  <c r="BO191" i="84"/>
  <c r="DK192" i="84"/>
  <c r="DO194" i="84"/>
  <c r="AM195" i="84"/>
  <c r="BK193" i="84"/>
  <c r="AU193" i="84"/>
  <c r="DY192" i="84"/>
  <c r="DI192" i="84"/>
  <c r="DU191" i="84"/>
  <c r="DD194" i="84"/>
  <c r="BX194" i="84"/>
  <c r="Y193" i="84"/>
  <c r="CF189" i="84"/>
  <c r="L197" i="84"/>
  <c r="CP196" i="84"/>
  <c r="CD196" i="84"/>
  <c r="Y196" i="84"/>
  <c r="I196" i="84"/>
  <c r="CR195" i="84"/>
  <c r="CB195" i="84"/>
  <c r="CP191" i="84"/>
  <c r="H197" i="84"/>
  <c r="AF195" i="84"/>
  <c r="DE197" i="84"/>
  <c r="CG197" i="84"/>
  <c r="V195" i="84"/>
  <c r="AB193" i="84"/>
  <c r="L193" i="84"/>
  <c r="EG195" i="84"/>
  <c r="DQ195" i="84"/>
  <c r="BX197" i="84"/>
  <c r="DF193" i="84"/>
  <c r="CF198" i="84"/>
  <c r="CD197" i="84"/>
  <c r="I197" i="84"/>
  <c r="BZ196" i="84"/>
  <c r="E196" i="84"/>
  <c r="AF197" i="84"/>
  <c r="DA197" i="84"/>
  <c r="BY197" i="84"/>
  <c r="N195" i="84"/>
  <c r="H193" i="84"/>
  <c r="DT189" i="84"/>
  <c r="K197" i="84"/>
  <c r="EJ193" i="84"/>
  <c r="DP189" i="84"/>
  <c r="CD198" i="84"/>
  <c r="EB198" i="84"/>
  <c r="DT196" i="84"/>
  <c r="EF195" i="84"/>
  <c r="EN193" i="84"/>
  <c r="DT193" i="84"/>
  <c r="EJ191" i="84"/>
  <c r="EL189" i="84"/>
  <c r="CX194" i="84"/>
  <c r="CL195" i="84"/>
  <c r="CL192" i="84"/>
  <c r="CY197" i="84"/>
  <c r="CB198" i="84"/>
  <c r="R189" i="84"/>
  <c r="CC197" i="84"/>
  <c r="DE195" i="84"/>
  <c r="BY195" i="84"/>
  <c r="N197" i="84"/>
  <c r="DF194" i="84"/>
  <c r="CQ197" i="84"/>
  <c r="L195" i="84"/>
  <c r="DO191" i="84"/>
  <c r="DS196" i="84"/>
  <c r="BR193" i="84"/>
  <c r="AM189" i="84"/>
  <c r="BC189" i="84"/>
  <c r="DP192" i="84"/>
  <c r="EB190" i="84"/>
  <c r="BJ193" i="84"/>
  <c r="BF198" i="84"/>
  <c r="DK196" i="84"/>
  <c r="DW195" i="84"/>
  <c r="DS190" i="84"/>
  <c r="DB194" i="84"/>
  <c r="CX195" i="84"/>
  <c r="DB198" i="84"/>
  <c r="DW189" i="84"/>
  <c r="EE190" i="84"/>
  <c r="DO196" i="84"/>
  <c r="DJ191" i="84"/>
  <c r="DV192" i="84"/>
  <c r="EL192" i="84"/>
  <c r="DN194" i="84"/>
  <c r="EL194" i="84"/>
  <c r="DZ195" i="84"/>
  <c r="DN196" i="84"/>
  <c r="EH196" i="84"/>
  <c r="DV197" i="84"/>
  <c r="EP197" i="84"/>
  <c r="DN198" i="84"/>
  <c r="BG197" i="84"/>
  <c r="AQ197" i="84"/>
  <c r="BO195" i="84"/>
  <c r="BH190" i="84"/>
  <c r="BB192" i="84"/>
  <c r="BL192" i="84"/>
  <c r="AN193" i="84"/>
  <c r="BT193" i="84"/>
  <c r="AZ194" i="84"/>
  <c r="AV195" i="84"/>
  <c r="BD196" i="84"/>
  <c r="BD197" i="84"/>
  <c r="AZ198" i="84"/>
  <c r="BP198" i="84"/>
  <c r="EM198" i="84"/>
  <c r="EE198" i="84"/>
  <c r="EQ197" i="84"/>
  <c r="DW197" i="84"/>
  <c r="DO197" i="84"/>
  <c r="EG196" i="84"/>
  <c r="DQ196" i="84"/>
  <c r="M198" i="84"/>
  <c r="CH190" i="84"/>
  <c r="G193" i="84"/>
  <c r="W195" i="84"/>
  <c r="CA193" i="84"/>
  <c r="CM191" i="84"/>
  <c r="R195" i="84"/>
  <c r="EE191" i="84"/>
  <c r="EI196" i="84"/>
  <c r="BL198" i="84"/>
  <c r="BN195" i="84"/>
  <c r="BB193" i="84"/>
  <c r="AR191" i="84"/>
  <c r="AQ189" i="84"/>
  <c r="BG189" i="84"/>
  <c r="AO198" i="84"/>
  <c r="BU198" i="84"/>
  <c r="EF193" i="84"/>
  <c r="DL191" i="84"/>
  <c r="DR189" i="84"/>
  <c r="DK189" i="84"/>
  <c r="EA189" i="84"/>
  <c r="EQ195" i="84"/>
  <c r="EE196" i="84"/>
  <c r="AN198" i="84"/>
  <c r="AX197" i="84"/>
  <c r="AX193" i="84"/>
  <c r="DR191" i="84"/>
  <c r="DJ192" i="84"/>
  <c r="DZ192" i="84"/>
  <c r="DJ193" i="84"/>
  <c r="EH193" i="84"/>
  <c r="DV194" i="84"/>
  <c r="EP194" i="84"/>
  <c r="DJ195" i="84"/>
  <c r="ED195" i="84"/>
  <c r="DR196" i="84"/>
  <c r="EL196" i="84"/>
  <c r="DZ197" i="84"/>
  <c r="DV198" i="84"/>
  <c r="BA198" i="84"/>
  <c r="BS197" i="84"/>
  <c r="BC197" i="84"/>
  <c r="AM197" i="84"/>
  <c r="BK195" i="84"/>
  <c r="BM190" i="84"/>
  <c r="BA190" i="84"/>
  <c r="BJ190" i="84"/>
  <c r="AX191" i="84"/>
  <c r="BF192" i="84"/>
  <c r="AR193" i="84"/>
  <c r="AR194" i="84"/>
  <c r="BB194" i="84"/>
  <c r="BH195" i="84"/>
  <c r="BP196" i="84"/>
  <c r="EK198" i="84"/>
  <c r="EO197" i="84"/>
  <c r="DU197" i="84"/>
  <c r="EC195" i="84"/>
  <c r="DM195" i="84"/>
  <c r="U197" i="84"/>
  <c r="CH193" i="84"/>
  <c r="CD192" i="84"/>
  <c r="CA189" i="84"/>
  <c r="AC195" i="84"/>
  <c r="CV193" i="84"/>
  <c r="U193" i="84"/>
  <c r="CV190" i="84"/>
  <c r="U190" i="84"/>
  <c r="CK191" i="84"/>
  <c r="J193" i="84"/>
  <c r="B191" i="84"/>
  <c r="AA191" i="84"/>
  <c r="M192" i="84"/>
  <c r="W191" i="84"/>
  <c r="EK194" i="84"/>
  <c r="DU194" i="84"/>
  <c r="EG193" i="84"/>
  <c r="DQ193" i="84"/>
  <c r="DM192" i="84"/>
  <c r="EC191" i="84"/>
  <c r="CJ194" i="84"/>
  <c r="CZ189" i="84"/>
  <c r="CV198" i="84"/>
  <c r="U198" i="84"/>
  <c r="CP197" i="84"/>
  <c r="AG197" i="84"/>
  <c r="CZ196" i="84"/>
  <c r="CR196" i="84"/>
  <c r="CH196" i="84"/>
  <c r="AC196" i="84"/>
  <c r="M196" i="84"/>
  <c r="CX191" i="84"/>
  <c r="CL189" i="84"/>
  <c r="AH193" i="84"/>
  <c r="B193" i="84"/>
  <c r="Z191" i="84"/>
  <c r="K191" i="84"/>
  <c r="AC192" i="84"/>
  <c r="AN189" i="84"/>
  <c r="DX198" i="84"/>
  <c r="BD189" i="84"/>
  <c r="Y194" i="84"/>
  <c r="DY189" i="84"/>
  <c r="DQ189" i="84"/>
  <c r="Z198" i="84"/>
  <c r="AN195" i="84"/>
  <c r="CO191" i="84"/>
  <c r="CW193" i="84"/>
  <c r="CS191" i="84"/>
  <c r="Z195" i="84"/>
  <c r="AD194" i="84"/>
  <c r="CI198" i="84"/>
  <c r="DN191" i="84"/>
  <c r="BU195" i="84"/>
  <c r="H190" i="84"/>
  <c r="T192" i="84"/>
  <c r="CA198" i="84"/>
  <c r="DC198" i="84"/>
  <c r="EL191" i="84"/>
  <c r="AT192" i="84"/>
  <c r="CG193" i="84"/>
  <c r="O191" i="84"/>
  <c r="AH197" i="84"/>
  <c r="B197" i="84"/>
  <c r="J195" i="84"/>
  <c r="B198" i="84"/>
  <c r="CX189" i="84"/>
  <c r="CE190" i="84"/>
  <c r="CI192" i="84"/>
  <c r="CY192" i="84"/>
  <c r="C194" i="84"/>
  <c r="AI194" i="84"/>
  <c r="CE194" i="84"/>
  <c r="CM194" i="84"/>
  <c r="DC194" i="84"/>
  <c r="BM195" i="84"/>
  <c r="AP194" i="84"/>
  <c r="BB196" i="84"/>
  <c r="CE195" i="84"/>
  <c r="T195" i="84"/>
  <c r="D190" i="84"/>
  <c r="T190" i="84"/>
  <c r="BQ193" i="84"/>
  <c r="AW192" i="84"/>
  <c r="CF191" i="84"/>
  <c r="CB190" i="84"/>
  <c r="R197" i="84"/>
  <c r="C190" i="84"/>
  <c r="CQ192" i="84"/>
  <c r="CO189" i="84"/>
  <c r="AW195" i="84"/>
  <c r="BX191" i="84"/>
  <c r="O193" i="84"/>
  <c r="DE193" i="84"/>
  <c r="CO195" i="84"/>
  <c r="AD197" i="84"/>
  <c r="AB191" i="84"/>
  <c r="DC195" i="84"/>
  <c r="BJ197" i="84"/>
  <c r="AP195" i="84"/>
  <c r="CN192" i="84"/>
  <c r="AQ195" i="84"/>
  <c r="S197" i="84"/>
  <c r="CA195" i="84"/>
  <c r="CG195" i="84"/>
  <c r="V197" i="84"/>
  <c r="L191" i="84"/>
  <c r="AT197" i="84"/>
  <c r="AW198" i="84"/>
  <c r="BM198" i="84"/>
  <c r="AT193" i="84"/>
  <c r="BF195" i="84"/>
  <c r="EA196" i="84"/>
  <c r="EM195" i="84"/>
  <c r="AJ197" i="84"/>
  <c r="DB193" i="84"/>
  <c r="DS189" i="84"/>
  <c r="EI189" i="84"/>
  <c r="BT198" i="84"/>
  <c r="AV191" i="84"/>
  <c r="EH191" i="84"/>
  <c r="EH192" i="84"/>
  <c r="EP193" i="84"/>
  <c r="ED194" i="84"/>
  <c r="DR195" i="84"/>
  <c r="EL198" i="84"/>
  <c r="AS198" i="84"/>
  <c r="BK197" i="84"/>
  <c r="AU197" i="84"/>
  <c r="BS195" i="84"/>
  <c r="BC195" i="84"/>
  <c r="BN190" i="84"/>
  <c r="BJ192" i="84"/>
  <c r="AZ193" i="84"/>
  <c r="BP195" i="84"/>
  <c r="AZ196" i="84"/>
  <c r="AV197" i="84"/>
  <c r="AR198" i="84"/>
  <c r="BJ198" i="84"/>
  <c r="CF197" i="84"/>
  <c r="CD195" i="84"/>
  <c r="M195" i="84"/>
  <c r="I191" i="84"/>
  <c r="CN190" i="84"/>
  <c r="E190" i="84"/>
  <c r="Z193" i="84"/>
  <c r="R191" i="84"/>
  <c r="CR192" i="84"/>
  <c r="DM191" i="84"/>
  <c r="AG195" i="84"/>
  <c r="CZ194" i="84"/>
  <c r="AC194" i="84"/>
  <c r="I193" i="84"/>
  <c r="AB189" i="84"/>
  <c r="DD193" i="84"/>
  <c r="BX193" i="84"/>
  <c r="AC190" i="84"/>
  <c r="DA191" i="84"/>
  <c r="R193" i="84"/>
  <c r="J191" i="84"/>
  <c r="CA191" i="84"/>
  <c r="DI189" i="84"/>
  <c r="AI195" i="84"/>
  <c r="EG189" i="84"/>
  <c r="AC191" i="84"/>
  <c r="CK193" i="84"/>
  <c r="CW191" i="84"/>
  <c r="DQ191" i="84"/>
  <c r="EG190" i="84"/>
  <c r="K195" i="84"/>
  <c r="BY193" i="84"/>
  <c r="CI193" i="84"/>
  <c r="CU191" i="84"/>
  <c r="AH195" i="84"/>
  <c r="CJ191" i="84"/>
  <c r="F193" i="84"/>
  <c r="AD191" i="84"/>
  <c r="CZ192" i="84"/>
  <c r="EC189" i="84"/>
  <c r="EQ194" i="84"/>
  <c r="AR189" i="84"/>
  <c r="AM191" i="84"/>
  <c r="BC191" i="84"/>
  <c r="EI194" i="84"/>
  <c r="CG191" i="84"/>
  <c r="C195" i="84"/>
  <c r="CB191" i="84"/>
  <c r="E192" i="84"/>
  <c r="AY195" i="84"/>
  <c r="BG193" i="84"/>
  <c r="AQ193" i="84"/>
  <c r="AU190" i="84"/>
  <c r="BM189" i="84"/>
  <c r="AW189" i="84"/>
  <c r="Q190" i="84"/>
  <c r="BX189" i="84"/>
  <c r="J189" i="84"/>
  <c r="CU197" i="84"/>
  <c r="O197" i="84"/>
  <c r="CW195" i="84"/>
  <c r="F197" i="84"/>
  <c r="CJ197" i="84"/>
  <c r="DF195" i="84"/>
  <c r="CP194" i="84"/>
  <c r="CT189" i="84"/>
  <c r="EK189" i="84"/>
  <c r="DS192" i="84"/>
  <c r="BP189" i="84"/>
  <c r="AQ191" i="84"/>
  <c r="BG191" i="84"/>
  <c r="BB197" i="84"/>
  <c r="DS194" i="84"/>
  <c r="EE193" i="84"/>
  <c r="N191" i="84"/>
  <c r="CF192" i="84"/>
  <c r="AP189" i="84"/>
  <c r="AU195" i="84"/>
  <c r="BS193" i="84"/>
  <c r="BC193" i="84"/>
  <c r="AM193" i="84"/>
  <c r="AS189" i="84"/>
  <c r="BB198" i="84"/>
  <c r="EO194" i="84"/>
  <c r="DY194" i="84"/>
  <c r="DI194" i="84"/>
  <c r="EK193" i="84"/>
  <c r="DU193" i="84"/>
  <c r="EG192" i="84"/>
  <c r="DQ192" i="84"/>
  <c r="EK191" i="84"/>
  <c r="DD198" i="84"/>
  <c r="BX198" i="84"/>
  <c r="CX197" i="84"/>
  <c r="BZ197" i="84"/>
  <c r="CT196" i="84"/>
  <c r="CL196" i="84"/>
  <c r="AG196" i="84"/>
  <c r="Q196" i="84"/>
  <c r="CZ195" i="84"/>
  <c r="CJ195" i="84"/>
  <c r="BZ191" i="84"/>
  <c r="P195" i="84"/>
  <c r="CW197" i="84"/>
  <c r="W197" i="84"/>
  <c r="F195" i="84"/>
  <c r="AJ193" i="84"/>
  <c r="T193" i="84"/>
  <c r="D193" i="84"/>
  <c r="P191" i="84"/>
  <c r="EO195" i="84"/>
  <c r="DY195" i="84"/>
  <c r="DI195" i="84"/>
  <c r="CN197" i="84"/>
  <c r="E197" i="84"/>
  <c r="DB195" i="84"/>
  <c r="BZ192" i="84"/>
  <c r="CV195" i="84"/>
  <c r="CF195" i="84"/>
  <c r="U195" i="84"/>
  <c r="CN193" i="84"/>
  <c r="E193" i="84"/>
  <c r="Y191" i="84"/>
  <c r="CR190" i="84"/>
  <c r="M190" i="84"/>
  <c r="AE191" i="84"/>
  <c r="P197" i="84"/>
  <c r="H195" i="84"/>
  <c r="CO197" i="84"/>
  <c r="G197" i="84"/>
  <c r="AD195" i="84"/>
  <c r="AF193" i="84"/>
  <c r="P193" i="84"/>
  <c r="H191" i="84"/>
  <c r="DX193" i="84"/>
  <c r="DP190" i="84"/>
  <c r="EH189" i="84"/>
  <c r="DX189" i="84"/>
  <c r="BP191" i="84"/>
  <c r="EJ197" i="84"/>
  <c r="DP196" i="84"/>
  <c r="EB195" i="84"/>
  <c r="EN194" i="84"/>
  <c r="DP193" i="84"/>
  <c r="EF191" i="84"/>
  <c r="EF189" i="84"/>
  <c r="DV189" i="84"/>
  <c r="DJ189" i="84"/>
  <c r="AP198" i="84"/>
  <c r="EJ198" i="84"/>
  <c r="DT198" i="84"/>
  <c r="EF197" i="84"/>
  <c r="DP197" i="84"/>
  <c r="EB196" i="84"/>
  <c r="DL196" i="84"/>
  <c r="EN195" i="84"/>
  <c r="DX195" i="84"/>
  <c r="EJ194" i="84"/>
  <c r="DT194" i="84"/>
  <c r="EB193" i="84"/>
  <c r="DL193" i="84"/>
  <c r="EB191" i="84"/>
  <c r="DT190" i="84"/>
  <c r="EJ189" i="84"/>
  <c r="ED189" i="84"/>
  <c r="DN189" i="84"/>
  <c r="AZ191" i="84"/>
  <c r="CT193" i="84"/>
  <c r="T197" i="84"/>
  <c r="R31" i="73" l="1"/>
  <c r="R43" i="73"/>
  <c r="R35" i="73" l="1"/>
  <c r="C32" i="73"/>
  <c r="C34" i="73"/>
  <c r="C31" i="73"/>
  <c r="R34" i="73"/>
  <c r="R33" i="73" l="1"/>
  <c r="C33" i="73"/>
  <c r="R32" i="73"/>
  <c r="C43" i="73"/>
  <c r="R36" i="73" l="1"/>
  <c r="R44" i="73"/>
  <c r="R37" i="73" l="1"/>
  <c r="R45" i="73"/>
  <c r="D34" i="73" l="1"/>
  <c r="D26" i="73"/>
  <c r="J26" i="73"/>
  <c r="J34" i="73"/>
  <c r="H34" i="73"/>
  <c r="H26" i="73"/>
  <c r="M34" i="73"/>
  <c r="M26" i="73"/>
  <c r="M31" i="73"/>
  <c r="M43" i="73"/>
  <c r="L31" i="73"/>
  <c r="L43" i="73"/>
  <c r="D31" i="73"/>
  <c r="D43" i="73"/>
  <c r="I31" i="73"/>
  <c r="I43" i="73"/>
  <c r="H31" i="73"/>
  <c r="H43" i="73"/>
  <c r="E31" i="73"/>
  <c r="E43" i="73"/>
  <c r="J31" i="73"/>
  <c r="J43" i="73"/>
  <c r="K26" i="73"/>
  <c r="K34" i="73"/>
  <c r="F26" i="73"/>
  <c r="F34" i="73"/>
  <c r="I34" i="73"/>
  <c r="I26" i="73"/>
  <c r="E26" i="73"/>
  <c r="E34" i="73"/>
  <c r="G34" i="73"/>
  <c r="G26" i="73"/>
  <c r="L26" i="73"/>
  <c r="L34" i="73"/>
  <c r="F31" i="73"/>
  <c r="F43" i="73"/>
  <c r="G31" i="73"/>
  <c r="G43" i="73"/>
  <c r="K31" i="73"/>
  <c r="K43" i="73"/>
  <c r="M35" i="73" l="1"/>
  <c r="L35" i="73"/>
  <c r="D35" i="73"/>
  <c r="N34" i="73"/>
  <c r="N26" i="73"/>
  <c r="H32" i="73"/>
  <c r="D32" i="73"/>
  <c r="H35" i="73"/>
  <c r="G35" i="73"/>
  <c r="J35" i="73"/>
  <c r="E35" i="73"/>
  <c r="E39" i="73" s="1"/>
  <c r="K35" i="73"/>
  <c r="J32" i="73"/>
  <c r="G32" i="73"/>
  <c r="M32" i="73"/>
  <c r="F32" i="73"/>
  <c r="E32" i="73"/>
  <c r="I32" i="73"/>
  <c r="L32" i="73"/>
  <c r="K32" i="73"/>
  <c r="N31" i="73"/>
  <c r="N43" i="73"/>
  <c r="K39" i="73" l="1"/>
  <c r="M39" i="73"/>
  <c r="H39" i="73"/>
  <c r="L39" i="73"/>
  <c r="L36" i="73"/>
  <c r="M36" i="73"/>
  <c r="M27" i="73"/>
  <c r="L33" i="73"/>
  <c r="M33" i="73"/>
  <c r="J33" i="73"/>
  <c r="O31" i="73"/>
  <c r="O43" i="73"/>
  <c r="I33" i="73"/>
  <c r="G33" i="73"/>
  <c r="N35" i="73"/>
  <c r="N39" i="73" s="1"/>
  <c r="O34" i="73"/>
  <c r="O26" i="73"/>
  <c r="N32" i="73"/>
  <c r="E33" i="73"/>
  <c r="H33" i="73"/>
  <c r="K33" i="73"/>
  <c r="F33" i="73"/>
  <c r="D33" i="73"/>
  <c r="F35" i="73"/>
  <c r="F39" i="73" s="1"/>
  <c r="I35" i="73"/>
  <c r="I39" i="73" s="1"/>
  <c r="L44" i="73"/>
  <c r="M44" i="73"/>
  <c r="M40" i="73" l="1"/>
  <c r="J39" i="73"/>
  <c r="G39" i="73"/>
  <c r="L37" i="73"/>
  <c r="M37" i="73"/>
  <c r="M28" i="73"/>
  <c r="Q35" i="73"/>
  <c r="Q43" i="73"/>
  <c r="N33" i="73"/>
  <c r="Q31" i="73"/>
  <c r="P31" i="73"/>
  <c r="P43" i="73"/>
  <c r="O35" i="73"/>
  <c r="O39" i="73" s="1"/>
  <c r="N27" i="73"/>
  <c r="P26" i="73"/>
  <c r="P34" i="73"/>
  <c r="O32" i="73"/>
  <c r="M45" i="73"/>
  <c r="L45" i="73"/>
  <c r="M41" i="73" l="1"/>
  <c r="R39" i="73"/>
  <c r="N37" i="73"/>
  <c r="N41" i="73" s="1"/>
  <c r="N28" i="73"/>
  <c r="O27" i="73"/>
  <c r="P35" i="73"/>
  <c r="P39" i="73" s="1"/>
  <c r="O33" i="73"/>
  <c r="N36" i="73"/>
  <c r="N40" i="73" s="1"/>
  <c r="N44" i="73"/>
  <c r="N45" i="73"/>
  <c r="P32" i="73"/>
  <c r="Q32" i="73"/>
  <c r="Q26" i="73"/>
  <c r="Q34" i="73"/>
  <c r="R26" i="73"/>
  <c r="Q39" i="73" l="1"/>
  <c r="O37" i="73"/>
  <c r="O41" i="73" s="1"/>
  <c r="O28" i="73"/>
  <c r="P33" i="73"/>
  <c r="P27" i="73"/>
  <c r="Q33" i="73"/>
  <c r="O36" i="73"/>
  <c r="O40" i="73" s="1"/>
  <c r="O44" i="73"/>
  <c r="O45" i="73"/>
  <c r="Q27" i="73" l="1"/>
  <c r="R27" i="73"/>
  <c r="P36" i="73"/>
  <c r="P40" i="73" s="1"/>
  <c r="P44" i="73"/>
  <c r="P37" i="73"/>
  <c r="P41" i="73" s="1"/>
  <c r="P28" i="73"/>
  <c r="Q36" i="73"/>
  <c r="Q44" i="73"/>
  <c r="P45" i="73"/>
  <c r="Q40" i="73" l="1"/>
  <c r="R40" i="73"/>
  <c r="Q37" i="73"/>
  <c r="Q28" i="73"/>
  <c r="R28" i="73"/>
  <c r="Q45" i="73"/>
  <c r="Q41" i="73" l="1"/>
  <c r="R41" i="73"/>
  <c r="L27" i="73"/>
  <c r="K36" i="73"/>
  <c r="K44" i="73"/>
  <c r="L40" i="73" l="1"/>
  <c r="K27" i="73"/>
  <c r="K37" i="73"/>
  <c r="K45" i="73"/>
  <c r="L28" i="73"/>
  <c r="J36" i="73"/>
  <c r="J44" i="73"/>
  <c r="C35" i="73"/>
  <c r="D39" i="73" s="1"/>
  <c r="L41" i="73" l="1"/>
  <c r="K40" i="73"/>
  <c r="I27" i="73" l="1"/>
  <c r="J27" i="73"/>
  <c r="H36" i="73"/>
  <c r="H44" i="73"/>
  <c r="J37" i="73"/>
  <c r="J28" i="73"/>
  <c r="J45" i="73"/>
  <c r="K28" i="73"/>
  <c r="I36" i="73"/>
  <c r="I44" i="73"/>
  <c r="I40" i="73" l="1"/>
  <c r="J40" i="73"/>
  <c r="K41" i="73"/>
  <c r="H37" i="73"/>
  <c r="H45" i="73"/>
  <c r="I37" i="73"/>
  <c r="I28" i="73"/>
  <c r="I45" i="73"/>
  <c r="I41" i="73" l="1"/>
  <c r="J41" i="73"/>
  <c r="G27" i="73"/>
  <c r="H27" i="73"/>
  <c r="G37" i="73"/>
  <c r="G45" i="73"/>
  <c r="F36" i="73"/>
  <c r="F44" i="73"/>
  <c r="G36" i="73"/>
  <c r="G44" i="73"/>
  <c r="H28" i="73"/>
  <c r="G40" i="73" l="1"/>
  <c r="H40" i="73"/>
  <c r="H41" i="73"/>
  <c r="F37" i="73"/>
  <c r="F45" i="73"/>
  <c r="G28" i="73"/>
  <c r="G41" i="73" l="1"/>
  <c r="F27" i="73"/>
  <c r="E37" i="73"/>
  <c r="E45" i="73"/>
  <c r="D27" i="73"/>
  <c r="C36" i="73"/>
  <c r="C44" i="73"/>
  <c r="E36" i="73"/>
  <c r="E44" i="73"/>
  <c r="F28" i="73"/>
  <c r="F40" i="73" l="1"/>
  <c r="E27" i="73"/>
  <c r="F41" i="73"/>
  <c r="C37" i="73"/>
  <c r="C45" i="73"/>
  <c r="D36" i="73"/>
  <c r="D40" i="73" s="1"/>
  <c r="D44" i="73"/>
  <c r="E40" i="73" l="1"/>
  <c r="D37" i="73"/>
  <c r="D28" i="73"/>
  <c r="D45" i="73"/>
  <c r="E28" i="73"/>
  <c r="D41" i="73" l="1"/>
  <c r="E41" i="73"/>
  <c r="R157" i="72" l="1"/>
  <c r="R157" i="71"/>
  <c r="R157" i="70"/>
  <c r="R157" i="1"/>
  <c r="R157" i="69" l="1"/>
  <c r="R74" i="69" l="1"/>
  <c r="R74" i="72" l="1"/>
  <c r="R74" i="71"/>
  <c r="R74" i="70"/>
  <c r="R74" i="1" l="1"/>
  <c r="Q74" i="72" l="1"/>
  <c r="Q74" i="71"/>
  <c r="Q74" i="70"/>
  <c r="Q74" i="69"/>
  <c r="Q74" i="1" l="1"/>
  <c r="R160" i="72" l="1"/>
  <c r="R160" i="70"/>
  <c r="R160" i="69"/>
  <c r="R134" i="69" l="1"/>
  <c r="Q160" i="69"/>
  <c r="Q160" i="70"/>
  <c r="R134" i="70"/>
  <c r="Q160" i="72"/>
  <c r="R134" i="72"/>
  <c r="E74" i="71" l="1"/>
  <c r="F74" i="71"/>
  <c r="G74" i="71"/>
  <c r="H74" i="71"/>
  <c r="I74" i="71"/>
  <c r="J74" i="71"/>
  <c r="K74" i="71"/>
  <c r="L74" i="71"/>
  <c r="M74" i="71"/>
  <c r="N74" i="71"/>
  <c r="O74" i="71"/>
  <c r="P74" i="71"/>
  <c r="C74" i="71"/>
  <c r="D74" i="71"/>
  <c r="C160" i="69"/>
  <c r="L160" i="70"/>
  <c r="L134" i="72"/>
  <c r="C160" i="72"/>
  <c r="L160" i="69"/>
  <c r="I134" i="72" l="1"/>
  <c r="I160" i="72"/>
  <c r="N134" i="72"/>
  <c r="N160" i="72"/>
  <c r="H134" i="70"/>
  <c r="H160" i="70"/>
  <c r="L160" i="72"/>
  <c r="M134" i="69"/>
  <c r="M160" i="69"/>
  <c r="G134" i="69"/>
  <c r="G160" i="69"/>
  <c r="O134" i="69"/>
  <c r="O160" i="69"/>
  <c r="J134" i="69"/>
  <c r="J160" i="69"/>
  <c r="O134" i="72"/>
  <c r="O160" i="72"/>
  <c r="F134" i="72"/>
  <c r="F160" i="72"/>
  <c r="H134" i="72"/>
  <c r="H160" i="72"/>
  <c r="K134" i="70"/>
  <c r="K160" i="70"/>
  <c r="J134" i="72"/>
  <c r="J160" i="72"/>
  <c r="K134" i="72"/>
  <c r="K160" i="72"/>
  <c r="G134" i="70"/>
  <c r="G160" i="70"/>
  <c r="I134" i="70"/>
  <c r="I160" i="70"/>
  <c r="D160" i="70"/>
  <c r="D134" i="69"/>
  <c r="D160" i="69"/>
  <c r="H134" i="69"/>
  <c r="H160" i="69"/>
  <c r="F134" i="69"/>
  <c r="F160" i="69"/>
  <c r="P134" i="69"/>
  <c r="Q134" i="69"/>
  <c r="P160" i="69"/>
  <c r="I134" i="69"/>
  <c r="I160" i="69"/>
  <c r="D134" i="72"/>
  <c r="D160" i="72"/>
  <c r="G134" i="72"/>
  <c r="G160" i="72"/>
  <c r="J134" i="70"/>
  <c r="J160" i="70"/>
  <c r="O134" i="70"/>
  <c r="O160" i="70"/>
  <c r="E134" i="72"/>
  <c r="E160" i="72"/>
  <c r="E134" i="70"/>
  <c r="E160" i="70"/>
  <c r="P134" i="70"/>
  <c r="Q134" i="70"/>
  <c r="P160" i="70"/>
  <c r="N160" i="70"/>
  <c r="M134" i="72"/>
  <c r="M160" i="72"/>
  <c r="P134" i="72"/>
  <c r="Q134" i="72"/>
  <c r="P160" i="72"/>
  <c r="F134" i="70"/>
  <c r="F160" i="70"/>
  <c r="E134" i="69"/>
  <c r="E160" i="69"/>
  <c r="N134" i="69"/>
  <c r="N160" i="69"/>
  <c r="L134" i="70"/>
  <c r="C160" i="70"/>
  <c r="M134" i="70" l="1"/>
  <c r="M160" i="70"/>
  <c r="K134" i="69"/>
  <c r="K160" i="69"/>
  <c r="L134" i="69"/>
  <c r="N134" i="70"/>
  <c r="D134" i="70"/>
  <c r="L41" i="70" l="1"/>
  <c r="O41" i="69"/>
  <c r="O41" i="71"/>
  <c r="O41" i="70"/>
  <c r="O41" i="72"/>
  <c r="K41" i="70"/>
  <c r="K41" i="72"/>
  <c r="K41" i="71"/>
  <c r="K41" i="69"/>
  <c r="J41" i="71"/>
  <c r="J41" i="72"/>
  <c r="J41" i="70"/>
  <c r="J41" i="69"/>
  <c r="Q41" i="72"/>
  <c r="N41" i="70"/>
  <c r="N41" i="71"/>
  <c r="N41" i="72"/>
  <c r="I41" i="72" l="1"/>
  <c r="Q41" i="71"/>
  <c r="Q41" i="70"/>
  <c r="L41" i="69"/>
  <c r="L41" i="71"/>
  <c r="L41" i="72"/>
  <c r="I41" i="71"/>
  <c r="I41" i="70"/>
  <c r="N41" i="69"/>
  <c r="P41" i="70"/>
  <c r="P41" i="71"/>
  <c r="P41" i="72"/>
  <c r="P41" i="69"/>
  <c r="H41" i="69"/>
  <c r="H41" i="72"/>
  <c r="H41" i="70"/>
  <c r="H41" i="71"/>
  <c r="M41" i="70"/>
  <c r="M41" i="69"/>
  <c r="M41" i="71"/>
  <c r="M41" i="72"/>
  <c r="K89" i="70" l="1"/>
  <c r="R41" i="69"/>
  <c r="Q87" i="69"/>
  <c r="R41" i="70"/>
  <c r="Q87" i="70"/>
  <c r="R41" i="71"/>
  <c r="Q87" i="71"/>
  <c r="Q41" i="69"/>
  <c r="I41" i="69"/>
  <c r="K89" i="69"/>
  <c r="O89" i="71"/>
  <c r="O89" i="72"/>
  <c r="G89" i="70"/>
  <c r="G41" i="70"/>
  <c r="G41" i="71"/>
  <c r="G41" i="69"/>
  <c r="G41" i="72"/>
  <c r="N89" i="69" l="1"/>
  <c r="L89" i="72"/>
  <c r="O43" i="72"/>
  <c r="N89" i="72"/>
  <c r="K43" i="71"/>
  <c r="J89" i="71"/>
  <c r="R41" i="72"/>
  <c r="Q87" i="72"/>
  <c r="G89" i="72"/>
  <c r="O89" i="70"/>
  <c r="O43" i="70"/>
  <c r="N89" i="70"/>
  <c r="G89" i="71"/>
  <c r="O43" i="71"/>
  <c r="N89" i="71"/>
  <c r="K89" i="71"/>
  <c r="R84" i="71"/>
  <c r="R85" i="71"/>
  <c r="R76" i="71"/>
  <c r="R81" i="71"/>
  <c r="R77" i="71"/>
  <c r="R86" i="69"/>
  <c r="R76" i="70"/>
  <c r="R79" i="71"/>
  <c r="R87" i="71"/>
  <c r="R87" i="69"/>
  <c r="R82" i="69"/>
  <c r="R77" i="70"/>
  <c r="R83" i="70"/>
  <c r="R80" i="70"/>
  <c r="R85" i="72"/>
  <c r="R79" i="70"/>
  <c r="R84" i="70"/>
  <c r="R75" i="72"/>
  <c r="R83" i="69"/>
  <c r="R75" i="70"/>
  <c r="R87" i="72"/>
  <c r="R87" i="70"/>
  <c r="R80" i="69"/>
  <c r="R81" i="70"/>
  <c r="R76" i="69"/>
  <c r="R80" i="71"/>
  <c r="R80" i="72"/>
  <c r="R86" i="70"/>
  <c r="R79" i="72"/>
  <c r="R83" i="72"/>
  <c r="R81" i="69"/>
  <c r="R84" i="72"/>
  <c r="R83" i="71"/>
  <c r="R76" i="72"/>
  <c r="R85" i="70"/>
  <c r="R81" i="72"/>
  <c r="R77" i="72"/>
  <c r="R84" i="69"/>
  <c r="R79" i="69"/>
  <c r="R85" i="69"/>
  <c r="R86" i="72"/>
  <c r="R77" i="69"/>
  <c r="R75" i="69"/>
  <c r="O43" i="69"/>
  <c r="Q159" i="70"/>
  <c r="M164" i="69"/>
  <c r="H164" i="69"/>
  <c r="P164" i="69"/>
  <c r="F41" i="71"/>
  <c r="F41" i="72"/>
  <c r="F41" i="70"/>
  <c r="F41" i="69"/>
  <c r="M164" i="72"/>
  <c r="H164" i="70"/>
  <c r="P164" i="70" l="1"/>
  <c r="P164" i="72"/>
  <c r="J138" i="69"/>
  <c r="J164" i="69"/>
  <c r="I138" i="71"/>
  <c r="I164" i="71"/>
  <c r="I138" i="72"/>
  <c r="I164" i="72"/>
  <c r="J138" i="71"/>
  <c r="J164" i="71"/>
  <c r="K138" i="71"/>
  <c r="K164" i="71"/>
  <c r="Q138" i="72"/>
  <c r="Q164" i="72"/>
  <c r="Q138" i="70"/>
  <c r="Q164" i="70"/>
  <c r="Q159" i="71"/>
  <c r="Q158" i="72"/>
  <c r="G43" i="69"/>
  <c r="F89" i="69"/>
  <c r="Q89" i="70"/>
  <c r="M43" i="71"/>
  <c r="L89" i="71"/>
  <c r="K138" i="72"/>
  <c r="K164" i="72"/>
  <c r="K138" i="69"/>
  <c r="K164" i="69"/>
  <c r="N138" i="71"/>
  <c r="N164" i="71"/>
  <c r="J138" i="70"/>
  <c r="J164" i="70"/>
  <c r="H164" i="71"/>
  <c r="N138" i="69"/>
  <c r="N164" i="69"/>
  <c r="M164" i="70"/>
  <c r="N138" i="72"/>
  <c r="N164" i="72"/>
  <c r="J138" i="72"/>
  <c r="J164" i="72"/>
  <c r="H164" i="72"/>
  <c r="P164" i="71"/>
  <c r="K138" i="70"/>
  <c r="K164" i="70"/>
  <c r="M164" i="71"/>
  <c r="Q158" i="71"/>
  <c r="G43" i="72"/>
  <c r="F89" i="72"/>
  <c r="Q89" i="71"/>
  <c r="Q89" i="72"/>
  <c r="G43" i="71"/>
  <c r="F89" i="71"/>
  <c r="R41" i="1"/>
  <c r="Q87" i="1"/>
  <c r="K89" i="1"/>
  <c r="O89" i="1"/>
  <c r="H43" i="69"/>
  <c r="G89" i="69"/>
  <c r="I43" i="69"/>
  <c r="H89" i="69"/>
  <c r="I43" i="72"/>
  <c r="H89" i="72"/>
  <c r="Q43" i="70"/>
  <c r="P89" i="70"/>
  <c r="Q43" i="69"/>
  <c r="P89" i="69"/>
  <c r="N43" i="69"/>
  <c r="M89" i="69"/>
  <c r="N43" i="72"/>
  <c r="M89" i="72"/>
  <c r="J43" i="70"/>
  <c r="I89" i="70"/>
  <c r="H43" i="70"/>
  <c r="I43" i="70"/>
  <c r="H89" i="70"/>
  <c r="K43" i="72"/>
  <c r="J89" i="72"/>
  <c r="I43" i="71"/>
  <c r="H89" i="71"/>
  <c r="P43" i="71"/>
  <c r="Q43" i="71"/>
  <c r="P89" i="71"/>
  <c r="N43" i="71"/>
  <c r="M89" i="71"/>
  <c r="J43" i="69"/>
  <c r="I89" i="69"/>
  <c r="J43" i="72"/>
  <c r="I89" i="72"/>
  <c r="L43" i="71"/>
  <c r="H43" i="71"/>
  <c r="P43" i="70"/>
  <c r="H43" i="72"/>
  <c r="M43" i="72"/>
  <c r="N138" i="70"/>
  <c r="N164" i="70"/>
  <c r="I138" i="70"/>
  <c r="I164" i="70"/>
  <c r="I138" i="69"/>
  <c r="I164" i="69"/>
  <c r="Q138" i="71"/>
  <c r="Q164" i="71"/>
  <c r="Q138" i="69"/>
  <c r="Q164" i="69"/>
  <c r="Q89" i="69"/>
  <c r="G43" i="70"/>
  <c r="F89" i="70"/>
  <c r="O43" i="1"/>
  <c r="N89" i="1"/>
  <c r="K43" i="70"/>
  <c r="J89" i="70"/>
  <c r="L43" i="69"/>
  <c r="M43" i="69"/>
  <c r="L89" i="69"/>
  <c r="L43" i="72"/>
  <c r="K89" i="72"/>
  <c r="P43" i="69"/>
  <c r="O89" i="69"/>
  <c r="M43" i="70"/>
  <c r="L89" i="70"/>
  <c r="L43" i="70"/>
  <c r="R86" i="71"/>
  <c r="R78" i="69"/>
  <c r="R89" i="69"/>
  <c r="R89" i="70"/>
  <c r="R76" i="1"/>
  <c r="R75" i="71"/>
  <c r="R89" i="71"/>
  <c r="R85" i="1"/>
  <c r="R87" i="1"/>
  <c r="R82" i="71"/>
  <c r="R78" i="71"/>
  <c r="R75" i="1"/>
  <c r="R79" i="1"/>
  <c r="R84" i="1"/>
  <c r="R81" i="1"/>
  <c r="R78" i="70"/>
  <c r="R78" i="72"/>
  <c r="R89" i="72"/>
  <c r="R83" i="1"/>
  <c r="R80" i="1"/>
  <c r="R77" i="1"/>
  <c r="P43" i="1"/>
  <c r="H138" i="72"/>
  <c r="M158" i="69"/>
  <c r="P138" i="70"/>
  <c r="M138" i="71"/>
  <c r="P158" i="71"/>
  <c r="P138" i="71"/>
  <c r="M159" i="69"/>
  <c r="P159" i="69"/>
  <c r="E41" i="70"/>
  <c r="E41" i="71"/>
  <c r="E41" i="72"/>
  <c r="E41" i="69"/>
  <c r="P159" i="72"/>
  <c r="G164" i="71"/>
  <c r="H158" i="69"/>
  <c r="I133" i="69" l="1"/>
  <c r="I159" i="69"/>
  <c r="J133" i="69"/>
  <c r="J159" i="69"/>
  <c r="K133" i="71"/>
  <c r="K159" i="71"/>
  <c r="M158" i="71"/>
  <c r="K132" i="71"/>
  <c r="K158" i="71"/>
  <c r="M159" i="70"/>
  <c r="M164" i="1"/>
  <c r="H159" i="72"/>
  <c r="N132" i="72"/>
  <c r="N158" i="72"/>
  <c r="P164" i="1"/>
  <c r="K133" i="69"/>
  <c r="K159" i="69"/>
  <c r="H159" i="69"/>
  <c r="J132" i="70"/>
  <c r="J158" i="70"/>
  <c r="P158" i="72"/>
  <c r="I132" i="72"/>
  <c r="I158" i="72"/>
  <c r="N132" i="70"/>
  <c r="N158" i="70"/>
  <c r="L138" i="70"/>
  <c r="L164" i="70"/>
  <c r="H158" i="70"/>
  <c r="K133" i="70"/>
  <c r="K159" i="70"/>
  <c r="K132" i="70"/>
  <c r="K158" i="70"/>
  <c r="J133" i="71"/>
  <c r="J159" i="71"/>
  <c r="O138" i="72"/>
  <c r="O164" i="72"/>
  <c r="N133" i="69"/>
  <c r="N159" i="69"/>
  <c r="I133" i="71"/>
  <c r="I159" i="71"/>
  <c r="H159" i="70"/>
  <c r="H158" i="72"/>
  <c r="P159" i="71"/>
  <c r="Q133" i="70"/>
  <c r="P159" i="70"/>
  <c r="P158" i="69"/>
  <c r="H138" i="69"/>
  <c r="G164" i="69"/>
  <c r="M138" i="69"/>
  <c r="L138" i="69"/>
  <c r="L164" i="69"/>
  <c r="N132" i="69"/>
  <c r="N158" i="69"/>
  <c r="J132" i="72"/>
  <c r="J158" i="72"/>
  <c r="J132" i="71"/>
  <c r="J158" i="71"/>
  <c r="M138" i="72"/>
  <c r="L138" i="72"/>
  <c r="L164" i="72"/>
  <c r="Q133" i="69"/>
  <c r="Q159" i="69"/>
  <c r="Q133" i="72"/>
  <c r="Q159" i="72"/>
  <c r="Q156" i="72"/>
  <c r="Q158" i="1"/>
  <c r="F43" i="72"/>
  <c r="E89" i="72"/>
  <c r="G43" i="1"/>
  <c r="F89" i="1"/>
  <c r="F43" i="71"/>
  <c r="E89" i="71"/>
  <c r="M43" i="1"/>
  <c r="L89" i="1"/>
  <c r="R138" i="72"/>
  <c r="R164" i="72"/>
  <c r="R138" i="69"/>
  <c r="R164" i="69"/>
  <c r="R132" i="69"/>
  <c r="R158" i="69"/>
  <c r="R156" i="69"/>
  <c r="K43" i="1"/>
  <c r="J89" i="1"/>
  <c r="N43" i="1"/>
  <c r="M89" i="1"/>
  <c r="P43" i="72"/>
  <c r="Q43" i="72"/>
  <c r="P89" i="72"/>
  <c r="R43" i="69"/>
  <c r="L43" i="1"/>
  <c r="R43" i="72"/>
  <c r="R43" i="71"/>
  <c r="Q132" i="71"/>
  <c r="M138" i="70"/>
  <c r="H138" i="71"/>
  <c r="R43" i="70"/>
  <c r="Q132" i="72"/>
  <c r="Q133" i="71"/>
  <c r="P138" i="72"/>
  <c r="I132" i="69"/>
  <c r="I158" i="69"/>
  <c r="H138" i="70"/>
  <c r="G164" i="70"/>
  <c r="N132" i="71"/>
  <c r="N158" i="71"/>
  <c r="K164" i="1"/>
  <c r="K138" i="1"/>
  <c r="I132" i="70"/>
  <c r="I158" i="70"/>
  <c r="J133" i="72"/>
  <c r="J159" i="72"/>
  <c r="I133" i="70"/>
  <c r="I159" i="70"/>
  <c r="J133" i="70"/>
  <c r="J159" i="70"/>
  <c r="P138" i="69"/>
  <c r="O138" i="69"/>
  <c r="O164" i="69"/>
  <c r="J132" i="69"/>
  <c r="J158" i="69"/>
  <c r="K132" i="69"/>
  <c r="K158" i="69"/>
  <c r="M159" i="71"/>
  <c r="H159" i="71"/>
  <c r="N133" i="70"/>
  <c r="N159" i="70"/>
  <c r="I133" i="72"/>
  <c r="I159" i="72"/>
  <c r="O138" i="71"/>
  <c r="O164" i="71"/>
  <c r="N133" i="71"/>
  <c r="N159" i="71"/>
  <c r="H158" i="71"/>
  <c r="J164" i="1"/>
  <c r="J138" i="1"/>
  <c r="I132" i="71"/>
  <c r="I158" i="71"/>
  <c r="I164" i="1"/>
  <c r="I138" i="1"/>
  <c r="K133" i="72"/>
  <c r="K159" i="72"/>
  <c r="L138" i="71"/>
  <c r="L164" i="71"/>
  <c r="M158" i="72"/>
  <c r="P158" i="70"/>
  <c r="O138" i="70"/>
  <c r="O164" i="70"/>
  <c r="M158" i="70"/>
  <c r="H164" i="1"/>
  <c r="G164" i="72"/>
  <c r="N164" i="1"/>
  <c r="N138" i="1"/>
  <c r="K132" i="72"/>
  <c r="K158" i="72"/>
  <c r="I43" i="1"/>
  <c r="H89" i="1"/>
  <c r="Q43" i="1"/>
  <c r="P89" i="1"/>
  <c r="J43" i="1"/>
  <c r="I89" i="1"/>
  <c r="Q132" i="69"/>
  <c r="Q158" i="69"/>
  <c r="Q164" i="1"/>
  <c r="Q138" i="1"/>
  <c r="Q132" i="70"/>
  <c r="Q158" i="70"/>
  <c r="F43" i="70"/>
  <c r="E89" i="70"/>
  <c r="F43" i="69"/>
  <c r="E89" i="69"/>
  <c r="Q89" i="1"/>
  <c r="H43" i="1"/>
  <c r="G89" i="1"/>
  <c r="R138" i="70"/>
  <c r="R164" i="70"/>
  <c r="R138" i="71"/>
  <c r="R164" i="71"/>
  <c r="N43" i="70"/>
  <c r="M89" i="70"/>
  <c r="J43" i="71"/>
  <c r="I89" i="71"/>
  <c r="K43" i="69"/>
  <c r="J89" i="69"/>
  <c r="N133" i="72"/>
  <c r="R86" i="1"/>
  <c r="R78" i="1"/>
  <c r="R89" i="1"/>
  <c r="D41" i="72"/>
  <c r="D41" i="70"/>
  <c r="D41" i="71"/>
  <c r="D41" i="69"/>
  <c r="G158" i="71"/>
  <c r="F164" i="72"/>
  <c r="G158" i="70"/>
  <c r="G158" i="72"/>
  <c r="H133" i="71"/>
  <c r="G159" i="69"/>
  <c r="G159" i="72"/>
  <c r="P133" i="71"/>
  <c r="F164" i="69"/>
  <c r="G159" i="70"/>
  <c r="Q132" i="1" l="1"/>
  <c r="P158" i="1"/>
  <c r="H158" i="1"/>
  <c r="P133" i="72"/>
  <c r="O133" i="72"/>
  <c r="O159" i="72"/>
  <c r="P160" i="71"/>
  <c r="J134" i="71"/>
  <c r="J160" i="71"/>
  <c r="H160" i="71"/>
  <c r="N133" i="1"/>
  <c r="P159" i="1"/>
  <c r="O132" i="72"/>
  <c r="O158" i="72"/>
  <c r="L133" i="70"/>
  <c r="L159" i="70"/>
  <c r="N132" i="1"/>
  <c r="N158" i="1"/>
  <c r="O132" i="69"/>
  <c r="O158" i="69"/>
  <c r="L164" i="1"/>
  <c r="L138" i="1"/>
  <c r="O138" i="1"/>
  <c r="O164" i="1"/>
  <c r="L132" i="71"/>
  <c r="L158" i="71"/>
  <c r="L132" i="72"/>
  <c r="L158" i="72"/>
  <c r="O132" i="70"/>
  <c r="O158" i="70"/>
  <c r="L133" i="71"/>
  <c r="L159" i="71"/>
  <c r="L132" i="70"/>
  <c r="L158" i="70"/>
  <c r="K158" i="1"/>
  <c r="K132" i="1"/>
  <c r="I159" i="1"/>
  <c r="I133" i="1"/>
  <c r="O133" i="70"/>
  <c r="O159" i="70"/>
  <c r="E43" i="70"/>
  <c r="D89" i="70"/>
  <c r="F43" i="1"/>
  <c r="E89" i="1"/>
  <c r="R133" i="71"/>
  <c r="R159" i="71"/>
  <c r="R133" i="72"/>
  <c r="R159" i="72"/>
  <c r="R130" i="71"/>
  <c r="R156" i="71"/>
  <c r="R133" i="70"/>
  <c r="R159" i="70"/>
  <c r="R132" i="72"/>
  <c r="R158" i="72"/>
  <c r="R163" i="70"/>
  <c r="R163" i="72"/>
  <c r="R130" i="72"/>
  <c r="R156" i="72"/>
  <c r="M132" i="70"/>
  <c r="P132" i="70"/>
  <c r="M132" i="72"/>
  <c r="H132" i="71"/>
  <c r="M133" i="71"/>
  <c r="G138" i="69"/>
  <c r="H132" i="72"/>
  <c r="H133" i="70"/>
  <c r="H132" i="70"/>
  <c r="P132" i="72"/>
  <c r="H133" i="69"/>
  <c r="P138" i="1"/>
  <c r="M133" i="70"/>
  <c r="M132" i="71"/>
  <c r="J158" i="1"/>
  <c r="J132" i="1"/>
  <c r="O133" i="71"/>
  <c r="O159" i="71"/>
  <c r="I132" i="1"/>
  <c r="I158" i="1"/>
  <c r="M133" i="69"/>
  <c r="L133" i="69"/>
  <c r="L159" i="69"/>
  <c r="H159" i="1"/>
  <c r="K134" i="71"/>
  <c r="K160" i="71"/>
  <c r="K133" i="1"/>
  <c r="K159" i="1"/>
  <c r="M160" i="71"/>
  <c r="M132" i="69"/>
  <c r="L132" i="69"/>
  <c r="L158" i="69"/>
  <c r="H132" i="69"/>
  <c r="G158" i="69"/>
  <c r="G164" i="1"/>
  <c r="M158" i="1"/>
  <c r="G159" i="71"/>
  <c r="N134" i="71"/>
  <c r="N160" i="71"/>
  <c r="J133" i="1"/>
  <c r="J159" i="1"/>
  <c r="I134" i="71"/>
  <c r="I160" i="71"/>
  <c r="P133" i="69"/>
  <c r="O133" i="69"/>
  <c r="O159" i="69"/>
  <c r="G138" i="70"/>
  <c r="F164" i="70"/>
  <c r="G138" i="71"/>
  <c r="F164" i="71"/>
  <c r="P132" i="71"/>
  <c r="O132" i="71"/>
  <c r="O158" i="71"/>
  <c r="Q156" i="71"/>
  <c r="Q156" i="70"/>
  <c r="E43" i="72"/>
  <c r="D89" i="72"/>
  <c r="E43" i="71"/>
  <c r="D89" i="71"/>
  <c r="E43" i="69"/>
  <c r="D89" i="69"/>
  <c r="R132" i="70"/>
  <c r="R158" i="70"/>
  <c r="R163" i="69"/>
  <c r="R132" i="71"/>
  <c r="R158" i="71"/>
  <c r="R163" i="71"/>
  <c r="R133" i="69"/>
  <c r="R159" i="69"/>
  <c r="R138" i="1"/>
  <c r="R164" i="1"/>
  <c r="R130" i="70"/>
  <c r="R156" i="70"/>
  <c r="R43" i="1"/>
  <c r="G138" i="72"/>
  <c r="H138" i="1"/>
  <c r="P132" i="69"/>
  <c r="P133" i="70"/>
  <c r="H133" i="72"/>
  <c r="M138" i="1"/>
  <c r="P133" i="1"/>
  <c r="M134" i="71"/>
  <c r="E164" i="70"/>
  <c r="F158" i="69"/>
  <c r="F159" i="71"/>
  <c r="P132" i="1" l="1"/>
  <c r="O132" i="1"/>
  <c r="O158" i="1"/>
  <c r="E164" i="71"/>
  <c r="G160" i="71"/>
  <c r="G133" i="69"/>
  <c r="F159" i="69"/>
  <c r="P160" i="1"/>
  <c r="G133" i="72"/>
  <c r="F159" i="72"/>
  <c r="K160" i="1"/>
  <c r="K134" i="1"/>
  <c r="G158" i="1"/>
  <c r="N160" i="1"/>
  <c r="N134" i="1"/>
  <c r="Q134" i="71"/>
  <c r="Q160" i="71"/>
  <c r="Q156" i="69"/>
  <c r="R130" i="69"/>
  <c r="D43" i="69"/>
  <c r="C89" i="69"/>
  <c r="Q156" i="1"/>
  <c r="R134" i="71"/>
  <c r="R160" i="71"/>
  <c r="R156" i="1"/>
  <c r="R130" i="1"/>
  <c r="Q159" i="1"/>
  <c r="Q133" i="1"/>
  <c r="F138" i="70"/>
  <c r="G132" i="69"/>
  <c r="H132" i="1"/>
  <c r="H133" i="1"/>
  <c r="G159" i="1"/>
  <c r="O134" i="71"/>
  <c r="O160" i="71"/>
  <c r="I160" i="1"/>
  <c r="I134" i="1"/>
  <c r="G132" i="70"/>
  <c r="F158" i="70"/>
  <c r="M160" i="1"/>
  <c r="G132" i="71"/>
  <c r="F158" i="71"/>
  <c r="G132" i="72"/>
  <c r="F158" i="72"/>
  <c r="J134" i="1"/>
  <c r="J160" i="1"/>
  <c r="F138" i="72"/>
  <c r="E164" i="72"/>
  <c r="L134" i="71"/>
  <c r="L160" i="71"/>
  <c r="G138" i="1"/>
  <c r="F164" i="1"/>
  <c r="F138" i="69"/>
  <c r="E164" i="69"/>
  <c r="L132" i="1"/>
  <c r="L158" i="1"/>
  <c r="O133" i="1"/>
  <c r="O159" i="1"/>
  <c r="G133" i="70"/>
  <c r="F159" i="70"/>
  <c r="H160" i="1"/>
  <c r="D43" i="72"/>
  <c r="C89" i="72"/>
  <c r="D43" i="70"/>
  <c r="C89" i="70"/>
  <c r="D43" i="71"/>
  <c r="C89" i="71"/>
  <c r="R163" i="1"/>
  <c r="R132" i="1"/>
  <c r="R158" i="1"/>
  <c r="R133" i="1"/>
  <c r="R159" i="1"/>
  <c r="F138" i="71"/>
  <c r="G133" i="71"/>
  <c r="M132" i="1"/>
  <c r="H134" i="71"/>
  <c r="P134" i="71"/>
  <c r="F133" i="70" l="1"/>
  <c r="E159" i="70"/>
  <c r="F132" i="69"/>
  <c r="E158" i="69"/>
  <c r="F160" i="71"/>
  <c r="F158" i="1"/>
  <c r="E138" i="69"/>
  <c r="D164" i="69"/>
  <c r="D164" i="71"/>
  <c r="G133" i="1"/>
  <c r="F159" i="1"/>
  <c r="G160" i="1"/>
  <c r="F138" i="1"/>
  <c r="E164" i="1"/>
  <c r="F133" i="72"/>
  <c r="E159" i="72"/>
  <c r="R160" i="1"/>
  <c r="R134" i="1"/>
  <c r="G134" i="71"/>
  <c r="E138" i="71"/>
  <c r="E43" i="1"/>
  <c r="D89" i="1"/>
  <c r="E138" i="70"/>
  <c r="D164" i="70"/>
  <c r="D164" i="72"/>
  <c r="E158" i="70"/>
  <c r="F132" i="72"/>
  <c r="E158" i="72"/>
  <c r="E159" i="69"/>
  <c r="M134" i="1"/>
  <c r="L134" i="1"/>
  <c r="L160" i="1"/>
  <c r="F132" i="71"/>
  <c r="E158" i="71"/>
  <c r="F133" i="71"/>
  <c r="E159" i="71"/>
  <c r="P134" i="1"/>
  <c r="O134" i="1"/>
  <c r="O160" i="1"/>
  <c r="Q134" i="1"/>
  <c r="Q160" i="1"/>
  <c r="D43" i="1"/>
  <c r="C89" i="1"/>
  <c r="H134" i="1"/>
  <c r="E138" i="72"/>
  <c r="F132" i="70"/>
  <c r="G132" i="1"/>
  <c r="F133" i="69"/>
  <c r="C164" i="69"/>
  <c r="C164" i="72"/>
  <c r="C164" i="70"/>
  <c r="C164" i="71"/>
  <c r="E159" i="1" l="1"/>
  <c r="G134" i="1"/>
  <c r="F160" i="1"/>
  <c r="E132" i="71"/>
  <c r="D158" i="71"/>
  <c r="D164" i="1"/>
  <c r="D159" i="72"/>
  <c r="D158" i="72"/>
  <c r="D158" i="70"/>
  <c r="D158" i="69"/>
  <c r="E160" i="71"/>
  <c r="E158" i="1"/>
  <c r="D159" i="70"/>
  <c r="E133" i="71"/>
  <c r="D159" i="71"/>
  <c r="D159" i="69"/>
  <c r="E133" i="69"/>
  <c r="E132" i="72"/>
  <c r="E138" i="1"/>
  <c r="F133" i="1"/>
  <c r="D138" i="71"/>
  <c r="D138" i="69"/>
  <c r="F134" i="71"/>
  <c r="E132" i="69"/>
  <c r="E132" i="70"/>
  <c r="D138" i="72"/>
  <c r="D138" i="70"/>
  <c r="E133" i="72"/>
  <c r="F132" i="1"/>
  <c r="E133" i="70"/>
  <c r="F135" i="69"/>
  <c r="E134" i="71"/>
  <c r="C159" i="70"/>
  <c r="C158" i="71"/>
  <c r="F134" i="1"/>
  <c r="C158" i="72"/>
  <c r="C159" i="69"/>
  <c r="D138" i="1"/>
  <c r="C158" i="69"/>
  <c r="C159" i="72"/>
  <c r="C158" i="70"/>
  <c r="C159" i="71"/>
  <c r="D158" i="1" l="1"/>
  <c r="F161" i="69"/>
  <c r="F161" i="71"/>
  <c r="D133" i="69"/>
  <c r="D133" i="71"/>
  <c r="D132" i="69"/>
  <c r="D132" i="70"/>
  <c r="D132" i="72"/>
  <c r="D133" i="72"/>
  <c r="C164" i="1"/>
  <c r="E160" i="1"/>
  <c r="E133" i="1"/>
  <c r="D159" i="1"/>
  <c r="D160" i="71"/>
  <c r="D133" i="70"/>
  <c r="E132" i="1"/>
  <c r="D132" i="71"/>
  <c r="E135" i="69"/>
  <c r="G135" i="71"/>
  <c r="G135" i="69"/>
  <c r="C160" i="71"/>
  <c r="E134" i="1"/>
  <c r="D133" i="1"/>
  <c r="C158" i="1" l="1"/>
  <c r="D134" i="71"/>
  <c r="C159" i="1"/>
  <c r="D160" i="1"/>
  <c r="D132" i="1"/>
  <c r="F135" i="71"/>
  <c r="H135" i="71"/>
  <c r="H135" i="69"/>
  <c r="C160" i="1" l="1"/>
  <c r="G161" i="71"/>
  <c r="E161" i="69"/>
  <c r="D134" i="1"/>
  <c r="I135" i="71"/>
  <c r="D135" i="69"/>
  <c r="I135" i="69"/>
  <c r="D161" i="69" l="1"/>
  <c r="G161" i="69"/>
  <c r="E135" i="71"/>
  <c r="D135" i="71"/>
  <c r="C161" i="69"/>
  <c r="E161" i="71"/>
  <c r="H161" i="71"/>
  <c r="J135" i="71"/>
  <c r="J135" i="69"/>
  <c r="M28" i="71"/>
  <c r="L28" i="71"/>
  <c r="K28" i="71"/>
  <c r="J28" i="71"/>
  <c r="I28" i="71"/>
  <c r="H28" i="71"/>
  <c r="G28" i="71"/>
  <c r="F28" i="71"/>
  <c r="E28" i="71"/>
  <c r="D28" i="71"/>
  <c r="D161" i="71" l="1"/>
  <c r="I161" i="71"/>
  <c r="H161" i="69"/>
  <c r="C161" i="71"/>
  <c r="K135" i="71"/>
  <c r="K135" i="69"/>
  <c r="J161" i="71" l="1"/>
  <c r="I161" i="69"/>
  <c r="L135" i="71"/>
  <c r="L135" i="69"/>
  <c r="J161" i="69" l="1"/>
  <c r="K161" i="71"/>
  <c r="M135" i="71"/>
  <c r="M135" i="69"/>
  <c r="L161" i="71" l="1"/>
  <c r="K161" i="69"/>
  <c r="N135" i="71"/>
  <c r="N135" i="69"/>
  <c r="L161" i="69" l="1"/>
  <c r="M161" i="71"/>
  <c r="R73" i="69"/>
  <c r="O135" i="71"/>
  <c r="O135" i="69"/>
  <c r="N161" i="71" l="1"/>
  <c r="M161" i="69"/>
  <c r="Q110" i="71"/>
  <c r="R72" i="69"/>
  <c r="P135" i="71"/>
  <c r="P135" i="69"/>
  <c r="O161" i="71" l="1"/>
  <c r="R88" i="69"/>
  <c r="Q94" i="71"/>
  <c r="Q135" i="71"/>
  <c r="R135" i="69"/>
  <c r="Q161" i="71"/>
  <c r="N161" i="69"/>
  <c r="Q95" i="71"/>
  <c r="Q113" i="71"/>
  <c r="Q112" i="71"/>
  <c r="Q105" i="71"/>
  <c r="Q97" i="71"/>
  <c r="Q98" i="71"/>
  <c r="Q107" i="71"/>
  <c r="Q100" i="71"/>
  <c r="Q101" i="71"/>
  <c r="Q102" i="71"/>
  <c r="Q99" i="71"/>
  <c r="Q96" i="71"/>
  <c r="Q109" i="71"/>
  <c r="Q108" i="71"/>
  <c r="Q103" i="71"/>
  <c r="Q106" i="71"/>
  <c r="Q104" i="71"/>
  <c r="Q111" i="71"/>
  <c r="Q135" i="69"/>
  <c r="Q161" i="69" l="1"/>
  <c r="R88" i="71"/>
  <c r="P161" i="71"/>
  <c r="O161" i="69"/>
  <c r="R161" i="69"/>
  <c r="R73" i="71"/>
  <c r="R72" i="71"/>
  <c r="R135" i="71"/>
  <c r="Q178" i="71" l="1"/>
  <c r="Q173" i="71"/>
  <c r="Q170" i="71"/>
  <c r="Q177" i="71"/>
  <c r="Q169" i="71"/>
  <c r="Q171" i="71"/>
  <c r="Q172" i="71"/>
  <c r="Q176" i="71"/>
  <c r="Q174" i="71"/>
  <c r="R162" i="69"/>
  <c r="Q95" i="69"/>
  <c r="Q113" i="69"/>
  <c r="Q98" i="69"/>
  <c r="Q99" i="69"/>
  <c r="Q105" i="69"/>
  <c r="Q97" i="69"/>
  <c r="Q102" i="69"/>
  <c r="Q107" i="69"/>
  <c r="Q100" i="69"/>
  <c r="Q101" i="69"/>
  <c r="Q96" i="69"/>
  <c r="Q108" i="69"/>
  <c r="Q109" i="69"/>
  <c r="Q112" i="69"/>
  <c r="Q103" i="69"/>
  <c r="Q106" i="69"/>
  <c r="Q104" i="69"/>
  <c r="Q111" i="69"/>
  <c r="Q94" i="69"/>
  <c r="Q110" i="69"/>
  <c r="R90" i="71"/>
  <c r="P161" i="69"/>
  <c r="R161" i="71"/>
  <c r="R90" i="69"/>
  <c r="R113" i="69"/>
  <c r="R109" i="69"/>
  <c r="R112" i="69"/>
  <c r="R96" i="69"/>
  <c r="R100" i="69"/>
  <c r="R97" i="69"/>
  <c r="R108" i="69"/>
  <c r="R103" i="69"/>
  <c r="R102" i="69"/>
  <c r="R101" i="69"/>
  <c r="R99" i="69"/>
  <c r="R98" i="69"/>
  <c r="R107" i="69"/>
  <c r="R106" i="69"/>
  <c r="R105" i="69"/>
  <c r="R104" i="69"/>
  <c r="R111" i="69"/>
  <c r="R95" i="69"/>
  <c r="R110" i="69"/>
  <c r="R94" i="69"/>
  <c r="Q175" i="71"/>
  <c r="R165" i="69" l="1"/>
  <c r="R178" i="69"/>
  <c r="R177" i="69"/>
  <c r="R170" i="69"/>
  <c r="R171" i="69"/>
  <c r="R169" i="69"/>
  <c r="R173" i="69"/>
  <c r="R172" i="69"/>
  <c r="R176" i="69"/>
  <c r="R174" i="69"/>
  <c r="R113" i="71"/>
  <c r="R109" i="71"/>
  <c r="R112" i="71"/>
  <c r="R96" i="71"/>
  <c r="R108" i="71"/>
  <c r="R98" i="71"/>
  <c r="R97" i="71"/>
  <c r="R101" i="71"/>
  <c r="R100" i="71"/>
  <c r="R102" i="71"/>
  <c r="R103" i="71"/>
  <c r="R107" i="71"/>
  <c r="R106" i="71"/>
  <c r="R105" i="71"/>
  <c r="R99" i="71"/>
  <c r="R104" i="71"/>
  <c r="R111" i="71"/>
  <c r="R110" i="71"/>
  <c r="R95" i="71"/>
  <c r="R94" i="71"/>
  <c r="Q178" i="69"/>
  <c r="Q173" i="69"/>
  <c r="Q170" i="69"/>
  <c r="Q177" i="69"/>
  <c r="Q171" i="69"/>
  <c r="Q169" i="69"/>
  <c r="Q172" i="69"/>
  <c r="Q176" i="69"/>
  <c r="Q174" i="69"/>
  <c r="R162" i="71"/>
  <c r="Q175" i="69"/>
  <c r="R175" i="69"/>
  <c r="R165" i="71" l="1"/>
  <c r="R178" i="71"/>
  <c r="R177" i="71"/>
  <c r="R170" i="71"/>
  <c r="R171" i="71"/>
  <c r="R169" i="71"/>
  <c r="R173" i="71"/>
  <c r="R172" i="71"/>
  <c r="R176" i="71"/>
  <c r="R174" i="71"/>
  <c r="R175" i="71"/>
  <c r="L44" i="69" l="1"/>
  <c r="I44" i="69"/>
  <c r="J44" i="69"/>
  <c r="M44" i="69"/>
  <c r="L44" i="70" l="1"/>
  <c r="J44" i="70"/>
  <c r="M44" i="70"/>
  <c r="I44" i="70"/>
  <c r="K44" i="70"/>
  <c r="H44" i="69"/>
  <c r="H44" i="70" l="1"/>
  <c r="F44" i="69"/>
  <c r="H163" i="69"/>
  <c r="H163" i="70" l="1"/>
  <c r="I137" i="70"/>
  <c r="I163" i="70"/>
  <c r="K131" i="69"/>
  <c r="K157" i="69"/>
  <c r="J137" i="70"/>
  <c r="J163" i="70"/>
  <c r="J131" i="69"/>
  <c r="J157" i="69"/>
  <c r="I157" i="69"/>
  <c r="K137" i="70"/>
  <c r="K163" i="70"/>
  <c r="I137" i="69"/>
  <c r="I163" i="69"/>
  <c r="K163" i="69"/>
  <c r="G44" i="70"/>
  <c r="F44" i="70"/>
  <c r="E44" i="69"/>
  <c r="G44" i="69"/>
  <c r="G157" i="69" l="1"/>
  <c r="L137" i="69"/>
  <c r="L163" i="69"/>
  <c r="L137" i="70"/>
  <c r="L163" i="70"/>
  <c r="L131" i="69"/>
  <c r="L157" i="69"/>
  <c r="H137" i="69"/>
  <c r="G163" i="69"/>
  <c r="H157" i="70"/>
  <c r="H131" i="69" l="1"/>
  <c r="H157" i="69"/>
  <c r="I131" i="69"/>
  <c r="F131" i="69"/>
  <c r="F157" i="69"/>
  <c r="I131" i="70"/>
  <c r="I157" i="70"/>
  <c r="G163" i="70"/>
  <c r="H137" i="70"/>
  <c r="E157" i="69"/>
  <c r="J137" i="69"/>
  <c r="J163" i="69"/>
  <c r="K137" i="69"/>
  <c r="E163" i="69"/>
  <c r="K131" i="70"/>
  <c r="K157" i="70"/>
  <c r="G131" i="69"/>
  <c r="L131" i="70"/>
  <c r="L157" i="70"/>
  <c r="J131" i="70"/>
  <c r="J157" i="70"/>
  <c r="E44" i="70"/>
  <c r="D44" i="69"/>
  <c r="D157" i="69" l="1"/>
  <c r="F137" i="70"/>
  <c r="F163" i="70"/>
  <c r="E163" i="70"/>
  <c r="E131" i="69"/>
  <c r="D163" i="69"/>
  <c r="H131" i="70"/>
  <c r="G157" i="70"/>
  <c r="E157" i="70"/>
  <c r="E137" i="69"/>
  <c r="G137" i="70"/>
  <c r="D44" i="70"/>
  <c r="F137" i="69" l="1"/>
  <c r="F163" i="69"/>
  <c r="G137" i="69"/>
  <c r="F131" i="70"/>
  <c r="F157" i="70"/>
  <c r="G131" i="70"/>
  <c r="C163" i="69" l="1"/>
  <c r="D137" i="69"/>
  <c r="D163" i="70"/>
  <c r="E137" i="70"/>
  <c r="D157" i="70"/>
  <c r="E131" i="70"/>
  <c r="C157" i="69"/>
  <c r="D131" i="69"/>
  <c r="C157" i="70"/>
  <c r="C163" i="70"/>
  <c r="D137" i="70" l="1"/>
  <c r="D131" i="70"/>
  <c r="M44" i="72" l="1"/>
  <c r="K44" i="72" l="1"/>
  <c r="H44" i="72"/>
  <c r="I44" i="72"/>
  <c r="J44" i="72"/>
  <c r="L44" i="72"/>
  <c r="L157" i="71" l="1"/>
  <c r="L157" i="72"/>
  <c r="G44" i="71"/>
  <c r="G157" i="71"/>
  <c r="G157" i="72"/>
  <c r="L163" i="72"/>
  <c r="L163" i="71"/>
  <c r="I163" i="71"/>
  <c r="K131" i="72" l="1"/>
  <c r="K157" i="72"/>
  <c r="I131" i="72"/>
  <c r="I157" i="72"/>
  <c r="J131" i="71"/>
  <c r="J157" i="71"/>
  <c r="K131" i="71"/>
  <c r="K157" i="71"/>
  <c r="H131" i="71"/>
  <c r="H157" i="71"/>
  <c r="H131" i="72"/>
  <c r="H157" i="72"/>
  <c r="I131" i="71"/>
  <c r="I157" i="71"/>
  <c r="J131" i="72"/>
  <c r="J157" i="72"/>
  <c r="L131" i="72"/>
  <c r="L131" i="71"/>
  <c r="L157" i="1"/>
  <c r="F44" i="72"/>
  <c r="G44" i="72"/>
  <c r="E44" i="71"/>
  <c r="J157" i="1" l="1"/>
  <c r="J131" i="1"/>
  <c r="K131" i="1"/>
  <c r="K157" i="1"/>
  <c r="G131" i="72"/>
  <c r="F157" i="72"/>
  <c r="K163" i="1"/>
  <c r="K137" i="1"/>
  <c r="J163" i="1"/>
  <c r="J137" i="1"/>
  <c r="H137" i="1"/>
  <c r="H163" i="1"/>
  <c r="J137" i="72"/>
  <c r="J163" i="72"/>
  <c r="G131" i="71"/>
  <c r="F157" i="71"/>
  <c r="L163" i="1"/>
  <c r="L137" i="1"/>
  <c r="I137" i="72"/>
  <c r="I163" i="72"/>
  <c r="G163" i="1"/>
  <c r="H131" i="1"/>
  <c r="H157" i="1"/>
  <c r="I131" i="1"/>
  <c r="I157" i="1"/>
  <c r="I163" i="1"/>
  <c r="I137" i="1"/>
  <c r="L137" i="71"/>
  <c r="K137" i="71"/>
  <c r="K163" i="71"/>
  <c r="J137" i="71"/>
  <c r="J163" i="71"/>
  <c r="I137" i="71"/>
  <c r="H137" i="71"/>
  <c r="H163" i="71"/>
  <c r="L137" i="72"/>
  <c r="K137" i="72"/>
  <c r="K163" i="72"/>
  <c r="H137" i="72"/>
  <c r="H163" i="72"/>
  <c r="G163" i="72"/>
  <c r="G163" i="71"/>
  <c r="G157" i="1"/>
  <c r="L131" i="1"/>
  <c r="E44" i="72"/>
  <c r="G44" i="1"/>
  <c r="G137" i="72"/>
  <c r="G137" i="71"/>
  <c r="G137" i="1" l="1"/>
  <c r="F163" i="1"/>
  <c r="F157" i="1"/>
  <c r="F163" i="71"/>
  <c r="F163" i="72"/>
  <c r="G131" i="1"/>
  <c r="D44" i="72"/>
  <c r="E44" i="1"/>
  <c r="E163" i="72"/>
  <c r="E163" i="1" l="1"/>
  <c r="E157" i="71"/>
  <c r="F131" i="71"/>
  <c r="F137" i="1"/>
  <c r="E157" i="72"/>
  <c r="F131" i="72"/>
  <c r="E163" i="71"/>
  <c r="F137" i="72"/>
  <c r="F137" i="71"/>
  <c r="D157" i="71" l="1"/>
  <c r="D163" i="71"/>
  <c r="D157" i="72"/>
  <c r="E137" i="71"/>
  <c r="E157" i="1"/>
  <c r="F131" i="1"/>
  <c r="D163" i="1"/>
  <c r="E137" i="72"/>
  <c r="D163" i="72"/>
  <c r="E131" i="72"/>
  <c r="E131" i="71"/>
  <c r="E137" i="1"/>
  <c r="C157" i="72"/>
  <c r="C157" i="71"/>
  <c r="C163" i="72"/>
  <c r="D137" i="1"/>
  <c r="C163" i="71"/>
  <c r="D157" i="1" l="1"/>
  <c r="E131" i="1"/>
  <c r="D131" i="72"/>
  <c r="D137" i="71"/>
  <c r="D131" i="71"/>
  <c r="C163" i="1"/>
  <c r="D137" i="72"/>
  <c r="C157" i="1" l="1"/>
  <c r="D131" i="1"/>
  <c r="D26" i="69" l="1"/>
  <c r="K26" i="69"/>
  <c r="H26" i="69"/>
  <c r="I26" i="69"/>
  <c r="J26" i="69" l="1"/>
  <c r="G26" i="69"/>
  <c r="C72" i="69"/>
  <c r="D72" i="69"/>
  <c r="F72" i="69"/>
  <c r="I72" i="69"/>
  <c r="H72" i="69"/>
  <c r="G72" i="69"/>
  <c r="K72" i="69"/>
  <c r="J72" i="69"/>
  <c r="E72" i="69"/>
  <c r="E26" i="69" l="1"/>
  <c r="F26" i="69"/>
  <c r="L79" i="71" l="1"/>
  <c r="L72" i="69" l="1"/>
  <c r="L26" i="69" l="1"/>
  <c r="I79" i="71" l="1"/>
  <c r="C79" i="71"/>
  <c r="L33" i="71"/>
  <c r="E79" i="71"/>
  <c r="G33" i="71"/>
  <c r="I33" i="71"/>
  <c r="K33" i="71"/>
  <c r="H33" i="71" l="1"/>
  <c r="E33" i="71"/>
  <c r="F79" i="71"/>
  <c r="J79" i="71"/>
  <c r="G79" i="71"/>
  <c r="K79" i="71"/>
  <c r="D79" i="71"/>
  <c r="H79" i="71"/>
  <c r="F33" i="71"/>
  <c r="D33" i="71"/>
  <c r="J33" i="71"/>
  <c r="H37" i="69" l="1"/>
  <c r="G37" i="69"/>
  <c r="F37" i="69" l="1"/>
  <c r="C76" i="69"/>
  <c r="E79" i="69"/>
  <c r="L75" i="69"/>
  <c r="I75" i="69"/>
  <c r="E78" i="71"/>
  <c r="L39" i="70"/>
  <c r="D40" i="70"/>
  <c r="K39" i="70"/>
  <c r="F39" i="70"/>
  <c r="J39" i="70"/>
  <c r="H34" i="69"/>
  <c r="G36" i="71"/>
  <c r="G75" i="69"/>
  <c r="L77" i="69"/>
  <c r="J75" i="69"/>
  <c r="H34" i="70"/>
  <c r="H33" i="72"/>
  <c r="K30" i="72"/>
  <c r="H29" i="72"/>
  <c r="H30" i="71"/>
  <c r="L29" i="72"/>
  <c r="L40" i="70"/>
  <c r="J39" i="72"/>
  <c r="I79" i="69"/>
  <c r="K36" i="69"/>
  <c r="J36" i="69"/>
  <c r="G34" i="69"/>
  <c r="J34" i="69"/>
  <c r="K37" i="70"/>
  <c r="D37" i="70"/>
  <c r="D39" i="70"/>
  <c r="E33" i="69"/>
  <c r="L32" i="69"/>
  <c r="H77" i="69"/>
  <c r="J77" i="69"/>
  <c r="E77" i="69"/>
  <c r="G29" i="69"/>
  <c r="D36" i="71"/>
  <c r="I34" i="72"/>
  <c r="J33" i="70"/>
  <c r="F36" i="71"/>
  <c r="L34" i="72"/>
  <c r="F34" i="72"/>
  <c r="I33" i="70"/>
  <c r="E34" i="72"/>
  <c r="H31" i="70"/>
  <c r="E32" i="71"/>
  <c r="H34" i="72"/>
  <c r="G32" i="70"/>
  <c r="L32" i="70"/>
  <c r="L29" i="70"/>
  <c r="G29" i="72"/>
  <c r="G32" i="71"/>
  <c r="E27" i="69"/>
  <c r="K34" i="72"/>
  <c r="K35" i="71"/>
  <c r="G33" i="72"/>
  <c r="F32" i="70"/>
  <c r="D32" i="70"/>
  <c r="F31" i="70"/>
  <c r="G30" i="71"/>
  <c r="I33" i="69"/>
  <c r="I39" i="72"/>
  <c r="F37" i="70"/>
  <c r="D34" i="69"/>
  <c r="D33" i="69"/>
  <c r="I39" i="70"/>
  <c r="E32" i="69"/>
  <c r="D32" i="69"/>
  <c r="L31" i="69"/>
  <c r="J31" i="69"/>
  <c r="E31" i="69"/>
  <c r="L29" i="69"/>
  <c r="E34" i="70"/>
  <c r="K34" i="70"/>
  <c r="G35" i="71"/>
  <c r="G32" i="69"/>
  <c r="J36" i="71"/>
  <c r="G34" i="70"/>
  <c r="J34" i="70"/>
  <c r="E33" i="70"/>
  <c r="J33" i="72"/>
  <c r="E33" i="72"/>
  <c r="I32" i="70"/>
  <c r="F32" i="72"/>
  <c r="K31" i="72"/>
  <c r="L32" i="71"/>
  <c r="I35" i="71"/>
  <c r="I30" i="72"/>
  <c r="E29" i="72"/>
  <c r="I32" i="72"/>
  <c r="L31" i="70"/>
  <c r="D31" i="72"/>
  <c r="F31" i="72"/>
  <c r="H31" i="72"/>
  <c r="G29" i="70"/>
  <c r="F30" i="72"/>
  <c r="F35" i="70"/>
  <c r="K40" i="70"/>
  <c r="E38" i="72"/>
  <c r="K40" i="72"/>
  <c r="H27" i="69"/>
  <c r="H39" i="72"/>
  <c r="H38" i="70"/>
  <c r="I37" i="70"/>
  <c r="D38" i="72"/>
  <c r="K38" i="71"/>
  <c r="I38" i="72"/>
  <c r="G38" i="72"/>
  <c r="D37" i="72"/>
  <c r="D35" i="72"/>
  <c r="I31" i="71"/>
  <c r="F28" i="72"/>
  <c r="G28" i="72"/>
  <c r="E28" i="72"/>
  <c r="L33" i="69"/>
  <c r="H39" i="71"/>
  <c r="F77" i="69"/>
  <c r="H31" i="69"/>
  <c r="K76" i="69"/>
  <c r="D30" i="69"/>
  <c r="H28" i="69"/>
  <c r="K34" i="71"/>
  <c r="E31" i="71"/>
  <c r="I28" i="72"/>
  <c r="L37" i="69"/>
  <c r="L31" i="71"/>
  <c r="G31" i="71"/>
  <c r="E30" i="71"/>
  <c r="K28" i="72"/>
  <c r="H28" i="72"/>
  <c r="M28" i="72"/>
  <c r="I37" i="69"/>
  <c r="H40" i="71"/>
  <c r="D40" i="72"/>
  <c r="I40" i="71"/>
  <c r="F40" i="70"/>
  <c r="L40" i="71"/>
  <c r="I35" i="69"/>
  <c r="I40" i="70"/>
  <c r="G39" i="72"/>
  <c r="F38" i="70"/>
  <c r="H38" i="71"/>
  <c r="L36" i="71"/>
  <c r="K35" i="72"/>
  <c r="G30" i="70"/>
  <c r="F35" i="71"/>
  <c r="I37" i="72"/>
  <c r="K38" i="70"/>
  <c r="F37" i="72"/>
  <c r="F39" i="72"/>
  <c r="D39" i="72"/>
  <c r="F38" i="71"/>
  <c r="J35" i="72"/>
  <c r="J38" i="71"/>
  <c r="I35" i="70"/>
  <c r="E35" i="70"/>
  <c r="I30" i="70"/>
  <c r="D28" i="72"/>
  <c r="E39" i="71"/>
  <c r="F39" i="71"/>
  <c r="I39" i="71"/>
  <c r="K39" i="71"/>
  <c r="D28" i="69"/>
  <c r="K28" i="69"/>
  <c r="K35" i="70"/>
  <c r="H76" i="69"/>
  <c r="J28" i="69"/>
  <c r="I28" i="69"/>
  <c r="L28" i="69"/>
  <c r="M28" i="69"/>
  <c r="F28" i="69"/>
  <c r="J34" i="71"/>
  <c r="H30" i="70"/>
  <c r="L33" i="72"/>
  <c r="L28" i="72"/>
  <c r="J28" i="72"/>
  <c r="J40" i="71"/>
  <c r="I40" i="72"/>
  <c r="D75" i="1" l="1"/>
  <c r="K80" i="1"/>
  <c r="L81" i="1"/>
  <c r="F76" i="1"/>
  <c r="J77" i="1"/>
  <c r="G76" i="1"/>
  <c r="H81" i="1"/>
  <c r="I78" i="70"/>
  <c r="J32" i="70"/>
  <c r="H40" i="70"/>
  <c r="F30" i="69"/>
  <c r="G39" i="71"/>
  <c r="L30" i="70"/>
  <c r="E39" i="72"/>
  <c r="J35" i="69"/>
  <c r="G38" i="71"/>
  <c r="E37" i="72"/>
  <c r="E38" i="70"/>
  <c r="G38" i="70"/>
  <c r="G40" i="70"/>
  <c r="H31" i="71"/>
  <c r="E30" i="70"/>
  <c r="D30" i="70"/>
  <c r="F37" i="71"/>
  <c r="H30" i="69"/>
  <c r="H37" i="72"/>
  <c r="J39" i="71"/>
  <c r="L39" i="71"/>
  <c r="D31" i="71"/>
  <c r="J30" i="70"/>
  <c r="I38" i="71"/>
  <c r="L38" i="71"/>
  <c r="G37" i="72"/>
  <c r="H35" i="69"/>
  <c r="G35" i="69"/>
  <c r="E35" i="71"/>
  <c r="L35" i="72"/>
  <c r="J35" i="70"/>
  <c r="H35" i="70"/>
  <c r="H38" i="72"/>
  <c r="K38" i="72"/>
  <c r="J38" i="72"/>
  <c r="I38" i="70"/>
  <c r="F38" i="72"/>
  <c r="K31" i="71"/>
  <c r="H32" i="70"/>
  <c r="D33" i="72"/>
  <c r="J31" i="72"/>
  <c r="G35" i="70"/>
  <c r="L35" i="70"/>
  <c r="D35" i="70"/>
  <c r="D29" i="72"/>
  <c r="H30" i="72"/>
  <c r="F31" i="71"/>
  <c r="L30" i="71"/>
  <c r="F29" i="72"/>
  <c r="J35" i="71"/>
  <c r="D27" i="69"/>
  <c r="K32" i="69"/>
  <c r="F32" i="69"/>
  <c r="H33" i="70"/>
  <c r="L35" i="71"/>
  <c r="D32" i="71"/>
  <c r="G31" i="72"/>
  <c r="E31" i="72"/>
  <c r="G32" i="72"/>
  <c r="D32" i="72"/>
  <c r="G31" i="70"/>
  <c r="I29" i="72"/>
  <c r="K29" i="70"/>
  <c r="H32" i="71"/>
  <c r="L34" i="71"/>
  <c r="F33" i="72"/>
  <c r="K32" i="71"/>
  <c r="E31" i="70"/>
  <c r="K31" i="70"/>
  <c r="J31" i="70"/>
  <c r="K32" i="70"/>
  <c r="E32" i="70"/>
  <c r="L34" i="70"/>
  <c r="I33" i="72"/>
  <c r="L30" i="72"/>
  <c r="I31" i="72"/>
  <c r="I31" i="70"/>
  <c r="K32" i="72"/>
  <c r="F33" i="70"/>
  <c r="D30" i="72"/>
  <c r="J30" i="72"/>
  <c r="J34" i="72"/>
  <c r="H36" i="71"/>
  <c r="F27" i="69"/>
  <c r="K33" i="70"/>
  <c r="L27" i="69"/>
  <c r="D34" i="72"/>
  <c r="E76" i="69"/>
  <c r="K75" i="69"/>
  <c r="D77" i="69"/>
  <c r="D79" i="69"/>
  <c r="F79" i="69"/>
  <c r="H79" i="69"/>
  <c r="D75" i="69"/>
  <c r="F75" i="69"/>
  <c r="G76" i="69"/>
  <c r="G77" i="69"/>
  <c r="I77" i="69"/>
  <c r="K77" i="69"/>
  <c r="L79" i="69"/>
  <c r="C79" i="69"/>
  <c r="K79" i="69"/>
  <c r="E78" i="70"/>
  <c r="J78" i="71"/>
  <c r="G78" i="70"/>
  <c r="J78" i="70"/>
  <c r="C78" i="71"/>
  <c r="G78" i="71"/>
  <c r="D78" i="70"/>
  <c r="L78" i="70"/>
  <c r="J78" i="69"/>
  <c r="G78" i="69"/>
  <c r="E78" i="69"/>
  <c r="C78" i="69"/>
  <c r="D78" i="69"/>
  <c r="C78" i="70"/>
  <c r="L78" i="71"/>
  <c r="H78" i="71"/>
  <c r="F78" i="71"/>
  <c r="K78" i="70"/>
  <c r="D78" i="71"/>
  <c r="K78" i="71"/>
  <c r="F78" i="70"/>
  <c r="H78" i="70"/>
  <c r="I78" i="72"/>
  <c r="J32" i="72"/>
  <c r="E82" i="69"/>
  <c r="C77" i="70"/>
  <c r="I76" i="72"/>
  <c r="D77" i="70"/>
  <c r="J77" i="70"/>
  <c r="H74" i="72"/>
  <c r="G74" i="69"/>
  <c r="J79" i="70"/>
  <c r="F76" i="71"/>
  <c r="E83" i="71"/>
  <c r="O87" i="71"/>
  <c r="K85" i="71"/>
  <c r="G87" i="71"/>
  <c r="J75" i="70"/>
  <c r="L74" i="69"/>
  <c r="I74" i="69"/>
  <c r="E75" i="71"/>
  <c r="F74" i="72"/>
  <c r="E74" i="72"/>
  <c r="H76" i="71"/>
  <c r="I75" i="72"/>
  <c r="H77" i="71"/>
  <c r="D75" i="70"/>
  <c r="K76" i="72"/>
  <c r="F77" i="72"/>
  <c r="D77" i="72"/>
  <c r="L75" i="71"/>
  <c r="O74" i="72"/>
  <c r="M74" i="72"/>
  <c r="P74" i="72"/>
  <c r="M74" i="69"/>
  <c r="L75" i="72"/>
  <c r="C80" i="70"/>
  <c r="J74" i="69"/>
  <c r="D83" i="71"/>
  <c r="G83" i="72"/>
  <c r="F87" i="71"/>
  <c r="C74" i="72"/>
  <c r="L82" i="71"/>
  <c r="H78" i="72"/>
  <c r="G80" i="72"/>
  <c r="N87" i="72"/>
  <c r="D80" i="72"/>
  <c r="I81" i="71"/>
  <c r="H79" i="70"/>
  <c r="E80" i="72"/>
  <c r="H73" i="69"/>
  <c r="C73" i="69"/>
  <c r="K80" i="72"/>
  <c r="L81" i="72"/>
  <c r="I82" i="71"/>
  <c r="C81" i="72"/>
  <c r="E81" i="72"/>
  <c r="F78" i="69"/>
  <c r="F81" i="71"/>
  <c r="L83" i="70"/>
  <c r="I81" i="72"/>
  <c r="C82" i="71"/>
  <c r="M87" i="70"/>
  <c r="K78" i="69"/>
  <c r="E84" i="71"/>
  <c r="K80" i="69"/>
  <c r="D87" i="72"/>
  <c r="G87" i="72"/>
  <c r="H84" i="71"/>
  <c r="C84" i="71"/>
  <c r="K84" i="71"/>
  <c r="J84" i="71"/>
  <c r="F83" i="72"/>
  <c r="E83" i="72"/>
  <c r="G85" i="70"/>
  <c r="K84" i="72"/>
  <c r="C85" i="70"/>
  <c r="C84" i="72"/>
  <c r="G83" i="70"/>
  <c r="C83" i="70"/>
  <c r="H83" i="70"/>
  <c r="F83" i="70"/>
  <c r="J83" i="70"/>
  <c r="I80" i="69"/>
  <c r="F80" i="69"/>
  <c r="L86" i="72"/>
  <c r="G81" i="69"/>
  <c r="E86" i="70"/>
  <c r="F86" i="70"/>
  <c r="I87" i="70"/>
  <c r="G87" i="70"/>
  <c r="H83" i="72"/>
  <c r="I85" i="72"/>
  <c r="G84" i="70"/>
  <c r="G85" i="72"/>
  <c r="K85" i="72"/>
  <c r="F81" i="69"/>
  <c r="L81" i="69"/>
  <c r="K86" i="70"/>
  <c r="L81" i="71"/>
  <c r="H77" i="70"/>
  <c r="L81" i="70"/>
  <c r="N87" i="70"/>
  <c r="J81" i="71"/>
  <c r="I80" i="72"/>
  <c r="J80" i="72"/>
  <c r="D73" i="69"/>
  <c r="G80" i="70"/>
  <c r="L84" i="70"/>
  <c r="H81" i="72"/>
  <c r="G82" i="71"/>
  <c r="J81" i="72"/>
  <c r="G81" i="72"/>
  <c r="K82" i="71"/>
  <c r="F73" i="69"/>
  <c r="G81" i="71"/>
  <c r="D81" i="71"/>
  <c r="H80" i="70"/>
  <c r="J82" i="71"/>
  <c r="H82" i="71"/>
  <c r="L85" i="70"/>
  <c r="K81" i="72"/>
  <c r="F82" i="71"/>
  <c r="I81" i="70"/>
  <c r="G81" i="70"/>
  <c r="F84" i="71"/>
  <c r="J87" i="70"/>
  <c r="D87" i="70"/>
  <c r="G84" i="71"/>
  <c r="K83" i="72"/>
  <c r="D85" i="70"/>
  <c r="D83" i="70"/>
  <c r="I83" i="70"/>
  <c r="J84" i="72"/>
  <c r="I84" i="72"/>
  <c r="F85" i="70"/>
  <c r="K83" i="70"/>
  <c r="H84" i="70"/>
  <c r="K86" i="72"/>
  <c r="F87" i="72"/>
  <c r="I86" i="70"/>
  <c r="H86" i="70"/>
  <c r="J87" i="72"/>
  <c r="C86" i="70"/>
  <c r="D84" i="72"/>
  <c r="D80" i="69"/>
  <c r="H80" i="69"/>
  <c r="E84" i="72"/>
  <c r="G86" i="71"/>
  <c r="K74" i="72"/>
  <c r="I77" i="72"/>
  <c r="E77" i="70"/>
  <c r="F80" i="71"/>
  <c r="J86" i="71"/>
  <c r="F76" i="72"/>
  <c r="E79" i="70"/>
  <c r="N87" i="71"/>
  <c r="L85" i="71"/>
  <c r="K80" i="71"/>
  <c r="I85" i="71"/>
  <c r="I87" i="71"/>
  <c r="H75" i="72"/>
  <c r="C75" i="70"/>
  <c r="I77" i="70"/>
  <c r="K74" i="69"/>
  <c r="C74" i="69"/>
  <c r="O74" i="69"/>
  <c r="L77" i="70"/>
  <c r="G75" i="71"/>
  <c r="D76" i="71"/>
  <c r="J75" i="72"/>
  <c r="G75" i="72"/>
  <c r="G77" i="71"/>
  <c r="E76" i="71"/>
  <c r="I77" i="71"/>
  <c r="J76" i="72"/>
  <c r="G75" i="70"/>
  <c r="I76" i="70"/>
  <c r="D76" i="70"/>
  <c r="H77" i="72"/>
  <c r="L77" i="71"/>
  <c r="L75" i="70"/>
  <c r="P74" i="69"/>
  <c r="N74" i="69"/>
  <c r="E74" i="69"/>
  <c r="H74" i="69"/>
  <c r="F83" i="71"/>
  <c r="H85" i="71"/>
  <c r="C75" i="72"/>
  <c r="H75" i="70"/>
  <c r="F75" i="70"/>
  <c r="K76" i="70"/>
  <c r="H76" i="70"/>
  <c r="C77" i="72"/>
  <c r="K77" i="70"/>
  <c r="E78" i="72"/>
  <c r="K75" i="70"/>
  <c r="L84" i="71"/>
  <c r="H81" i="71"/>
  <c r="L73" i="69"/>
  <c r="I80" i="70"/>
  <c r="F80" i="70"/>
  <c r="E82" i="71"/>
  <c r="F81" i="72"/>
  <c r="D81" i="70"/>
  <c r="H81" i="70"/>
  <c r="I84" i="71"/>
  <c r="H80" i="72"/>
  <c r="K79" i="70"/>
  <c r="K81" i="71"/>
  <c r="M87" i="72"/>
  <c r="O87" i="70"/>
  <c r="C83" i="72"/>
  <c r="F84" i="72"/>
  <c r="H84" i="72"/>
  <c r="H85" i="70"/>
  <c r="C85" i="72"/>
  <c r="E85" i="72"/>
  <c r="H86" i="72"/>
  <c r="E87" i="72"/>
  <c r="G86" i="70"/>
  <c r="C87" i="70"/>
  <c r="H87" i="70"/>
  <c r="L82" i="69"/>
  <c r="C80" i="69"/>
  <c r="L80" i="69"/>
  <c r="E83" i="70"/>
  <c r="L87" i="72"/>
  <c r="H85" i="72"/>
  <c r="D85" i="72"/>
  <c r="J84" i="70"/>
  <c r="C81" i="69"/>
  <c r="J81" i="69"/>
  <c r="G86" i="72"/>
  <c r="I81" i="69"/>
  <c r="E87" i="70"/>
  <c r="I82" i="69"/>
  <c r="J82" i="69"/>
  <c r="G82" i="69"/>
  <c r="K87" i="70"/>
  <c r="P87" i="70"/>
  <c r="F77" i="70"/>
  <c r="E81" i="71"/>
  <c r="C76" i="72"/>
  <c r="F76" i="70"/>
  <c r="K80" i="70"/>
  <c r="F79" i="70"/>
  <c r="F80" i="72"/>
  <c r="G73" i="69"/>
  <c r="D81" i="72"/>
  <c r="L87" i="70"/>
  <c r="L78" i="69"/>
  <c r="E73" i="69"/>
  <c r="K73" i="69"/>
  <c r="C80" i="72"/>
  <c r="E80" i="70"/>
  <c r="D82" i="71"/>
  <c r="L86" i="70"/>
  <c r="D84" i="71"/>
  <c r="I83" i="72"/>
  <c r="G80" i="69"/>
  <c r="G84" i="72"/>
  <c r="I85" i="70"/>
  <c r="E85" i="70"/>
  <c r="E80" i="69"/>
  <c r="J85" i="70"/>
  <c r="I84" i="70"/>
  <c r="J86" i="72"/>
  <c r="C86" i="72"/>
  <c r="E86" i="72"/>
  <c r="I87" i="72"/>
  <c r="J86" i="70"/>
  <c r="F87" i="70"/>
  <c r="K82" i="69"/>
  <c r="D83" i="72"/>
  <c r="C87" i="71"/>
  <c r="E84" i="70"/>
  <c r="D84" i="70"/>
  <c r="F85" i="72"/>
  <c r="F84" i="70"/>
  <c r="D86" i="72"/>
  <c r="E87" i="71"/>
  <c r="I86" i="72"/>
  <c r="H81" i="69"/>
  <c r="J80" i="69"/>
  <c r="K85" i="70"/>
  <c r="K84" i="70"/>
  <c r="J85" i="72"/>
  <c r="C87" i="72"/>
  <c r="D86" i="70"/>
  <c r="C82" i="69"/>
  <c r="L74" i="72"/>
  <c r="G74" i="72"/>
  <c r="K75" i="72"/>
  <c r="J76" i="71"/>
  <c r="G76" i="71"/>
  <c r="L76" i="72"/>
  <c r="G77" i="72"/>
  <c r="L76" i="71"/>
  <c r="N74" i="72"/>
  <c r="L76" i="70"/>
  <c r="L80" i="70"/>
  <c r="I74" i="72"/>
  <c r="F75" i="72"/>
  <c r="E77" i="71"/>
  <c r="D77" i="71"/>
  <c r="K76" i="71"/>
  <c r="E75" i="72"/>
  <c r="H76" i="72"/>
  <c r="C80" i="71"/>
  <c r="J77" i="72"/>
  <c r="I79" i="70"/>
  <c r="J85" i="71"/>
  <c r="J87" i="71"/>
  <c r="I86" i="71"/>
  <c r="H87" i="72"/>
  <c r="K87" i="72"/>
  <c r="D74" i="72"/>
  <c r="J74" i="72"/>
  <c r="C77" i="71"/>
  <c r="F77" i="71"/>
  <c r="K77" i="71"/>
  <c r="E76" i="72"/>
  <c r="E75" i="70"/>
  <c r="G76" i="72"/>
  <c r="E76" i="70"/>
  <c r="E77" i="72"/>
  <c r="L80" i="71"/>
  <c r="D75" i="72"/>
  <c r="J77" i="71"/>
  <c r="J80" i="71"/>
  <c r="D76" i="72"/>
  <c r="C76" i="70"/>
  <c r="G76" i="70"/>
  <c r="K77" i="72"/>
  <c r="G77" i="70"/>
  <c r="M87" i="71"/>
  <c r="J83" i="71"/>
  <c r="G79" i="70"/>
  <c r="L86" i="71"/>
  <c r="J80" i="70"/>
  <c r="O87" i="72"/>
  <c r="G85" i="71"/>
  <c r="D87" i="71"/>
  <c r="E85" i="71"/>
  <c r="D86" i="71"/>
  <c r="K86" i="71"/>
  <c r="H87" i="71"/>
  <c r="H86" i="71"/>
  <c r="I80" i="71"/>
  <c r="D79" i="70"/>
  <c r="L87" i="71"/>
  <c r="H83" i="71"/>
  <c r="C79" i="70"/>
  <c r="D80" i="70"/>
  <c r="D85" i="71"/>
  <c r="K87" i="71"/>
  <c r="F85" i="71"/>
  <c r="I35" i="72"/>
  <c r="H35" i="72"/>
  <c r="E38" i="71"/>
  <c r="F30" i="70"/>
  <c r="G31" i="69"/>
  <c r="G35" i="72"/>
  <c r="F35" i="72"/>
  <c r="D38" i="71"/>
  <c r="L38" i="72"/>
  <c r="E35" i="72"/>
  <c r="G27" i="69"/>
  <c r="J38" i="70"/>
  <c r="L38" i="70"/>
  <c r="L32" i="72"/>
  <c r="H32" i="72"/>
  <c r="D33" i="70"/>
  <c r="H40" i="72"/>
  <c r="K33" i="72"/>
  <c r="E30" i="72"/>
  <c r="E32" i="72"/>
  <c r="F31" i="69"/>
  <c r="K31" i="69"/>
  <c r="I31" i="69"/>
  <c r="L34" i="69"/>
  <c r="H39" i="70"/>
  <c r="H37" i="70"/>
  <c r="G37" i="70"/>
  <c r="J33" i="69"/>
  <c r="L39" i="72"/>
  <c r="K30" i="71"/>
  <c r="F29" i="70"/>
  <c r="K29" i="72"/>
  <c r="J29" i="72"/>
  <c r="F30" i="71"/>
  <c r="G33" i="70"/>
  <c r="G34" i="72"/>
  <c r="D34" i="70"/>
  <c r="K29" i="69"/>
  <c r="H35" i="71"/>
  <c r="I34" i="70"/>
  <c r="K36" i="71"/>
  <c r="I36" i="71"/>
  <c r="F34" i="69"/>
  <c r="K40" i="71"/>
  <c r="E39" i="70"/>
  <c r="E37" i="70"/>
  <c r="J37" i="70"/>
  <c r="G39" i="70"/>
  <c r="L37" i="70"/>
  <c r="E34" i="69"/>
  <c r="I34" i="69"/>
  <c r="K34" i="69"/>
  <c r="K39" i="72"/>
  <c r="E40" i="70"/>
  <c r="J31" i="71"/>
  <c r="E29" i="70"/>
  <c r="H29" i="70"/>
  <c r="F32" i="71"/>
  <c r="D29" i="70"/>
  <c r="G30" i="72"/>
  <c r="D31" i="70"/>
  <c r="F34" i="70"/>
  <c r="E36" i="71"/>
  <c r="J29" i="69"/>
  <c r="L36" i="69"/>
  <c r="F33" i="69"/>
  <c r="L40" i="72"/>
  <c r="E40" i="72"/>
  <c r="J40" i="70"/>
  <c r="J40" i="72"/>
  <c r="K32" i="1"/>
  <c r="D39" i="71"/>
  <c r="G40" i="71"/>
  <c r="I34" i="71"/>
  <c r="K30" i="70"/>
  <c r="L37" i="71"/>
  <c r="E37" i="71"/>
  <c r="D38" i="70"/>
  <c r="L35" i="1"/>
  <c r="D40" i="71"/>
  <c r="L29" i="71"/>
  <c r="H34" i="1"/>
  <c r="D37" i="71"/>
  <c r="K33" i="1"/>
  <c r="D35" i="71"/>
  <c r="E29" i="71"/>
  <c r="E34" i="1"/>
  <c r="K34" i="1"/>
  <c r="E33" i="1"/>
  <c r="K26" i="71"/>
  <c r="G26" i="71"/>
  <c r="L28" i="70"/>
  <c r="E28" i="70"/>
  <c r="D28" i="70"/>
  <c r="G28" i="70"/>
  <c r="L33" i="1"/>
  <c r="H35" i="1"/>
  <c r="G35" i="1"/>
  <c r="D33" i="1"/>
  <c r="D32" i="1"/>
  <c r="G32" i="1"/>
  <c r="J80" i="1" l="1"/>
  <c r="G80" i="1"/>
  <c r="D80" i="1"/>
  <c r="I75" i="1"/>
  <c r="I27" i="69"/>
  <c r="F30" i="1"/>
  <c r="E76" i="1"/>
  <c r="I30" i="1"/>
  <c r="H76" i="1"/>
  <c r="J31" i="1"/>
  <c r="I77" i="1"/>
  <c r="J32" i="71"/>
  <c r="I78" i="71"/>
  <c r="I32" i="71"/>
  <c r="J29" i="70"/>
  <c r="I75" i="70"/>
  <c r="I29" i="70"/>
  <c r="J29" i="71"/>
  <c r="I75" i="71"/>
  <c r="E34" i="71"/>
  <c r="D34" i="71"/>
  <c r="D80" i="71"/>
  <c r="D30" i="71"/>
  <c r="C76" i="71"/>
  <c r="K29" i="71"/>
  <c r="J75" i="71"/>
  <c r="I29" i="71"/>
  <c r="H75" i="71"/>
  <c r="H29" i="71"/>
  <c r="J30" i="71"/>
  <c r="I76" i="71"/>
  <c r="J32" i="69"/>
  <c r="I78" i="69"/>
  <c r="H37" i="71"/>
  <c r="G83" i="71"/>
  <c r="G37" i="71"/>
  <c r="J30" i="69"/>
  <c r="I76" i="69"/>
  <c r="I30" i="69"/>
  <c r="J37" i="71"/>
  <c r="I83" i="71"/>
  <c r="E30" i="69"/>
  <c r="D76" i="69"/>
  <c r="F34" i="71"/>
  <c r="E80" i="71"/>
  <c r="G29" i="71"/>
  <c r="F75" i="71"/>
  <c r="F29" i="71"/>
  <c r="L33" i="70"/>
  <c r="L79" i="70"/>
  <c r="G40" i="72"/>
  <c r="F86" i="72"/>
  <c r="F40" i="72"/>
  <c r="I30" i="71"/>
  <c r="D75" i="71"/>
  <c r="F81" i="1"/>
  <c r="C78" i="1"/>
  <c r="F77" i="1"/>
  <c r="L30" i="1"/>
  <c r="K76" i="1"/>
  <c r="C76" i="1"/>
  <c r="J35" i="1"/>
  <c r="I81" i="1"/>
  <c r="K75" i="1"/>
  <c r="L76" i="1"/>
  <c r="I34" i="1"/>
  <c r="H80" i="1"/>
  <c r="F32" i="1"/>
  <c r="E78" i="1"/>
  <c r="F31" i="1"/>
  <c r="E77" i="1"/>
  <c r="G75" i="1"/>
  <c r="G34" i="1"/>
  <c r="F80" i="1"/>
  <c r="I37" i="71"/>
  <c r="C81" i="1"/>
  <c r="C74" i="1"/>
  <c r="D78" i="1"/>
  <c r="K78" i="1"/>
  <c r="I76" i="1"/>
  <c r="J30" i="1"/>
  <c r="E80" i="1"/>
  <c r="F34" i="1"/>
  <c r="K33" i="69"/>
  <c r="J79" i="69"/>
  <c r="G34" i="71"/>
  <c r="H34" i="71"/>
  <c r="K35" i="69"/>
  <c r="L35" i="69"/>
  <c r="J37" i="72"/>
  <c r="K37" i="72"/>
  <c r="L76" i="69"/>
  <c r="K30" i="69"/>
  <c r="J76" i="69"/>
  <c r="G30" i="69"/>
  <c r="F76" i="69"/>
  <c r="E40" i="71"/>
  <c r="F40" i="71"/>
  <c r="F33" i="1"/>
  <c r="C80" i="1"/>
  <c r="D34" i="1"/>
  <c r="G74" i="70"/>
  <c r="C74" i="70"/>
  <c r="P74" i="70"/>
  <c r="L87" i="69"/>
  <c r="M87" i="69"/>
  <c r="N87" i="69"/>
  <c r="J72" i="71"/>
  <c r="O87" i="69"/>
  <c r="G72" i="71"/>
  <c r="N74" i="70"/>
  <c r="F78" i="72"/>
  <c r="C78" i="72"/>
  <c r="C81" i="70"/>
  <c r="F87" i="69"/>
  <c r="O74" i="70"/>
  <c r="K87" i="69"/>
  <c r="I73" i="69"/>
  <c r="D72" i="71"/>
  <c r="L72" i="71"/>
  <c r="H87" i="69"/>
  <c r="G87" i="69"/>
  <c r="M74" i="70"/>
  <c r="P87" i="69"/>
  <c r="E74" i="70"/>
  <c r="L74" i="70"/>
  <c r="E81" i="70"/>
  <c r="P87" i="72"/>
  <c r="E32" i="1"/>
  <c r="H30" i="1"/>
  <c r="I35" i="1"/>
  <c r="K35" i="1"/>
  <c r="K30" i="1"/>
  <c r="L26" i="71"/>
  <c r="H26" i="71"/>
  <c r="L32" i="1"/>
  <c r="G30" i="1"/>
  <c r="J34" i="1"/>
  <c r="G29" i="1"/>
  <c r="D29" i="71"/>
  <c r="E31" i="1"/>
  <c r="L34" i="1"/>
  <c r="L30" i="69"/>
  <c r="F86" i="71"/>
  <c r="K83" i="71"/>
  <c r="L83" i="71"/>
  <c r="J76" i="70"/>
  <c r="G80" i="71"/>
  <c r="K81" i="69"/>
  <c r="C84" i="70"/>
  <c r="C86" i="71"/>
  <c r="C75" i="71"/>
  <c r="C83" i="71"/>
  <c r="K75" i="71"/>
  <c r="J83" i="72"/>
  <c r="E86" i="71"/>
  <c r="C81" i="71"/>
  <c r="C85" i="71"/>
  <c r="H80" i="71"/>
  <c r="D77" i="1"/>
  <c r="K37" i="71"/>
  <c r="J76" i="1"/>
  <c r="F75" i="1"/>
  <c r="G81" i="1"/>
  <c r="I80" i="1"/>
  <c r="D74" i="70"/>
  <c r="F74" i="70"/>
  <c r="E87" i="69"/>
  <c r="K74" i="70"/>
  <c r="J78" i="72"/>
  <c r="L78" i="72"/>
  <c r="H72" i="71"/>
  <c r="K72" i="71"/>
  <c r="J74" i="70"/>
  <c r="F81" i="70"/>
  <c r="G78" i="72"/>
  <c r="J87" i="69"/>
  <c r="C87" i="69"/>
  <c r="F72" i="71"/>
  <c r="D87" i="69"/>
  <c r="H74" i="70"/>
  <c r="I87" i="69"/>
  <c r="I74" i="70"/>
  <c r="P87" i="71"/>
  <c r="L29" i="1"/>
  <c r="J33" i="1"/>
  <c r="K31" i="1"/>
  <c r="D28" i="1"/>
  <c r="K28" i="70"/>
  <c r="I28" i="70"/>
  <c r="F28" i="1"/>
  <c r="F28" i="70"/>
  <c r="J28" i="1"/>
  <c r="J28" i="70"/>
  <c r="E37" i="1"/>
  <c r="D40" i="1"/>
  <c r="D40" i="69"/>
  <c r="I40" i="1"/>
  <c r="I40" i="69"/>
  <c r="H28" i="1"/>
  <c r="H28" i="70"/>
  <c r="F40" i="1"/>
  <c r="F40" i="69"/>
  <c r="J26" i="71"/>
  <c r="M28" i="1"/>
  <c r="M28" i="70"/>
  <c r="K40" i="69"/>
  <c r="D26" i="71"/>
  <c r="H40" i="1"/>
  <c r="H40" i="69"/>
  <c r="F26" i="71"/>
  <c r="E27" i="71"/>
  <c r="G28" i="69"/>
  <c r="E28" i="69"/>
  <c r="K27" i="69"/>
  <c r="K40" i="1"/>
  <c r="I37" i="1"/>
  <c r="G37" i="1"/>
  <c r="K28" i="1"/>
  <c r="J32" i="1"/>
  <c r="F41" i="1"/>
  <c r="D41" i="1"/>
  <c r="I41" i="1"/>
  <c r="H41" i="1"/>
  <c r="Q41" i="1"/>
  <c r="E41" i="1"/>
  <c r="J41" i="1"/>
  <c r="N41" i="1"/>
  <c r="O41" i="1"/>
  <c r="K41" i="1"/>
  <c r="M41" i="1"/>
  <c r="P41" i="1"/>
  <c r="G41" i="1"/>
  <c r="L41" i="1"/>
  <c r="J78" i="1" l="1"/>
  <c r="D86" i="1"/>
  <c r="E86" i="1"/>
  <c r="I86" i="1"/>
  <c r="J74" i="1"/>
  <c r="G74" i="1"/>
  <c r="E74" i="1"/>
  <c r="H74" i="1"/>
  <c r="N74" i="1"/>
  <c r="K74" i="1"/>
  <c r="G86" i="1"/>
  <c r="K86" i="1"/>
  <c r="G36" i="69"/>
  <c r="F36" i="69"/>
  <c r="L38" i="69"/>
  <c r="K84" i="69"/>
  <c r="K37" i="69"/>
  <c r="J37" i="69"/>
  <c r="L84" i="69"/>
  <c r="E37" i="69"/>
  <c r="D37" i="69"/>
  <c r="H31" i="1"/>
  <c r="G77" i="1"/>
  <c r="E30" i="1"/>
  <c r="D76" i="1"/>
  <c r="D78" i="72"/>
  <c r="I31" i="1"/>
  <c r="H77" i="1"/>
  <c r="K78" i="72"/>
  <c r="F27" i="71"/>
  <c r="J40" i="69"/>
  <c r="E40" i="69"/>
  <c r="L40" i="69"/>
  <c r="G40" i="69"/>
  <c r="E26" i="71"/>
  <c r="D86" i="69"/>
  <c r="K86" i="69"/>
  <c r="D83" i="69"/>
  <c r="D37" i="1"/>
  <c r="D30" i="1"/>
  <c r="C86" i="1"/>
  <c r="H86" i="1"/>
  <c r="J86" i="1"/>
  <c r="J27" i="69"/>
  <c r="G87" i="1"/>
  <c r="J87" i="1"/>
  <c r="M87" i="1"/>
  <c r="I87" i="1"/>
  <c r="C87" i="1"/>
  <c r="D83" i="1"/>
  <c r="E87" i="1"/>
  <c r="K83" i="1"/>
  <c r="M74" i="1"/>
  <c r="O74" i="1"/>
  <c r="L74" i="1"/>
  <c r="P74" i="1"/>
  <c r="I74" i="1"/>
  <c r="L86" i="1"/>
  <c r="F86" i="1"/>
  <c r="G78" i="1"/>
  <c r="F78" i="1"/>
  <c r="L78" i="1"/>
  <c r="H33" i="69"/>
  <c r="G33" i="69"/>
  <c r="I36" i="69"/>
  <c r="H36" i="69"/>
  <c r="E36" i="69"/>
  <c r="D36" i="69"/>
  <c r="I83" i="1"/>
  <c r="L38" i="1"/>
  <c r="K84" i="1"/>
  <c r="I84" i="1"/>
  <c r="G84" i="1"/>
  <c r="D110" i="71"/>
  <c r="K29" i="1"/>
  <c r="J75" i="1"/>
  <c r="K77" i="1"/>
  <c r="G83" i="69"/>
  <c r="H82" i="69"/>
  <c r="J73" i="69"/>
  <c r="F74" i="69"/>
  <c r="D79" i="72"/>
  <c r="F79" i="72"/>
  <c r="K85" i="69"/>
  <c r="J81" i="70"/>
  <c r="F82" i="69"/>
  <c r="D74" i="69"/>
  <c r="I79" i="72"/>
  <c r="G79" i="72"/>
  <c r="H79" i="72"/>
  <c r="K79" i="72"/>
  <c r="G79" i="69"/>
  <c r="D82" i="69"/>
  <c r="J79" i="72"/>
  <c r="K83" i="69"/>
  <c r="K81" i="70"/>
  <c r="L79" i="72"/>
  <c r="L27" i="71"/>
  <c r="G27" i="71"/>
  <c r="D27" i="71"/>
  <c r="K37" i="1"/>
  <c r="J40" i="1"/>
  <c r="E40" i="1"/>
  <c r="L40" i="1"/>
  <c r="G40" i="1"/>
  <c r="L86" i="69"/>
  <c r="F86" i="69"/>
  <c r="E72" i="71"/>
  <c r="E86" i="69"/>
  <c r="I72" i="71"/>
  <c r="G86" i="69"/>
  <c r="J86" i="69"/>
  <c r="G84" i="69"/>
  <c r="H37" i="1"/>
  <c r="F37" i="1"/>
  <c r="I33" i="1"/>
  <c r="I84" i="69"/>
  <c r="C72" i="71"/>
  <c r="C86" i="69"/>
  <c r="I86" i="69"/>
  <c r="H86" i="69"/>
  <c r="L75" i="1"/>
  <c r="H87" i="1"/>
  <c r="K87" i="1"/>
  <c r="O87" i="1"/>
  <c r="N87" i="1"/>
  <c r="D87" i="1"/>
  <c r="F87" i="1"/>
  <c r="L87" i="1"/>
  <c r="P87" i="1"/>
  <c r="I78" i="1"/>
  <c r="J37" i="1"/>
  <c r="G31" i="1"/>
  <c r="J29" i="1"/>
  <c r="I26" i="71"/>
  <c r="I88" i="71"/>
  <c r="I27" i="71"/>
  <c r="K27" i="71"/>
  <c r="G38" i="1"/>
  <c r="G38" i="69"/>
  <c r="F35" i="1"/>
  <c r="F35" i="69"/>
  <c r="I85" i="69"/>
  <c r="D38" i="1"/>
  <c r="C84" i="69"/>
  <c r="I38" i="1"/>
  <c r="I38" i="69"/>
  <c r="D29" i="1"/>
  <c r="D29" i="69"/>
  <c r="F38" i="69"/>
  <c r="H42" i="71"/>
  <c r="I42" i="71"/>
  <c r="E28" i="1"/>
  <c r="G28" i="1"/>
  <c r="L39" i="1"/>
  <c r="L42" i="69"/>
  <c r="G42" i="71"/>
  <c r="L28" i="1"/>
  <c r="I28" i="1"/>
  <c r="C79" i="1" l="1"/>
  <c r="F74" i="1"/>
  <c r="D74" i="1"/>
  <c r="K79" i="1"/>
  <c r="J81" i="1"/>
  <c r="D79" i="1"/>
  <c r="G83" i="1"/>
  <c r="L79" i="1"/>
  <c r="I79" i="1"/>
  <c r="F79" i="1"/>
  <c r="J79" i="1"/>
  <c r="L39" i="69"/>
  <c r="L85" i="69"/>
  <c r="G85" i="69"/>
  <c r="K88" i="69"/>
  <c r="I32" i="1"/>
  <c r="H32" i="1"/>
  <c r="I85" i="1"/>
  <c r="F83" i="1"/>
  <c r="I29" i="69"/>
  <c r="H29" i="69"/>
  <c r="D31" i="69"/>
  <c r="C77" i="69"/>
  <c r="F29" i="69"/>
  <c r="E29" i="69"/>
  <c r="E35" i="69"/>
  <c r="D35" i="69"/>
  <c r="L42" i="71"/>
  <c r="E38" i="69"/>
  <c r="F42" i="71"/>
  <c r="H27" i="71"/>
  <c r="F84" i="69"/>
  <c r="C75" i="69"/>
  <c r="H88" i="71"/>
  <c r="C88" i="71"/>
  <c r="E88" i="71"/>
  <c r="G88" i="71"/>
  <c r="F88" i="71"/>
  <c r="K88" i="71"/>
  <c r="I88" i="69"/>
  <c r="G88" i="69"/>
  <c r="K85" i="1"/>
  <c r="E81" i="1"/>
  <c r="F84" i="1"/>
  <c r="H84" i="1"/>
  <c r="C75" i="1"/>
  <c r="C84" i="1"/>
  <c r="H78" i="1"/>
  <c r="K81" i="1"/>
  <c r="H79" i="1"/>
  <c r="C83" i="1"/>
  <c r="L88" i="71"/>
  <c r="G85" i="1"/>
  <c r="K110" i="69"/>
  <c r="I32" i="69"/>
  <c r="H32" i="69"/>
  <c r="L88" i="69"/>
  <c r="H75" i="1"/>
  <c r="I29" i="1"/>
  <c r="H29" i="1"/>
  <c r="D31" i="1"/>
  <c r="C77" i="1"/>
  <c r="E75" i="1"/>
  <c r="F29" i="1"/>
  <c r="E29" i="1"/>
  <c r="D84" i="1"/>
  <c r="J88" i="71"/>
  <c r="K42" i="71"/>
  <c r="D81" i="1"/>
  <c r="E35" i="1"/>
  <c r="D35" i="1"/>
  <c r="D113" i="71"/>
  <c r="D90" i="71"/>
  <c r="D112" i="71"/>
  <c r="D96" i="71"/>
  <c r="D111" i="71"/>
  <c r="D101" i="71"/>
  <c r="D100" i="71"/>
  <c r="D103" i="71"/>
  <c r="D98" i="71"/>
  <c r="D104" i="71"/>
  <c r="D106" i="71"/>
  <c r="D99" i="71"/>
  <c r="D102" i="71"/>
  <c r="D105" i="71"/>
  <c r="D97" i="71"/>
  <c r="D109" i="71"/>
  <c r="D108" i="71"/>
  <c r="D107" i="71"/>
  <c r="D94" i="71"/>
  <c r="E79" i="72"/>
  <c r="H95" i="71"/>
  <c r="H73" i="71"/>
  <c r="I73" i="71"/>
  <c r="I95" i="71"/>
  <c r="L73" i="71"/>
  <c r="L95" i="71"/>
  <c r="C73" i="71"/>
  <c r="C95" i="71"/>
  <c r="E73" i="71"/>
  <c r="D95" i="71"/>
  <c r="D73" i="71"/>
  <c r="J95" i="71"/>
  <c r="J73" i="71"/>
  <c r="P95" i="71"/>
  <c r="L83" i="69"/>
  <c r="L105" i="69"/>
  <c r="G73" i="71"/>
  <c r="G95" i="71"/>
  <c r="F95" i="71"/>
  <c r="F73" i="71"/>
  <c r="P105" i="69"/>
  <c r="K73" i="71"/>
  <c r="K95" i="71"/>
  <c r="O95" i="71"/>
  <c r="I83" i="69"/>
  <c r="E83" i="69"/>
  <c r="E84" i="69"/>
  <c r="C79" i="72"/>
  <c r="D38" i="69"/>
  <c r="J42" i="71"/>
  <c r="H78" i="69"/>
  <c r="E81" i="69"/>
  <c r="H75" i="69"/>
  <c r="E75" i="69"/>
  <c r="H84" i="69"/>
  <c r="D84" i="69"/>
  <c r="D81" i="69"/>
  <c r="H38" i="1"/>
  <c r="H38" i="69"/>
  <c r="J27" i="71"/>
  <c r="L45" i="69"/>
  <c r="F38" i="1"/>
  <c r="K130" i="70"/>
  <c r="C156" i="70"/>
  <c r="O130" i="71"/>
  <c r="D130" i="70"/>
  <c r="M130" i="71"/>
  <c r="C156" i="71"/>
  <c r="O130" i="70"/>
  <c r="H130" i="71"/>
  <c r="K130" i="71"/>
  <c r="M130" i="70"/>
  <c r="L156" i="70" l="1"/>
  <c r="L130" i="70"/>
  <c r="K156" i="71"/>
  <c r="J156" i="71"/>
  <c r="L156" i="71"/>
  <c r="L130" i="71"/>
  <c r="P130" i="70"/>
  <c r="Q130" i="70"/>
  <c r="M156" i="69"/>
  <c r="H156" i="71"/>
  <c r="H33" i="1"/>
  <c r="G33" i="1"/>
  <c r="G79" i="1"/>
  <c r="E42" i="69"/>
  <c r="D88" i="69"/>
  <c r="E39" i="69"/>
  <c r="D85" i="69"/>
  <c r="E88" i="69"/>
  <c r="D39" i="1"/>
  <c r="C85" i="1"/>
  <c r="F39" i="1"/>
  <c r="E85" i="1"/>
  <c r="I39" i="1"/>
  <c r="H85" i="1"/>
  <c r="K38" i="69"/>
  <c r="J38" i="69"/>
  <c r="G39" i="69"/>
  <c r="F85" i="69"/>
  <c r="P113" i="71"/>
  <c r="P112" i="71"/>
  <c r="P96" i="71"/>
  <c r="P111" i="71"/>
  <c r="P101" i="71"/>
  <c r="P107" i="71"/>
  <c r="P106" i="71"/>
  <c r="P97" i="71"/>
  <c r="P108" i="71"/>
  <c r="P105" i="71"/>
  <c r="P102" i="71"/>
  <c r="P100" i="71"/>
  <c r="P94" i="71"/>
  <c r="P103" i="71"/>
  <c r="P98" i="71"/>
  <c r="P104" i="71"/>
  <c r="P99" i="71"/>
  <c r="P109" i="71"/>
  <c r="P110" i="71"/>
  <c r="L113" i="69"/>
  <c r="L90" i="69"/>
  <c r="L112" i="69"/>
  <c r="L111" i="69"/>
  <c r="L94" i="69"/>
  <c r="L101" i="69"/>
  <c r="L99" i="69"/>
  <c r="L98" i="69"/>
  <c r="L97" i="69"/>
  <c r="L96" i="69"/>
  <c r="L103" i="69"/>
  <c r="L106" i="69"/>
  <c r="L95" i="69"/>
  <c r="L104" i="69"/>
  <c r="L102" i="69"/>
  <c r="L100" i="69"/>
  <c r="L109" i="69"/>
  <c r="L107" i="69"/>
  <c r="L108" i="69"/>
  <c r="L110" i="69"/>
  <c r="G113" i="71"/>
  <c r="G112" i="71"/>
  <c r="G96" i="71"/>
  <c r="G111" i="71"/>
  <c r="G101" i="71"/>
  <c r="G100" i="71"/>
  <c r="G109" i="71"/>
  <c r="G104" i="71"/>
  <c r="G103" i="71"/>
  <c r="G106" i="71"/>
  <c r="G108" i="71"/>
  <c r="G97" i="71"/>
  <c r="G99" i="71"/>
  <c r="G98" i="71"/>
  <c r="G102" i="71"/>
  <c r="G105" i="71"/>
  <c r="G107" i="71"/>
  <c r="G94" i="71"/>
  <c r="G110" i="71"/>
  <c r="C113" i="71"/>
  <c r="C112" i="71"/>
  <c r="C96" i="71"/>
  <c r="C111" i="71"/>
  <c r="C101" i="71"/>
  <c r="C100" i="71"/>
  <c r="C107" i="71"/>
  <c r="C103" i="71"/>
  <c r="C104" i="71"/>
  <c r="C106" i="71"/>
  <c r="C98" i="71"/>
  <c r="C105" i="71"/>
  <c r="C97" i="71"/>
  <c r="C108" i="71"/>
  <c r="C109" i="71"/>
  <c r="C102" i="71"/>
  <c r="C99" i="71"/>
  <c r="C94" i="71"/>
  <c r="C110" i="71"/>
  <c r="J113" i="71"/>
  <c r="J112" i="71"/>
  <c r="J96" i="71"/>
  <c r="J111" i="71"/>
  <c r="J101" i="71"/>
  <c r="J100" i="71"/>
  <c r="J97" i="71"/>
  <c r="J106" i="71"/>
  <c r="J103" i="71"/>
  <c r="J104" i="71"/>
  <c r="J108" i="71"/>
  <c r="J98" i="71"/>
  <c r="J107" i="71"/>
  <c r="J109" i="71"/>
  <c r="J99" i="71"/>
  <c r="J102" i="71"/>
  <c r="J105" i="71"/>
  <c r="J94" i="71"/>
  <c r="J110" i="71"/>
  <c r="H113" i="71"/>
  <c r="H112" i="71"/>
  <c r="H96" i="71"/>
  <c r="H111" i="71"/>
  <c r="H101" i="71"/>
  <c r="H100" i="71"/>
  <c r="H102" i="71"/>
  <c r="H98" i="71"/>
  <c r="H99" i="71"/>
  <c r="H97" i="71"/>
  <c r="H106" i="71"/>
  <c r="H104" i="71"/>
  <c r="H107" i="71"/>
  <c r="H103" i="71"/>
  <c r="H109" i="71"/>
  <c r="H108" i="71"/>
  <c r="H105" i="71"/>
  <c r="H94" i="71"/>
  <c r="H110" i="71"/>
  <c r="L113" i="71"/>
  <c r="L112" i="71"/>
  <c r="L96" i="71"/>
  <c r="L111" i="71"/>
  <c r="L101" i="71"/>
  <c r="L100" i="71"/>
  <c r="L97" i="71"/>
  <c r="L104" i="71"/>
  <c r="L103" i="71"/>
  <c r="L107" i="71"/>
  <c r="L99" i="71"/>
  <c r="L106" i="71"/>
  <c r="L98" i="71"/>
  <c r="L105" i="71"/>
  <c r="L109" i="71"/>
  <c r="L102" i="71"/>
  <c r="L108" i="71"/>
  <c r="L94" i="71"/>
  <c r="L110" i="71"/>
  <c r="O113" i="71"/>
  <c r="O112" i="71"/>
  <c r="O96" i="71"/>
  <c r="O111" i="71"/>
  <c r="O101" i="71"/>
  <c r="O100" i="71"/>
  <c r="O109" i="71"/>
  <c r="O104" i="71"/>
  <c r="O106" i="71"/>
  <c r="O103" i="71"/>
  <c r="O97" i="71"/>
  <c r="O99" i="71"/>
  <c r="O107" i="71"/>
  <c r="O102" i="71"/>
  <c r="O98" i="71"/>
  <c r="O105" i="71"/>
  <c r="O108" i="71"/>
  <c r="O94" i="71"/>
  <c r="O110" i="71"/>
  <c r="G113" i="69"/>
  <c r="G112" i="69"/>
  <c r="G111" i="69"/>
  <c r="G94" i="69"/>
  <c r="G100" i="69"/>
  <c r="G99" i="69"/>
  <c r="G98" i="69"/>
  <c r="G97" i="69"/>
  <c r="G96" i="69"/>
  <c r="G103" i="69"/>
  <c r="G104" i="69"/>
  <c r="G95" i="69"/>
  <c r="G102" i="69"/>
  <c r="G107" i="69"/>
  <c r="G109" i="69"/>
  <c r="G106" i="69"/>
  <c r="G108" i="69"/>
  <c r="G110" i="69"/>
  <c r="G105" i="69"/>
  <c r="G101" i="69"/>
  <c r="F113" i="71"/>
  <c r="F90" i="71"/>
  <c r="F112" i="71"/>
  <c r="F96" i="71"/>
  <c r="F111" i="71"/>
  <c r="F101" i="71"/>
  <c r="F100" i="71"/>
  <c r="F98" i="71"/>
  <c r="F109" i="71"/>
  <c r="F103" i="71"/>
  <c r="F104" i="71"/>
  <c r="F106" i="71"/>
  <c r="F102" i="71"/>
  <c r="F105" i="71"/>
  <c r="F99" i="71"/>
  <c r="F97" i="71"/>
  <c r="F108" i="71"/>
  <c r="F107" i="71"/>
  <c r="F94" i="71"/>
  <c r="F110" i="71"/>
  <c r="K113" i="71"/>
  <c r="K112" i="71"/>
  <c r="K96" i="71"/>
  <c r="K111" i="71"/>
  <c r="K101" i="71"/>
  <c r="K100" i="71"/>
  <c r="K107" i="71"/>
  <c r="K106" i="71"/>
  <c r="K104" i="71"/>
  <c r="K97" i="71"/>
  <c r="K102" i="71"/>
  <c r="K103" i="71"/>
  <c r="K98" i="71"/>
  <c r="K99" i="71"/>
  <c r="K108" i="71"/>
  <c r="K105" i="71"/>
  <c r="K109" i="71"/>
  <c r="K94" i="71"/>
  <c r="K110" i="71"/>
  <c r="I113" i="71"/>
  <c r="I112" i="71"/>
  <c r="I96" i="71"/>
  <c r="I111" i="71"/>
  <c r="I101" i="71"/>
  <c r="I100" i="71"/>
  <c r="I103" i="71"/>
  <c r="I104" i="71"/>
  <c r="I107" i="71"/>
  <c r="I109" i="71"/>
  <c r="I98" i="71"/>
  <c r="I99" i="71"/>
  <c r="I106" i="71"/>
  <c r="I108" i="71"/>
  <c r="I97" i="71"/>
  <c r="I105" i="71"/>
  <c r="I102" i="71"/>
  <c r="I94" i="71"/>
  <c r="I110" i="71"/>
  <c r="P113" i="69"/>
  <c r="P112" i="69"/>
  <c r="P111" i="69"/>
  <c r="P94" i="69"/>
  <c r="P97" i="69"/>
  <c r="P101" i="69"/>
  <c r="P96" i="69"/>
  <c r="P95" i="69"/>
  <c r="P99" i="69"/>
  <c r="P98" i="69"/>
  <c r="P102" i="69"/>
  <c r="P103" i="69"/>
  <c r="P107" i="69"/>
  <c r="P104" i="69"/>
  <c r="P100" i="69"/>
  <c r="P108" i="69"/>
  <c r="P106" i="69"/>
  <c r="P109" i="69"/>
  <c r="P110" i="69"/>
  <c r="C83" i="69"/>
  <c r="E130" i="70"/>
  <c r="N130" i="70"/>
  <c r="N130" i="71"/>
  <c r="I130" i="70"/>
  <c r="G130" i="70"/>
  <c r="J84" i="69"/>
  <c r="H39" i="1"/>
  <c r="K156" i="70"/>
  <c r="G156" i="70"/>
  <c r="N156" i="71"/>
  <c r="P156" i="70"/>
  <c r="M156" i="70"/>
  <c r="N156" i="70"/>
  <c r="M156" i="71"/>
  <c r="E84" i="1"/>
  <c r="D156" i="70"/>
  <c r="I156" i="69"/>
  <c r="E156" i="70"/>
  <c r="O156" i="70"/>
  <c r="I156" i="70"/>
  <c r="F156" i="70"/>
  <c r="F130" i="70"/>
  <c r="G156" i="71"/>
  <c r="J156" i="70"/>
  <c r="J130" i="70"/>
  <c r="O156" i="71"/>
  <c r="H156" i="70"/>
  <c r="H130" i="70"/>
  <c r="P156" i="71"/>
  <c r="P130" i="71"/>
  <c r="Q130" i="71"/>
  <c r="E83" i="1"/>
  <c r="H83" i="1"/>
  <c r="E79" i="1"/>
  <c r="E39" i="1"/>
  <c r="D85" i="1"/>
  <c r="D39" i="69"/>
  <c r="C85" i="69"/>
  <c r="F39" i="69"/>
  <c r="E85" i="69"/>
  <c r="I39" i="69"/>
  <c r="H85" i="69"/>
  <c r="K39" i="69"/>
  <c r="J85" i="69"/>
  <c r="J84" i="1"/>
  <c r="K38" i="1"/>
  <c r="J38" i="1"/>
  <c r="G39" i="1"/>
  <c r="F85" i="1"/>
  <c r="E42" i="71"/>
  <c r="D88" i="71"/>
  <c r="O105" i="69"/>
  <c r="H83" i="69"/>
  <c r="H105" i="69"/>
  <c r="F83" i="69"/>
  <c r="K113" i="69"/>
  <c r="K90" i="69"/>
  <c r="K112" i="69"/>
  <c r="K111" i="69"/>
  <c r="K94" i="69"/>
  <c r="K101" i="69"/>
  <c r="K99" i="69"/>
  <c r="K98" i="69"/>
  <c r="K97" i="69"/>
  <c r="K100" i="69"/>
  <c r="K102" i="69"/>
  <c r="K96" i="69"/>
  <c r="K103" i="69"/>
  <c r="K95" i="69"/>
  <c r="K104" i="69"/>
  <c r="K106" i="69"/>
  <c r="K108" i="69"/>
  <c r="K109" i="69"/>
  <c r="K105" i="69"/>
  <c r="K107" i="69"/>
  <c r="D110" i="69"/>
  <c r="D113" i="69"/>
  <c r="D112" i="69"/>
  <c r="D111" i="69"/>
  <c r="D94" i="69"/>
  <c r="D100" i="69"/>
  <c r="D97" i="69"/>
  <c r="D101" i="69"/>
  <c r="D99" i="69"/>
  <c r="D98" i="69"/>
  <c r="D95" i="69"/>
  <c r="D102" i="69"/>
  <c r="D105" i="69"/>
  <c r="D108" i="69"/>
  <c r="D109" i="69"/>
  <c r="D96" i="69"/>
  <c r="D103" i="69"/>
  <c r="D106" i="69"/>
  <c r="D107" i="69"/>
  <c r="D104" i="69"/>
  <c r="N113" i="69"/>
  <c r="N112" i="69"/>
  <c r="N111" i="69"/>
  <c r="N94" i="69"/>
  <c r="N100" i="69"/>
  <c r="N98" i="69"/>
  <c r="N97" i="69"/>
  <c r="N101" i="69"/>
  <c r="N99" i="69"/>
  <c r="N96" i="69"/>
  <c r="N95" i="69"/>
  <c r="N102" i="69"/>
  <c r="N103" i="69"/>
  <c r="N106" i="69"/>
  <c r="N104" i="69"/>
  <c r="N108" i="69"/>
  <c r="N109" i="69"/>
  <c r="N110" i="69"/>
  <c r="N107" i="69"/>
  <c r="N105" i="69"/>
  <c r="J39" i="69"/>
  <c r="E38" i="1"/>
  <c r="D42" i="71"/>
  <c r="H39" i="69"/>
  <c r="C162" i="71"/>
  <c r="G90" i="69"/>
  <c r="D42" i="69"/>
  <c r="D90" i="69"/>
  <c r="M156" i="72"/>
  <c r="N130" i="72"/>
  <c r="N130" i="69"/>
  <c r="O130" i="72"/>
  <c r="P156" i="69"/>
  <c r="O130" i="69"/>
  <c r="E130" i="69"/>
  <c r="K136" i="71"/>
  <c r="H130" i="72"/>
  <c r="L130" i="69"/>
  <c r="F130" i="69"/>
  <c r="L130" i="72"/>
  <c r="D175" i="71"/>
  <c r="I130" i="72"/>
  <c r="F156" i="72"/>
  <c r="L175" i="71"/>
  <c r="P175" i="71"/>
  <c r="H162" i="71" l="1"/>
  <c r="F178" i="71"/>
  <c r="F170" i="71"/>
  <c r="F173" i="71"/>
  <c r="F177" i="71"/>
  <c r="F171" i="71"/>
  <c r="F172" i="71"/>
  <c r="F176" i="71"/>
  <c r="F174" i="71"/>
  <c r="F169" i="71"/>
  <c r="J162" i="71"/>
  <c r="M178" i="71"/>
  <c r="M173" i="71"/>
  <c r="M170" i="71"/>
  <c r="M177" i="71"/>
  <c r="M171" i="71"/>
  <c r="M172" i="71"/>
  <c r="M176" i="71"/>
  <c r="M174" i="71"/>
  <c r="M169" i="71"/>
  <c r="N178" i="71"/>
  <c r="N170" i="71"/>
  <c r="N173" i="71"/>
  <c r="N177" i="71"/>
  <c r="N171" i="71"/>
  <c r="N172" i="71"/>
  <c r="N176" i="71"/>
  <c r="N174" i="71"/>
  <c r="N169" i="71"/>
  <c r="E156" i="69"/>
  <c r="I178" i="71"/>
  <c r="I170" i="71"/>
  <c r="I173" i="71"/>
  <c r="I177" i="71"/>
  <c r="I171" i="71"/>
  <c r="I172" i="71"/>
  <c r="I176" i="71"/>
  <c r="I174" i="71"/>
  <c r="I169" i="71"/>
  <c r="I178" i="69"/>
  <c r="I170" i="69"/>
  <c r="I173" i="69"/>
  <c r="I177" i="69"/>
  <c r="I171" i="69"/>
  <c r="I172" i="69"/>
  <c r="I176" i="69"/>
  <c r="I174" i="69"/>
  <c r="I169" i="69"/>
  <c r="F130" i="71"/>
  <c r="F156" i="71"/>
  <c r="J83" i="1"/>
  <c r="K42" i="69"/>
  <c r="J42" i="69"/>
  <c r="G42" i="69"/>
  <c r="F88" i="69"/>
  <c r="K39" i="1"/>
  <c r="J85" i="1"/>
  <c r="J39" i="1"/>
  <c r="I90" i="69"/>
  <c r="I113" i="69"/>
  <c r="I112" i="69"/>
  <c r="I111" i="69"/>
  <c r="I94" i="69"/>
  <c r="I101" i="69"/>
  <c r="I99" i="69"/>
  <c r="I97" i="69"/>
  <c r="I98" i="69"/>
  <c r="I96" i="69"/>
  <c r="I100" i="69"/>
  <c r="I102" i="69"/>
  <c r="I103" i="69"/>
  <c r="I104" i="69"/>
  <c r="I95" i="69"/>
  <c r="I108" i="69"/>
  <c r="I106" i="69"/>
  <c r="I109" i="69"/>
  <c r="I107" i="69"/>
  <c r="I110" i="69"/>
  <c r="I105" i="69"/>
  <c r="E113" i="71"/>
  <c r="E112" i="71"/>
  <c r="E96" i="71"/>
  <c r="E111" i="71"/>
  <c r="E101" i="71"/>
  <c r="E100" i="71"/>
  <c r="E105" i="71"/>
  <c r="E97" i="71"/>
  <c r="E106" i="71"/>
  <c r="E108" i="71"/>
  <c r="E102" i="71"/>
  <c r="E98" i="71"/>
  <c r="E104" i="71"/>
  <c r="E103" i="71"/>
  <c r="E109" i="71"/>
  <c r="E99" i="71"/>
  <c r="E107" i="71"/>
  <c r="E94" i="71"/>
  <c r="E110" i="71"/>
  <c r="E95" i="71"/>
  <c r="N113" i="71"/>
  <c r="N112" i="71"/>
  <c r="N96" i="71"/>
  <c r="N111" i="71"/>
  <c r="N101" i="71"/>
  <c r="N109" i="71"/>
  <c r="N97" i="71"/>
  <c r="N105" i="71"/>
  <c r="N107" i="71"/>
  <c r="N106" i="71"/>
  <c r="N103" i="71"/>
  <c r="N104" i="71"/>
  <c r="N99" i="71"/>
  <c r="N98" i="71"/>
  <c r="N102" i="71"/>
  <c r="N100" i="71"/>
  <c r="N108" i="71"/>
  <c r="N94" i="71"/>
  <c r="N110" i="71"/>
  <c r="N95" i="71"/>
  <c r="M113" i="71"/>
  <c r="M112" i="71"/>
  <c r="M96" i="71"/>
  <c r="M111" i="71"/>
  <c r="M101" i="71"/>
  <c r="M100" i="71"/>
  <c r="M97" i="71"/>
  <c r="M105" i="71"/>
  <c r="M102" i="71"/>
  <c r="M106" i="71"/>
  <c r="M104" i="71"/>
  <c r="M103" i="71"/>
  <c r="M98" i="71"/>
  <c r="M99" i="71"/>
  <c r="M107" i="71"/>
  <c r="M108" i="71"/>
  <c r="M109" i="71"/>
  <c r="M94" i="71"/>
  <c r="M110" i="71"/>
  <c r="M95" i="71"/>
  <c r="O113" i="69"/>
  <c r="O112" i="69"/>
  <c r="O111" i="69"/>
  <c r="O94" i="69"/>
  <c r="O100" i="69"/>
  <c r="O101" i="69"/>
  <c r="O97" i="69"/>
  <c r="O99" i="69"/>
  <c r="O98" i="69"/>
  <c r="O96" i="69"/>
  <c r="O106" i="69"/>
  <c r="O95" i="69"/>
  <c r="O102" i="69"/>
  <c r="O103" i="69"/>
  <c r="O104" i="69"/>
  <c r="O108" i="69"/>
  <c r="O109" i="69"/>
  <c r="O107" i="69"/>
  <c r="O110" i="69"/>
  <c r="H110" i="69"/>
  <c r="H113" i="69"/>
  <c r="H112" i="69"/>
  <c r="H111" i="69"/>
  <c r="H94" i="69"/>
  <c r="H101" i="69"/>
  <c r="H99" i="69"/>
  <c r="H98" i="69"/>
  <c r="H95" i="69"/>
  <c r="H102" i="69"/>
  <c r="H96" i="69"/>
  <c r="H103" i="69"/>
  <c r="H108" i="69"/>
  <c r="H109" i="69"/>
  <c r="H104" i="69"/>
  <c r="H106" i="69"/>
  <c r="H97" i="69"/>
  <c r="H100" i="69"/>
  <c r="H107" i="69"/>
  <c r="M113" i="69"/>
  <c r="M112" i="69"/>
  <c r="M111" i="69"/>
  <c r="M94" i="69"/>
  <c r="M99" i="69"/>
  <c r="M101" i="69"/>
  <c r="M97" i="69"/>
  <c r="M98" i="69"/>
  <c r="M96" i="69"/>
  <c r="M103" i="69"/>
  <c r="M102" i="69"/>
  <c r="M100" i="69"/>
  <c r="M95" i="69"/>
  <c r="M104" i="69"/>
  <c r="M108" i="69"/>
  <c r="M106" i="69"/>
  <c r="M109" i="69"/>
  <c r="M110" i="69"/>
  <c r="M107" i="69"/>
  <c r="M105" i="69"/>
  <c r="G130" i="69"/>
  <c r="H136" i="71"/>
  <c r="I162" i="69"/>
  <c r="L156" i="72"/>
  <c r="I156" i="72"/>
  <c r="D156" i="72"/>
  <c r="I175" i="71"/>
  <c r="H156" i="72"/>
  <c r="N156" i="69"/>
  <c r="N175" i="71"/>
  <c r="F156" i="69"/>
  <c r="G156" i="69"/>
  <c r="L178" i="71"/>
  <c r="L170" i="71"/>
  <c r="L173" i="71"/>
  <c r="L177" i="71"/>
  <c r="L171" i="71"/>
  <c r="L172" i="71"/>
  <c r="L176" i="71"/>
  <c r="L174" i="71"/>
  <c r="L169" i="71"/>
  <c r="D178" i="71"/>
  <c r="D170" i="71"/>
  <c r="D173" i="71"/>
  <c r="D177" i="71"/>
  <c r="D171" i="71"/>
  <c r="D172" i="71"/>
  <c r="D176" i="71"/>
  <c r="D174" i="71"/>
  <c r="D169" i="71"/>
  <c r="K162" i="71"/>
  <c r="P178" i="71"/>
  <c r="P173" i="71"/>
  <c r="P170" i="71"/>
  <c r="P177" i="71"/>
  <c r="P171" i="71"/>
  <c r="P172" i="71"/>
  <c r="P176" i="71"/>
  <c r="P174" i="71"/>
  <c r="P169" i="71"/>
  <c r="P156" i="72"/>
  <c r="P130" i="72"/>
  <c r="Q130" i="72"/>
  <c r="J156" i="72"/>
  <c r="J130" i="72"/>
  <c r="E130" i="71"/>
  <c r="E156" i="71"/>
  <c r="G156" i="72"/>
  <c r="G130" i="72"/>
  <c r="E175" i="71"/>
  <c r="E178" i="71"/>
  <c r="E173" i="71"/>
  <c r="E170" i="71"/>
  <c r="E177" i="71"/>
  <c r="E171" i="71"/>
  <c r="E172" i="71"/>
  <c r="E176" i="71"/>
  <c r="E174" i="71"/>
  <c r="E169" i="71"/>
  <c r="J130" i="71"/>
  <c r="I130" i="71"/>
  <c r="I156" i="71"/>
  <c r="P130" i="69"/>
  <c r="Q130" i="69"/>
  <c r="C175" i="71"/>
  <c r="C178" i="71"/>
  <c r="C170" i="71"/>
  <c r="C173" i="71"/>
  <c r="C177" i="71"/>
  <c r="C171" i="71"/>
  <c r="C172" i="71"/>
  <c r="C176" i="71"/>
  <c r="C174" i="71"/>
  <c r="C169" i="71"/>
  <c r="G162" i="71"/>
  <c r="D130" i="71"/>
  <c r="D156" i="71"/>
  <c r="I42" i="69"/>
  <c r="H42" i="69"/>
  <c r="H88" i="69"/>
  <c r="E113" i="69"/>
  <c r="E112" i="69"/>
  <c r="E111" i="69"/>
  <c r="E94" i="69"/>
  <c r="E100" i="69"/>
  <c r="E101" i="69"/>
  <c r="E99" i="69"/>
  <c r="E98" i="69"/>
  <c r="E96" i="69"/>
  <c r="E95" i="69"/>
  <c r="E102" i="69"/>
  <c r="E104" i="69"/>
  <c r="E109" i="69"/>
  <c r="E108" i="69"/>
  <c r="E97" i="69"/>
  <c r="E103" i="69"/>
  <c r="E107" i="69"/>
  <c r="E105" i="69"/>
  <c r="E106" i="69"/>
  <c r="J83" i="69"/>
  <c r="J105" i="69"/>
  <c r="L136" i="71"/>
  <c r="K130" i="72"/>
  <c r="M130" i="72"/>
  <c r="G130" i="71"/>
  <c r="D156" i="69"/>
  <c r="F175" i="71"/>
  <c r="L156" i="69"/>
  <c r="K156" i="69"/>
  <c r="K156" i="72"/>
  <c r="N156" i="72"/>
  <c r="O156" i="72"/>
  <c r="M175" i="71"/>
  <c r="O156" i="69"/>
  <c r="I175" i="69"/>
  <c r="F42" i="69"/>
  <c r="M130" i="69"/>
  <c r="E110" i="69"/>
  <c r="J88" i="69"/>
  <c r="C88" i="69"/>
  <c r="L162" i="71"/>
  <c r="D45" i="69"/>
  <c r="G45" i="69"/>
  <c r="I45" i="69"/>
  <c r="L175" i="69"/>
  <c r="D175" i="69"/>
  <c r="P175" i="69"/>
  <c r="J130" i="69"/>
  <c r="C156" i="69"/>
  <c r="C156" i="72"/>
  <c r="F136" i="69"/>
  <c r="O175" i="71"/>
  <c r="G136" i="69"/>
  <c r="E130" i="72"/>
  <c r="H130" i="69" l="1"/>
  <c r="I130" i="69"/>
  <c r="I136" i="71"/>
  <c r="I162" i="71"/>
  <c r="O156" i="1"/>
  <c r="O130" i="1"/>
  <c r="F136" i="71"/>
  <c r="F162" i="71"/>
  <c r="D156" i="1"/>
  <c r="G165" i="71"/>
  <c r="G178" i="71"/>
  <c r="G170" i="71"/>
  <c r="G173" i="71"/>
  <c r="G177" i="71"/>
  <c r="G171" i="71"/>
  <c r="G172" i="71"/>
  <c r="G176" i="71"/>
  <c r="G174" i="71"/>
  <c r="G169" i="71"/>
  <c r="H169" i="69"/>
  <c r="H178" i="69"/>
  <c r="H170" i="69"/>
  <c r="H173" i="69"/>
  <c r="H177" i="69"/>
  <c r="H171" i="69"/>
  <c r="H172" i="69"/>
  <c r="H176" i="69"/>
  <c r="H174" i="69"/>
  <c r="E162" i="69"/>
  <c r="I156" i="1"/>
  <c r="M175" i="69"/>
  <c r="M178" i="69"/>
  <c r="M170" i="69"/>
  <c r="M173" i="69"/>
  <c r="M177" i="69"/>
  <c r="M171" i="69"/>
  <c r="M172" i="69"/>
  <c r="M176" i="69"/>
  <c r="M174" i="69"/>
  <c r="M169" i="69"/>
  <c r="G156" i="1"/>
  <c r="G130" i="1"/>
  <c r="F178" i="69"/>
  <c r="F170" i="69"/>
  <c r="F173" i="69"/>
  <c r="F177" i="69"/>
  <c r="F171" i="69"/>
  <c r="F172" i="69"/>
  <c r="F176" i="69"/>
  <c r="F174" i="69"/>
  <c r="F169" i="69"/>
  <c r="N178" i="69"/>
  <c r="N173" i="69"/>
  <c r="N170" i="69"/>
  <c r="N177" i="69"/>
  <c r="N171" i="69"/>
  <c r="N172" i="69"/>
  <c r="N176" i="69"/>
  <c r="N174" i="69"/>
  <c r="N169" i="69"/>
  <c r="P156" i="1"/>
  <c r="P130" i="1"/>
  <c r="Q130" i="1"/>
  <c r="C165" i="71"/>
  <c r="F113" i="69"/>
  <c r="F90" i="69"/>
  <c r="F112" i="69"/>
  <c r="F111" i="69"/>
  <c r="F94" i="69"/>
  <c r="F99" i="69"/>
  <c r="F97" i="69"/>
  <c r="F101" i="69"/>
  <c r="F98" i="69"/>
  <c r="F100" i="69"/>
  <c r="F102" i="69"/>
  <c r="F103" i="69"/>
  <c r="F95" i="69"/>
  <c r="F109" i="69"/>
  <c r="F108" i="69"/>
  <c r="F96" i="69"/>
  <c r="F104" i="69"/>
  <c r="F107" i="69"/>
  <c r="F106" i="69"/>
  <c r="F110" i="69"/>
  <c r="F105" i="69"/>
  <c r="K139" i="71"/>
  <c r="L139" i="71"/>
  <c r="H139" i="71"/>
  <c r="H156" i="69"/>
  <c r="K130" i="69"/>
  <c r="F130" i="72"/>
  <c r="G175" i="71"/>
  <c r="E156" i="72"/>
  <c r="D130" i="72"/>
  <c r="J156" i="69"/>
  <c r="F162" i="69"/>
  <c r="F156" i="1"/>
  <c r="F130" i="1"/>
  <c r="D136" i="71"/>
  <c r="D162" i="71"/>
  <c r="O175" i="69"/>
  <c r="O178" i="69"/>
  <c r="O173" i="69"/>
  <c r="O170" i="69"/>
  <c r="O177" i="69"/>
  <c r="O171" i="69"/>
  <c r="O172" i="69"/>
  <c r="O176" i="69"/>
  <c r="O174" i="69"/>
  <c r="O169" i="69"/>
  <c r="O178" i="71"/>
  <c r="O170" i="71"/>
  <c r="O173" i="71"/>
  <c r="O177" i="71"/>
  <c r="O171" i="71"/>
  <c r="O172" i="71"/>
  <c r="O176" i="71"/>
  <c r="O174" i="71"/>
  <c r="O169" i="71"/>
  <c r="L156" i="1"/>
  <c r="L130" i="1"/>
  <c r="G175" i="69"/>
  <c r="G178" i="69"/>
  <c r="G173" i="69"/>
  <c r="G170" i="69"/>
  <c r="G177" i="69"/>
  <c r="G171" i="69"/>
  <c r="G172" i="69"/>
  <c r="G176" i="69"/>
  <c r="G174" i="69"/>
  <c r="G169" i="69"/>
  <c r="C175" i="69"/>
  <c r="C178" i="69"/>
  <c r="C170" i="69"/>
  <c r="C173" i="69"/>
  <c r="C177" i="69"/>
  <c r="C171" i="69"/>
  <c r="C172" i="69"/>
  <c r="C176" i="69"/>
  <c r="C174" i="69"/>
  <c r="C169" i="69"/>
  <c r="E130" i="1"/>
  <c r="E156" i="1"/>
  <c r="K165" i="71"/>
  <c r="K178" i="71"/>
  <c r="K170" i="71"/>
  <c r="K173" i="71"/>
  <c r="K177" i="71"/>
  <c r="K171" i="71"/>
  <c r="K172" i="71"/>
  <c r="K176" i="71"/>
  <c r="K174" i="71"/>
  <c r="K169" i="71"/>
  <c r="H165" i="71"/>
  <c r="H178" i="71"/>
  <c r="H170" i="71"/>
  <c r="H173" i="71"/>
  <c r="H177" i="71"/>
  <c r="H171" i="71"/>
  <c r="H172" i="71"/>
  <c r="H176" i="71"/>
  <c r="H174" i="71"/>
  <c r="H169" i="71"/>
  <c r="M130" i="1"/>
  <c r="M156" i="1"/>
  <c r="N130" i="1"/>
  <c r="N156" i="1"/>
  <c r="K162" i="69"/>
  <c r="P178" i="69"/>
  <c r="P173" i="69"/>
  <c r="P170" i="69"/>
  <c r="P177" i="69"/>
  <c r="P171" i="69"/>
  <c r="P172" i="69"/>
  <c r="P176" i="69"/>
  <c r="P174" i="69"/>
  <c r="P169" i="69"/>
  <c r="K178" i="69"/>
  <c r="K173" i="69"/>
  <c r="K170" i="69"/>
  <c r="K177" i="69"/>
  <c r="K171" i="69"/>
  <c r="K172" i="69"/>
  <c r="K176" i="69"/>
  <c r="K174" i="69"/>
  <c r="K169" i="69"/>
  <c r="E136" i="71"/>
  <c r="E162" i="71"/>
  <c r="J165" i="71"/>
  <c r="J178" i="71"/>
  <c r="J170" i="71"/>
  <c r="J173" i="71"/>
  <c r="J177" i="71"/>
  <c r="J171" i="71"/>
  <c r="J172" i="71"/>
  <c r="J176" i="71"/>
  <c r="J174" i="71"/>
  <c r="J169" i="71"/>
  <c r="D178" i="69"/>
  <c r="D170" i="69"/>
  <c r="D173" i="69"/>
  <c r="D177" i="69"/>
  <c r="D171" i="69"/>
  <c r="D172" i="69"/>
  <c r="D176" i="69"/>
  <c r="D174" i="69"/>
  <c r="D169" i="69"/>
  <c r="L178" i="69"/>
  <c r="L170" i="69"/>
  <c r="L173" i="69"/>
  <c r="L177" i="69"/>
  <c r="L171" i="69"/>
  <c r="L172" i="69"/>
  <c r="L176" i="69"/>
  <c r="L174" i="69"/>
  <c r="L169" i="69"/>
  <c r="K156" i="1"/>
  <c r="E45" i="69"/>
  <c r="F45" i="69"/>
  <c r="J113" i="69"/>
  <c r="J112" i="69"/>
  <c r="J111" i="69"/>
  <c r="J94" i="69"/>
  <c r="J100" i="69"/>
  <c r="J101" i="69"/>
  <c r="J97" i="69"/>
  <c r="J99" i="69"/>
  <c r="J98" i="69"/>
  <c r="J96" i="69"/>
  <c r="J103" i="69"/>
  <c r="J104" i="69"/>
  <c r="J102" i="69"/>
  <c r="J108" i="69"/>
  <c r="J109" i="69"/>
  <c r="J95" i="69"/>
  <c r="J107" i="69"/>
  <c r="J106" i="69"/>
  <c r="J110" i="69"/>
  <c r="C113" i="69"/>
  <c r="C90" i="69"/>
  <c r="C112" i="69"/>
  <c r="C111" i="69"/>
  <c r="C94" i="69"/>
  <c r="C100" i="69"/>
  <c r="C101" i="69"/>
  <c r="C98" i="69"/>
  <c r="C95" i="69"/>
  <c r="C96" i="69"/>
  <c r="C102" i="69"/>
  <c r="C103" i="69"/>
  <c r="C104" i="69"/>
  <c r="C108" i="69"/>
  <c r="C109" i="69"/>
  <c r="C99" i="69"/>
  <c r="C106" i="69"/>
  <c r="C97" i="69"/>
  <c r="C107" i="69"/>
  <c r="C105" i="69"/>
  <c r="C110" i="69"/>
  <c r="E136" i="69"/>
  <c r="L136" i="69"/>
  <c r="H45" i="69"/>
  <c r="D130" i="69"/>
  <c r="G162" i="69"/>
  <c r="G136" i="71"/>
  <c r="E90" i="69"/>
  <c r="H175" i="69"/>
  <c r="N175" i="69"/>
  <c r="L162" i="69"/>
  <c r="K175" i="71"/>
  <c r="L165" i="71"/>
  <c r="J136" i="71"/>
  <c r="K175" i="69"/>
  <c r="H90" i="69"/>
  <c r="I165" i="69"/>
  <c r="F175" i="69"/>
  <c r="J175" i="71"/>
  <c r="D162" i="69"/>
  <c r="H175" i="71"/>
  <c r="O24" i="82"/>
  <c r="AI24" i="82" s="1"/>
  <c r="F139" i="69"/>
  <c r="D130" i="1"/>
  <c r="J136" i="69"/>
  <c r="L139" i="69"/>
  <c r="G139" i="69"/>
  <c r="C162" i="69"/>
  <c r="G139" i="71"/>
  <c r="K130" i="1"/>
  <c r="J175" i="69" l="1"/>
  <c r="J178" i="69"/>
  <c r="J173" i="69"/>
  <c r="J170" i="69"/>
  <c r="J177" i="69"/>
  <c r="J171" i="69"/>
  <c r="J172" i="69"/>
  <c r="J176" i="69"/>
  <c r="J174" i="69"/>
  <c r="J169" i="69"/>
  <c r="H156" i="1"/>
  <c r="H130" i="1"/>
  <c r="D165" i="69"/>
  <c r="I139" i="71"/>
  <c r="I165" i="71"/>
  <c r="L165" i="69"/>
  <c r="G165" i="69"/>
  <c r="J139" i="71"/>
  <c r="F165" i="69"/>
  <c r="J156" i="1"/>
  <c r="J130" i="1"/>
  <c r="F139" i="71"/>
  <c r="F165" i="71"/>
  <c r="D139" i="71"/>
  <c r="D165" i="71"/>
  <c r="E139" i="71"/>
  <c r="E165" i="71"/>
  <c r="E178" i="69"/>
  <c r="E165" i="69"/>
  <c r="E170" i="69"/>
  <c r="E173" i="69"/>
  <c r="E177" i="69"/>
  <c r="E171" i="69"/>
  <c r="E172" i="69"/>
  <c r="E176" i="69"/>
  <c r="E174" i="69"/>
  <c r="E169" i="69"/>
  <c r="C156" i="1"/>
  <c r="H136" i="69"/>
  <c r="I136" i="69"/>
  <c r="H162" i="69"/>
  <c r="E139" i="69"/>
  <c r="K165" i="69"/>
  <c r="K136" i="69"/>
  <c r="D136" i="69"/>
  <c r="J162" i="69"/>
  <c r="I130" i="1"/>
  <c r="E175" i="69"/>
  <c r="N28" i="82"/>
  <c r="AH28" i="82" s="1"/>
  <c r="O31" i="82"/>
  <c r="AI31" i="82" s="1"/>
  <c r="O47" i="82"/>
  <c r="AI47" i="82" s="1"/>
  <c r="O33" i="82"/>
  <c r="AI33" i="82" s="1"/>
  <c r="O22" i="82"/>
  <c r="AI22" i="82" s="1"/>
  <c r="O36" i="82"/>
  <c r="AI36" i="82" s="1"/>
  <c r="O45" i="82"/>
  <c r="AI45" i="82" s="1"/>
  <c r="O21" i="82"/>
  <c r="AI21" i="82" s="1"/>
  <c r="O20" i="82"/>
  <c r="AI20" i="82" s="1"/>
  <c r="O41" i="82"/>
  <c r="AI41" i="82" s="1"/>
  <c r="O23" i="82"/>
  <c r="AI23" i="82" s="1"/>
  <c r="O29" i="82"/>
  <c r="AI29" i="82" s="1"/>
  <c r="O25" i="82"/>
  <c r="AI25" i="82" s="1"/>
  <c r="AS25" i="82" s="1"/>
  <c r="O39" i="82"/>
  <c r="AI39" i="82" s="1"/>
  <c r="O30" i="82"/>
  <c r="AI30" i="82" s="1"/>
  <c r="O46" i="82"/>
  <c r="AI46" i="82" s="1"/>
  <c r="O32" i="82"/>
  <c r="AI32" i="82" s="1"/>
  <c r="O27" i="82"/>
  <c r="AI27" i="82" s="1"/>
  <c r="O28" i="82"/>
  <c r="AI28" i="82" s="1"/>
  <c r="O43" i="82"/>
  <c r="AI43" i="82" s="1"/>
  <c r="O38" i="82"/>
  <c r="AI38" i="82" s="1"/>
  <c r="O34" i="82"/>
  <c r="AI34" i="82" s="1"/>
  <c r="O42" i="82"/>
  <c r="AI42" i="82" s="1"/>
  <c r="O37" i="82"/>
  <c r="AI37" i="82" s="1"/>
  <c r="AS37" i="82" s="1"/>
  <c r="O40" i="82"/>
  <c r="AI40" i="82" s="1"/>
  <c r="O26" i="82"/>
  <c r="AI26" i="82" s="1"/>
  <c r="O44" i="82"/>
  <c r="AI44" i="82" s="1"/>
  <c r="O35" i="82"/>
  <c r="AI35" i="82" s="1"/>
  <c r="C165" i="69"/>
  <c r="J139" i="69"/>
  <c r="AS34" i="82" l="1"/>
  <c r="AS35" i="82"/>
  <c r="AS26" i="82"/>
  <c r="AS43" i="82"/>
  <c r="AS46" i="82"/>
  <c r="AS39" i="82"/>
  <c r="AS29" i="82"/>
  <c r="AS40" i="82"/>
  <c r="AS42" i="82"/>
  <c r="AS32" i="82"/>
  <c r="AS22" i="82"/>
  <c r="H139" i="69"/>
  <c r="I139" i="69"/>
  <c r="H165" i="69"/>
  <c r="O19" i="82"/>
  <c r="O4" i="82"/>
  <c r="AS44" i="82"/>
  <c r="AS38" i="82"/>
  <c r="AS28" i="82"/>
  <c r="AS30" i="82"/>
  <c r="AS23" i="82"/>
  <c r="AS21" i="82"/>
  <c r="AS36" i="82"/>
  <c r="AS33" i="82"/>
  <c r="AS24" i="82"/>
  <c r="J165" i="69"/>
  <c r="AS27" i="82"/>
  <c r="AS41" i="82"/>
  <c r="AS45" i="82"/>
  <c r="AS47" i="82"/>
  <c r="AS31" i="82"/>
  <c r="K139" i="69"/>
  <c r="D139" i="69"/>
  <c r="N27" i="82"/>
  <c r="AH27" i="82" s="1"/>
  <c r="N35" i="82"/>
  <c r="AH35" i="82" s="1"/>
  <c r="N30" i="82"/>
  <c r="AH30" i="82" s="1"/>
  <c r="N43" i="82"/>
  <c r="AH43" i="82" s="1"/>
  <c r="N29" i="82"/>
  <c r="AH29" i="82" s="1"/>
  <c r="AR29" i="82" s="1"/>
  <c r="N40" i="82"/>
  <c r="AH40" i="82" s="1"/>
  <c r="N21" i="82"/>
  <c r="AH21" i="82" s="1"/>
  <c r="N26" i="82"/>
  <c r="AH26" i="82" s="1"/>
  <c r="N32" i="82"/>
  <c r="AH32" i="82" s="1"/>
  <c r="N47" i="82"/>
  <c r="AH47" i="82" s="1"/>
  <c r="N23" i="82"/>
  <c r="AH23" i="82" s="1"/>
  <c r="N31" i="82"/>
  <c r="AH31" i="82" s="1"/>
  <c r="N42" i="82"/>
  <c r="AH42" i="82" s="1"/>
  <c r="N22" i="82"/>
  <c r="AH22" i="82" s="1"/>
  <c r="N34" i="82"/>
  <c r="AH34" i="82" s="1"/>
  <c r="N20" i="82"/>
  <c r="AH20" i="82" s="1"/>
  <c r="N36" i="82"/>
  <c r="AH36" i="82" s="1"/>
  <c r="N44" i="82"/>
  <c r="AH44" i="82" s="1"/>
  <c r="N41" i="82"/>
  <c r="AH41" i="82" s="1"/>
  <c r="N37" i="82"/>
  <c r="AH37" i="82" s="1"/>
  <c r="N24" i="82"/>
  <c r="AH24" i="82" s="1"/>
  <c r="N45" i="82"/>
  <c r="AH45" i="82" s="1"/>
  <c r="AR45" i="82" s="1"/>
  <c r="N25" i="82"/>
  <c r="AH25" i="82" s="1"/>
  <c r="AR25" i="82" s="1"/>
  <c r="N39" i="82"/>
  <c r="AH39" i="82" s="1"/>
  <c r="N33" i="82"/>
  <c r="AH33" i="82" s="1"/>
  <c r="AR33" i="82" s="1"/>
  <c r="N46" i="82"/>
  <c r="AH46" i="82" s="1"/>
  <c r="AR46" i="82" s="1"/>
  <c r="N38" i="82"/>
  <c r="AH38" i="82" s="1"/>
  <c r="AR24" i="82" l="1"/>
  <c r="AR44" i="82"/>
  <c r="AR37" i="82"/>
  <c r="AR22" i="82"/>
  <c r="AR31" i="82"/>
  <c r="AR38" i="82"/>
  <c r="AR41" i="82"/>
  <c r="AR36" i="82"/>
  <c r="AR23" i="82"/>
  <c r="AR32" i="82"/>
  <c r="N19" i="82"/>
  <c r="N4" i="82"/>
  <c r="O10" i="82"/>
  <c r="O5" i="82"/>
  <c r="AI5" i="82" s="1"/>
  <c r="O12" i="82"/>
  <c r="O8" i="82"/>
  <c r="O7" i="82"/>
  <c r="O13" i="82"/>
  <c r="O15" i="82"/>
  <c r="O14" i="82"/>
  <c r="O18" i="82"/>
  <c r="O11" i="82"/>
  <c r="O16" i="82"/>
  <c r="O6" i="82"/>
  <c r="O17" i="82"/>
  <c r="O9" i="82"/>
  <c r="AR39" i="82"/>
  <c r="AR47" i="82"/>
  <c r="AR26" i="82"/>
  <c r="AR21" i="82"/>
  <c r="AR35" i="82"/>
  <c r="AI19" i="82"/>
  <c r="AR34" i="82"/>
  <c r="AR42" i="82"/>
  <c r="AR40" i="82"/>
  <c r="AR43" i="82"/>
  <c r="AR30" i="82"/>
  <c r="AR27" i="82"/>
  <c r="AR28" i="82"/>
  <c r="AS20" i="82" l="1"/>
  <c r="AI17" i="82"/>
  <c r="AI16" i="82"/>
  <c r="AI18" i="82"/>
  <c r="AS18" i="82" s="1"/>
  <c r="AI15" i="82"/>
  <c r="AI7" i="82"/>
  <c r="AI12" i="82"/>
  <c r="AI10" i="82"/>
  <c r="AH19" i="82"/>
  <c r="AI9" i="82"/>
  <c r="AI6" i="82"/>
  <c r="AS6" i="82" s="1"/>
  <c r="AI11" i="82"/>
  <c r="AS11" i="82" s="1"/>
  <c r="AI14" i="82"/>
  <c r="AI13" i="82"/>
  <c r="AI8" i="82"/>
  <c r="N7" i="82"/>
  <c r="N11" i="82"/>
  <c r="N5" i="82"/>
  <c r="N14" i="82"/>
  <c r="N12" i="82"/>
  <c r="N9" i="82"/>
  <c r="N6" i="82"/>
  <c r="N17" i="82"/>
  <c r="N13" i="82"/>
  <c r="N8" i="82"/>
  <c r="N10" i="82"/>
  <c r="N15" i="82"/>
  <c r="N18" i="82"/>
  <c r="N16" i="82"/>
  <c r="AS13" i="82" l="1"/>
  <c r="AS8" i="82"/>
  <c r="AH18" i="82"/>
  <c r="AR19" i="82" s="1"/>
  <c r="AH10" i="82"/>
  <c r="AH13" i="82"/>
  <c r="AH6" i="82"/>
  <c r="AH12" i="82"/>
  <c r="AH5" i="82"/>
  <c r="AH7" i="82"/>
  <c r="AR20" i="82"/>
  <c r="AS14" i="82"/>
  <c r="AS9" i="82"/>
  <c r="AS10" i="82"/>
  <c r="AS12" i="82"/>
  <c r="AS7" i="82"/>
  <c r="AS15" i="82"/>
  <c r="AS16" i="82"/>
  <c r="AS17" i="82"/>
  <c r="AS19" i="82"/>
  <c r="AH16" i="82"/>
  <c r="AH15" i="82"/>
  <c r="AH8" i="82"/>
  <c r="AH17" i="82"/>
  <c r="AH9" i="82"/>
  <c r="AH14" i="82"/>
  <c r="AH11" i="82"/>
  <c r="AR11" i="82" s="1"/>
  <c r="AR8" i="82" l="1"/>
  <c r="AR9" i="82"/>
  <c r="AR7" i="82"/>
  <c r="AR16" i="82"/>
  <c r="AR14" i="82"/>
  <c r="AR17" i="82"/>
  <c r="AR15" i="82"/>
  <c r="AR12" i="82"/>
  <c r="AR13" i="82"/>
  <c r="AR18" i="82"/>
  <c r="AR6" i="82"/>
  <c r="AR10" i="82"/>
  <c r="I26" i="70" l="1"/>
  <c r="G26" i="70"/>
  <c r="K26" i="70"/>
  <c r="K26" i="72"/>
  <c r="J26" i="72"/>
  <c r="G26" i="72"/>
  <c r="F26" i="70"/>
  <c r="I26" i="72" l="1"/>
  <c r="L26" i="70"/>
  <c r="L26" i="72"/>
  <c r="H26" i="72"/>
  <c r="F26" i="72"/>
  <c r="E26" i="70"/>
  <c r="D26" i="70"/>
  <c r="H26" i="70"/>
  <c r="J26" i="70"/>
  <c r="K27" i="70"/>
  <c r="I27" i="70"/>
  <c r="L36" i="70"/>
  <c r="F36" i="70"/>
  <c r="G27" i="70"/>
  <c r="E26" i="72"/>
  <c r="G27" i="72"/>
  <c r="H44" i="71"/>
  <c r="H27" i="72"/>
  <c r="F44" i="71"/>
  <c r="L44" i="71"/>
  <c r="M44" i="71"/>
  <c r="I44" i="71"/>
  <c r="J44" i="71"/>
  <c r="K44" i="71"/>
  <c r="K44" i="69"/>
  <c r="D44" i="71"/>
  <c r="H82" i="70" l="1"/>
  <c r="K82" i="72"/>
  <c r="J82" i="70"/>
  <c r="C82" i="70"/>
  <c r="D26" i="72"/>
  <c r="I36" i="70"/>
  <c r="K36" i="70"/>
  <c r="D36" i="70"/>
  <c r="J36" i="72"/>
  <c r="F27" i="72"/>
  <c r="E27" i="72"/>
  <c r="H36" i="70"/>
  <c r="G36" i="70"/>
  <c r="L27" i="70"/>
  <c r="F27" i="70"/>
  <c r="J36" i="70"/>
  <c r="L27" i="72"/>
  <c r="J27" i="70"/>
  <c r="I27" i="72"/>
  <c r="H27" i="70"/>
  <c r="E36" i="70"/>
  <c r="D27" i="72"/>
  <c r="F42" i="72"/>
  <c r="F27" i="1"/>
  <c r="H27" i="1"/>
  <c r="G45" i="70"/>
  <c r="K27" i="72"/>
  <c r="I36" i="72"/>
  <c r="F36" i="72"/>
  <c r="H36" i="72"/>
  <c r="D36" i="72"/>
  <c r="K36" i="72"/>
  <c r="J42" i="70"/>
  <c r="D42" i="70"/>
  <c r="E42" i="70"/>
  <c r="K27" i="1"/>
  <c r="I27" i="1"/>
  <c r="K26" i="1"/>
  <c r="F45" i="71" l="1"/>
  <c r="E45" i="71"/>
  <c r="E90" i="71"/>
  <c r="D45" i="71"/>
  <c r="C90" i="71"/>
  <c r="H45" i="71"/>
  <c r="G45" i="71"/>
  <c r="G90" i="71"/>
  <c r="I88" i="70"/>
  <c r="L88" i="70"/>
  <c r="K88" i="70"/>
  <c r="L42" i="70"/>
  <c r="H73" i="72"/>
  <c r="D82" i="1"/>
  <c r="E82" i="1"/>
  <c r="I88" i="72"/>
  <c r="L45" i="71"/>
  <c r="K90" i="71"/>
  <c r="J45" i="71"/>
  <c r="I90" i="71"/>
  <c r="D88" i="72"/>
  <c r="F88" i="70"/>
  <c r="I45" i="71"/>
  <c r="H90" i="71"/>
  <c r="E27" i="70"/>
  <c r="E88" i="70"/>
  <c r="F42" i="70"/>
  <c r="J88" i="70"/>
  <c r="K42" i="70"/>
  <c r="E27" i="1"/>
  <c r="J45" i="70"/>
  <c r="H26" i="1"/>
  <c r="G26" i="1"/>
  <c r="F26" i="1"/>
  <c r="D27" i="1"/>
  <c r="D45" i="70"/>
  <c r="G27" i="1"/>
  <c r="I42" i="70"/>
  <c r="J27" i="1"/>
  <c r="E36" i="1"/>
  <c r="L27" i="1"/>
  <c r="E36" i="72"/>
  <c r="J27" i="72"/>
  <c r="J73" i="72"/>
  <c r="G36" i="72"/>
  <c r="C73" i="1"/>
  <c r="G82" i="1"/>
  <c r="L82" i="1"/>
  <c r="J82" i="1"/>
  <c r="F88" i="72"/>
  <c r="H88" i="70"/>
  <c r="L90" i="71"/>
  <c r="K45" i="71"/>
  <c r="J90" i="71"/>
  <c r="K45" i="69"/>
  <c r="J45" i="69"/>
  <c r="J90" i="69"/>
  <c r="E88" i="72"/>
  <c r="C88" i="70"/>
  <c r="D88" i="70"/>
  <c r="C72" i="72"/>
  <c r="D72" i="72"/>
  <c r="F82" i="70"/>
  <c r="E72" i="70"/>
  <c r="J72" i="72"/>
  <c r="J72" i="70"/>
  <c r="H72" i="72"/>
  <c r="J82" i="72"/>
  <c r="H72" i="70"/>
  <c r="K72" i="70"/>
  <c r="F82" i="72"/>
  <c r="D82" i="70"/>
  <c r="L73" i="70"/>
  <c r="J73" i="70"/>
  <c r="H73" i="70"/>
  <c r="K82" i="70"/>
  <c r="G82" i="70"/>
  <c r="E82" i="70"/>
  <c r="G72" i="70"/>
  <c r="F73" i="72"/>
  <c r="I73" i="72"/>
  <c r="D73" i="72"/>
  <c r="E73" i="72"/>
  <c r="L73" i="72"/>
  <c r="G73" i="72"/>
  <c r="K73" i="72"/>
  <c r="G73" i="70"/>
  <c r="F72" i="72"/>
  <c r="I72" i="72"/>
  <c r="L82" i="70"/>
  <c r="D82" i="72"/>
  <c r="I73" i="70"/>
  <c r="I82" i="72"/>
  <c r="D73" i="70"/>
  <c r="L72" i="70"/>
  <c r="F72" i="70"/>
  <c r="I82" i="70"/>
  <c r="K72" i="72"/>
  <c r="E73" i="70"/>
  <c r="K73" i="70"/>
  <c r="G82" i="72"/>
  <c r="E82" i="72"/>
  <c r="C73" i="70"/>
  <c r="L72" i="72"/>
  <c r="L82" i="72"/>
  <c r="H82" i="72"/>
  <c r="F73" i="70"/>
  <c r="D27" i="70"/>
  <c r="G42" i="70"/>
  <c r="E42" i="72"/>
  <c r="L36" i="72"/>
  <c r="H42" i="70"/>
  <c r="E45" i="72"/>
  <c r="L45" i="70"/>
  <c r="F45" i="70"/>
  <c r="I45" i="70"/>
  <c r="I36" i="1"/>
  <c r="L36" i="1"/>
  <c r="J36" i="1"/>
  <c r="H42" i="1"/>
  <c r="K42" i="72"/>
  <c r="I42" i="72"/>
  <c r="D42" i="72"/>
  <c r="H42" i="72"/>
  <c r="D36" i="1"/>
  <c r="L44" i="1"/>
  <c r="J44" i="1"/>
  <c r="G42" i="1"/>
  <c r="H44" i="1"/>
  <c r="F44" i="1"/>
  <c r="M44" i="1"/>
  <c r="D44" i="1"/>
  <c r="I44" i="1"/>
  <c r="K44" i="1"/>
  <c r="G36" i="1"/>
  <c r="E26" i="1"/>
  <c r="J26" i="1"/>
  <c r="L26" i="1"/>
  <c r="C161" i="72" l="1"/>
  <c r="H73" i="1"/>
  <c r="D73" i="1"/>
  <c r="J73" i="1"/>
  <c r="I82" i="1"/>
  <c r="F72" i="1"/>
  <c r="J72" i="1"/>
  <c r="I73" i="1"/>
  <c r="G73" i="1"/>
  <c r="D72" i="1"/>
  <c r="H72" i="1"/>
  <c r="G72" i="1"/>
  <c r="C72" i="1"/>
  <c r="C73" i="72"/>
  <c r="D72" i="70"/>
  <c r="I72" i="70"/>
  <c r="C72" i="70"/>
  <c r="E72" i="72"/>
  <c r="E94" i="72"/>
  <c r="G72" i="72"/>
  <c r="C82" i="72"/>
  <c r="D42" i="1"/>
  <c r="K45" i="70"/>
  <c r="H45" i="70"/>
  <c r="K82" i="1"/>
  <c r="F82" i="1"/>
  <c r="G42" i="72"/>
  <c r="K36" i="1"/>
  <c r="J88" i="72"/>
  <c r="G88" i="72"/>
  <c r="H36" i="1"/>
  <c r="F73" i="1"/>
  <c r="E73" i="1"/>
  <c r="K72" i="1"/>
  <c r="L73" i="1"/>
  <c r="K73" i="1"/>
  <c r="I42" i="1"/>
  <c r="L72" i="1"/>
  <c r="I72" i="1"/>
  <c r="E72" i="1"/>
  <c r="G110" i="70"/>
  <c r="G88" i="70"/>
  <c r="I26" i="1"/>
  <c r="C88" i="72"/>
  <c r="K88" i="72"/>
  <c r="J42" i="72"/>
  <c r="F45" i="72"/>
  <c r="E45" i="70"/>
  <c r="D26" i="1"/>
  <c r="F36" i="1"/>
  <c r="H88" i="72"/>
  <c r="H82" i="1"/>
  <c r="C82" i="1"/>
  <c r="F42" i="1"/>
  <c r="F45" i="1"/>
  <c r="D45" i="1"/>
  <c r="D45" i="72"/>
  <c r="I45" i="72"/>
  <c r="K45" i="72"/>
  <c r="K42" i="1"/>
  <c r="I45" i="1"/>
  <c r="D135" i="72"/>
  <c r="K135" i="70"/>
  <c r="E135" i="72"/>
  <c r="M135" i="70"/>
  <c r="K135" i="72"/>
  <c r="C162" i="72"/>
  <c r="F135" i="72"/>
  <c r="H135" i="70"/>
  <c r="F135" i="70"/>
  <c r="L135" i="70"/>
  <c r="D135" i="70"/>
  <c r="F161" i="72" l="1"/>
  <c r="K161" i="72"/>
  <c r="M161" i="72"/>
  <c r="J161" i="70"/>
  <c r="L161" i="72"/>
  <c r="E161" i="72"/>
  <c r="K88" i="1"/>
  <c r="F88" i="1"/>
  <c r="C88" i="1"/>
  <c r="H88" i="1"/>
  <c r="O95" i="72"/>
  <c r="G113" i="72"/>
  <c r="G90" i="72"/>
  <c r="G112" i="72"/>
  <c r="G111" i="72"/>
  <c r="G105" i="72"/>
  <c r="G102" i="72"/>
  <c r="G109" i="72"/>
  <c r="G107" i="72"/>
  <c r="G103" i="72"/>
  <c r="G97" i="72"/>
  <c r="G108" i="72"/>
  <c r="G106" i="72"/>
  <c r="G96" i="72"/>
  <c r="G99" i="72"/>
  <c r="G98" i="72"/>
  <c r="G100" i="72"/>
  <c r="G101" i="72"/>
  <c r="G110" i="72"/>
  <c r="G95" i="72"/>
  <c r="G104" i="72"/>
  <c r="C113" i="72"/>
  <c r="C90" i="72"/>
  <c r="C112" i="72"/>
  <c r="C111" i="72"/>
  <c r="C96" i="72"/>
  <c r="C103" i="72"/>
  <c r="C106" i="72"/>
  <c r="C97" i="72"/>
  <c r="C99" i="72"/>
  <c r="C105" i="72"/>
  <c r="C107" i="72"/>
  <c r="C98" i="72"/>
  <c r="C102" i="72"/>
  <c r="C108" i="72"/>
  <c r="C109" i="72"/>
  <c r="C100" i="72"/>
  <c r="C101" i="72"/>
  <c r="C110" i="72"/>
  <c r="C94" i="72"/>
  <c r="D113" i="70"/>
  <c r="D90" i="70"/>
  <c r="D112" i="70"/>
  <c r="D111" i="70"/>
  <c r="D100" i="70"/>
  <c r="D99" i="70"/>
  <c r="D97" i="70"/>
  <c r="D109" i="70"/>
  <c r="D107" i="70"/>
  <c r="D105" i="70"/>
  <c r="D98" i="70"/>
  <c r="D103" i="70"/>
  <c r="D106" i="70"/>
  <c r="D108" i="70"/>
  <c r="D101" i="70"/>
  <c r="D102" i="70"/>
  <c r="D96" i="70"/>
  <c r="D110" i="70"/>
  <c r="D104" i="70"/>
  <c r="D95" i="70"/>
  <c r="C90" i="70"/>
  <c r="C113" i="70"/>
  <c r="C112" i="70"/>
  <c r="C111" i="70"/>
  <c r="C100" i="70"/>
  <c r="C99" i="70"/>
  <c r="C102" i="70"/>
  <c r="C107" i="70"/>
  <c r="C105" i="70"/>
  <c r="C108" i="70"/>
  <c r="C97" i="70"/>
  <c r="C109" i="70"/>
  <c r="C106" i="70"/>
  <c r="C98" i="70"/>
  <c r="C101" i="70"/>
  <c r="C96" i="70"/>
  <c r="C103" i="70"/>
  <c r="C110" i="70"/>
  <c r="C95" i="70"/>
  <c r="C104" i="70"/>
  <c r="I113" i="70"/>
  <c r="I90" i="70"/>
  <c r="I112" i="70"/>
  <c r="I111" i="70"/>
  <c r="I109" i="70"/>
  <c r="I103" i="70"/>
  <c r="I105" i="70"/>
  <c r="I108" i="70"/>
  <c r="I99" i="70"/>
  <c r="I98" i="70"/>
  <c r="I102" i="70"/>
  <c r="I107" i="70"/>
  <c r="I106" i="70"/>
  <c r="I101" i="70"/>
  <c r="I100" i="70"/>
  <c r="I97" i="70"/>
  <c r="I96" i="70"/>
  <c r="I110" i="70"/>
  <c r="I95" i="70"/>
  <c r="I104" i="70"/>
  <c r="H113" i="70"/>
  <c r="H90" i="70"/>
  <c r="H112" i="70"/>
  <c r="H111" i="70"/>
  <c r="H100" i="70"/>
  <c r="H101" i="70"/>
  <c r="H105" i="70"/>
  <c r="H99" i="70"/>
  <c r="H102" i="70"/>
  <c r="H106" i="70"/>
  <c r="H108" i="70"/>
  <c r="H97" i="70"/>
  <c r="H98" i="70"/>
  <c r="H103" i="70"/>
  <c r="H107" i="70"/>
  <c r="H109" i="70"/>
  <c r="H96" i="70"/>
  <c r="H110" i="70"/>
  <c r="H104" i="70"/>
  <c r="H94" i="70"/>
  <c r="H95" i="70"/>
  <c r="J113" i="72"/>
  <c r="J90" i="72"/>
  <c r="J112" i="72"/>
  <c r="J111" i="72"/>
  <c r="J102" i="72"/>
  <c r="J103" i="72"/>
  <c r="J106" i="72"/>
  <c r="J109" i="72"/>
  <c r="J105" i="72"/>
  <c r="J97" i="72"/>
  <c r="J98" i="72"/>
  <c r="J108" i="72"/>
  <c r="J107" i="72"/>
  <c r="J99" i="72"/>
  <c r="J96" i="72"/>
  <c r="J100" i="72"/>
  <c r="J101" i="72"/>
  <c r="J95" i="72"/>
  <c r="J110" i="72"/>
  <c r="J104" i="72"/>
  <c r="J94" i="72"/>
  <c r="K90" i="72"/>
  <c r="K113" i="72"/>
  <c r="K112" i="72"/>
  <c r="K111" i="72"/>
  <c r="K98" i="72"/>
  <c r="K102" i="72"/>
  <c r="K106" i="72"/>
  <c r="K107" i="72"/>
  <c r="K103" i="72"/>
  <c r="K105" i="72"/>
  <c r="K108" i="72"/>
  <c r="K96" i="72"/>
  <c r="K97" i="72"/>
  <c r="K109" i="72"/>
  <c r="K99" i="72"/>
  <c r="K100" i="72"/>
  <c r="K101" i="72"/>
  <c r="K110" i="72"/>
  <c r="K95" i="72"/>
  <c r="K94" i="72"/>
  <c r="K104" i="72"/>
  <c r="K110" i="70"/>
  <c r="K90" i="70"/>
  <c r="K113" i="70"/>
  <c r="K112" i="70"/>
  <c r="K111" i="70"/>
  <c r="K100" i="70"/>
  <c r="K108" i="70"/>
  <c r="K105" i="70"/>
  <c r="K98" i="70"/>
  <c r="K99" i="70"/>
  <c r="K97" i="70"/>
  <c r="K101" i="70"/>
  <c r="K109" i="70"/>
  <c r="K102" i="70"/>
  <c r="K107" i="70"/>
  <c r="K106" i="70"/>
  <c r="K96" i="70"/>
  <c r="K103" i="70"/>
  <c r="K94" i="70"/>
  <c r="K104" i="70"/>
  <c r="K95" i="70"/>
  <c r="L90" i="70"/>
  <c r="L113" i="70"/>
  <c r="L112" i="70"/>
  <c r="L111" i="70"/>
  <c r="L100" i="70"/>
  <c r="L105" i="70"/>
  <c r="L103" i="70"/>
  <c r="L106" i="70"/>
  <c r="L107" i="70"/>
  <c r="L99" i="70"/>
  <c r="L97" i="70"/>
  <c r="L101" i="70"/>
  <c r="L109" i="70"/>
  <c r="L108" i="70"/>
  <c r="L98" i="70"/>
  <c r="L102" i="70"/>
  <c r="L96" i="70"/>
  <c r="L110" i="70"/>
  <c r="L95" i="70"/>
  <c r="L104" i="70"/>
  <c r="L94" i="70"/>
  <c r="M113" i="70"/>
  <c r="M112" i="70"/>
  <c r="M111" i="70"/>
  <c r="M109" i="70"/>
  <c r="M99" i="70"/>
  <c r="M97" i="70"/>
  <c r="M105" i="70"/>
  <c r="M107" i="70"/>
  <c r="M108" i="70"/>
  <c r="M101" i="70"/>
  <c r="M98" i="70"/>
  <c r="M102" i="70"/>
  <c r="M106" i="70"/>
  <c r="M100" i="70"/>
  <c r="M103" i="70"/>
  <c r="M96" i="70"/>
  <c r="M110" i="70"/>
  <c r="M104" i="70"/>
  <c r="M95" i="70"/>
  <c r="M94" i="70"/>
  <c r="O104" i="72"/>
  <c r="J135" i="70"/>
  <c r="G135" i="70"/>
  <c r="J135" i="72"/>
  <c r="H45" i="1"/>
  <c r="H45" i="72"/>
  <c r="G45" i="72"/>
  <c r="G45" i="1"/>
  <c r="J42" i="1"/>
  <c r="J45" i="72"/>
  <c r="E45" i="1"/>
  <c r="C95" i="72"/>
  <c r="J88" i="1"/>
  <c r="D161" i="72"/>
  <c r="E161" i="70"/>
  <c r="I161" i="70"/>
  <c r="H161" i="70"/>
  <c r="K161" i="70"/>
  <c r="J161" i="72"/>
  <c r="F161" i="70"/>
  <c r="H161" i="72"/>
  <c r="C161" i="70"/>
  <c r="M161" i="70"/>
  <c r="L161" i="70"/>
  <c r="G161" i="72"/>
  <c r="I161" i="72"/>
  <c r="D161" i="70"/>
  <c r="G161" i="70"/>
  <c r="I110" i="1"/>
  <c r="I88" i="1"/>
  <c r="E88" i="1"/>
  <c r="E110" i="1"/>
  <c r="G110" i="1"/>
  <c r="G88" i="1"/>
  <c r="D88" i="1"/>
  <c r="D110" i="1"/>
  <c r="E90" i="72"/>
  <c r="E113" i="72"/>
  <c r="E112" i="72"/>
  <c r="E111" i="72"/>
  <c r="E96" i="72"/>
  <c r="E102" i="72"/>
  <c r="E103" i="72"/>
  <c r="E105" i="72"/>
  <c r="E106" i="72"/>
  <c r="E100" i="72"/>
  <c r="E107" i="72"/>
  <c r="E109" i="72"/>
  <c r="E108" i="72"/>
  <c r="E97" i="72"/>
  <c r="E98" i="72"/>
  <c r="E99" i="72"/>
  <c r="E101" i="72"/>
  <c r="E110" i="72"/>
  <c r="E95" i="72"/>
  <c r="E104" i="72"/>
  <c r="G113" i="70"/>
  <c r="G90" i="70"/>
  <c r="G112" i="70"/>
  <c r="G111" i="70"/>
  <c r="G100" i="70"/>
  <c r="G107" i="70"/>
  <c r="G105" i="70"/>
  <c r="G109" i="70"/>
  <c r="G106" i="70"/>
  <c r="G102" i="70"/>
  <c r="G103" i="70"/>
  <c r="G97" i="70"/>
  <c r="G108" i="70"/>
  <c r="G98" i="70"/>
  <c r="G99" i="70"/>
  <c r="G101" i="70"/>
  <c r="G96" i="70"/>
  <c r="G104" i="70"/>
  <c r="G94" i="70"/>
  <c r="G95" i="70"/>
  <c r="G135" i="72"/>
  <c r="L135" i="72"/>
  <c r="H135" i="72"/>
  <c r="M135" i="72"/>
  <c r="I135" i="72"/>
  <c r="I135" i="70"/>
  <c r="E135" i="70"/>
  <c r="E42" i="1"/>
  <c r="C104" i="72"/>
  <c r="G94" i="72"/>
  <c r="C94" i="70"/>
  <c r="I94" i="70"/>
  <c r="D94" i="70"/>
  <c r="I162" i="70"/>
  <c r="N135" i="72"/>
  <c r="D136" i="72"/>
  <c r="N135" i="70"/>
  <c r="G136" i="70"/>
  <c r="D162" i="72"/>
  <c r="D136" i="70"/>
  <c r="H136" i="70"/>
  <c r="G136" i="72"/>
  <c r="E136" i="72"/>
  <c r="I136" i="72"/>
  <c r="J136" i="70"/>
  <c r="J136" i="72"/>
  <c r="G161" i="1" l="1"/>
  <c r="G135" i="1"/>
  <c r="E161" i="1"/>
  <c r="E135" i="1"/>
  <c r="D162" i="70"/>
  <c r="N161" i="72"/>
  <c r="J161" i="1"/>
  <c r="J135" i="1"/>
  <c r="I161" i="1"/>
  <c r="I135" i="1"/>
  <c r="I162" i="72"/>
  <c r="G162" i="72"/>
  <c r="M135" i="1"/>
  <c r="M161" i="1"/>
  <c r="E162" i="70"/>
  <c r="K161" i="1"/>
  <c r="K135" i="1"/>
  <c r="K162" i="72"/>
  <c r="F162" i="72"/>
  <c r="D135" i="1"/>
  <c r="D161" i="1"/>
  <c r="N161" i="70"/>
  <c r="F113" i="70"/>
  <c r="F90" i="70"/>
  <c r="F112" i="70"/>
  <c r="F111" i="70"/>
  <c r="F100" i="70"/>
  <c r="F105" i="70"/>
  <c r="F108" i="70"/>
  <c r="F107" i="70"/>
  <c r="F97" i="70"/>
  <c r="F102" i="70"/>
  <c r="F99" i="70"/>
  <c r="F98" i="70"/>
  <c r="F101" i="70"/>
  <c r="F109" i="70"/>
  <c r="F106" i="70"/>
  <c r="F96" i="70"/>
  <c r="F103" i="70"/>
  <c r="F110" i="70"/>
  <c r="F104" i="70"/>
  <c r="F94" i="70"/>
  <c r="F95" i="70"/>
  <c r="J90" i="70"/>
  <c r="J113" i="70"/>
  <c r="J112" i="70"/>
  <c r="J111" i="70"/>
  <c r="J100" i="70"/>
  <c r="J99" i="70"/>
  <c r="J101" i="70"/>
  <c r="J97" i="70"/>
  <c r="J105" i="70"/>
  <c r="J109" i="70"/>
  <c r="J106" i="70"/>
  <c r="J107" i="70"/>
  <c r="J108" i="70"/>
  <c r="J98" i="70"/>
  <c r="J102" i="70"/>
  <c r="J96" i="70"/>
  <c r="J103" i="70"/>
  <c r="J110" i="70"/>
  <c r="J104" i="70"/>
  <c r="J94" i="70"/>
  <c r="J95" i="70"/>
  <c r="F113" i="72"/>
  <c r="F90" i="72"/>
  <c r="F112" i="72"/>
  <c r="F111" i="72"/>
  <c r="F96" i="72"/>
  <c r="F99" i="72"/>
  <c r="F105" i="72"/>
  <c r="F109" i="72"/>
  <c r="F98" i="72"/>
  <c r="F103" i="72"/>
  <c r="F106" i="72"/>
  <c r="F108" i="72"/>
  <c r="F102" i="72"/>
  <c r="F107" i="72"/>
  <c r="F97" i="72"/>
  <c r="F100" i="72"/>
  <c r="F101" i="72"/>
  <c r="F110" i="72"/>
  <c r="F104" i="72"/>
  <c r="F95" i="72"/>
  <c r="F94" i="72"/>
  <c r="H90" i="1"/>
  <c r="H113" i="1"/>
  <c r="H112" i="1"/>
  <c r="H111" i="1"/>
  <c r="H99" i="1"/>
  <c r="H102" i="1"/>
  <c r="H98" i="1"/>
  <c r="H103" i="1"/>
  <c r="H108" i="1"/>
  <c r="H109" i="1"/>
  <c r="H100" i="1"/>
  <c r="H107" i="1"/>
  <c r="H106" i="1"/>
  <c r="H96" i="1"/>
  <c r="H97" i="1"/>
  <c r="H101" i="1"/>
  <c r="H105" i="1"/>
  <c r="H104" i="1"/>
  <c r="H95" i="1"/>
  <c r="H94" i="1"/>
  <c r="C113" i="1"/>
  <c r="C90" i="1"/>
  <c r="C112" i="1"/>
  <c r="C111" i="1"/>
  <c r="C102" i="1"/>
  <c r="C98" i="1"/>
  <c r="C109" i="1"/>
  <c r="C100" i="1"/>
  <c r="C108" i="1"/>
  <c r="C103" i="1"/>
  <c r="C99" i="1"/>
  <c r="C96" i="1"/>
  <c r="C106" i="1"/>
  <c r="C107" i="1"/>
  <c r="C97" i="1"/>
  <c r="C101" i="1"/>
  <c r="C105" i="1"/>
  <c r="C95" i="1"/>
  <c r="C104" i="1"/>
  <c r="C94" i="1"/>
  <c r="F90" i="1"/>
  <c r="F113" i="1"/>
  <c r="F112" i="1"/>
  <c r="F111" i="1"/>
  <c r="F97" i="1"/>
  <c r="F99" i="1"/>
  <c r="F102" i="1"/>
  <c r="F98" i="1"/>
  <c r="F103" i="1"/>
  <c r="F109" i="1"/>
  <c r="F107" i="1"/>
  <c r="F106" i="1"/>
  <c r="F108" i="1"/>
  <c r="F100" i="1"/>
  <c r="F96" i="1"/>
  <c r="F101" i="1"/>
  <c r="F105" i="1"/>
  <c r="F104" i="1"/>
  <c r="F94" i="1"/>
  <c r="F95" i="1"/>
  <c r="K90" i="1"/>
  <c r="K113" i="1"/>
  <c r="K112" i="1"/>
  <c r="K111" i="1"/>
  <c r="K97" i="1"/>
  <c r="K99" i="1"/>
  <c r="K102" i="1"/>
  <c r="K106" i="1"/>
  <c r="K98" i="1"/>
  <c r="K109" i="1"/>
  <c r="K100" i="1"/>
  <c r="K96" i="1"/>
  <c r="K108" i="1"/>
  <c r="K107" i="1"/>
  <c r="K105" i="1"/>
  <c r="K101" i="1"/>
  <c r="K103" i="1"/>
  <c r="K104" i="1"/>
  <c r="K94" i="1"/>
  <c r="K95" i="1"/>
  <c r="K136" i="70"/>
  <c r="H162" i="70"/>
  <c r="E162" i="72"/>
  <c r="E136" i="70"/>
  <c r="J162" i="70"/>
  <c r="H136" i="72"/>
  <c r="K136" i="72"/>
  <c r="F136" i="72"/>
  <c r="L136" i="70"/>
  <c r="H110" i="1"/>
  <c r="C175" i="72"/>
  <c r="C178" i="72"/>
  <c r="C165" i="72"/>
  <c r="C170" i="72"/>
  <c r="C173" i="72"/>
  <c r="C177" i="72"/>
  <c r="C171" i="72"/>
  <c r="C172" i="72"/>
  <c r="C176" i="72"/>
  <c r="C169" i="72"/>
  <c r="C174" i="72"/>
  <c r="H135" i="1"/>
  <c r="H161" i="1"/>
  <c r="F161" i="1"/>
  <c r="F135" i="1"/>
  <c r="F162" i="70"/>
  <c r="J162" i="72"/>
  <c r="G162" i="70"/>
  <c r="C161" i="1"/>
  <c r="C162" i="70"/>
  <c r="L135" i="1"/>
  <c r="L161" i="1"/>
  <c r="K45" i="1"/>
  <c r="J45" i="1"/>
  <c r="O110" i="72"/>
  <c r="J90" i="1"/>
  <c r="J113" i="1"/>
  <c r="J112" i="1"/>
  <c r="J111" i="1"/>
  <c r="J98" i="1"/>
  <c r="J97" i="1"/>
  <c r="J99" i="1"/>
  <c r="J109" i="1"/>
  <c r="J102" i="1"/>
  <c r="J108" i="1"/>
  <c r="J100" i="1"/>
  <c r="J96" i="1"/>
  <c r="J107" i="1"/>
  <c r="J103" i="1"/>
  <c r="J101" i="1"/>
  <c r="J106" i="1"/>
  <c r="J105" i="1"/>
  <c r="J104" i="1"/>
  <c r="J95" i="1"/>
  <c r="J94" i="1"/>
  <c r="J110" i="1"/>
  <c r="H90" i="72"/>
  <c r="H113" i="72"/>
  <c r="H112" i="72"/>
  <c r="H111" i="72"/>
  <c r="H96" i="72"/>
  <c r="H100" i="72"/>
  <c r="H105" i="72"/>
  <c r="H103" i="72"/>
  <c r="H97" i="72"/>
  <c r="H99" i="72"/>
  <c r="H102" i="72"/>
  <c r="H106" i="72"/>
  <c r="H108" i="72"/>
  <c r="H107" i="72"/>
  <c r="H98" i="72"/>
  <c r="H109" i="72"/>
  <c r="H101" i="72"/>
  <c r="H95" i="72"/>
  <c r="H110" i="72"/>
  <c r="H94" i="72"/>
  <c r="H104" i="72"/>
  <c r="I90" i="72"/>
  <c r="I113" i="72"/>
  <c r="I112" i="72"/>
  <c r="I111" i="72"/>
  <c r="I98" i="72"/>
  <c r="I97" i="72"/>
  <c r="I103" i="72"/>
  <c r="I107" i="72"/>
  <c r="I102" i="72"/>
  <c r="I106" i="72"/>
  <c r="I99" i="72"/>
  <c r="I105" i="72"/>
  <c r="I109" i="72"/>
  <c r="I108" i="72"/>
  <c r="I96" i="72"/>
  <c r="I100" i="72"/>
  <c r="I101" i="72"/>
  <c r="I110" i="72"/>
  <c r="I95" i="72"/>
  <c r="I94" i="72"/>
  <c r="I104" i="72"/>
  <c r="E90" i="70"/>
  <c r="E113" i="70"/>
  <c r="E112" i="70"/>
  <c r="E111" i="70"/>
  <c r="E100" i="70"/>
  <c r="E108" i="70"/>
  <c r="E99" i="70"/>
  <c r="E101" i="70"/>
  <c r="E105" i="70"/>
  <c r="E109" i="70"/>
  <c r="E102" i="70"/>
  <c r="E107" i="70"/>
  <c r="E106" i="70"/>
  <c r="E97" i="70"/>
  <c r="E98" i="70"/>
  <c r="E96" i="70"/>
  <c r="E103" i="70"/>
  <c r="E94" i="70"/>
  <c r="E104" i="70"/>
  <c r="E95" i="70"/>
  <c r="E110" i="70"/>
  <c r="D90" i="72"/>
  <c r="D113" i="72"/>
  <c r="D112" i="72"/>
  <c r="D111" i="72"/>
  <c r="D99" i="72"/>
  <c r="D102" i="72"/>
  <c r="D109" i="72"/>
  <c r="D106" i="72"/>
  <c r="D107" i="72"/>
  <c r="D103" i="72"/>
  <c r="D105" i="72"/>
  <c r="D108" i="72"/>
  <c r="D96" i="72"/>
  <c r="D97" i="72"/>
  <c r="D98" i="72"/>
  <c r="D100" i="72"/>
  <c r="D101" i="72"/>
  <c r="D110" i="72"/>
  <c r="D94" i="72"/>
  <c r="D95" i="72"/>
  <c r="D104" i="72"/>
  <c r="D113" i="1"/>
  <c r="D90" i="1"/>
  <c r="D112" i="1"/>
  <c r="D111" i="1"/>
  <c r="D99" i="1"/>
  <c r="D97" i="1"/>
  <c r="D98" i="1"/>
  <c r="D105" i="1"/>
  <c r="D102" i="1"/>
  <c r="D109" i="1"/>
  <c r="D100" i="1"/>
  <c r="D108" i="1"/>
  <c r="D107" i="1"/>
  <c r="D103" i="1"/>
  <c r="D106" i="1"/>
  <c r="D96" i="1"/>
  <c r="D101" i="1"/>
  <c r="D104" i="1"/>
  <c r="D95" i="1"/>
  <c r="D94" i="1"/>
  <c r="G113" i="1"/>
  <c r="G90" i="1"/>
  <c r="G112" i="1"/>
  <c r="G111" i="1"/>
  <c r="G103" i="1"/>
  <c r="G97" i="1"/>
  <c r="G99" i="1"/>
  <c r="G98" i="1"/>
  <c r="G107" i="1"/>
  <c r="G109" i="1"/>
  <c r="G102" i="1"/>
  <c r="G106" i="1"/>
  <c r="G96" i="1"/>
  <c r="G108" i="1"/>
  <c r="G101" i="1"/>
  <c r="G100" i="1"/>
  <c r="G105" i="1"/>
  <c r="G104" i="1"/>
  <c r="G95" i="1"/>
  <c r="G94" i="1"/>
  <c r="E90" i="1"/>
  <c r="E113" i="1"/>
  <c r="E112" i="1"/>
  <c r="E111" i="1"/>
  <c r="E98" i="1"/>
  <c r="E100" i="1"/>
  <c r="E99" i="1"/>
  <c r="E102" i="1"/>
  <c r="E109" i="1"/>
  <c r="E107" i="1"/>
  <c r="E108" i="1"/>
  <c r="E96" i="1"/>
  <c r="E103" i="1"/>
  <c r="E97" i="1"/>
  <c r="E106" i="1"/>
  <c r="E105" i="1"/>
  <c r="E101" i="1"/>
  <c r="E104" i="1"/>
  <c r="E95" i="1"/>
  <c r="E94" i="1"/>
  <c r="O94" i="72"/>
  <c r="O113" i="72"/>
  <c r="O112" i="72"/>
  <c r="O111" i="72"/>
  <c r="O96" i="72"/>
  <c r="O97" i="72"/>
  <c r="O98" i="72"/>
  <c r="O102" i="72"/>
  <c r="O108" i="72"/>
  <c r="O105" i="72"/>
  <c r="O103" i="72"/>
  <c r="O106" i="72"/>
  <c r="O107" i="72"/>
  <c r="O99" i="72"/>
  <c r="O109" i="72"/>
  <c r="O100" i="72"/>
  <c r="O101" i="72"/>
  <c r="I90" i="1"/>
  <c r="I113" i="1"/>
  <c r="I112" i="1"/>
  <c r="I111" i="1"/>
  <c r="I102" i="1"/>
  <c r="I103" i="1"/>
  <c r="I98" i="1"/>
  <c r="I99" i="1"/>
  <c r="I109" i="1"/>
  <c r="I97" i="1"/>
  <c r="I106" i="1"/>
  <c r="I100" i="1"/>
  <c r="I107" i="1"/>
  <c r="I108" i="1"/>
  <c r="I96" i="1"/>
  <c r="I105" i="1"/>
  <c r="I101" i="1"/>
  <c r="I104" i="1"/>
  <c r="I95" i="1"/>
  <c r="I94" i="1"/>
  <c r="Q94" i="72"/>
  <c r="Q104" i="72"/>
  <c r="I136" i="70"/>
  <c r="L162" i="70"/>
  <c r="F136" i="70"/>
  <c r="K162" i="70"/>
  <c r="H162" i="72"/>
  <c r="C110" i="1"/>
  <c r="F110" i="1"/>
  <c r="K110" i="1"/>
  <c r="D139" i="70"/>
  <c r="E139" i="70"/>
  <c r="K139" i="72"/>
  <c r="F139" i="70"/>
  <c r="O135" i="72"/>
  <c r="G139" i="70"/>
  <c r="I139" i="70"/>
  <c r="D139" i="72"/>
  <c r="H139" i="72"/>
  <c r="F139" i="72"/>
  <c r="L139" i="70"/>
  <c r="O135" i="70"/>
  <c r="I175" i="70" l="1"/>
  <c r="I178" i="70"/>
  <c r="I165" i="70"/>
  <c r="I170" i="70"/>
  <c r="I173" i="70"/>
  <c r="I177" i="70"/>
  <c r="I171" i="70"/>
  <c r="I172" i="70"/>
  <c r="I176" i="70"/>
  <c r="I169" i="70"/>
  <c r="I174" i="70"/>
  <c r="H175" i="72"/>
  <c r="H165" i="72"/>
  <c r="H178" i="72"/>
  <c r="H170" i="72"/>
  <c r="H173" i="72"/>
  <c r="H177" i="72"/>
  <c r="H171" i="72"/>
  <c r="H172" i="72"/>
  <c r="H176" i="72"/>
  <c r="H169" i="72"/>
  <c r="H174" i="72"/>
  <c r="O161" i="72"/>
  <c r="K162" i="1"/>
  <c r="K136" i="1"/>
  <c r="J175" i="70"/>
  <c r="J178" i="70"/>
  <c r="J165" i="70"/>
  <c r="J170" i="70"/>
  <c r="J173" i="70"/>
  <c r="J177" i="70"/>
  <c r="J171" i="70"/>
  <c r="J172" i="70"/>
  <c r="J176" i="70"/>
  <c r="J169" i="70"/>
  <c r="J174" i="70"/>
  <c r="J165" i="72"/>
  <c r="J178" i="72"/>
  <c r="J170" i="72"/>
  <c r="J173" i="72"/>
  <c r="J177" i="72"/>
  <c r="J171" i="72"/>
  <c r="J172" i="72"/>
  <c r="J176" i="72"/>
  <c r="J169" i="72"/>
  <c r="J174" i="72"/>
  <c r="E178" i="70"/>
  <c r="E165" i="70"/>
  <c r="E170" i="70"/>
  <c r="E173" i="70"/>
  <c r="E177" i="70"/>
  <c r="E171" i="70"/>
  <c r="E172" i="70"/>
  <c r="E176" i="70"/>
  <c r="E169" i="70"/>
  <c r="E174" i="70"/>
  <c r="O161" i="70"/>
  <c r="G162" i="1"/>
  <c r="G136" i="1"/>
  <c r="I178" i="72"/>
  <c r="I165" i="72"/>
  <c r="I170" i="72"/>
  <c r="I173" i="72"/>
  <c r="I177" i="72"/>
  <c r="I171" i="72"/>
  <c r="I172" i="72"/>
  <c r="I176" i="72"/>
  <c r="I169" i="72"/>
  <c r="I174" i="72"/>
  <c r="E136" i="1"/>
  <c r="E162" i="1"/>
  <c r="J136" i="1"/>
  <c r="J162" i="1"/>
  <c r="Q161" i="72"/>
  <c r="P95" i="1"/>
  <c r="Q110" i="72"/>
  <c r="P110" i="1"/>
  <c r="R73" i="72"/>
  <c r="Q113" i="72"/>
  <c r="Q112" i="72"/>
  <c r="Q101" i="72"/>
  <c r="Q98" i="72"/>
  <c r="Q99" i="72"/>
  <c r="Q100" i="72"/>
  <c r="Q105" i="72"/>
  <c r="Q97" i="72"/>
  <c r="Q102" i="72"/>
  <c r="Q107" i="72"/>
  <c r="Q108" i="72"/>
  <c r="Q96" i="72"/>
  <c r="Q109" i="72"/>
  <c r="Q103" i="72"/>
  <c r="Q106" i="72"/>
  <c r="Q111" i="72"/>
  <c r="N113" i="70"/>
  <c r="N112" i="70"/>
  <c r="N111" i="70"/>
  <c r="N100" i="70"/>
  <c r="N109" i="70"/>
  <c r="N108" i="70"/>
  <c r="N103" i="70"/>
  <c r="N105" i="70"/>
  <c r="N99" i="70"/>
  <c r="N107" i="70"/>
  <c r="N106" i="70"/>
  <c r="N101" i="70"/>
  <c r="N97" i="70"/>
  <c r="N98" i="70"/>
  <c r="N102" i="70"/>
  <c r="N96" i="70"/>
  <c r="N94" i="70"/>
  <c r="N104" i="70"/>
  <c r="N110" i="70"/>
  <c r="N95" i="70"/>
  <c r="G139" i="72"/>
  <c r="H139" i="70"/>
  <c r="E139" i="72"/>
  <c r="I139" i="72"/>
  <c r="E175" i="70"/>
  <c r="E175" i="72"/>
  <c r="E165" i="72"/>
  <c r="E178" i="72"/>
  <c r="E173" i="72"/>
  <c r="E170" i="72"/>
  <c r="E177" i="72"/>
  <c r="E171" i="72"/>
  <c r="E172" i="72"/>
  <c r="E176" i="72"/>
  <c r="E169" i="72"/>
  <c r="E174" i="72"/>
  <c r="F178" i="70"/>
  <c r="F165" i="70"/>
  <c r="F170" i="70"/>
  <c r="F173" i="70"/>
  <c r="F177" i="70"/>
  <c r="F171" i="70"/>
  <c r="F172" i="70"/>
  <c r="F176" i="70"/>
  <c r="F169" i="70"/>
  <c r="F174" i="70"/>
  <c r="K178" i="72"/>
  <c r="K165" i="72"/>
  <c r="K173" i="72"/>
  <c r="K170" i="72"/>
  <c r="K177" i="72"/>
  <c r="K171" i="72"/>
  <c r="K172" i="72"/>
  <c r="K176" i="72"/>
  <c r="K169" i="72"/>
  <c r="K174" i="72"/>
  <c r="M175" i="70"/>
  <c r="M178" i="70"/>
  <c r="M170" i="70"/>
  <c r="M173" i="70"/>
  <c r="M177" i="70"/>
  <c r="M171" i="70"/>
  <c r="M172" i="70"/>
  <c r="M176" i="70"/>
  <c r="M169" i="70"/>
  <c r="M174" i="70"/>
  <c r="K175" i="70"/>
  <c r="K165" i="70"/>
  <c r="K178" i="70"/>
  <c r="K170" i="70"/>
  <c r="K173" i="70"/>
  <c r="K177" i="70"/>
  <c r="K171" i="70"/>
  <c r="K172" i="70"/>
  <c r="K176" i="70"/>
  <c r="K169" i="70"/>
  <c r="K174" i="70"/>
  <c r="D136" i="1"/>
  <c r="D162" i="1"/>
  <c r="C178" i="70"/>
  <c r="C165" i="70"/>
  <c r="C170" i="70"/>
  <c r="C173" i="70"/>
  <c r="C177" i="70"/>
  <c r="C171" i="70"/>
  <c r="C172" i="70"/>
  <c r="C176" i="70"/>
  <c r="C169" i="70"/>
  <c r="C174" i="70"/>
  <c r="N135" i="1"/>
  <c r="N161" i="1"/>
  <c r="G178" i="70"/>
  <c r="G165" i="70"/>
  <c r="G170" i="70"/>
  <c r="G173" i="70"/>
  <c r="G177" i="70"/>
  <c r="G171" i="70"/>
  <c r="G172" i="70"/>
  <c r="G176" i="70"/>
  <c r="G169" i="70"/>
  <c r="G174" i="70"/>
  <c r="D175" i="72"/>
  <c r="D178" i="72"/>
  <c r="D165" i="72"/>
  <c r="D170" i="72"/>
  <c r="D173" i="72"/>
  <c r="D177" i="72"/>
  <c r="D171" i="72"/>
  <c r="D172" i="72"/>
  <c r="D176" i="72"/>
  <c r="D169" i="72"/>
  <c r="D174" i="72"/>
  <c r="H162" i="1"/>
  <c r="H136" i="1"/>
  <c r="F165" i="72"/>
  <c r="F178" i="72"/>
  <c r="F173" i="72"/>
  <c r="F170" i="72"/>
  <c r="F177" i="72"/>
  <c r="F171" i="72"/>
  <c r="F172" i="72"/>
  <c r="F176" i="72"/>
  <c r="F169" i="72"/>
  <c r="F174" i="72"/>
  <c r="L175" i="70"/>
  <c r="L178" i="70"/>
  <c r="L165" i="70"/>
  <c r="L170" i="70"/>
  <c r="L173" i="70"/>
  <c r="L177" i="70"/>
  <c r="L171" i="70"/>
  <c r="L172" i="70"/>
  <c r="L176" i="70"/>
  <c r="L169" i="70"/>
  <c r="L174" i="70"/>
  <c r="H175" i="70"/>
  <c r="H178" i="70"/>
  <c r="H165" i="70"/>
  <c r="H170" i="70"/>
  <c r="H173" i="70"/>
  <c r="H177" i="70"/>
  <c r="H171" i="70"/>
  <c r="H172" i="70"/>
  <c r="H176" i="70"/>
  <c r="H169" i="70"/>
  <c r="H174" i="70"/>
  <c r="F136" i="1"/>
  <c r="F162" i="1"/>
  <c r="G165" i="72"/>
  <c r="G178" i="72"/>
  <c r="G170" i="72"/>
  <c r="G173" i="72"/>
  <c r="G177" i="72"/>
  <c r="G171" i="72"/>
  <c r="G172" i="72"/>
  <c r="G176" i="72"/>
  <c r="G169" i="72"/>
  <c r="G174" i="72"/>
  <c r="I136" i="1"/>
  <c r="I162" i="1"/>
  <c r="D165" i="70"/>
  <c r="D178" i="70"/>
  <c r="D170" i="70"/>
  <c r="D173" i="70"/>
  <c r="D177" i="70"/>
  <c r="D171" i="70"/>
  <c r="D172" i="70"/>
  <c r="D176" i="70"/>
  <c r="D169" i="70"/>
  <c r="D174" i="70"/>
  <c r="P94" i="1"/>
  <c r="O110" i="1"/>
  <c r="C162" i="1"/>
  <c r="J139" i="70"/>
  <c r="J139" i="72"/>
  <c r="K139" i="70"/>
  <c r="C175" i="70"/>
  <c r="G175" i="70"/>
  <c r="J175" i="72"/>
  <c r="F175" i="70"/>
  <c r="Q95" i="72"/>
  <c r="F175" i="72"/>
  <c r="K175" i="72"/>
  <c r="G175" i="72"/>
  <c r="I175" i="72"/>
  <c r="D175" i="70"/>
  <c r="R135" i="72"/>
  <c r="P135" i="72"/>
  <c r="N175" i="70"/>
  <c r="P135" i="70"/>
  <c r="J175" i="1" l="1"/>
  <c r="J165" i="1"/>
  <c r="J139" i="1"/>
  <c r="J178" i="1"/>
  <c r="J177" i="1"/>
  <c r="J172" i="1"/>
  <c r="J171" i="1"/>
  <c r="J173" i="1"/>
  <c r="J170" i="1"/>
  <c r="J176" i="1"/>
  <c r="J169" i="1"/>
  <c r="J174" i="1"/>
  <c r="E165" i="1"/>
  <c r="E178" i="1"/>
  <c r="E139" i="1"/>
  <c r="E177" i="1"/>
  <c r="E172" i="1"/>
  <c r="E171" i="1"/>
  <c r="E173" i="1"/>
  <c r="E176" i="1"/>
  <c r="E170" i="1"/>
  <c r="E169" i="1"/>
  <c r="E174" i="1"/>
  <c r="P161" i="70"/>
  <c r="P161" i="72"/>
  <c r="D139" i="1"/>
  <c r="D165" i="1"/>
  <c r="D178" i="1"/>
  <c r="D177" i="1"/>
  <c r="D172" i="1"/>
  <c r="D171" i="1"/>
  <c r="D173" i="1"/>
  <c r="D176" i="1"/>
  <c r="D170" i="1"/>
  <c r="D169" i="1"/>
  <c r="D174" i="1"/>
  <c r="O135" i="1"/>
  <c r="O161" i="1"/>
  <c r="I165" i="1"/>
  <c r="I178" i="1"/>
  <c r="I139" i="1"/>
  <c r="I177" i="1"/>
  <c r="I171" i="1"/>
  <c r="I172" i="1"/>
  <c r="I173" i="1"/>
  <c r="I170" i="1"/>
  <c r="I176" i="1"/>
  <c r="I169" i="1"/>
  <c r="I174" i="1"/>
  <c r="F165" i="1"/>
  <c r="F178" i="1"/>
  <c r="F139" i="1"/>
  <c r="F177" i="1"/>
  <c r="F172" i="1"/>
  <c r="F171" i="1"/>
  <c r="F173" i="1"/>
  <c r="F176" i="1"/>
  <c r="F170" i="1"/>
  <c r="F169" i="1"/>
  <c r="F174" i="1"/>
  <c r="K165" i="1"/>
  <c r="K178" i="1"/>
  <c r="K139" i="1"/>
  <c r="K177" i="1"/>
  <c r="K171" i="1"/>
  <c r="K172" i="1"/>
  <c r="K173" i="1"/>
  <c r="K170" i="1"/>
  <c r="K176" i="1"/>
  <c r="K169" i="1"/>
  <c r="K174" i="1"/>
  <c r="R88" i="72"/>
  <c r="O113" i="1"/>
  <c r="O112" i="1"/>
  <c r="O111" i="1"/>
  <c r="O102" i="1"/>
  <c r="O99" i="1"/>
  <c r="O97" i="1"/>
  <c r="O106" i="1"/>
  <c r="O98" i="1"/>
  <c r="O108" i="1"/>
  <c r="O109" i="1"/>
  <c r="O96" i="1"/>
  <c r="O107" i="1"/>
  <c r="O100" i="1"/>
  <c r="O101" i="1"/>
  <c r="O103" i="1"/>
  <c r="O105" i="1"/>
  <c r="O104" i="1"/>
  <c r="O95" i="1"/>
  <c r="O94" i="1"/>
  <c r="R73" i="70"/>
  <c r="F175" i="1"/>
  <c r="D175" i="1"/>
  <c r="E175" i="1"/>
  <c r="K175" i="1"/>
  <c r="N178" i="70"/>
  <c r="N173" i="70"/>
  <c r="N170" i="70"/>
  <c r="N177" i="70"/>
  <c r="N171" i="70"/>
  <c r="N172" i="70"/>
  <c r="N176" i="70"/>
  <c r="N169" i="70"/>
  <c r="N174" i="70"/>
  <c r="H178" i="1"/>
  <c r="H139" i="1"/>
  <c r="H165" i="1"/>
  <c r="H177" i="1"/>
  <c r="H171" i="1"/>
  <c r="H172" i="1"/>
  <c r="H173" i="1"/>
  <c r="H176" i="1"/>
  <c r="H170" i="1"/>
  <c r="H169" i="1"/>
  <c r="H174" i="1"/>
  <c r="G175" i="1"/>
  <c r="G178" i="1"/>
  <c r="G139" i="1"/>
  <c r="G165" i="1"/>
  <c r="G177" i="1"/>
  <c r="G171" i="1"/>
  <c r="G172" i="1"/>
  <c r="G173" i="1"/>
  <c r="G176" i="1"/>
  <c r="G170" i="1"/>
  <c r="G169" i="1"/>
  <c r="G174" i="1"/>
  <c r="C165" i="1"/>
  <c r="C178" i="1"/>
  <c r="C177" i="1"/>
  <c r="C171" i="1"/>
  <c r="C172" i="1"/>
  <c r="C173" i="1"/>
  <c r="C176" i="1"/>
  <c r="C170" i="1"/>
  <c r="C169" i="1"/>
  <c r="C174" i="1"/>
  <c r="R82" i="72"/>
  <c r="R72" i="72"/>
  <c r="O113" i="70"/>
  <c r="O112" i="70"/>
  <c r="O111" i="70"/>
  <c r="O100" i="70"/>
  <c r="O109" i="70"/>
  <c r="O102" i="70"/>
  <c r="O107" i="70"/>
  <c r="O108" i="70"/>
  <c r="O97" i="70"/>
  <c r="O98" i="70"/>
  <c r="O99" i="70"/>
  <c r="O101" i="70"/>
  <c r="O105" i="70"/>
  <c r="O106" i="70"/>
  <c r="O96" i="70"/>
  <c r="O103" i="70"/>
  <c r="O104" i="70"/>
  <c r="O95" i="70"/>
  <c r="O110" i="70"/>
  <c r="O94" i="70"/>
  <c r="P113" i="1"/>
  <c r="P112" i="1"/>
  <c r="P111" i="1"/>
  <c r="P97" i="1"/>
  <c r="P99" i="1"/>
  <c r="P102" i="1"/>
  <c r="P106" i="1"/>
  <c r="P98" i="1"/>
  <c r="P100" i="1"/>
  <c r="P108" i="1"/>
  <c r="P107" i="1"/>
  <c r="P109" i="1"/>
  <c r="P96" i="1"/>
  <c r="P105" i="1"/>
  <c r="P103" i="1"/>
  <c r="P101" i="1"/>
  <c r="P104" i="1"/>
  <c r="R82" i="70"/>
  <c r="C175" i="1"/>
  <c r="I175" i="1"/>
  <c r="H175" i="1"/>
  <c r="Q135" i="72"/>
  <c r="Q135" i="70"/>
  <c r="Q175" i="72"/>
  <c r="R161" i="72" l="1"/>
  <c r="R82" i="1"/>
  <c r="R72" i="1"/>
  <c r="R88" i="70"/>
  <c r="Q161" i="70"/>
  <c r="O175" i="70"/>
  <c r="O178" i="70"/>
  <c r="O170" i="70"/>
  <c r="O173" i="70"/>
  <c r="O177" i="70"/>
  <c r="O171" i="70"/>
  <c r="O172" i="70"/>
  <c r="O176" i="70"/>
  <c r="O169" i="70"/>
  <c r="O174" i="70"/>
  <c r="Q178" i="72"/>
  <c r="Q173" i="72"/>
  <c r="Q170" i="72"/>
  <c r="Q177" i="72"/>
  <c r="Q169" i="72"/>
  <c r="Q171" i="72"/>
  <c r="Q172" i="72"/>
  <c r="Q176" i="72"/>
  <c r="Q174" i="72"/>
  <c r="O178" i="72"/>
  <c r="O170" i="72"/>
  <c r="O173" i="72"/>
  <c r="O177" i="72"/>
  <c r="O171" i="72"/>
  <c r="O172" i="72"/>
  <c r="O176" i="72"/>
  <c r="O169" i="72"/>
  <c r="O174" i="72"/>
  <c r="P161" i="1"/>
  <c r="P135" i="1"/>
  <c r="Q110" i="1"/>
  <c r="Q161" i="1"/>
  <c r="Q135" i="1"/>
  <c r="R73" i="1"/>
  <c r="R72" i="70"/>
  <c r="P113" i="72"/>
  <c r="P112" i="72"/>
  <c r="P111" i="72"/>
  <c r="P96" i="72"/>
  <c r="P103" i="72"/>
  <c r="P105" i="72"/>
  <c r="P106" i="72"/>
  <c r="P102" i="72"/>
  <c r="P107" i="72"/>
  <c r="P97" i="72"/>
  <c r="P99" i="72"/>
  <c r="P100" i="72"/>
  <c r="P98" i="72"/>
  <c r="P108" i="72"/>
  <c r="P109" i="72"/>
  <c r="P101" i="72"/>
  <c r="P110" i="72"/>
  <c r="P94" i="72"/>
  <c r="P104" i="72"/>
  <c r="P95" i="72"/>
  <c r="P113" i="70"/>
  <c r="P112" i="70"/>
  <c r="P111" i="70"/>
  <c r="P109" i="70"/>
  <c r="P101" i="70"/>
  <c r="P106" i="70"/>
  <c r="P105" i="70"/>
  <c r="P97" i="70"/>
  <c r="P98" i="70"/>
  <c r="P99" i="70"/>
  <c r="P102" i="70"/>
  <c r="P100" i="70"/>
  <c r="P107" i="70"/>
  <c r="P108" i="70"/>
  <c r="P96" i="70"/>
  <c r="P103" i="70"/>
  <c r="P110" i="70"/>
  <c r="P104" i="70"/>
  <c r="P94" i="70"/>
  <c r="P95" i="70"/>
  <c r="Q113" i="70"/>
  <c r="Q112" i="70"/>
  <c r="Q98" i="70"/>
  <c r="Q107" i="70"/>
  <c r="Q101" i="70"/>
  <c r="Q102" i="70"/>
  <c r="Q99" i="70"/>
  <c r="Q100" i="70"/>
  <c r="Q105" i="70"/>
  <c r="Q97" i="70"/>
  <c r="Q96" i="70"/>
  <c r="Q108" i="70"/>
  <c r="Q109" i="70"/>
  <c r="Q103" i="70"/>
  <c r="Q106" i="70"/>
  <c r="Q111" i="70"/>
  <c r="Q110" i="70"/>
  <c r="Q94" i="70"/>
  <c r="Q95" i="70"/>
  <c r="Q104" i="70"/>
  <c r="O175" i="72"/>
  <c r="R135" i="70"/>
  <c r="P47" i="82"/>
  <c r="AJ47" i="82" s="1"/>
  <c r="P178" i="70" l="1"/>
  <c r="P170" i="70"/>
  <c r="P173" i="70"/>
  <c r="P177" i="70"/>
  <c r="P171" i="70"/>
  <c r="P172" i="70"/>
  <c r="P176" i="70"/>
  <c r="P169" i="70"/>
  <c r="P174" i="70"/>
  <c r="Q178" i="70"/>
  <c r="Q173" i="70"/>
  <c r="Q170" i="70"/>
  <c r="Q177" i="70"/>
  <c r="Q169" i="70"/>
  <c r="Q171" i="70"/>
  <c r="Q172" i="70"/>
  <c r="Q176" i="70"/>
  <c r="Q174" i="70"/>
  <c r="P178" i="72"/>
  <c r="P173" i="72"/>
  <c r="P170" i="72"/>
  <c r="P177" i="72"/>
  <c r="P171" i="72"/>
  <c r="P172" i="72"/>
  <c r="P176" i="72"/>
  <c r="P169" i="72"/>
  <c r="P174" i="72"/>
  <c r="R161" i="70"/>
  <c r="R88" i="1"/>
  <c r="P175" i="72"/>
  <c r="P175" i="70"/>
  <c r="R162" i="72"/>
  <c r="R135" i="1"/>
  <c r="R161" i="1"/>
  <c r="R113" i="72"/>
  <c r="R90" i="72"/>
  <c r="R109" i="72"/>
  <c r="R112" i="72"/>
  <c r="R96" i="72"/>
  <c r="R103" i="72"/>
  <c r="R108" i="72"/>
  <c r="R97" i="72"/>
  <c r="R101" i="72"/>
  <c r="R100" i="72"/>
  <c r="R106" i="72"/>
  <c r="R102" i="72"/>
  <c r="R107" i="72"/>
  <c r="R99" i="72"/>
  <c r="R105" i="72"/>
  <c r="R98" i="72"/>
  <c r="R111" i="72"/>
  <c r="R95" i="72"/>
  <c r="R110" i="72"/>
  <c r="R104" i="72"/>
  <c r="R94" i="72"/>
  <c r="Q113" i="1"/>
  <c r="Q99" i="1"/>
  <c r="Q102" i="1"/>
  <c r="Q97" i="1"/>
  <c r="Q101" i="1"/>
  <c r="Q98" i="1"/>
  <c r="Q107" i="1"/>
  <c r="Q105" i="1"/>
  <c r="Q100" i="1"/>
  <c r="Q96" i="1"/>
  <c r="Q108" i="1"/>
  <c r="Q109" i="1"/>
  <c r="Q103" i="1"/>
  <c r="Q112" i="1"/>
  <c r="Q106" i="1"/>
  <c r="Q111" i="1"/>
  <c r="Q104" i="1"/>
  <c r="Q94" i="1"/>
  <c r="Q95" i="1"/>
  <c r="Q175" i="70"/>
  <c r="P33" i="82"/>
  <c r="AJ33" i="82" s="1"/>
  <c r="P22" i="82"/>
  <c r="AJ22" i="82" s="1"/>
  <c r="P24" i="82"/>
  <c r="AJ24" i="82" s="1"/>
  <c r="P23" i="82"/>
  <c r="AJ23" i="82" s="1"/>
  <c r="P21" i="82"/>
  <c r="AJ21" i="82" s="1"/>
  <c r="P26" i="82"/>
  <c r="AJ26" i="82" s="1"/>
  <c r="P28" i="82"/>
  <c r="AJ28" i="82" s="1"/>
  <c r="P20" i="82"/>
  <c r="AJ20" i="82" s="1"/>
  <c r="P25" i="82"/>
  <c r="AJ25" i="82" s="1"/>
  <c r="P29" i="82"/>
  <c r="AJ29" i="82" s="1"/>
  <c r="P27" i="82"/>
  <c r="AJ27" i="82" s="1"/>
  <c r="P34" i="82"/>
  <c r="AJ34" i="82" s="1"/>
  <c r="P44" i="82"/>
  <c r="AJ44" i="82" s="1"/>
  <c r="P37" i="82"/>
  <c r="AJ37" i="82" s="1"/>
  <c r="P41" i="82"/>
  <c r="AJ41" i="82" s="1"/>
  <c r="P42" i="82"/>
  <c r="AJ42" i="82" s="1"/>
  <c r="P38" i="82"/>
  <c r="AJ38" i="82" s="1"/>
  <c r="P39" i="82"/>
  <c r="AJ39" i="82" s="1"/>
  <c r="P43" i="82"/>
  <c r="AJ43" i="82" s="1"/>
  <c r="P35" i="82"/>
  <c r="AJ35" i="82" s="1"/>
  <c r="AT35" i="82" s="1"/>
  <c r="P36" i="82"/>
  <c r="AJ36" i="82" s="1"/>
  <c r="P40" i="82"/>
  <c r="AJ40" i="82" s="1"/>
  <c r="P30" i="82"/>
  <c r="AJ30" i="82" s="1"/>
  <c r="P45" i="82"/>
  <c r="AJ45" i="82" s="1"/>
  <c r="P31" i="82"/>
  <c r="AJ31" i="82" s="1"/>
  <c r="AT31" i="82" s="1"/>
  <c r="P32" i="82"/>
  <c r="AJ32" i="82" s="1"/>
  <c r="P46" i="82"/>
  <c r="AJ46" i="82" s="1"/>
  <c r="AT23" i="82" l="1"/>
  <c r="AT25" i="82"/>
  <c r="AT40" i="82"/>
  <c r="AT46" i="82"/>
  <c r="AT30" i="82"/>
  <c r="AT43" i="82"/>
  <c r="AT38" i="82"/>
  <c r="AT27" i="82"/>
  <c r="AT24" i="82"/>
  <c r="AT32" i="82"/>
  <c r="AT45" i="82"/>
  <c r="AT39" i="82"/>
  <c r="AT42" i="82"/>
  <c r="AT34" i="82"/>
  <c r="AT29" i="82"/>
  <c r="R178" i="72"/>
  <c r="R165" i="72"/>
  <c r="R177" i="72"/>
  <c r="R170" i="72"/>
  <c r="R171" i="72"/>
  <c r="R169" i="72"/>
  <c r="R173" i="72"/>
  <c r="R172" i="72"/>
  <c r="R176" i="72"/>
  <c r="R174" i="72"/>
  <c r="AT37" i="82"/>
  <c r="AT26" i="82"/>
  <c r="AT21" i="82"/>
  <c r="AT33" i="82"/>
  <c r="AT47" i="82"/>
  <c r="P4" i="82"/>
  <c r="P19" i="82"/>
  <c r="R162" i="70"/>
  <c r="R162" i="1"/>
  <c r="R90" i="70"/>
  <c r="R113" i="70"/>
  <c r="R109" i="70"/>
  <c r="R112" i="70"/>
  <c r="R96" i="70"/>
  <c r="R99" i="70"/>
  <c r="R101" i="70"/>
  <c r="R100" i="70"/>
  <c r="R98" i="70"/>
  <c r="R108" i="70"/>
  <c r="R103" i="70"/>
  <c r="R97" i="70"/>
  <c r="R106" i="70"/>
  <c r="R107" i="70"/>
  <c r="R105" i="70"/>
  <c r="R102" i="70"/>
  <c r="R111" i="70"/>
  <c r="R94" i="70"/>
  <c r="R95" i="70"/>
  <c r="R110" i="70"/>
  <c r="R104" i="70"/>
  <c r="AT36" i="82"/>
  <c r="AT41" i="82"/>
  <c r="AT44" i="82"/>
  <c r="AT28" i="82"/>
  <c r="AT22" i="82"/>
  <c r="R175" i="72"/>
  <c r="R90" i="1" l="1"/>
  <c r="R113" i="1"/>
  <c r="R109" i="1"/>
  <c r="R112" i="1"/>
  <c r="R97" i="1"/>
  <c r="R108" i="1"/>
  <c r="R100" i="1"/>
  <c r="R103" i="1"/>
  <c r="R101" i="1"/>
  <c r="R96" i="1"/>
  <c r="R106" i="1"/>
  <c r="R107" i="1"/>
  <c r="R105" i="1"/>
  <c r="R99" i="1"/>
  <c r="R98" i="1"/>
  <c r="R102" i="1"/>
  <c r="R111" i="1"/>
  <c r="R104" i="1"/>
  <c r="R94" i="1"/>
  <c r="R95" i="1"/>
  <c r="R110" i="1"/>
  <c r="P5" i="82"/>
  <c r="P7" i="82"/>
  <c r="P18" i="82"/>
  <c r="P15" i="82"/>
  <c r="P9" i="82"/>
  <c r="P8" i="82"/>
  <c r="P17" i="82"/>
  <c r="P13" i="82"/>
  <c r="P11" i="82"/>
  <c r="P14" i="82"/>
  <c r="P10" i="82"/>
  <c r="P16" i="82"/>
  <c r="P12" i="82"/>
  <c r="P6" i="82"/>
  <c r="R165" i="1"/>
  <c r="R178" i="70"/>
  <c r="R177" i="70"/>
  <c r="R170" i="70"/>
  <c r="R171" i="70"/>
  <c r="R169" i="70"/>
  <c r="R173" i="70"/>
  <c r="R172" i="70"/>
  <c r="R176" i="70"/>
  <c r="R174" i="70"/>
  <c r="R178" i="1"/>
  <c r="R170" i="1"/>
  <c r="R177" i="1"/>
  <c r="R172" i="1"/>
  <c r="R169" i="1"/>
  <c r="R176" i="1"/>
  <c r="R171" i="1"/>
  <c r="R173" i="1"/>
  <c r="R174" i="1"/>
  <c r="R165" i="70"/>
  <c r="AJ19" i="82"/>
  <c r="R175" i="1"/>
  <c r="R175" i="70"/>
  <c r="AT20" i="82" l="1"/>
  <c r="AJ6" i="82"/>
  <c r="AJ16" i="82"/>
  <c r="AJ14" i="82"/>
  <c r="AJ13" i="82"/>
  <c r="AJ8" i="82"/>
  <c r="AJ15" i="82"/>
  <c r="AJ7" i="82"/>
  <c r="AJ12" i="82"/>
  <c r="AJ10" i="82"/>
  <c r="AJ11" i="82"/>
  <c r="AJ17" i="82"/>
  <c r="AJ9" i="82"/>
  <c r="AJ18" i="82"/>
  <c r="AJ5" i="82"/>
  <c r="AT18" i="82" l="1"/>
  <c r="AT7" i="82"/>
  <c r="AT17" i="82"/>
  <c r="AT9" i="82"/>
  <c r="AT11" i="82"/>
  <c r="AT15" i="82"/>
  <c r="AT10" i="82"/>
  <c r="AT8" i="82"/>
  <c r="AT14" i="82"/>
  <c r="AT6" i="82"/>
  <c r="AT19" i="82"/>
  <c r="AT12" i="82"/>
  <c r="AT13" i="82"/>
  <c r="AT16" i="82"/>
  <c r="R28" i="72" l="1"/>
  <c r="R28" i="71" l="1"/>
  <c r="R28" i="70"/>
  <c r="R28" i="69"/>
  <c r="R39" i="70" l="1"/>
  <c r="Q85" i="70"/>
  <c r="R39" i="69"/>
  <c r="Q85" i="69"/>
  <c r="R37" i="71"/>
  <c r="Q83" i="71"/>
  <c r="R31" i="71"/>
  <c r="Q77" i="71"/>
  <c r="R33" i="69"/>
  <c r="Q79" i="69"/>
  <c r="R31" i="69"/>
  <c r="Q77" i="69"/>
  <c r="R40" i="71"/>
  <c r="Q86" i="71"/>
  <c r="R38" i="71"/>
  <c r="Q84" i="71"/>
  <c r="R37" i="72"/>
  <c r="Q83" i="72"/>
  <c r="R33" i="72"/>
  <c r="Q79" i="72"/>
  <c r="R40" i="70"/>
  <c r="Q86" i="70"/>
  <c r="R39" i="71"/>
  <c r="Q85" i="71"/>
  <c r="R39" i="72"/>
  <c r="Q85" i="72"/>
  <c r="R31" i="72"/>
  <c r="Q77" i="72"/>
  <c r="R33" i="71"/>
  <c r="Q79" i="71"/>
  <c r="R38" i="72"/>
  <c r="Q84" i="72"/>
  <c r="R37" i="70"/>
  <c r="Q83" i="70"/>
  <c r="R33" i="70"/>
  <c r="Q79" i="70"/>
  <c r="R31" i="70"/>
  <c r="Q77" i="70"/>
  <c r="R38" i="69"/>
  <c r="Q84" i="69"/>
  <c r="R35" i="72"/>
  <c r="Q81" i="72"/>
  <c r="R29" i="72"/>
  <c r="Q75" i="72"/>
  <c r="R28" i="1"/>
  <c r="R36" i="69" l="1"/>
  <c r="Q82" i="69"/>
  <c r="R38" i="70"/>
  <c r="Q84" i="70"/>
  <c r="R40" i="72"/>
  <c r="Q86" i="72"/>
  <c r="R39" i="1"/>
  <c r="Q85" i="1"/>
  <c r="R27" i="71"/>
  <c r="Q73" i="71"/>
  <c r="R35" i="70"/>
  <c r="Q81" i="70"/>
  <c r="R35" i="71"/>
  <c r="Q81" i="71"/>
  <c r="R38" i="1"/>
  <c r="Q84" i="1"/>
  <c r="R33" i="1"/>
  <c r="Q79" i="1"/>
  <c r="R31" i="1"/>
  <c r="Q77" i="1"/>
  <c r="R37" i="69"/>
  <c r="Q83" i="69"/>
  <c r="R36" i="70"/>
  <c r="Q82" i="70"/>
  <c r="R36" i="71"/>
  <c r="Q82" i="71"/>
  <c r="R40" i="69"/>
  <c r="Q86" i="69"/>
  <c r="R36" i="72"/>
  <c r="Q82" i="72"/>
  <c r="R36" i="1" l="1"/>
  <c r="Q82" i="1"/>
  <c r="R26" i="70"/>
  <c r="Q72" i="70"/>
  <c r="R26" i="72"/>
  <c r="Q72" i="72"/>
  <c r="R30" i="71"/>
  <c r="Q76" i="71"/>
  <c r="R37" i="1"/>
  <c r="Q83" i="1"/>
  <c r="R26" i="69"/>
  <c r="Q72" i="69"/>
  <c r="R26" i="71"/>
  <c r="Q72" i="71"/>
  <c r="R40" i="1"/>
  <c r="Q86" i="1"/>
  <c r="R27" i="69"/>
  <c r="Q73" i="69"/>
  <c r="R30" i="72"/>
  <c r="Q76" i="72"/>
  <c r="R27" i="70"/>
  <c r="Q73" i="70"/>
  <c r="R30" i="70"/>
  <c r="Q76" i="70"/>
  <c r="R26" i="1" l="1"/>
  <c r="Q72" i="1"/>
  <c r="Q28" i="71"/>
  <c r="P28" i="71"/>
  <c r="O28" i="71"/>
  <c r="N28" i="71"/>
  <c r="Q28" i="72"/>
  <c r="P28" i="72"/>
  <c r="O28" i="72"/>
  <c r="N28" i="72"/>
  <c r="N85" i="69" l="1"/>
  <c r="O28" i="69"/>
  <c r="Q28" i="69"/>
  <c r="N28" i="70"/>
  <c r="P28" i="70"/>
  <c r="N28" i="69"/>
  <c r="P28" i="69"/>
  <c r="O31" i="72"/>
  <c r="O37" i="72"/>
  <c r="O28" i="70"/>
  <c r="Q28" i="70"/>
  <c r="Q40" i="71" l="1"/>
  <c r="P86" i="71"/>
  <c r="O40" i="71"/>
  <c r="N86" i="71"/>
  <c r="Q39" i="71"/>
  <c r="P85" i="71"/>
  <c r="O39" i="71"/>
  <c r="N85" i="71"/>
  <c r="Q38" i="71"/>
  <c r="P84" i="71"/>
  <c r="O38" i="71"/>
  <c r="N84" i="71"/>
  <c r="Q37" i="71"/>
  <c r="P83" i="71"/>
  <c r="O37" i="71"/>
  <c r="N83" i="71"/>
  <c r="Q36" i="71"/>
  <c r="P82" i="71"/>
  <c r="O36" i="71"/>
  <c r="N82" i="71"/>
  <c r="Q35" i="71"/>
  <c r="P81" i="71"/>
  <c r="O35" i="71"/>
  <c r="N81" i="71"/>
  <c r="O33" i="71"/>
  <c r="N79" i="71"/>
  <c r="O31" i="71"/>
  <c r="N77" i="71"/>
  <c r="O40" i="72"/>
  <c r="N86" i="72"/>
  <c r="Q39" i="72"/>
  <c r="P85" i="72"/>
  <c r="O39" i="72"/>
  <c r="N85" i="72"/>
  <c r="Q38" i="72"/>
  <c r="P84" i="72"/>
  <c r="O38" i="72"/>
  <c r="N84" i="72"/>
  <c r="Q37" i="72"/>
  <c r="P83" i="72"/>
  <c r="Q29" i="72"/>
  <c r="P75" i="72"/>
  <c r="O29" i="72"/>
  <c r="N75" i="72"/>
  <c r="Q38" i="69"/>
  <c r="P84" i="69"/>
  <c r="Q37" i="69"/>
  <c r="P83" i="69"/>
  <c r="N83" i="69"/>
  <c r="Q36" i="69"/>
  <c r="P82" i="69"/>
  <c r="N82" i="69"/>
  <c r="Q33" i="69"/>
  <c r="P79" i="69"/>
  <c r="O33" i="69"/>
  <c r="N79" i="69"/>
  <c r="O78" i="69"/>
  <c r="N32" i="69"/>
  <c r="M78" i="69"/>
  <c r="M32" i="69"/>
  <c r="P31" i="69"/>
  <c r="O77" i="69"/>
  <c r="N31" i="69"/>
  <c r="M77" i="69"/>
  <c r="M31" i="69"/>
  <c r="P40" i="71"/>
  <c r="O86" i="71"/>
  <c r="N40" i="71"/>
  <c r="M40" i="71"/>
  <c r="M86" i="71"/>
  <c r="P39" i="71"/>
  <c r="O85" i="71"/>
  <c r="N39" i="71"/>
  <c r="M39" i="71"/>
  <c r="M85" i="71"/>
  <c r="P38" i="71"/>
  <c r="O84" i="71"/>
  <c r="N38" i="71"/>
  <c r="M38" i="71"/>
  <c r="M84" i="71"/>
  <c r="P37" i="71"/>
  <c r="O83" i="71"/>
  <c r="N37" i="71"/>
  <c r="M83" i="71"/>
  <c r="M37" i="71"/>
  <c r="P36" i="71"/>
  <c r="O82" i="71"/>
  <c r="N36" i="71"/>
  <c r="M82" i="71"/>
  <c r="M36" i="71"/>
  <c r="P35" i="71"/>
  <c r="O81" i="71"/>
  <c r="N35" i="71"/>
  <c r="M81" i="71"/>
  <c r="M35" i="71"/>
  <c r="P31" i="71"/>
  <c r="O77" i="71"/>
  <c r="N31" i="71"/>
  <c r="M77" i="71"/>
  <c r="M31" i="71"/>
  <c r="P40" i="72"/>
  <c r="O86" i="72"/>
  <c r="N40" i="72"/>
  <c r="M40" i="72"/>
  <c r="M86" i="72"/>
  <c r="P39" i="72"/>
  <c r="O85" i="72"/>
  <c r="N39" i="72"/>
  <c r="M85" i="72"/>
  <c r="M39" i="72"/>
  <c r="P38" i="72"/>
  <c r="O84" i="72"/>
  <c r="N38" i="72"/>
  <c r="M38" i="72"/>
  <c r="M84" i="72"/>
  <c r="P37" i="72"/>
  <c r="O83" i="72"/>
  <c r="P36" i="72"/>
  <c r="O82" i="72"/>
  <c r="P29" i="72"/>
  <c r="O75" i="72"/>
  <c r="N29" i="72"/>
  <c r="M75" i="72"/>
  <c r="M29" i="72"/>
  <c r="Q31" i="69"/>
  <c r="P77" i="69"/>
  <c r="N40" i="69"/>
  <c r="M86" i="69"/>
  <c r="M40" i="69"/>
  <c r="Q39" i="69"/>
  <c r="P85" i="69"/>
  <c r="N31" i="72"/>
  <c r="Q33" i="71"/>
  <c r="P79" i="71"/>
  <c r="Q31" i="71"/>
  <c r="P77" i="71"/>
  <c r="Q40" i="72"/>
  <c r="P86" i="72"/>
  <c r="Q36" i="72"/>
  <c r="P82" i="72"/>
  <c r="O36" i="72"/>
  <c r="N82" i="72"/>
  <c r="Q35" i="72"/>
  <c r="P81" i="72"/>
  <c r="O35" i="72"/>
  <c r="N81" i="72"/>
  <c r="Q33" i="72"/>
  <c r="P79" i="72"/>
  <c r="O33" i="72"/>
  <c r="N79" i="72"/>
  <c r="Q31" i="72"/>
  <c r="P77" i="72"/>
  <c r="O40" i="69"/>
  <c r="N86" i="69"/>
  <c r="O38" i="69"/>
  <c r="N84" i="69"/>
  <c r="P33" i="71"/>
  <c r="O79" i="71"/>
  <c r="N33" i="71"/>
  <c r="M79" i="71"/>
  <c r="M33" i="71"/>
  <c r="N36" i="72"/>
  <c r="M36" i="72"/>
  <c r="M82" i="72"/>
  <c r="P35" i="72"/>
  <c r="O81" i="72"/>
  <c r="N35" i="72"/>
  <c r="M81" i="72"/>
  <c r="M35" i="72"/>
  <c r="P33" i="72"/>
  <c r="O79" i="72"/>
  <c r="N33" i="72"/>
  <c r="M33" i="72"/>
  <c r="M79" i="72"/>
  <c r="P31" i="72"/>
  <c r="O77" i="72"/>
  <c r="P33" i="69"/>
  <c r="O79" i="69"/>
  <c r="O86" i="69"/>
  <c r="O32" i="69"/>
  <c r="N78" i="69"/>
  <c r="N37" i="72"/>
  <c r="P28" i="1"/>
  <c r="N28" i="1"/>
  <c r="Q39" i="1" l="1"/>
  <c r="P85" i="1"/>
  <c r="N79" i="1"/>
  <c r="Q37" i="1"/>
  <c r="P83" i="1"/>
  <c r="O38" i="1"/>
  <c r="N84" i="1"/>
  <c r="Q31" i="70"/>
  <c r="P77" i="70"/>
  <c r="P33" i="70"/>
  <c r="O79" i="70"/>
  <c r="P35" i="70"/>
  <c r="O81" i="70"/>
  <c r="P36" i="70"/>
  <c r="O82" i="70"/>
  <c r="P37" i="70"/>
  <c r="O83" i="70"/>
  <c r="P38" i="70"/>
  <c r="O84" i="70"/>
  <c r="P39" i="70"/>
  <c r="O85" i="70"/>
  <c r="P40" i="70"/>
  <c r="O86" i="70"/>
  <c r="Q36" i="1"/>
  <c r="P82" i="1"/>
  <c r="O31" i="70"/>
  <c r="N77" i="70"/>
  <c r="O32" i="70"/>
  <c r="N78" i="70"/>
  <c r="N33" i="70"/>
  <c r="M79" i="70"/>
  <c r="M33" i="70"/>
  <c r="N35" i="70"/>
  <c r="M35" i="70"/>
  <c r="M81" i="70"/>
  <c r="N36" i="70"/>
  <c r="M36" i="70"/>
  <c r="M82" i="70"/>
  <c r="N37" i="70"/>
  <c r="M83" i="70"/>
  <c r="M37" i="70"/>
  <c r="N38" i="70"/>
  <c r="M84" i="70"/>
  <c r="M38" i="70"/>
  <c r="N39" i="70"/>
  <c r="M85" i="70"/>
  <c r="M39" i="70"/>
  <c r="N40" i="70"/>
  <c r="M86" i="70"/>
  <c r="M40" i="70"/>
  <c r="P38" i="1"/>
  <c r="O84" i="1"/>
  <c r="N36" i="69"/>
  <c r="M82" i="69"/>
  <c r="M36" i="69"/>
  <c r="N39" i="69"/>
  <c r="M85" i="69"/>
  <c r="M39" i="69"/>
  <c r="O39" i="69"/>
  <c r="P39" i="69"/>
  <c r="O85" i="69"/>
  <c r="P37" i="69"/>
  <c r="O83" i="69"/>
  <c r="N86" i="1"/>
  <c r="N31" i="70"/>
  <c r="M77" i="70"/>
  <c r="M31" i="70"/>
  <c r="N32" i="70"/>
  <c r="M32" i="70"/>
  <c r="M78" i="70"/>
  <c r="O33" i="70"/>
  <c r="N79" i="70"/>
  <c r="O35" i="70"/>
  <c r="N81" i="70"/>
  <c r="O36" i="70"/>
  <c r="N82" i="70"/>
  <c r="O37" i="70"/>
  <c r="N83" i="70"/>
  <c r="O38" i="70"/>
  <c r="N84" i="70"/>
  <c r="O39" i="70"/>
  <c r="N85" i="70"/>
  <c r="O40" i="70"/>
  <c r="N86" i="70"/>
  <c r="Q33" i="1"/>
  <c r="P79" i="1"/>
  <c r="N82" i="1"/>
  <c r="Q38" i="1"/>
  <c r="P84" i="1"/>
  <c r="P31" i="70"/>
  <c r="O77" i="70"/>
  <c r="O78" i="70"/>
  <c r="Q33" i="70"/>
  <c r="P79" i="70"/>
  <c r="Q35" i="70"/>
  <c r="P81" i="70"/>
  <c r="Q36" i="70"/>
  <c r="P82" i="70"/>
  <c r="Q37" i="70"/>
  <c r="P83" i="70"/>
  <c r="Q38" i="70"/>
  <c r="P84" i="70"/>
  <c r="Q39" i="70"/>
  <c r="P85" i="70"/>
  <c r="Q40" i="70"/>
  <c r="P86" i="70"/>
  <c r="O77" i="1"/>
  <c r="N38" i="69"/>
  <c r="M84" i="69"/>
  <c r="M38" i="69"/>
  <c r="N37" i="69"/>
  <c r="M37" i="69"/>
  <c r="M83" i="69"/>
  <c r="O31" i="69"/>
  <c r="N77" i="69"/>
  <c r="N33" i="69"/>
  <c r="M79" i="69"/>
  <c r="M33" i="69"/>
  <c r="P38" i="69"/>
  <c r="O84" i="69"/>
  <c r="P36" i="69"/>
  <c r="O82" i="69"/>
  <c r="N85" i="1"/>
  <c r="Q40" i="1"/>
  <c r="P86" i="1"/>
  <c r="O36" i="69"/>
  <c r="O37" i="69"/>
  <c r="Q28" i="1"/>
  <c r="O28" i="1"/>
  <c r="O31" i="1"/>
  <c r="N37" i="1"/>
  <c r="O27" i="69" l="1"/>
  <c r="N73" i="69"/>
  <c r="Q26" i="70"/>
  <c r="P72" i="70"/>
  <c r="Q26" i="71"/>
  <c r="P72" i="71"/>
  <c r="Q26" i="72"/>
  <c r="P72" i="72"/>
  <c r="P26" i="71"/>
  <c r="O72" i="71"/>
  <c r="P26" i="72"/>
  <c r="O72" i="72"/>
  <c r="O26" i="69"/>
  <c r="N72" i="69"/>
  <c r="N39" i="1"/>
  <c r="M85" i="1"/>
  <c r="M39" i="1"/>
  <c r="P40" i="1"/>
  <c r="O86" i="1"/>
  <c r="P33" i="1"/>
  <c r="O79" i="1"/>
  <c r="P26" i="70"/>
  <c r="O72" i="70"/>
  <c r="N26" i="69"/>
  <c r="M72" i="69"/>
  <c r="M26" i="69"/>
  <c r="N26" i="70"/>
  <c r="M26" i="70"/>
  <c r="M72" i="70"/>
  <c r="N26" i="71"/>
  <c r="M26" i="71"/>
  <c r="M72" i="71"/>
  <c r="N26" i="72"/>
  <c r="M26" i="72"/>
  <c r="M72" i="72"/>
  <c r="Q26" i="69"/>
  <c r="P72" i="69"/>
  <c r="N40" i="1"/>
  <c r="M86" i="1"/>
  <c r="M40" i="1"/>
  <c r="N36" i="1"/>
  <c r="M82" i="1"/>
  <c r="M36" i="1"/>
  <c r="Q31" i="1"/>
  <c r="P77" i="1"/>
  <c r="O73" i="69"/>
  <c r="O26" i="70"/>
  <c r="N72" i="70"/>
  <c r="O26" i="71"/>
  <c r="N72" i="71"/>
  <c r="O26" i="72"/>
  <c r="N72" i="72"/>
  <c r="P37" i="1"/>
  <c r="O83" i="1"/>
  <c r="P26" i="69"/>
  <c r="O72" i="69"/>
  <c r="N33" i="1"/>
  <c r="M33" i="1"/>
  <c r="M79" i="1"/>
  <c r="N38" i="1"/>
  <c r="M84" i="1"/>
  <c r="M38" i="1"/>
  <c r="Q40" i="69"/>
  <c r="P86" i="69"/>
  <c r="P40" i="69"/>
  <c r="N31" i="1"/>
  <c r="O37" i="1"/>
  <c r="P31" i="1"/>
  <c r="O40" i="1"/>
  <c r="O33" i="1"/>
  <c r="N76" i="71"/>
  <c r="Q26" i="1" l="1"/>
  <c r="P72" i="1"/>
  <c r="Q30" i="72"/>
  <c r="P76" i="72"/>
  <c r="O26" i="1"/>
  <c r="N72" i="1"/>
  <c r="N26" i="1"/>
  <c r="M72" i="1"/>
  <c r="M26" i="1"/>
  <c r="P39" i="1"/>
  <c r="O85" i="1"/>
  <c r="O39" i="1"/>
  <c r="P36" i="1"/>
  <c r="O82" i="1"/>
  <c r="O36" i="1"/>
  <c r="P26" i="1"/>
  <c r="O72" i="1"/>
  <c r="Q30" i="71" l="1"/>
  <c r="P76" i="71"/>
  <c r="O30" i="72"/>
  <c r="N76" i="72"/>
  <c r="N30" i="71"/>
  <c r="M30" i="71"/>
  <c r="M76" i="71"/>
  <c r="N27" i="69"/>
  <c r="M73" i="69"/>
  <c r="M27" i="69"/>
  <c r="P30" i="72"/>
  <c r="O76" i="72"/>
  <c r="Q27" i="69"/>
  <c r="P73" i="69"/>
  <c r="P27" i="69"/>
  <c r="N30" i="72"/>
  <c r="M76" i="72"/>
  <c r="M30" i="72"/>
  <c r="O27" i="71"/>
  <c r="N73" i="71"/>
  <c r="N27" i="71"/>
  <c r="M27" i="71"/>
  <c r="M73" i="71"/>
  <c r="P27" i="71"/>
  <c r="O73" i="71"/>
  <c r="O30" i="71"/>
  <c r="P30" i="71"/>
  <c r="O76" i="71"/>
  <c r="Q27" i="71"/>
  <c r="P73" i="71"/>
  <c r="Q27" i="70" l="1"/>
  <c r="P73" i="70"/>
  <c r="N30" i="70" l="1"/>
  <c r="M76" i="70"/>
  <c r="M30" i="70"/>
  <c r="O30" i="70"/>
  <c r="N76" i="70"/>
  <c r="P30" i="70"/>
  <c r="O76" i="70"/>
  <c r="Q30" i="70"/>
  <c r="P76" i="70"/>
  <c r="P27" i="70" l="1"/>
  <c r="O73" i="70"/>
  <c r="M27" i="70"/>
  <c r="M73" i="70"/>
  <c r="O27" i="70" l="1"/>
  <c r="N73" i="70"/>
  <c r="N27" i="70"/>
  <c r="M76" i="69" l="1"/>
  <c r="M30" i="69"/>
  <c r="N76" i="69" l="1"/>
  <c r="M76" i="1"/>
  <c r="M30" i="1"/>
  <c r="N30" i="69"/>
  <c r="O76" i="69"/>
  <c r="O30" i="69" l="1"/>
  <c r="N30" i="1"/>
  <c r="N76" i="1"/>
  <c r="R30" i="69" l="1"/>
  <c r="Q76" i="69"/>
  <c r="O30" i="1"/>
  <c r="O76" i="1"/>
  <c r="P30" i="69"/>
  <c r="Q30" i="69"/>
  <c r="P76" i="69"/>
  <c r="Q30" i="1" l="1"/>
  <c r="R30" i="1"/>
  <c r="Q76" i="1"/>
  <c r="P30" i="1"/>
  <c r="P76" i="1"/>
  <c r="R35" i="69" l="1"/>
  <c r="Q81" i="69"/>
  <c r="R34" i="71" l="1"/>
  <c r="Q80" i="71"/>
  <c r="R29" i="69"/>
  <c r="Q75" i="69"/>
  <c r="R34" i="69"/>
  <c r="Q80" i="69"/>
  <c r="R35" i="1"/>
  <c r="Q81" i="1"/>
  <c r="R34" i="70"/>
  <c r="Q80" i="70"/>
  <c r="R34" i="72"/>
  <c r="Q80" i="72"/>
  <c r="R29" i="71" l="1"/>
  <c r="Q75" i="71"/>
  <c r="M81" i="69"/>
  <c r="M35" i="69"/>
  <c r="R34" i="1"/>
  <c r="Q80" i="1"/>
  <c r="O81" i="69"/>
  <c r="Q35" i="69" l="1"/>
  <c r="P81" i="69"/>
  <c r="O35" i="69"/>
  <c r="N81" i="69"/>
  <c r="N34" i="71"/>
  <c r="M80" i="71"/>
  <c r="M34" i="71"/>
  <c r="M81" i="1"/>
  <c r="M35" i="1"/>
  <c r="R29" i="70"/>
  <c r="Q75" i="70"/>
  <c r="O34" i="71"/>
  <c r="N80" i="71"/>
  <c r="N35" i="69"/>
  <c r="R27" i="72"/>
  <c r="Q73" i="72"/>
  <c r="O81" i="1"/>
  <c r="Q34" i="71"/>
  <c r="P80" i="71"/>
  <c r="P34" i="71"/>
  <c r="O80" i="71"/>
  <c r="O34" i="69"/>
  <c r="N80" i="69"/>
  <c r="N34" i="69"/>
  <c r="M80" i="69"/>
  <c r="M34" i="69"/>
  <c r="O80" i="69"/>
  <c r="P35" i="69"/>
  <c r="N44" i="69"/>
  <c r="P44" i="69"/>
  <c r="O44" i="69"/>
  <c r="P34" i="72" l="1"/>
  <c r="O80" i="72"/>
  <c r="O34" i="70"/>
  <c r="N80" i="70"/>
  <c r="P29" i="71"/>
  <c r="O75" i="71"/>
  <c r="O29" i="71"/>
  <c r="N75" i="71"/>
  <c r="Q34" i="69"/>
  <c r="P80" i="69"/>
  <c r="N29" i="69"/>
  <c r="M75" i="69"/>
  <c r="M29" i="69"/>
  <c r="R29" i="1"/>
  <c r="Q75" i="1"/>
  <c r="N34" i="72"/>
  <c r="M34" i="72"/>
  <c r="O35" i="1"/>
  <c r="N81" i="1"/>
  <c r="O137" i="69"/>
  <c r="O163" i="69"/>
  <c r="Q35" i="1"/>
  <c r="P81" i="1"/>
  <c r="R27" i="1"/>
  <c r="Q73" i="1"/>
  <c r="P34" i="69"/>
  <c r="N34" i="70"/>
  <c r="M80" i="70"/>
  <c r="M34" i="70"/>
  <c r="P29" i="69"/>
  <c r="O75" i="69"/>
  <c r="N29" i="71"/>
  <c r="M75" i="71"/>
  <c r="M29" i="71"/>
  <c r="Q29" i="69"/>
  <c r="P75" i="69"/>
  <c r="N137" i="69"/>
  <c r="N163" i="69"/>
  <c r="Q34" i="70"/>
  <c r="P80" i="70"/>
  <c r="Q34" i="72"/>
  <c r="P80" i="72"/>
  <c r="O29" i="69"/>
  <c r="N75" i="69"/>
  <c r="P34" i="70"/>
  <c r="O80" i="70"/>
  <c r="O73" i="72"/>
  <c r="M137" i="69"/>
  <c r="M163" i="69"/>
  <c r="Q29" i="71"/>
  <c r="P75" i="71"/>
  <c r="O34" i="72"/>
  <c r="P35" i="1"/>
  <c r="N35" i="1"/>
  <c r="O34" i="1"/>
  <c r="P44" i="70"/>
  <c r="O44" i="70"/>
  <c r="N44" i="70"/>
  <c r="O27" i="72" l="1"/>
  <c r="N73" i="72"/>
  <c r="O42" i="69"/>
  <c r="N88" i="69"/>
  <c r="O131" i="69"/>
  <c r="O157" i="69"/>
  <c r="N27" i="72"/>
  <c r="M27" i="72"/>
  <c r="M73" i="72"/>
  <c r="N29" i="70"/>
  <c r="M75" i="70"/>
  <c r="M29" i="70"/>
  <c r="O73" i="1"/>
  <c r="O29" i="1"/>
  <c r="N75" i="1"/>
  <c r="Q29" i="1"/>
  <c r="P75" i="1"/>
  <c r="Q27" i="72"/>
  <c r="P73" i="72"/>
  <c r="P29" i="1"/>
  <c r="O75" i="1"/>
  <c r="P27" i="72"/>
  <c r="Q29" i="70"/>
  <c r="P75" i="70"/>
  <c r="N131" i="69"/>
  <c r="N157" i="69"/>
  <c r="M137" i="70"/>
  <c r="M163" i="70"/>
  <c r="P29" i="70"/>
  <c r="O75" i="70"/>
  <c r="N137" i="70"/>
  <c r="N163" i="70"/>
  <c r="O29" i="70"/>
  <c r="N75" i="70"/>
  <c r="N42" i="69"/>
  <c r="M88" i="69"/>
  <c r="M42" i="69"/>
  <c r="O137" i="70"/>
  <c r="O163" i="70"/>
  <c r="Q34" i="1"/>
  <c r="P80" i="1"/>
  <c r="M131" i="69"/>
  <c r="M157" i="69"/>
  <c r="O88" i="69"/>
  <c r="P34" i="1"/>
  <c r="O80" i="1"/>
  <c r="N34" i="1"/>
  <c r="M34" i="1"/>
  <c r="O90" i="69" l="1"/>
  <c r="N45" i="69"/>
  <c r="M45" i="69"/>
  <c r="M90" i="69"/>
  <c r="O42" i="70"/>
  <c r="N88" i="70"/>
  <c r="O136" i="69"/>
  <c r="O162" i="69"/>
  <c r="N29" i="1"/>
  <c r="M75" i="1"/>
  <c r="M29" i="1"/>
  <c r="Q27" i="1"/>
  <c r="P73" i="1"/>
  <c r="N136" i="69"/>
  <c r="N162" i="69"/>
  <c r="P27" i="1"/>
  <c r="O131" i="70"/>
  <c r="O157" i="70"/>
  <c r="O88" i="70"/>
  <c r="O45" i="69"/>
  <c r="N90" i="69"/>
  <c r="N131" i="70"/>
  <c r="N157" i="70"/>
  <c r="O27" i="1"/>
  <c r="N73" i="1"/>
  <c r="M136" i="69"/>
  <c r="M162" i="69"/>
  <c r="M131" i="70"/>
  <c r="M157" i="70"/>
  <c r="N42" i="70"/>
  <c r="M42" i="70"/>
  <c r="M88" i="70"/>
  <c r="N27" i="1"/>
  <c r="M27" i="1"/>
  <c r="M73" i="1"/>
  <c r="M136" i="70" l="1"/>
  <c r="M162" i="70"/>
  <c r="N136" i="70"/>
  <c r="N162" i="70"/>
  <c r="N45" i="70"/>
  <c r="M45" i="70"/>
  <c r="M90" i="70"/>
  <c r="O136" i="70"/>
  <c r="O162" i="70"/>
  <c r="M139" i="69"/>
  <c r="M165" i="69"/>
  <c r="O90" i="70"/>
  <c r="N139" i="69"/>
  <c r="N165" i="69"/>
  <c r="O139" i="69"/>
  <c r="O165" i="69"/>
  <c r="O45" i="70"/>
  <c r="N90" i="70"/>
  <c r="M139" i="70" l="1"/>
  <c r="M165" i="70"/>
  <c r="O139" i="70"/>
  <c r="O165" i="70"/>
  <c r="N139" i="70"/>
  <c r="N165" i="70"/>
  <c r="R32" i="69" l="1"/>
  <c r="Q78" i="69"/>
  <c r="R32" i="72"/>
  <c r="Q78" i="72"/>
  <c r="P44" i="72"/>
  <c r="N44" i="71"/>
  <c r="Q44" i="71"/>
  <c r="O44" i="72"/>
  <c r="Q44" i="72"/>
  <c r="Q44" i="69"/>
  <c r="O44" i="71"/>
  <c r="Q44" i="70"/>
  <c r="P44" i="71"/>
  <c r="N44" i="72"/>
  <c r="R44" i="69"/>
  <c r="R44" i="71"/>
  <c r="R131" i="72" l="1"/>
  <c r="Q157" i="72"/>
  <c r="R42" i="69"/>
  <c r="Q88" i="69"/>
  <c r="P137" i="69"/>
  <c r="P163" i="69"/>
  <c r="O32" i="71"/>
  <c r="N78" i="71"/>
  <c r="P137" i="72"/>
  <c r="P163" i="72"/>
  <c r="R131" i="69"/>
  <c r="Q157" i="69"/>
  <c r="P32" i="71"/>
  <c r="O78" i="71"/>
  <c r="P32" i="72"/>
  <c r="O78" i="72"/>
  <c r="O137" i="72"/>
  <c r="O163" i="72"/>
  <c r="R32" i="70"/>
  <c r="Q78" i="70"/>
  <c r="N32" i="72"/>
  <c r="M78" i="72"/>
  <c r="M32" i="72"/>
  <c r="R42" i="72"/>
  <c r="Q88" i="72"/>
  <c r="Q137" i="69"/>
  <c r="Q163" i="69"/>
  <c r="R137" i="69"/>
  <c r="N32" i="71"/>
  <c r="M78" i="71"/>
  <c r="M32" i="71"/>
  <c r="O32" i="72"/>
  <c r="N78" i="72"/>
  <c r="Q32" i="69"/>
  <c r="P78" i="69"/>
  <c r="P32" i="69"/>
  <c r="Q32" i="72"/>
  <c r="P78" i="72"/>
  <c r="P78" i="71"/>
  <c r="N137" i="72"/>
  <c r="N163" i="72"/>
  <c r="M137" i="72"/>
  <c r="M163" i="72"/>
  <c r="Q32" i="70"/>
  <c r="P78" i="70"/>
  <c r="P32" i="70"/>
  <c r="R44" i="1"/>
  <c r="P44" i="1"/>
  <c r="P78" i="1"/>
  <c r="Q131" i="72"/>
  <c r="R44" i="70"/>
  <c r="Q32" i="71"/>
  <c r="O44" i="1"/>
  <c r="R44" i="72"/>
  <c r="Q44" i="1"/>
  <c r="O42" i="72"/>
  <c r="N44" i="1"/>
  <c r="N131" i="72" l="1"/>
  <c r="N157" i="72"/>
  <c r="N32" i="1"/>
  <c r="M78" i="1"/>
  <c r="M32" i="1"/>
  <c r="O137" i="1"/>
  <c r="O163" i="1"/>
  <c r="P88" i="71"/>
  <c r="Q137" i="70"/>
  <c r="Q163" i="70"/>
  <c r="R137" i="70"/>
  <c r="N137" i="71"/>
  <c r="N163" i="71"/>
  <c r="P137" i="1"/>
  <c r="P163" i="1"/>
  <c r="P42" i="71"/>
  <c r="O88" i="71"/>
  <c r="O42" i="71"/>
  <c r="N88" i="71"/>
  <c r="P131" i="71"/>
  <c r="P157" i="71"/>
  <c r="Q162" i="72"/>
  <c r="R136" i="72"/>
  <c r="P131" i="70"/>
  <c r="P157" i="70"/>
  <c r="Q42" i="70"/>
  <c r="P88" i="70"/>
  <c r="P42" i="70"/>
  <c r="O131" i="72"/>
  <c r="O157" i="72"/>
  <c r="N42" i="71"/>
  <c r="M88" i="71"/>
  <c r="M42" i="71"/>
  <c r="O131" i="71"/>
  <c r="O157" i="71"/>
  <c r="Q131" i="70"/>
  <c r="R131" i="70"/>
  <c r="Q157" i="70"/>
  <c r="Q137" i="72"/>
  <c r="Q163" i="72"/>
  <c r="R137" i="72"/>
  <c r="P137" i="70"/>
  <c r="P163" i="70"/>
  <c r="M137" i="71"/>
  <c r="M163" i="71"/>
  <c r="P42" i="72"/>
  <c r="O88" i="72"/>
  <c r="M131" i="71"/>
  <c r="M157" i="71"/>
  <c r="P32" i="1"/>
  <c r="O78" i="1"/>
  <c r="O32" i="1"/>
  <c r="N78" i="1"/>
  <c r="P131" i="69"/>
  <c r="P157" i="69"/>
  <c r="O137" i="71"/>
  <c r="O163" i="71"/>
  <c r="N131" i="71"/>
  <c r="N157" i="71"/>
  <c r="M131" i="72"/>
  <c r="M157" i="72"/>
  <c r="R42" i="70"/>
  <c r="Q88" i="70"/>
  <c r="N163" i="1"/>
  <c r="N137" i="1"/>
  <c r="P137" i="71"/>
  <c r="P163" i="71"/>
  <c r="Q42" i="72"/>
  <c r="P88" i="72"/>
  <c r="Q42" i="69"/>
  <c r="P88" i="69"/>
  <c r="P42" i="69"/>
  <c r="R32" i="71"/>
  <c r="Q78" i="71"/>
  <c r="R45" i="69"/>
  <c r="Q90" i="69"/>
  <c r="O157" i="1"/>
  <c r="Q137" i="71"/>
  <c r="Q163" i="71"/>
  <c r="R137" i="71"/>
  <c r="P131" i="72"/>
  <c r="P157" i="72"/>
  <c r="M137" i="1"/>
  <c r="M163" i="1"/>
  <c r="R136" i="69"/>
  <c r="Q162" i="69"/>
  <c r="N42" i="72"/>
  <c r="Q131" i="69"/>
  <c r="Q136" i="69"/>
  <c r="Q42" i="71"/>
  <c r="N45" i="72"/>
  <c r="Q136" i="72"/>
  <c r="P42" i="1" l="1"/>
  <c r="O88" i="1"/>
  <c r="P45" i="72"/>
  <c r="O90" i="72"/>
  <c r="O136" i="71"/>
  <c r="O162" i="71"/>
  <c r="O136" i="72"/>
  <c r="O162" i="72"/>
  <c r="O45" i="71"/>
  <c r="N90" i="71"/>
  <c r="Q45" i="69"/>
  <c r="P90" i="69"/>
  <c r="P45" i="69"/>
  <c r="N136" i="71"/>
  <c r="N162" i="71"/>
  <c r="N157" i="1"/>
  <c r="Q131" i="71"/>
  <c r="R131" i="71"/>
  <c r="Q157" i="71"/>
  <c r="R139" i="69"/>
  <c r="Q165" i="69"/>
  <c r="Q136" i="70"/>
  <c r="Q162" i="70"/>
  <c r="R136" i="70"/>
  <c r="Q45" i="70"/>
  <c r="P90" i="70"/>
  <c r="P45" i="70"/>
  <c r="Q165" i="72"/>
  <c r="R139" i="72"/>
  <c r="P45" i="71"/>
  <c r="O90" i="71"/>
  <c r="P90" i="71"/>
  <c r="R45" i="72"/>
  <c r="Q90" i="72"/>
  <c r="O42" i="1"/>
  <c r="N42" i="1"/>
  <c r="O131" i="1"/>
  <c r="Q137" i="1"/>
  <c r="Q163" i="1"/>
  <c r="R137" i="1"/>
  <c r="P136" i="72"/>
  <c r="P162" i="72"/>
  <c r="N45" i="71"/>
  <c r="M90" i="71"/>
  <c r="M45" i="71"/>
  <c r="P136" i="70"/>
  <c r="P162" i="70"/>
  <c r="R42" i="71"/>
  <c r="Q88" i="71"/>
  <c r="Q45" i="72"/>
  <c r="P90" i="72"/>
  <c r="P136" i="69"/>
  <c r="P162" i="69"/>
  <c r="Q131" i="1"/>
  <c r="Q157" i="1"/>
  <c r="R131" i="1"/>
  <c r="P88" i="1"/>
  <c r="M136" i="71"/>
  <c r="M162" i="71"/>
  <c r="O162" i="1"/>
  <c r="P136" i="71"/>
  <c r="P162" i="71"/>
  <c r="Q32" i="1"/>
  <c r="R32" i="1"/>
  <c r="Q78" i="1"/>
  <c r="R45" i="70"/>
  <c r="Q90" i="70"/>
  <c r="P157" i="1"/>
  <c r="P131" i="1"/>
  <c r="O45" i="72"/>
  <c r="N136" i="72"/>
  <c r="Q42" i="1"/>
  <c r="O45" i="1"/>
  <c r="N45" i="1"/>
  <c r="N139" i="72"/>
  <c r="P139" i="71" l="1"/>
  <c r="P165" i="71"/>
  <c r="M139" i="71"/>
  <c r="M165" i="71"/>
  <c r="P90" i="1"/>
  <c r="Q136" i="71"/>
  <c r="Q162" i="71"/>
  <c r="R136" i="71"/>
  <c r="N136" i="1"/>
  <c r="P139" i="70"/>
  <c r="P165" i="70"/>
  <c r="P139" i="72"/>
  <c r="P165" i="72"/>
  <c r="P45" i="1"/>
  <c r="O90" i="1"/>
  <c r="Q136" i="1"/>
  <c r="Q162" i="1"/>
  <c r="R136" i="1"/>
  <c r="O139" i="72"/>
  <c r="O165" i="72"/>
  <c r="M157" i="1"/>
  <c r="M170" i="1"/>
  <c r="M131" i="1"/>
  <c r="Q139" i="72"/>
  <c r="N131" i="1"/>
  <c r="O175" i="1"/>
  <c r="O178" i="1"/>
  <c r="O165" i="1"/>
  <c r="O177" i="1"/>
  <c r="O171" i="1"/>
  <c r="O172" i="1"/>
  <c r="O173" i="1"/>
  <c r="O169" i="1"/>
  <c r="O174" i="1"/>
  <c r="O176" i="1"/>
  <c r="O170" i="1"/>
  <c r="N139" i="71"/>
  <c r="N165" i="71"/>
  <c r="R45" i="71"/>
  <c r="Q90" i="71"/>
  <c r="R42" i="1"/>
  <c r="Q88" i="1"/>
  <c r="Q139" i="70"/>
  <c r="Q165" i="70"/>
  <c r="R139" i="70"/>
  <c r="P139" i="69"/>
  <c r="P165" i="69"/>
  <c r="M178" i="1"/>
  <c r="M177" i="1"/>
  <c r="M171" i="1"/>
  <c r="M172" i="1"/>
  <c r="M173" i="1"/>
  <c r="M169" i="1"/>
  <c r="M174" i="1"/>
  <c r="M176" i="1"/>
  <c r="O139" i="71"/>
  <c r="O165" i="71"/>
  <c r="M175" i="1"/>
  <c r="O136" i="1"/>
  <c r="Q45" i="71"/>
  <c r="Q139" i="69"/>
  <c r="Q175" i="1"/>
  <c r="R45" i="1" l="1"/>
  <c r="Q90" i="1"/>
  <c r="N139" i="1"/>
  <c r="N178" i="1"/>
  <c r="N177" i="1"/>
  <c r="N172" i="1"/>
  <c r="N171" i="1"/>
  <c r="N173" i="1"/>
  <c r="N169" i="1"/>
  <c r="N174" i="1"/>
  <c r="N176" i="1"/>
  <c r="N170" i="1"/>
  <c r="Q139" i="71"/>
  <c r="Q165" i="71"/>
  <c r="R139" i="71"/>
  <c r="P136" i="1"/>
  <c r="P162" i="1"/>
  <c r="O139" i="1"/>
  <c r="N175" i="1"/>
  <c r="Q45" i="1"/>
  <c r="Q165" i="1"/>
  <c r="Q178" i="1"/>
  <c r="Q171" i="1"/>
  <c r="Q177" i="1"/>
  <c r="Q169" i="1"/>
  <c r="Q172" i="1"/>
  <c r="Q173" i="1"/>
  <c r="Q174" i="1"/>
  <c r="R139" i="1"/>
  <c r="Q176" i="1"/>
  <c r="Q170" i="1"/>
  <c r="P165" i="1" l="1"/>
  <c r="P178" i="1"/>
  <c r="P139" i="1"/>
  <c r="P177" i="1"/>
  <c r="P172" i="1"/>
  <c r="P171" i="1"/>
  <c r="P173" i="1"/>
  <c r="P169" i="1"/>
  <c r="P174" i="1"/>
  <c r="P176" i="1"/>
  <c r="P170" i="1"/>
  <c r="Q139" i="1"/>
  <c r="P175" i="1"/>
  <c r="BE46" i="82"/>
  <c r="U46" i="82" s="1"/>
  <c r="AO46" i="82" s="1"/>
  <c r="BD36" i="82"/>
  <c r="T36" i="82" s="1"/>
  <c r="BD21" i="82"/>
  <c r="T21" i="82" s="1"/>
  <c r="BD42" i="82"/>
  <c r="T42" i="82" s="1"/>
  <c r="BD46" i="82"/>
  <c r="T46" i="82" s="1"/>
  <c r="BD28" i="82"/>
  <c r="T28" i="82" s="1"/>
  <c r="BD43" i="82"/>
  <c r="T43" i="82" s="1"/>
  <c r="BD24" i="82"/>
  <c r="T24" i="82" s="1"/>
  <c r="BD29" i="82"/>
  <c r="T29" i="82" s="1"/>
  <c r="BD35" i="82"/>
  <c r="T35" i="82" s="1"/>
  <c r="BD45" i="82"/>
  <c r="T45" i="82" s="1"/>
  <c r="BD40" i="82"/>
  <c r="T40" i="82" s="1"/>
  <c r="BD20" i="82"/>
  <c r="T20" i="82" s="1"/>
  <c r="BD25" i="82"/>
  <c r="T25" i="82" s="1"/>
  <c r="BD47" i="82"/>
  <c r="T47" i="82" s="1"/>
  <c r="BD30" i="82"/>
  <c r="T30" i="82" s="1"/>
  <c r="BD19" i="82"/>
  <c r="BD37" i="82"/>
  <c r="T37" i="82" s="1"/>
  <c r="BD26" i="82"/>
  <c r="T26" i="82" s="1"/>
  <c r="BD23" i="82"/>
  <c r="T23" i="82" s="1"/>
  <c r="BD33" i="82"/>
  <c r="T33" i="82" s="1"/>
  <c r="BD38" i="82"/>
  <c r="T38" i="82" s="1"/>
  <c r="BD31" i="82"/>
  <c r="T31" i="82" s="1"/>
  <c r="BD39" i="82"/>
  <c r="T39" i="82" s="1"/>
  <c r="BD34" i="82"/>
  <c r="T34" i="82" s="1"/>
  <c r="BD44" i="82"/>
  <c r="T44" i="82" s="1"/>
  <c r="BD22" i="82"/>
  <c r="T22" i="82" s="1"/>
  <c r="BD27" i="82"/>
  <c r="T27" i="82" s="1"/>
  <c r="BD32" i="82"/>
  <c r="T32" i="82" s="1"/>
  <c r="BD41" i="82"/>
  <c r="T41" i="82" s="1"/>
  <c r="BC32" i="82"/>
  <c r="S32" i="82" s="1"/>
  <c r="BC19" i="82"/>
  <c r="BC38" i="82"/>
  <c r="S38" i="82" s="1"/>
  <c r="BC39" i="82"/>
  <c r="S39" i="82" s="1"/>
  <c r="BC26" i="82"/>
  <c r="S26" i="82" s="1"/>
  <c r="BC27" i="82"/>
  <c r="S27" i="82" s="1"/>
  <c r="BC44" i="82"/>
  <c r="S44" i="82" s="1"/>
  <c r="BC20" i="82"/>
  <c r="S20" i="82" s="1"/>
  <c r="BC28" i="82"/>
  <c r="S28" i="82" s="1"/>
  <c r="BC33" i="82"/>
  <c r="S33" i="82" s="1"/>
  <c r="BC30" i="82"/>
  <c r="S30" i="82" s="1"/>
  <c r="BC42" i="82"/>
  <c r="S42" i="82" s="1"/>
  <c r="BC46" i="82"/>
  <c r="S46" i="82" s="1"/>
  <c r="BC23" i="82"/>
  <c r="S23" i="82" s="1"/>
  <c r="BC22" i="82"/>
  <c r="S22" i="82" s="1"/>
  <c r="BC41" i="82"/>
  <c r="S41" i="82" s="1"/>
  <c r="BC29" i="82"/>
  <c r="S29" i="82" s="1"/>
  <c r="BC34" i="82"/>
  <c r="S34" i="82" s="1"/>
  <c r="BC24" i="82"/>
  <c r="S24" i="82" s="1"/>
  <c r="BC40" i="82"/>
  <c r="S40" i="82" s="1"/>
  <c r="BC45" i="82"/>
  <c r="S45" i="82" s="1"/>
  <c r="BC37" i="82"/>
  <c r="S37" i="82" s="1"/>
  <c r="BC31" i="82"/>
  <c r="S31" i="82" s="1"/>
  <c r="BC35" i="82"/>
  <c r="S35" i="82" s="1"/>
  <c r="BC21" i="82"/>
  <c r="S21" i="82" s="1"/>
  <c r="BC47" i="82"/>
  <c r="S47" i="82" s="1"/>
  <c r="BC43" i="82"/>
  <c r="S43" i="82" s="1"/>
  <c r="BC25" i="82"/>
  <c r="S25" i="82" s="1"/>
  <c r="BC36" i="82"/>
  <c r="S36" i="82" s="1"/>
  <c r="X36" i="82" l="1"/>
  <c r="AM36" i="82"/>
  <c r="AM21" i="82"/>
  <c r="X21" i="82"/>
  <c r="AM45" i="82"/>
  <c r="X45" i="82"/>
  <c r="AM29" i="82"/>
  <c r="X29" i="82"/>
  <c r="X22" i="82"/>
  <c r="AM22" i="82"/>
  <c r="X46" i="82"/>
  <c r="AM46" i="82"/>
  <c r="X30" i="82"/>
  <c r="AM30" i="82"/>
  <c r="X28" i="82"/>
  <c r="AM28" i="82"/>
  <c r="AM44" i="82"/>
  <c r="X44" i="82"/>
  <c r="AM26" i="82"/>
  <c r="X26" i="82"/>
  <c r="AM38" i="82"/>
  <c r="X38" i="82"/>
  <c r="X32" i="82"/>
  <c r="AM32" i="82"/>
  <c r="AN41" i="82"/>
  <c r="Y41" i="82"/>
  <c r="AN27" i="82"/>
  <c r="Y27" i="82"/>
  <c r="AN44" i="82"/>
  <c r="Y44" i="82"/>
  <c r="AN39" i="82"/>
  <c r="Y39" i="82"/>
  <c r="Y38" i="82"/>
  <c r="AN38" i="82"/>
  <c r="Y23" i="82"/>
  <c r="AN23" i="82"/>
  <c r="Y37" i="82"/>
  <c r="AN37" i="82"/>
  <c r="Y30" i="82"/>
  <c r="AN30" i="82"/>
  <c r="Y25" i="82"/>
  <c r="AN25" i="82"/>
  <c r="Y40" i="82"/>
  <c r="AN40" i="82"/>
  <c r="AN35" i="82"/>
  <c r="Y35" i="82"/>
  <c r="AN24" i="82"/>
  <c r="Y24" i="82"/>
  <c r="Y28" i="82"/>
  <c r="AN28" i="82"/>
  <c r="Y42" i="82"/>
  <c r="AN42" i="82"/>
  <c r="AN36" i="82"/>
  <c r="Y36" i="82"/>
  <c r="X43" i="82"/>
  <c r="AM43" i="82"/>
  <c r="X31" i="82"/>
  <c r="AM31" i="82"/>
  <c r="AM24" i="82"/>
  <c r="X24" i="82"/>
  <c r="AM25" i="82"/>
  <c r="X25" i="82"/>
  <c r="X47" i="82"/>
  <c r="AM47" i="82"/>
  <c r="X35" i="82"/>
  <c r="AM35" i="82"/>
  <c r="AM37" i="82"/>
  <c r="X37" i="82"/>
  <c r="AM40" i="82"/>
  <c r="X40" i="82"/>
  <c r="AM34" i="82"/>
  <c r="X34" i="82"/>
  <c r="X41" i="82"/>
  <c r="AM41" i="82"/>
  <c r="X23" i="82"/>
  <c r="AM23" i="82"/>
  <c r="AM42" i="82"/>
  <c r="X42" i="82"/>
  <c r="X33" i="82"/>
  <c r="AM33" i="82"/>
  <c r="AM20" i="82"/>
  <c r="AM27" i="82"/>
  <c r="X27" i="82"/>
  <c r="X39" i="82"/>
  <c r="AM39" i="82"/>
  <c r="BC18" i="82"/>
  <c r="S19" i="82"/>
  <c r="Y32" i="82"/>
  <c r="AN32" i="82"/>
  <c r="AN22" i="82"/>
  <c r="Y22" i="82"/>
  <c r="AN34" i="82"/>
  <c r="Y34" i="82"/>
  <c r="Y31" i="82"/>
  <c r="AN31" i="82"/>
  <c r="Y33" i="82"/>
  <c r="AN33" i="82"/>
  <c r="Y26" i="82"/>
  <c r="AN26" i="82"/>
  <c r="BD18" i="82"/>
  <c r="T19" i="82"/>
  <c r="Y20" i="82" s="1"/>
  <c r="Y47" i="82"/>
  <c r="AN47" i="82"/>
  <c r="AN20" i="82"/>
  <c r="Y45" i="82"/>
  <c r="AN45" i="82"/>
  <c r="AN29" i="82"/>
  <c r="Y29" i="82"/>
  <c r="AN43" i="82"/>
  <c r="Y43" i="82"/>
  <c r="Y46" i="82"/>
  <c r="AN46" i="82"/>
  <c r="AN21" i="82"/>
  <c r="Y21" i="82"/>
  <c r="BE29" i="82"/>
  <c r="U29" i="82" s="1"/>
  <c r="BE33" i="82"/>
  <c r="U33" i="82" s="1"/>
  <c r="BE27" i="82"/>
  <c r="U27" i="82" s="1"/>
  <c r="BE19" i="82"/>
  <c r="BE39" i="82"/>
  <c r="U39" i="82" s="1"/>
  <c r="BE28" i="82"/>
  <c r="U28" i="82" s="1"/>
  <c r="BE20" i="82"/>
  <c r="U20" i="82" s="1"/>
  <c r="BE37" i="82"/>
  <c r="U37" i="82" s="1"/>
  <c r="BE36" i="82"/>
  <c r="U36" i="82" s="1"/>
  <c r="BE40" i="82"/>
  <c r="U40" i="82" s="1"/>
  <c r="BE38" i="82"/>
  <c r="U38" i="82" s="1"/>
  <c r="BE31" i="82"/>
  <c r="U31" i="82" s="1"/>
  <c r="BE42" i="82"/>
  <c r="U42" i="82" s="1"/>
  <c r="BE45" i="82"/>
  <c r="U45" i="82" s="1"/>
  <c r="BE21" i="82"/>
  <c r="U21" i="82" s="1"/>
  <c r="BE30" i="82"/>
  <c r="U30" i="82" s="1"/>
  <c r="AO30" i="82" s="1"/>
  <c r="BE26" i="82"/>
  <c r="U26" i="82" s="1"/>
  <c r="AO26" i="82" s="1"/>
  <c r="BE44" i="82"/>
  <c r="U44" i="82" s="1"/>
  <c r="AO44" i="82" s="1"/>
  <c r="BE35" i="82"/>
  <c r="U35" i="82" s="1"/>
  <c r="BE32" i="82"/>
  <c r="U32" i="82" s="1"/>
  <c r="BE34" i="82"/>
  <c r="U34" i="82" s="1"/>
  <c r="BE22" i="82"/>
  <c r="U22" i="82" s="1"/>
  <c r="BE24" i="82"/>
  <c r="U24" i="82" s="1"/>
  <c r="BE23" i="82"/>
  <c r="U23" i="82" s="1"/>
  <c r="BE25" i="82"/>
  <c r="U25" i="82" s="1"/>
  <c r="BE43" i="82"/>
  <c r="U43" i="82" s="1"/>
  <c r="BE47" i="82"/>
  <c r="U47" i="82" s="1"/>
  <c r="BE41" i="82"/>
  <c r="U41" i="82" s="1"/>
  <c r="AO47" i="82" l="1"/>
  <c r="Z47" i="82"/>
  <c r="Z26" i="82"/>
  <c r="Z25" i="82"/>
  <c r="AO25" i="82"/>
  <c r="Z24" i="82"/>
  <c r="AO24" i="82"/>
  <c r="Z34" i="82"/>
  <c r="AO34" i="82"/>
  <c r="Z35" i="82"/>
  <c r="AO35" i="82"/>
  <c r="AO21" i="82"/>
  <c r="Z21" i="82"/>
  <c r="AO42" i="82"/>
  <c r="Z42" i="82"/>
  <c r="AO38" i="82"/>
  <c r="Z38" i="82"/>
  <c r="AO36" i="82"/>
  <c r="Z36" i="82"/>
  <c r="AO20" i="82"/>
  <c r="Z39" i="82"/>
  <c r="AO39" i="82"/>
  <c r="Z27" i="82"/>
  <c r="AO27" i="82"/>
  <c r="BD17" i="82"/>
  <c r="T18" i="82"/>
  <c r="Y19" i="82" s="1"/>
  <c r="BC17" i="82"/>
  <c r="S18" i="82"/>
  <c r="AO41" i="82"/>
  <c r="Z41" i="82"/>
  <c r="Z44" i="82"/>
  <c r="Z43" i="82"/>
  <c r="AO43" i="82"/>
  <c r="AO23" i="82"/>
  <c r="Z23" i="82"/>
  <c r="Z22" i="82"/>
  <c r="AO22" i="82"/>
  <c r="AO32" i="82"/>
  <c r="Z32" i="82"/>
  <c r="Z46" i="82"/>
  <c r="AO45" i="82"/>
  <c r="Z45" i="82"/>
  <c r="AO31" i="82"/>
  <c r="Z31" i="82"/>
  <c r="Z40" i="82"/>
  <c r="AO40" i="82"/>
  <c r="Z37" i="82"/>
  <c r="AO37" i="82"/>
  <c r="AO28" i="82"/>
  <c r="Z28" i="82"/>
  <c r="BE18" i="82"/>
  <c r="U19" i="82"/>
  <c r="AO33" i="82"/>
  <c r="Z33" i="82"/>
  <c r="Z30" i="82"/>
  <c r="AO29" i="82"/>
  <c r="Z29" i="82"/>
  <c r="AN19" i="82"/>
  <c r="AM19" i="82"/>
  <c r="X19" i="82"/>
  <c r="X20" i="82"/>
  <c r="AO19" i="82" l="1"/>
  <c r="AM18" i="82"/>
  <c r="AN18" i="82"/>
  <c r="Z20" i="82"/>
  <c r="BE17" i="82"/>
  <c r="U18" i="82"/>
  <c r="BC16" i="82"/>
  <c r="S17" i="82"/>
  <c r="X18" i="82" s="1"/>
  <c r="BD16" i="82"/>
  <c r="T17" i="82"/>
  <c r="AN17" i="82" l="1"/>
  <c r="AM17" i="82"/>
  <c r="AO18" i="82"/>
  <c r="Y18" i="82"/>
  <c r="BD15" i="82"/>
  <c r="T16" i="82"/>
  <c r="AN16" i="82" s="1"/>
  <c r="BC15" i="82"/>
  <c r="S16" i="82"/>
  <c r="BE16" i="82"/>
  <c r="U17" i="82"/>
  <c r="Z19" i="82"/>
  <c r="AO17" i="82" l="1"/>
  <c r="AM16" i="82"/>
  <c r="BE15" i="82"/>
  <c r="U16" i="82"/>
  <c r="BC14" i="82"/>
  <c r="S15" i="82"/>
  <c r="BD14" i="82"/>
  <c r="T15" i="82"/>
  <c r="Z18" i="82"/>
  <c r="X17" i="82"/>
  <c r="Y17" i="82"/>
  <c r="BD13" i="82" l="1"/>
  <c r="T14" i="82"/>
  <c r="Y15" i="82" s="1"/>
  <c r="BC13" i="82"/>
  <c r="S14" i="82"/>
  <c r="X15" i="82" s="1"/>
  <c r="BE14" i="82"/>
  <c r="U15" i="82"/>
  <c r="AO15" i="82" s="1"/>
  <c r="Y16" i="82"/>
  <c r="AN15" i="82"/>
  <c r="AM15" i="82"/>
  <c r="AO16" i="82"/>
  <c r="X16" i="82"/>
  <c r="Z17" i="82"/>
  <c r="Z16" i="82" l="1"/>
  <c r="BE13" i="82"/>
  <c r="U14" i="82"/>
  <c r="BC12" i="82"/>
  <c r="S13" i="82"/>
  <c r="X14" i="82" s="1"/>
  <c r="BD12" i="82"/>
  <c r="T13" i="82"/>
  <c r="AM14" i="82"/>
  <c r="AN14" i="82"/>
  <c r="Y14" i="82"/>
  <c r="BD11" i="82" l="1"/>
  <c r="T12" i="82"/>
  <c r="Y13" i="82" s="1"/>
  <c r="BC11" i="82"/>
  <c r="S12" i="82"/>
  <c r="X13" i="82" s="1"/>
  <c r="BE12" i="82"/>
  <c r="U13" i="82"/>
  <c r="Z14" i="82" s="1"/>
  <c r="AN13" i="82"/>
  <c r="AM13" i="82"/>
  <c r="Z15" i="82"/>
  <c r="AO14" i="82"/>
  <c r="BE11" i="82" l="1"/>
  <c r="U12" i="82"/>
  <c r="Z13" i="82" s="1"/>
  <c r="BC10" i="82"/>
  <c r="S11" i="82"/>
  <c r="X12" i="82" s="1"/>
  <c r="BD10" i="82"/>
  <c r="T11" i="82"/>
  <c r="Y12" i="82" s="1"/>
  <c r="AO13" i="82"/>
  <c r="AM12" i="82"/>
  <c r="AN12" i="82"/>
  <c r="BD9" i="82" l="1"/>
  <c r="T10" i="82"/>
  <c r="Y11" i="82" s="1"/>
  <c r="BC9" i="82"/>
  <c r="S10" i="82"/>
  <c r="X11" i="82" s="1"/>
  <c r="BE10" i="82"/>
  <c r="U11" i="82"/>
  <c r="Z12" i="82" s="1"/>
  <c r="AN11" i="82"/>
  <c r="AM11" i="82"/>
  <c r="AO12" i="82"/>
  <c r="BE9" i="82" l="1"/>
  <c r="U10" i="82"/>
  <c r="Z11" i="82" s="1"/>
  <c r="BC8" i="82"/>
  <c r="S9" i="82"/>
  <c r="X10" i="82" s="1"/>
  <c r="BD8" i="82"/>
  <c r="T9" i="82"/>
  <c r="Y10" i="82" s="1"/>
  <c r="AO11" i="82"/>
  <c r="AM10" i="82"/>
  <c r="AN10" i="82"/>
  <c r="BD7" i="82" l="1"/>
  <c r="T8" i="82"/>
  <c r="Y9" i="82" s="1"/>
  <c r="BC7" i="82"/>
  <c r="S8" i="82"/>
  <c r="X9" i="82" s="1"/>
  <c r="BE8" i="82"/>
  <c r="U9" i="82"/>
  <c r="Z10" i="82" s="1"/>
  <c r="AN9" i="82"/>
  <c r="AM9" i="82"/>
  <c r="AO10" i="82"/>
  <c r="BE7" i="82" l="1"/>
  <c r="U8" i="82"/>
  <c r="Z9" i="82" s="1"/>
  <c r="BC6" i="82"/>
  <c r="S7" i="82"/>
  <c r="X8" i="82" s="1"/>
  <c r="BD6" i="82"/>
  <c r="T7" i="82"/>
  <c r="Y8" i="82" s="1"/>
  <c r="AO9" i="82"/>
  <c r="AM8" i="82"/>
  <c r="AN8" i="82"/>
  <c r="BD5" i="82" l="1"/>
  <c r="T5" i="82" s="1"/>
  <c r="AN5" i="82" s="1"/>
  <c r="T6" i="82"/>
  <c r="Y7" i="82" s="1"/>
  <c r="BC5" i="82"/>
  <c r="S5" i="82" s="1"/>
  <c r="AM5" i="82" s="1"/>
  <c r="S6" i="82"/>
  <c r="X7" i="82" s="1"/>
  <c r="BE6" i="82"/>
  <c r="U7" i="82"/>
  <c r="Z8" i="82" s="1"/>
  <c r="AN7" i="82"/>
  <c r="AM7" i="82"/>
  <c r="AO8" i="82"/>
  <c r="BE5" i="82" l="1"/>
  <c r="U5" i="82" s="1"/>
  <c r="AO5" i="82" s="1"/>
  <c r="U6" i="82"/>
  <c r="Z7" i="82" s="1"/>
  <c r="AO7" i="82"/>
  <c r="AM6" i="82"/>
  <c r="X6" i="82"/>
  <c r="Y6" i="82"/>
  <c r="AN6" i="82"/>
  <c r="Z6" i="82" l="1"/>
  <c r="AO6" i="82"/>
  <c r="M37" i="72" l="1"/>
  <c r="L37" i="72"/>
  <c r="M31" i="72" l="1"/>
  <c r="L31" i="72"/>
  <c r="M37" i="1" l="1"/>
  <c r="L37" i="1"/>
  <c r="M31" i="1"/>
  <c r="L31" i="1"/>
  <c r="M42" i="72"/>
  <c r="L42" i="72"/>
  <c r="L133" i="72" l="1"/>
  <c r="M133" i="72"/>
  <c r="M45" i="72"/>
  <c r="L45" i="72"/>
  <c r="M42" i="1"/>
  <c r="L42" i="1"/>
  <c r="L136" i="72" l="1"/>
  <c r="M136" i="72"/>
  <c r="L133" i="1"/>
  <c r="M133" i="1"/>
  <c r="M45" i="1"/>
  <c r="L45" i="1"/>
  <c r="L83" i="1"/>
  <c r="L85" i="1"/>
  <c r="L84" i="1"/>
  <c r="L85" i="72"/>
  <c r="L83" i="72"/>
  <c r="L84" i="72"/>
  <c r="L80" i="1" l="1"/>
  <c r="L80" i="72"/>
  <c r="L139" i="72"/>
  <c r="M139" i="72"/>
  <c r="L136" i="1"/>
  <c r="M136" i="1"/>
  <c r="N80" i="72" l="1"/>
  <c r="M83" i="1"/>
  <c r="L88" i="72"/>
  <c r="L77" i="1"/>
  <c r="L139" i="1"/>
  <c r="L178" i="1"/>
  <c r="L177" i="1"/>
  <c r="L171" i="1"/>
  <c r="L173" i="1"/>
  <c r="L170" i="1"/>
  <c r="L176" i="1"/>
  <c r="L169" i="1"/>
  <c r="L174" i="1"/>
  <c r="M139" i="1"/>
  <c r="L172" i="1"/>
  <c r="M80" i="1"/>
  <c r="N80" i="1"/>
  <c r="M80" i="72"/>
  <c r="L77" i="72"/>
  <c r="M83" i="72"/>
  <c r="L175" i="1"/>
  <c r="M88" i="72"/>
  <c r="L159" i="72" l="1"/>
  <c r="L88" i="1"/>
  <c r="M77" i="72"/>
  <c r="N83" i="1"/>
  <c r="M77" i="1"/>
  <c r="N83" i="72"/>
  <c r="L159" i="1"/>
  <c r="M159" i="72" l="1"/>
  <c r="N77" i="1"/>
  <c r="N88" i="72"/>
  <c r="L162" i="72"/>
  <c r="M88" i="1"/>
  <c r="L90" i="72"/>
  <c r="L113" i="72"/>
  <c r="L112" i="72"/>
  <c r="L111" i="72"/>
  <c r="L97" i="72"/>
  <c r="L103" i="72"/>
  <c r="L108" i="72"/>
  <c r="L109" i="72"/>
  <c r="L96" i="72"/>
  <c r="L98" i="72"/>
  <c r="L100" i="72"/>
  <c r="L101" i="72"/>
  <c r="L95" i="72"/>
  <c r="L94" i="72"/>
  <c r="L104" i="72"/>
  <c r="L107" i="72"/>
  <c r="L105" i="72"/>
  <c r="L106" i="72"/>
  <c r="L102" i="72"/>
  <c r="L110" i="72"/>
  <c r="L99" i="72"/>
  <c r="N77" i="72"/>
  <c r="M159" i="1"/>
  <c r="L162" i="1"/>
  <c r="N88" i="1" l="1"/>
  <c r="N159" i="72"/>
  <c r="L178" i="72"/>
  <c r="L165" i="72"/>
  <c r="L170" i="72"/>
  <c r="L173" i="72"/>
  <c r="L177" i="72"/>
  <c r="L171" i="72"/>
  <c r="L176" i="72"/>
  <c r="L169" i="72"/>
  <c r="L174" i="72"/>
  <c r="L172" i="72"/>
  <c r="M162" i="72"/>
  <c r="M110" i="72"/>
  <c r="M113" i="72"/>
  <c r="M90" i="72"/>
  <c r="M112" i="72"/>
  <c r="M111" i="72"/>
  <c r="M97" i="72"/>
  <c r="M96" i="72"/>
  <c r="M106" i="72"/>
  <c r="M109" i="72"/>
  <c r="M103" i="72"/>
  <c r="M100" i="72"/>
  <c r="M107" i="72"/>
  <c r="M108" i="72"/>
  <c r="M98" i="72"/>
  <c r="M101" i="72"/>
  <c r="M104" i="72"/>
  <c r="M95" i="72"/>
  <c r="M94" i="72"/>
  <c r="M102" i="72"/>
  <c r="M105" i="72"/>
  <c r="M99" i="72"/>
  <c r="L113" i="1"/>
  <c r="L90" i="1"/>
  <c r="L112" i="1"/>
  <c r="L111" i="1"/>
  <c r="L98" i="1"/>
  <c r="L103" i="1"/>
  <c r="L109" i="1"/>
  <c r="L97" i="1"/>
  <c r="L96" i="1"/>
  <c r="L108" i="1"/>
  <c r="L100" i="1"/>
  <c r="L101" i="1"/>
  <c r="L104" i="1"/>
  <c r="L95" i="1"/>
  <c r="L94" i="1"/>
  <c r="L105" i="1"/>
  <c r="L107" i="1"/>
  <c r="L106" i="1"/>
  <c r="L102" i="1"/>
  <c r="L99" i="1"/>
  <c r="L110" i="1"/>
  <c r="L175" i="72"/>
  <c r="Q20" i="82"/>
  <c r="AK20" i="82" s="1"/>
  <c r="Q21" i="82"/>
  <c r="AK21" i="82" s="1"/>
  <c r="Q43" i="82"/>
  <c r="AK43" i="82" s="1"/>
  <c r="Q42" i="82"/>
  <c r="AK42" i="82" s="1"/>
  <c r="Q33" i="82"/>
  <c r="AK33" i="82" s="1"/>
  <c r="Q32" i="82"/>
  <c r="AK32" i="82" s="1"/>
  <c r="Q31" i="82"/>
  <c r="AK31" i="82" s="1"/>
  <c r="Q34" i="82"/>
  <c r="AK34" i="82" s="1"/>
  <c r="Q39" i="82"/>
  <c r="AK39" i="82" s="1"/>
  <c r="Q38" i="82"/>
  <c r="AK38" i="82" s="1"/>
  <c r="Q24" i="82"/>
  <c r="AK24" i="82" s="1"/>
  <c r="Q40" i="82"/>
  <c r="AK40" i="82" s="1"/>
  <c r="Q44" i="82"/>
  <c r="AK44" i="82" s="1"/>
  <c r="AU44" i="82" s="1"/>
  <c r="Q23" i="82"/>
  <c r="AK23" i="82" s="1"/>
  <c r="Q45" i="82"/>
  <c r="AK45" i="82" s="1"/>
  <c r="Q36" i="82"/>
  <c r="AK36" i="82" s="1"/>
  <c r="Q37" i="82"/>
  <c r="AK37" i="82" s="1"/>
  <c r="Q41" i="82"/>
  <c r="AK41" i="82" s="1"/>
  <c r="Q22" i="82"/>
  <c r="AK22" i="82" s="1"/>
  <c r="Q35" i="82"/>
  <c r="AK35" i="82" s="1"/>
  <c r="AU35" i="82" s="1"/>
  <c r="Q27" i="82"/>
  <c r="AK27" i="82" s="1"/>
  <c r="Q26" i="82"/>
  <c r="AK26" i="82" s="1"/>
  <c r="Q47" i="82"/>
  <c r="AK47" i="82" s="1"/>
  <c r="Q46" i="82"/>
  <c r="AK46" i="82" s="1"/>
  <c r="Q25" i="82"/>
  <c r="AK25" i="82" s="1"/>
  <c r="AU25" i="82" s="1"/>
  <c r="Q28" i="82"/>
  <c r="AK28" i="82" s="1"/>
  <c r="Q29" i="82"/>
  <c r="AK29" i="82" s="1"/>
  <c r="Q30" i="82"/>
  <c r="AK30" i="82" s="1"/>
  <c r="N159" i="1"/>
  <c r="M162" i="1"/>
  <c r="L165" i="1"/>
  <c r="AU22" i="82" l="1"/>
  <c r="AU45" i="82"/>
  <c r="AU41" i="82"/>
  <c r="AU29" i="82"/>
  <c r="AU37" i="82"/>
  <c r="AU30" i="82"/>
  <c r="AU28" i="82"/>
  <c r="AU46" i="82"/>
  <c r="AU40" i="82"/>
  <c r="AU34" i="82"/>
  <c r="AU32" i="82"/>
  <c r="AU21" i="82"/>
  <c r="M178" i="72"/>
  <c r="M165" i="72"/>
  <c r="M170" i="72"/>
  <c r="M173" i="72"/>
  <c r="M177" i="72"/>
  <c r="M171" i="72"/>
  <c r="M176" i="72"/>
  <c r="M169" i="72"/>
  <c r="M174" i="72"/>
  <c r="M172" i="72"/>
  <c r="AU26" i="82"/>
  <c r="AU36" i="82"/>
  <c r="AU23" i="82"/>
  <c r="AU38" i="82"/>
  <c r="AU42" i="82"/>
  <c r="N162" i="72"/>
  <c r="Q19" i="82"/>
  <c r="Q4" i="82"/>
  <c r="N90" i="72"/>
  <c r="N113" i="72"/>
  <c r="N112" i="72"/>
  <c r="N111" i="72"/>
  <c r="N97" i="72"/>
  <c r="N109" i="72"/>
  <c r="N103" i="72"/>
  <c r="N98" i="72"/>
  <c r="N107" i="72"/>
  <c r="N106" i="72"/>
  <c r="N108" i="72"/>
  <c r="N96" i="72"/>
  <c r="N100" i="72"/>
  <c r="N101" i="72"/>
  <c r="N95" i="72"/>
  <c r="N104" i="72"/>
  <c r="N94" i="72"/>
  <c r="N102" i="72"/>
  <c r="N105" i="72"/>
  <c r="N110" i="72"/>
  <c r="N99" i="72"/>
  <c r="M113" i="1"/>
  <c r="M90" i="1"/>
  <c r="M112" i="1"/>
  <c r="M111" i="1"/>
  <c r="M100" i="1"/>
  <c r="M97" i="1"/>
  <c r="M98" i="1"/>
  <c r="M109" i="1"/>
  <c r="M103" i="1"/>
  <c r="M108" i="1"/>
  <c r="M106" i="1"/>
  <c r="M107" i="1"/>
  <c r="M96" i="1"/>
  <c r="M101" i="1"/>
  <c r="M104" i="1"/>
  <c r="M94" i="1"/>
  <c r="M95" i="1"/>
  <c r="M105" i="1"/>
  <c r="M102" i="1"/>
  <c r="M99" i="1"/>
  <c r="M110" i="1"/>
  <c r="AU47" i="82"/>
  <c r="AU27" i="82"/>
  <c r="AU24" i="82"/>
  <c r="AU39" i="82"/>
  <c r="AU31" i="82"/>
  <c r="AU33" i="82"/>
  <c r="AU43" i="82"/>
  <c r="M175" i="72"/>
  <c r="M26" i="82"/>
  <c r="AG26" i="82" s="1"/>
  <c r="M25" i="82"/>
  <c r="AG25" i="82" s="1"/>
  <c r="M31" i="82"/>
  <c r="AG31" i="82" s="1"/>
  <c r="M37" i="82"/>
  <c r="AG37" i="82" s="1"/>
  <c r="M36" i="82"/>
  <c r="AG36" i="82" s="1"/>
  <c r="M32" i="82"/>
  <c r="AG32" i="82" s="1"/>
  <c r="M33" i="82"/>
  <c r="AG33" i="82" s="1"/>
  <c r="M40" i="82"/>
  <c r="AG40" i="82" s="1"/>
  <c r="M39" i="82"/>
  <c r="AG39" i="82" s="1"/>
  <c r="M24" i="82"/>
  <c r="AG24" i="82" s="1"/>
  <c r="M45" i="82"/>
  <c r="AG45" i="82" s="1"/>
  <c r="M44" i="82"/>
  <c r="AG44" i="82" s="1"/>
  <c r="M23" i="82"/>
  <c r="AG23" i="82" s="1"/>
  <c r="M22" i="82"/>
  <c r="AG22" i="82" s="1"/>
  <c r="M38" i="82"/>
  <c r="AG38" i="82" s="1"/>
  <c r="M34" i="82"/>
  <c r="AG34" i="82" s="1"/>
  <c r="M21" i="82"/>
  <c r="AG21" i="82" s="1"/>
  <c r="M41" i="82"/>
  <c r="AG41" i="82" s="1"/>
  <c r="AQ41" i="82" s="1"/>
  <c r="M35" i="82"/>
  <c r="AG35" i="82" s="1"/>
  <c r="M46" i="82"/>
  <c r="AG46" i="82" s="1"/>
  <c r="AQ46" i="82" s="1"/>
  <c r="M42" i="82"/>
  <c r="AG42" i="82" s="1"/>
  <c r="M43" i="82"/>
  <c r="AG43" i="82" s="1"/>
  <c r="M27" i="82"/>
  <c r="AG27" i="82" s="1"/>
  <c r="M47" i="82"/>
  <c r="AG47" i="82" s="1"/>
  <c r="M20" i="82"/>
  <c r="AG20" i="82" s="1"/>
  <c r="M28" i="82"/>
  <c r="AG28" i="82" s="1"/>
  <c r="M29" i="82"/>
  <c r="AG29" i="82" s="1"/>
  <c r="BF28" i="82"/>
  <c r="V28" i="82" s="1"/>
  <c r="BF43" i="82"/>
  <c r="V43" i="82" s="1"/>
  <c r="BF31" i="82"/>
  <c r="V31" i="82" s="1"/>
  <c r="BF38" i="82"/>
  <c r="V38" i="82" s="1"/>
  <c r="BF23" i="82"/>
  <c r="V23" i="82" s="1"/>
  <c r="BF41" i="82"/>
  <c r="V41" i="82" s="1"/>
  <c r="BF26" i="82"/>
  <c r="V26" i="82" s="1"/>
  <c r="BF19" i="82"/>
  <c r="BF18" i="82" s="1"/>
  <c r="BF17" i="82" s="1"/>
  <c r="BF16" i="82" s="1"/>
  <c r="BF15" i="82" s="1"/>
  <c r="BF14" i="82" s="1"/>
  <c r="BF13" i="82" s="1"/>
  <c r="BF12" i="82" s="1"/>
  <c r="BF11" i="82" s="1"/>
  <c r="BF10" i="82" s="1"/>
  <c r="BF9" i="82" s="1"/>
  <c r="BF8" i="82" s="1"/>
  <c r="BF7" i="82" s="1"/>
  <c r="BF6" i="82" s="1"/>
  <c r="BF5" i="82" s="1"/>
  <c r="BF42" i="82"/>
  <c r="V42" i="82" s="1"/>
  <c r="BF39" i="82"/>
  <c r="V39" i="82" s="1"/>
  <c r="BF44" i="82"/>
  <c r="V44" i="82" s="1"/>
  <c r="BF37" i="82"/>
  <c r="V37" i="82" s="1"/>
  <c r="BF27" i="82"/>
  <c r="V27" i="82" s="1"/>
  <c r="BF46" i="82"/>
  <c r="V46" i="82" s="1"/>
  <c r="BF21" i="82"/>
  <c r="V21" i="82" s="1"/>
  <c r="BF33" i="82"/>
  <c r="V33" i="82" s="1"/>
  <c r="BF34" i="82"/>
  <c r="V34" i="82" s="1"/>
  <c r="BF40" i="82"/>
  <c r="V40" i="82" s="1"/>
  <c r="BF36" i="82"/>
  <c r="V36" i="82" s="1"/>
  <c r="BF35" i="82"/>
  <c r="V35" i="82" s="1"/>
  <c r="BF25" i="82"/>
  <c r="V25" i="82" s="1"/>
  <c r="BF20" i="82"/>
  <c r="V20" i="82" s="1"/>
  <c r="BF32" i="82"/>
  <c r="V32" i="82" s="1"/>
  <c r="BF24" i="82"/>
  <c r="V24" i="82" s="1"/>
  <c r="BF45" i="82"/>
  <c r="V45" i="82" s="1"/>
  <c r="BF22" i="82"/>
  <c r="V22" i="82" s="1"/>
  <c r="BF47" i="82"/>
  <c r="V47" i="82" s="1"/>
  <c r="BF29" i="82"/>
  <c r="V29" i="82" s="1"/>
  <c r="M165" i="1"/>
  <c r="BF30" i="82"/>
  <c r="V30" i="82" s="1"/>
  <c r="N162" i="1"/>
  <c r="M30" i="82"/>
  <c r="AG30" i="82" s="1"/>
  <c r="AQ30" i="82" s="1"/>
  <c r="AQ27" i="82" l="1"/>
  <c r="AQ47" i="82"/>
  <c r="AQ34" i="82"/>
  <c r="AQ29" i="82"/>
  <c r="AQ42" i="82"/>
  <c r="AQ35" i="82"/>
  <c r="AQ38" i="82"/>
  <c r="AQ23" i="82"/>
  <c r="AQ45" i="82"/>
  <c r="AQ33" i="82"/>
  <c r="AQ26" i="82"/>
  <c r="AA29" i="82"/>
  <c r="AP29" i="82"/>
  <c r="AA22" i="82"/>
  <c r="AP22" i="82"/>
  <c r="AA24" i="82"/>
  <c r="AP24" i="82"/>
  <c r="AP20" i="82"/>
  <c r="AA35" i="82"/>
  <c r="AP35" i="82"/>
  <c r="AP40" i="82"/>
  <c r="AA40" i="82"/>
  <c r="AP33" i="82"/>
  <c r="AA33" i="82"/>
  <c r="AP46" i="82"/>
  <c r="AA46" i="82"/>
  <c r="AP37" i="82"/>
  <c r="AA37" i="82"/>
  <c r="AP39" i="82"/>
  <c r="AA39" i="82"/>
  <c r="AA41" i="82"/>
  <c r="AP41" i="82"/>
  <c r="AP38" i="82"/>
  <c r="AA38" i="82"/>
  <c r="AA43" i="82"/>
  <c r="AP43" i="82"/>
  <c r="AK19" i="82"/>
  <c r="V19" i="82"/>
  <c r="AQ21" i="82"/>
  <c r="AQ39" i="82"/>
  <c r="AQ36" i="82"/>
  <c r="AQ31" i="82"/>
  <c r="N178" i="72"/>
  <c r="N165" i="72"/>
  <c r="N173" i="72"/>
  <c r="N170" i="72"/>
  <c r="N177" i="72"/>
  <c r="N171" i="72"/>
  <c r="N176" i="72"/>
  <c r="N169" i="72"/>
  <c r="N174" i="72"/>
  <c r="N172" i="72"/>
  <c r="AP30" i="82"/>
  <c r="AA30" i="82"/>
  <c r="AA47" i="82"/>
  <c r="AP47" i="82"/>
  <c r="AP45" i="82"/>
  <c r="AA45" i="82"/>
  <c r="AP32" i="82"/>
  <c r="AA32" i="82"/>
  <c r="AA25" i="82"/>
  <c r="AP25" i="82"/>
  <c r="AP36" i="82"/>
  <c r="AA36" i="82"/>
  <c r="AA34" i="82"/>
  <c r="AP34" i="82"/>
  <c r="AA21" i="82"/>
  <c r="AP21" i="82"/>
  <c r="AA27" i="82"/>
  <c r="AP27" i="82"/>
  <c r="AA44" i="82"/>
  <c r="AP44" i="82"/>
  <c r="AP42" i="82"/>
  <c r="AA42" i="82"/>
  <c r="AP26" i="82"/>
  <c r="AA26" i="82"/>
  <c r="AA23" i="82"/>
  <c r="AP23" i="82"/>
  <c r="AP31" i="82"/>
  <c r="AA31" i="82"/>
  <c r="AP28" i="82"/>
  <c r="AA28" i="82"/>
  <c r="M19" i="82"/>
  <c r="M4" i="82"/>
  <c r="Q13" i="82"/>
  <c r="Q10" i="82"/>
  <c r="Q6" i="82"/>
  <c r="Q14" i="82"/>
  <c r="Q15" i="82"/>
  <c r="Q11" i="82"/>
  <c r="Q5" i="82"/>
  <c r="Q12" i="82"/>
  <c r="Q17" i="82"/>
  <c r="Q18" i="82"/>
  <c r="Q7" i="82"/>
  <c r="Q9" i="82"/>
  <c r="Q16" i="82"/>
  <c r="Q8" i="82"/>
  <c r="N90" i="1"/>
  <c r="N113" i="1"/>
  <c r="N112" i="1"/>
  <c r="N111" i="1"/>
  <c r="N97" i="1"/>
  <c r="N103" i="1"/>
  <c r="N106" i="1"/>
  <c r="N98" i="1"/>
  <c r="N100" i="1"/>
  <c r="N109" i="1"/>
  <c r="N96" i="1"/>
  <c r="N107" i="1"/>
  <c r="N108" i="1"/>
  <c r="N101" i="1"/>
  <c r="N104" i="1"/>
  <c r="N94" i="1"/>
  <c r="N95" i="1"/>
  <c r="N102" i="1"/>
  <c r="N105" i="1"/>
  <c r="N99" i="1"/>
  <c r="N110" i="1"/>
  <c r="AQ28" i="82"/>
  <c r="AQ43" i="82"/>
  <c r="AQ22" i="82"/>
  <c r="AQ44" i="82"/>
  <c r="AQ24" i="82"/>
  <c r="AQ40" i="82"/>
  <c r="AQ32" i="82"/>
  <c r="AQ37" i="82"/>
  <c r="AQ25" i="82"/>
  <c r="N175" i="72"/>
  <c r="BB28" i="82"/>
  <c r="R28" i="82" s="1"/>
  <c r="BB25" i="82"/>
  <c r="R25" i="82" s="1"/>
  <c r="BB39" i="82"/>
  <c r="R39" i="82" s="1"/>
  <c r="BB23" i="82"/>
  <c r="R23" i="82" s="1"/>
  <c r="BB21" i="82"/>
  <c r="R21" i="82" s="1"/>
  <c r="BB46" i="82"/>
  <c r="R46" i="82" s="1"/>
  <c r="BB47" i="82"/>
  <c r="R47" i="82" s="1"/>
  <c r="BB20" i="82"/>
  <c r="R20" i="82" s="1"/>
  <c r="BB31" i="82"/>
  <c r="R31" i="82" s="1"/>
  <c r="BB36" i="82"/>
  <c r="R36" i="82" s="1"/>
  <c r="BB40" i="82"/>
  <c r="R40" i="82" s="1"/>
  <c r="BB44" i="82"/>
  <c r="R44" i="82" s="1"/>
  <c r="BB34" i="82"/>
  <c r="R34" i="82" s="1"/>
  <c r="BB42" i="82"/>
  <c r="R42" i="82" s="1"/>
  <c r="BB33" i="82"/>
  <c r="R33" i="82" s="1"/>
  <c r="BB45" i="82"/>
  <c r="R45" i="82" s="1"/>
  <c r="BB38" i="82"/>
  <c r="R38" i="82" s="1"/>
  <c r="BB41" i="82"/>
  <c r="R41" i="82" s="1"/>
  <c r="BB43" i="82"/>
  <c r="R43" i="82" s="1"/>
  <c r="BB19" i="82"/>
  <c r="BB18" i="82" s="1"/>
  <c r="BB17" i="82" s="1"/>
  <c r="BB16" i="82" s="1"/>
  <c r="BB15" i="82" s="1"/>
  <c r="BB14" i="82" s="1"/>
  <c r="BB13" i="82" s="1"/>
  <c r="BB12" i="82" s="1"/>
  <c r="BB11" i="82" s="1"/>
  <c r="BB10" i="82" s="1"/>
  <c r="BB9" i="82" s="1"/>
  <c r="BB8" i="82" s="1"/>
  <c r="BB7" i="82" s="1"/>
  <c r="BB6" i="82" s="1"/>
  <c r="BB5" i="82" s="1"/>
  <c r="BB26" i="82"/>
  <c r="R26" i="82" s="1"/>
  <c r="BB37" i="82"/>
  <c r="R37" i="82" s="1"/>
  <c r="BB32" i="82"/>
  <c r="R32" i="82" s="1"/>
  <c r="BB24" i="82"/>
  <c r="R24" i="82" s="1"/>
  <c r="BB22" i="82"/>
  <c r="R22" i="82" s="1"/>
  <c r="BB35" i="82"/>
  <c r="R35" i="82" s="1"/>
  <c r="BB27" i="82"/>
  <c r="R27" i="82" s="1"/>
  <c r="BB29" i="82"/>
  <c r="R29" i="82" s="1"/>
  <c r="BB30" i="82"/>
  <c r="R30" i="82" s="1"/>
  <c r="N165" i="1"/>
  <c r="AL27" i="82" l="1"/>
  <c r="W27" i="82"/>
  <c r="AL22" i="82"/>
  <c r="W22" i="82"/>
  <c r="AL32" i="82"/>
  <c r="W32" i="82"/>
  <c r="AL26" i="82"/>
  <c r="W26" i="82"/>
  <c r="AL43" i="82"/>
  <c r="W43" i="82"/>
  <c r="AL38" i="82"/>
  <c r="W38" i="82"/>
  <c r="W33" i="82"/>
  <c r="AL33" i="82"/>
  <c r="AL34" i="82"/>
  <c r="W34" i="82"/>
  <c r="AL40" i="82"/>
  <c r="W40" i="82"/>
  <c r="W31" i="82"/>
  <c r="AL31" i="82"/>
  <c r="W47" i="82"/>
  <c r="AL47" i="82"/>
  <c r="W21" i="82"/>
  <c r="AL21" i="82"/>
  <c r="AL39" i="82"/>
  <c r="W39" i="82"/>
  <c r="W28" i="82"/>
  <c r="AL28" i="82"/>
  <c r="AK16" i="82"/>
  <c r="V16" i="82"/>
  <c r="M16" i="82"/>
  <c r="AK7" i="82"/>
  <c r="V7" i="82"/>
  <c r="M7" i="82"/>
  <c r="AK17" i="82"/>
  <c r="V17" i="82"/>
  <c r="M17" i="82"/>
  <c r="V5" i="82"/>
  <c r="AP5" i="82" s="1"/>
  <c r="AK5" i="82"/>
  <c r="M5" i="82"/>
  <c r="AK15" i="82"/>
  <c r="V15" i="82"/>
  <c r="M15" i="82"/>
  <c r="AK6" i="82"/>
  <c r="V6" i="82"/>
  <c r="M6" i="82"/>
  <c r="AK13" i="82"/>
  <c r="V13" i="82"/>
  <c r="M13" i="82"/>
  <c r="R19" i="82"/>
  <c r="W20" i="82" s="1"/>
  <c r="AG19" i="82"/>
  <c r="AU20" i="82"/>
  <c r="W30" i="82"/>
  <c r="AL30" i="82"/>
  <c r="AL29" i="82"/>
  <c r="W29" i="82"/>
  <c r="AL35" i="82"/>
  <c r="W35" i="82"/>
  <c r="W24" i="82"/>
  <c r="AL24" i="82"/>
  <c r="AL37" i="82"/>
  <c r="W37" i="82"/>
  <c r="AL41" i="82"/>
  <c r="W41" i="82"/>
  <c r="AL45" i="82"/>
  <c r="W45" i="82"/>
  <c r="AL42" i="82"/>
  <c r="W42" i="82"/>
  <c r="AL44" i="82"/>
  <c r="W44" i="82"/>
  <c r="W36" i="82"/>
  <c r="AL36" i="82"/>
  <c r="AL20" i="82"/>
  <c r="W46" i="82"/>
  <c r="AL46" i="82"/>
  <c r="W23" i="82"/>
  <c r="AL23" i="82"/>
  <c r="AL25" i="82"/>
  <c r="W25" i="82"/>
  <c r="V8" i="82"/>
  <c r="AK8" i="82"/>
  <c r="AU8" i="82" s="1"/>
  <c r="M8" i="82"/>
  <c r="V9" i="82"/>
  <c r="AK9" i="82"/>
  <c r="M9" i="82"/>
  <c r="V18" i="82"/>
  <c r="AK18" i="82"/>
  <c r="M18" i="82"/>
  <c r="V12" i="82"/>
  <c r="AK12" i="82"/>
  <c r="M12" i="82"/>
  <c r="V11" i="82"/>
  <c r="AK11" i="82"/>
  <c r="M11" i="82"/>
  <c r="V14" i="82"/>
  <c r="AK14" i="82"/>
  <c r="M14" i="82"/>
  <c r="V10" i="82"/>
  <c r="AK10" i="82"/>
  <c r="M10" i="82"/>
  <c r="AP19" i="82"/>
  <c r="AA19" i="82"/>
  <c r="AA20" i="82"/>
  <c r="AU17" i="82" l="1"/>
  <c r="AU14" i="82"/>
  <c r="AU12" i="82"/>
  <c r="AU9" i="82"/>
  <c r="AU10" i="82"/>
  <c r="AU18" i="82"/>
  <c r="AU6" i="82"/>
  <c r="R14" i="82"/>
  <c r="AG14" i="82"/>
  <c r="AP14" i="82"/>
  <c r="AA14" i="82"/>
  <c r="AG12" i="82"/>
  <c r="R12" i="82"/>
  <c r="AP12" i="82"/>
  <c r="AA12" i="82"/>
  <c r="AG9" i="82"/>
  <c r="R9" i="82"/>
  <c r="AA9" i="82"/>
  <c r="AP9" i="82"/>
  <c r="AQ20" i="82"/>
  <c r="AG13" i="82"/>
  <c r="R13" i="82"/>
  <c r="AP6" i="82"/>
  <c r="AA6" i="82"/>
  <c r="R15" i="82"/>
  <c r="AG15" i="82"/>
  <c r="AG17" i="82"/>
  <c r="R17" i="82"/>
  <c r="AP7" i="82"/>
  <c r="AA7" i="82"/>
  <c r="AG16" i="82"/>
  <c r="R16" i="82"/>
  <c r="AU11" i="82"/>
  <c r="AU13" i="82"/>
  <c r="AU15" i="82"/>
  <c r="AU16" i="82"/>
  <c r="AG10" i="82"/>
  <c r="R10" i="82"/>
  <c r="AA10" i="82"/>
  <c r="AP10" i="82"/>
  <c r="AG11" i="82"/>
  <c r="R11" i="82"/>
  <c r="AP11" i="82"/>
  <c r="AA11" i="82"/>
  <c r="AG18" i="82"/>
  <c r="AQ18" i="82" s="1"/>
  <c r="R18" i="82"/>
  <c r="W19" i="82" s="1"/>
  <c r="AA18" i="82"/>
  <c r="AP18" i="82"/>
  <c r="AG8" i="82"/>
  <c r="R8" i="82"/>
  <c r="AP8" i="82"/>
  <c r="AA8" i="82"/>
  <c r="AL19" i="82"/>
  <c r="AP13" i="82"/>
  <c r="AA13" i="82"/>
  <c r="AG6" i="82"/>
  <c r="R6" i="82"/>
  <c r="AA15" i="82"/>
  <c r="AP15" i="82"/>
  <c r="AG5" i="82"/>
  <c r="R5" i="82"/>
  <c r="AL5" i="82" s="1"/>
  <c r="AA17" i="82"/>
  <c r="AP17" i="82"/>
  <c r="AG7" i="82"/>
  <c r="AQ7" i="82" s="1"/>
  <c r="R7" i="82"/>
  <c r="AP16" i="82"/>
  <c r="AA16" i="82"/>
  <c r="AU19" i="82"/>
  <c r="AU7" i="82"/>
  <c r="AQ11" i="82" l="1"/>
  <c r="AQ10" i="82"/>
  <c r="AQ16" i="82"/>
  <c r="AQ13" i="82"/>
  <c r="AQ15" i="82"/>
  <c r="AL15" i="82"/>
  <c r="W15" i="82"/>
  <c r="AL14" i="82"/>
  <c r="W14" i="82"/>
  <c r="AQ6" i="82"/>
  <c r="AQ8" i="82"/>
  <c r="AQ17" i="82"/>
  <c r="AQ9" i="82"/>
  <c r="AQ12" i="82"/>
  <c r="AL7" i="82"/>
  <c r="W7" i="82"/>
  <c r="AL6" i="82"/>
  <c r="W6" i="82"/>
  <c r="W8" i="82"/>
  <c r="AL8" i="82"/>
  <c r="AL18" i="82"/>
  <c r="W18" i="82"/>
  <c r="AL11" i="82"/>
  <c r="W11" i="82"/>
  <c r="W10" i="82"/>
  <c r="AL10" i="82"/>
  <c r="W16" i="82"/>
  <c r="AL16" i="82"/>
  <c r="W17" i="82"/>
  <c r="AL17" i="82"/>
  <c r="AL13" i="82"/>
  <c r="W13" i="82"/>
  <c r="AL9" i="82"/>
  <c r="W9" i="82"/>
  <c r="W12" i="82"/>
  <c r="AL12" i="82"/>
  <c r="AQ19" i="82"/>
  <c r="AQ14" i="82"/>
  <c r="D113" i="6"/>
  <c r="D114" i="6" s="1"/>
</calcChain>
</file>

<file path=xl/comments1.xml><?xml version="1.0" encoding="utf-8"?>
<comments xmlns="http://schemas.openxmlformats.org/spreadsheetml/2006/main">
  <authors>
    <author>Glenn</author>
  </authors>
  <commentList>
    <comment ref="L3" authorId="0">
      <text>
        <r>
          <rPr>
            <sz val="8"/>
            <color indexed="81"/>
            <rFont val="Tahoma"/>
            <family val="2"/>
          </rPr>
          <t>Year Row for  all other tables run from this row</t>
        </r>
      </text>
    </comment>
  </commentList>
</comments>
</file>

<file path=xl/comments2.xml><?xml version="1.0" encoding="utf-8"?>
<comments xmlns="http://schemas.openxmlformats.org/spreadsheetml/2006/main">
  <authors>
    <author>Glenn</author>
  </authors>
  <commentList>
    <comment ref="L3" authorId="0">
      <text>
        <r>
          <rPr>
            <sz val="8"/>
            <color indexed="81"/>
            <rFont val="Tahoma"/>
            <family val="2"/>
          </rPr>
          <t>Year Row for  all other tables run from this row</t>
        </r>
      </text>
    </comment>
  </commentList>
</comments>
</file>

<file path=xl/comments3.xml><?xml version="1.0" encoding="utf-8"?>
<comments xmlns="http://schemas.openxmlformats.org/spreadsheetml/2006/main">
  <authors>
    <author>Glenn</author>
  </authors>
  <commentList>
    <comment ref="L3" authorId="0">
      <text>
        <r>
          <rPr>
            <sz val="8"/>
            <color indexed="81"/>
            <rFont val="Tahoma"/>
            <family val="2"/>
          </rPr>
          <t>Year Row for  all other tables run from this row</t>
        </r>
      </text>
    </comment>
  </commentList>
</comments>
</file>

<file path=xl/comments4.xml><?xml version="1.0" encoding="utf-8"?>
<comments xmlns="http://schemas.openxmlformats.org/spreadsheetml/2006/main">
  <authors>
    <author>McKinlay</author>
  </authors>
  <commentList>
    <comment ref="BX7" authorId="0">
      <text>
        <r>
          <rPr>
            <sz val="9"/>
            <color indexed="81"/>
            <rFont val="Tahoma"/>
            <family val="2"/>
          </rPr>
          <t>McKinlay: old PNI index for 1997 and 1998 spliced into new series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Glenn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 xml:space="preserve">1st 3 quarters of 2000*4/3
</t>
        </r>
      </text>
    </comment>
  </commentList>
</comments>
</file>

<file path=xl/sharedStrings.xml><?xml version="1.0" encoding="utf-8"?>
<sst xmlns="http://schemas.openxmlformats.org/spreadsheetml/2006/main" count="6230" uniqueCount="938">
  <si>
    <t>Productive Enterprises</t>
  </si>
  <si>
    <t>Private Sector</t>
  </si>
  <si>
    <t>Compensation</t>
  </si>
  <si>
    <t>Operating Surplus</t>
  </si>
  <si>
    <t>Public Enterprises</t>
  </si>
  <si>
    <t>less Subsidies</t>
  </si>
  <si>
    <t>Financial Enterprises</t>
  </si>
  <si>
    <t>Government</t>
  </si>
  <si>
    <t>National</t>
  </si>
  <si>
    <t>State</t>
  </si>
  <si>
    <t>Municipalities</t>
  </si>
  <si>
    <t>Government Agencies</t>
  </si>
  <si>
    <t>Non Profit Organizations</t>
  </si>
  <si>
    <t>Households</t>
  </si>
  <si>
    <t>Subsistence</t>
  </si>
  <si>
    <t>Home Ownership</t>
  </si>
  <si>
    <t xml:space="preserve">Page 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</si>
  <si>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</si>
  <si>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</si>
  <si>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</si>
  <si>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</si>
  <si>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</si>
  <si>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</si>
  <si>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</si>
  <si>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</si>
  <si>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</si>
  <si>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</si>
  <si>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Asia</t>
  </si>
  <si>
    <t>Australia</t>
  </si>
  <si>
    <t>Canada</t>
  </si>
  <si>
    <t>Europe</t>
  </si>
  <si>
    <t>Japan</t>
  </si>
  <si>
    <t>New Zealand</t>
  </si>
  <si>
    <t>Other</t>
  </si>
  <si>
    <t>Pacific Islands</t>
  </si>
  <si>
    <t>Philippines</t>
  </si>
  <si>
    <t>USA</t>
  </si>
  <si>
    <t>Total</t>
  </si>
  <si>
    <t>Source:        FSM Department of Justice, Immigration Division</t>
  </si>
  <si>
    <t>FSM</t>
  </si>
  <si>
    <t>Food</t>
  </si>
  <si>
    <t>Chuuk</t>
  </si>
  <si>
    <t>Kosrae</t>
  </si>
  <si>
    <t>Pohnpei</t>
  </si>
  <si>
    <t>Yap</t>
  </si>
  <si>
    <t>FY90</t>
  </si>
  <si>
    <t>FY91</t>
  </si>
  <si>
    <t>FY92</t>
  </si>
  <si>
    <t>FY93</t>
  </si>
  <si>
    <t>FY94</t>
  </si>
  <si>
    <t>FY00</t>
  </si>
  <si>
    <t>FY01</t>
  </si>
  <si>
    <t>FY02</t>
  </si>
  <si>
    <t>FY03</t>
  </si>
  <si>
    <t>FY04</t>
  </si>
  <si>
    <t>FY05</t>
  </si>
  <si>
    <t>A</t>
  </si>
  <si>
    <t>Agriculture, Hunting and Forestry</t>
  </si>
  <si>
    <t>B</t>
  </si>
  <si>
    <t>Fishing</t>
  </si>
  <si>
    <t>C</t>
  </si>
  <si>
    <t>Mining and Quarrying</t>
  </si>
  <si>
    <t>D</t>
  </si>
  <si>
    <t>Manufacturing</t>
  </si>
  <si>
    <t>E</t>
  </si>
  <si>
    <t>Electricity, Gas and Water Supply</t>
  </si>
  <si>
    <t>F</t>
  </si>
  <si>
    <t>Construction</t>
  </si>
  <si>
    <t>G</t>
  </si>
  <si>
    <t>Wholesale and Retail Trade and Repairs</t>
  </si>
  <si>
    <t>H</t>
  </si>
  <si>
    <t>Hotels and Restaurants</t>
  </si>
  <si>
    <t>I</t>
  </si>
  <si>
    <t>Transport, Storage and Communications</t>
  </si>
  <si>
    <t>J</t>
  </si>
  <si>
    <t>Financial Intermediation</t>
  </si>
  <si>
    <t>K</t>
  </si>
  <si>
    <t>Real Estate, Renting, Business Activities</t>
  </si>
  <si>
    <t>L</t>
  </si>
  <si>
    <t>Public Administration</t>
  </si>
  <si>
    <t>M</t>
  </si>
  <si>
    <t>Education</t>
  </si>
  <si>
    <t>N</t>
  </si>
  <si>
    <t>Health and Social Work</t>
  </si>
  <si>
    <t>O</t>
  </si>
  <si>
    <t>Other Community, Social, Personal Services</t>
  </si>
  <si>
    <t>P</t>
  </si>
  <si>
    <t>Private Households With Employed Persons</t>
  </si>
  <si>
    <t>Q</t>
  </si>
  <si>
    <t>Extra-Territorial Organizations and Bodies</t>
  </si>
  <si>
    <t>Z</t>
  </si>
  <si>
    <t>Unclassified</t>
  </si>
  <si>
    <t>Table 3g Real Wage Rates by Institution and State</t>
  </si>
  <si>
    <t>FY87</t>
  </si>
  <si>
    <t>FY88</t>
  </si>
  <si>
    <t>FY89</t>
  </si>
  <si>
    <t>Cpi</t>
  </si>
  <si>
    <t>1.1</t>
  </si>
  <si>
    <t>1.2</t>
  </si>
  <si>
    <t>Public Enterprise</t>
  </si>
  <si>
    <t>2</t>
  </si>
  <si>
    <t>Financial Institutions</t>
  </si>
  <si>
    <t>3.1</t>
  </si>
  <si>
    <t>National Government</t>
  </si>
  <si>
    <t>3.2</t>
  </si>
  <si>
    <t>State Government</t>
  </si>
  <si>
    <t>3.3</t>
  </si>
  <si>
    <t>3.4</t>
  </si>
  <si>
    <t>4</t>
  </si>
  <si>
    <t>NGO's and Non-Profits</t>
  </si>
  <si>
    <t>5</t>
  </si>
  <si>
    <t>6.1</t>
  </si>
  <si>
    <t>Foreign Embassies</t>
  </si>
  <si>
    <t>Non-Profits</t>
  </si>
  <si>
    <t>Source : Social Security Administration, Government Payrolls, statistical estimates and CPI</t>
  </si>
  <si>
    <t>Source : Social Security Administration, Government Payrolls, statistical estimates</t>
  </si>
  <si>
    <t>Travel</t>
  </si>
  <si>
    <t>continued…</t>
  </si>
  <si>
    <t>Source : FSM single Audits and statistical estimates</t>
  </si>
  <si>
    <t>Table 7a :    Continued, FSM Consolidated Government Finances (GFS Format) - Expenditures and Balances ($ millions)</t>
  </si>
  <si>
    <t xml:space="preserve">                    Revenues ($ millions)</t>
  </si>
  <si>
    <t>Dec. 31</t>
  </si>
  <si>
    <t>March 30</t>
  </si>
  <si>
    <t>June 30</t>
  </si>
  <si>
    <t>Sept. 30</t>
  </si>
  <si>
    <t>March 31</t>
  </si>
  <si>
    <t>June 31</t>
  </si>
  <si>
    <t>TOTAL ASSETS</t>
  </si>
  <si>
    <t>Total Liquid Assets</t>
  </si>
  <si>
    <t>Cash &amp; Due from Local banks</t>
  </si>
  <si>
    <t>Foreign Assets - Due from Banks Abroad</t>
  </si>
  <si>
    <t>Total Loans</t>
  </si>
  <si>
    <t>Commercial Loans</t>
  </si>
  <si>
    <t>Consumer Loans</t>
  </si>
  <si>
    <t>Other Assets</t>
  </si>
  <si>
    <t>TOTAL LIABILITIES &amp; CAPITAL</t>
  </si>
  <si>
    <t>Total Deposits:</t>
  </si>
  <si>
    <t>Demand</t>
  </si>
  <si>
    <t>Savings</t>
  </si>
  <si>
    <t>Time</t>
  </si>
  <si>
    <t>Other Liabilities &amp; Capital</t>
  </si>
  <si>
    <t>Memorandum Items:</t>
  </si>
  <si>
    <t>Loan/Deposit Ratio</t>
  </si>
  <si>
    <t>Commercial Loan Share of Total Loans (%)</t>
  </si>
  <si>
    <t>Consumer Loan Share of Total Loans (%)</t>
  </si>
  <si>
    <t>Deposits Annual Rate of Change (%)</t>
  </si>
  <si>
    <t>…</t>
  </si>
  <si>
    <t>Loans Annual Rate of Change (%)</t>
  </si>
  <si>
    <t>Commercial Loans Annual Rate of Change (%)</t>
  </si>
  <si>
    <t>Consumer Loans Annual Rate of Change (%)</t>
  </si>
  <si>
    <t>Source       FSM Banking Board</t>
  </si>
  <si>
    <t xml:space="preserve">Yap </t>
  </si>
  <si>
    <t>Source :  US Department of Transportation "TRANSTATS" database</t>
  </si>
  <si>
    <t xml:space="preserve">                    (Arrivals minus departures)</t>
  </si>
  <si>
    <t>Cereals &amp; Cereal Products</t>
  </si>
  <si>
    <t>Meat &amp; Poultry</t>
  </si>
  <si>
    <t>Fish</t>
  </si>
  <si>
    <t>Fruits &amp; Vegetables</t>
  </si>
  <si>
    <t>Dairy &amp; Vegetable Products</t>
  </si>
  <si>
    <t>Non-alcoholic Beverages</t>
  </si>
  <si>
    <t>Miscellaneous Foods</t>
  </si>
  <si>
    <t>Meals Away from Home</t>
  </si>
  <si>
    <t>Tob, Alch, Betelnut, Sakau</t>
  </si>
  <si>
    <t>Alcoholic Beverages</t>
  </si>
  <si>
    <t>Tobacco</t>
  </si>
  <si>
    <t>Clothing, Footware</t>
  </si>
  <si>
    <t>Clothing Supplies &amp; Services</t>
  </si>
  <si>
    <t>Footwear</t>
  </si>
  <si>
    <t>Housing</t>
  </si>
  <si>
    <t>House Maintenance and Minor Repairs</t>
  </si>
  <si>
    <t>Rent</t>
  </si>
  <si>
    <t>Fuel, Light &amp; Water</t>
  </si>
  <si>
    <t>Fuel</t>
  </si>
  <si>
    <t>Light</t>
  </si>
  <si>
    <t>Water</t>
  </si>
  <si>
    <t>Services</t>
  </si>
  <si>
    <t>Educational Services</t>
  </si>
  <si>
    <t>Medical Services</t>
  </si>
  <si>
    <t>Personal Goods</t>
  </si>
  <si>
    <t>Recreational services</t>
  </si>
  <si>
    <t>Transportation and Communication</t>
  </si>
  <si>
    <t>Miscellan-eous</t>
  </si>
  <si>
    <t>Durable Furniture and Equipment</t>
  </si>
  <si>
    <t>Non-Durable Furnishings</t>
  </si>
  <si>
    <t>Utensils and Accessories</t>
  </si>
  <si>
    <t>Household Operations</t>
  </si>
  <si>
    <t>Personal Care and Effects</t>
  </si>
  <si>
    <t>Year on year percent growth</t>
  </si>
  <si>
    <t>Notes</t>
  </si>
  <si>
    <t xml:space="preserve"> 5 year averages</t>
  </si>
  <si>
    <t>Fiscal Year</t>
  </si>
  <si>
    <t>FY2006</t>
  </si>
  <si>
    <t>FY06</t>
  </si>
  <si>
    <t xml:space="preserve">               Passengers between FSM states are excluded</t>
  </si>
  <si>
    <t>Source : Social Security Administration, Government Payrolls, statistical estimates. Not including Financial Institutions (Banks)</t>
  </si>
  <si>
    <t>List of Statistical Tables</t>
  </si>
  <si>
    <t>Source : Chuuk State Audits and statistical estimates</t>
  </si>
  <si>
    <t>Source : Kosrae State Audits and statistical estimates</t>
  </si>
  <si>
    <t>Source : Pohnpei State Audits and statistical estimates</t>
  </si>
  <si>
    <t>Source : Yap State Audits and statistical estimates</t>
  </si>
  <si>
    <t>Note:       Employee earnings = Gross wages and salaries as per Social Security regulations</t>
  </si>
  <si>
    <t xml:space="preserve">Source : Social Security Administration, Government Payrolls, statistical estimates. </t>
  </si>
  <si>
    <t xml:space="preserve">                Not including Financial Institutions (Banks)</t>
  </si>
  <si>
    <t>FY2007</t>
  </si>
  <si>
    <t>FY07</t>
  </si>
  <si>
    <t>Current Balance as % of GDP</t>
  </si>
  <si>
    <t xml:space="preserve">                   (CIF Value, millions of $US)</t>
  </si>
  <si>
    <t>Beverages and tobacco</t>
  </si>
  <si>
    <t>Household goods and consumables</t>
  </si>
  <si>
    <t>Construction materials</t>
  </si>
  <si>
    <t>Fuels</t>
  </si>
  <si>
    <t>Machinery (non household)</t>
  </si>
  <si>
    <t>Other intermediate goods</t>
  </si>
  <si>
    <t>Transportation equipment and parts</t>
  </si>
  <si>
    <t>Items not allocated to above</t>
  </si>
  <si>
    <t>Source: FSM Customs PC Trade system and Statistical Estimates</t>
  </si>
  <si>
    <t>Notes: A new Customs declaration system was implemented during 2003</t>
  </si>
  <si>
    <t xml:space="preserve"> FY2005 includes a $9 million estimate to cover data missing due to computer crash in Pohnpei State</t>
  </si>
  <si>
    <t xml:space="preserve"> FY2004 excludes an unknown value of imports into Yap during an emergency period following Cyclone Sudal</t>
  </si>
  <si>
    <t>Figures do not include estimates for undereporting by importers, or overseas provisioning by FSM vessels</t>
  </si>
  <si>
    <t>Deposit rates</t>
  </si>
  <si>
    <t>CDs</t>
  </si>
  <si>
    <t>Time Deposits</t>
  </si>
  <si>
    <t>Other Deposits</t>
  </si>
  <si>
    <t>Consumer loans</t>
  </si>
  <si>
    <t>Commercial loans</t>
  </si>
  <si>
    <t>Source: FSM Banking Board</t>
  </si>
  <si>
    <t>2/ Average rates offered by the deposit money banks</t>
  </si>
  <si>
    <t>3/ Average rates charged by the deposit money banks</t>
  </si>
  <si>
    <r>
      <t>Savings deposits</t>
    </r>
    <r>
      <rPr>
        <vertAlign val="superscript"/>
        <sz val="10"/>
        <rFont val="Arial"/>
        <family val="2"/>
      </rPr>
      <t>2</t>
    </r>
  </si>
  <si>
    <r>
      <t>Loan rates</t>
    </r>
    <r>
      <rPr>
        <vertAlign val="superscript"/>
        <sz val="10"/>
        <rFont val="Arial"/>
        <family val="2"/>
      </rPr>
      <t>3</t>
    </r>
  </si>
  <si>
    <t>Some CIF values for Fuel are estimated as volume multiplied by estimated unit price</t>
  </si>
  <si>
    <t>FY2008</t>
  </si>
  <si>
    <t>FY1991</t>
  </si>
  <si>
    <t>FY1992</t>
  </si>
  <si>
    <t>FY1993</t>
  </si>
  <si>
    <t>FY1994</t>
  </si>
  <si>
    <t>FY1995</t>
  </si>
  <si>
    <t>China</t>
  </si>
  <si>
    <t>Method of catch</t>
  </si>
  <si>
    <t>Long Line</t>
  </si>
  <si>
    <t>Purse-Seine</t>
  </si>
  <si>
    <t>Pole and Line</t>
  </si>
  <si>
    <t>Source: NORMA</t>
  </si>
  <si>
    <t>Domestic based Long Line</t>
  </si>
  <si>
    <t>FSM Purse-Seine</t>
  </si>
  <si>
    <t>2006</t>
  </si>
  <si>
    <t>1) Includes fish caught outside FSM EEZ</t>
  </si>
  <si>
    <t>License Fees collected (US$ millions)</t>
  </si>
  <si>
    <t>Fees collected, Cash</t>
  </si>
  <si>
    <t>1) Japan agreements. Additional to total fees collected, and not recorded as Aid Grants.</t>
  </si>
  <si>
    <r>
      <t>Fees, in Kind</t>
    </r>
    <r>
      <rPr>
        <vertAlign val="superscript"/>
        <sz val="10"/>
        <rFont val="Arial"/>
        <family val="2"/>
      </rPr>
      <t xml:space="preserve"> 1</t>
    </r>
  </si>
  <si>
    <t xml:space="preserve">Metric </t>
  </si>
  <si>
    <t>Tonnes</t>
  </si>
  <si>
    <r>
      <t>Tonnes</t>
    </r>
    <r>
      <rPr>
        <vertAlign val="superscript"/>
        <sz val="10"/>
        <rFont val="Arial"/>
        <family val="2"/>
      </rPr>
      <t>1</t>
    </r>
  </si>
  <si>
    <t>FY08</t>
  </si>
  <si>
    <t>Weight (new)</t>
  </si>
  <si>
    <t>Weight (old)</t>
  </si>
  <si>
    <t>1996 q4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</si>
  <si>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</si>
  <si>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</si>
  <si>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</si>
  <si>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</si>
  <si>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</si>
  <si>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</si>
  <si>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</si>
  <si>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</si>
  <si>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</si>
  <si>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</si>
  <si>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</si>
  <si>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</si>
  <si>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</si>
  <si>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</si>
  <si>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</si>
  <si>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</si>
  <si>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</si>
  <si>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</si>
  <si>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</si>
  <si>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</si>
  <si>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</si>
  <si>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</si>
  <si>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</si>
  <si>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</si>
  <si>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</si>
  <si>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</si>
  <si>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</si>
  <si>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</si>
  <si>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</si>
  <si>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</si>
  <si>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</si>
  <si>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</si>
  <si>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</si>
  <si>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</si>
  <si>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</si>
  <si>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</si>
  <si>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</si>
  <si>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</si>
  <si>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</si>
  <si>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</si>
  <si>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</si>
  <si>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</si>
  <si>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</si>
  <si>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</si>
  <si>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</si>
  <si>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</si>
  <si>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</si>
  <si>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</si>
  <si>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</si>
  <si>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</si>
  <si>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</si>
  <si>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</si>
  <si>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</si>
  <si>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</si>
  <si>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</si>
  <si>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</si>
  <si>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</si>
  <si>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</si>
  <si>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</si>
  <si>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</si>
  <si>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</si>
  <si>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</si>
  <si>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</si>
  <si>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</si>
  <si>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</si>
  <si>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</si>
  <si>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</si>
  <si>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</si>
  <si>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</si>
  <si>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</si>
  <si>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</si>
  <si>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</si>
  <si>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</si>
  <si>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</si>
  <si>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</si>
  <si>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</si>
  <si>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</si>
  <si>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</si>
  <si>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</si>
  <si>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</si>
  <si>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</si>
  <si>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</si>
  <si>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</si>
  <si>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</si>
  <si>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</si>
  <si>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</si>
  <si>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</si>
  <si>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</si>
  <si>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</si>
  <si>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</si>
  <si>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</si>
  <si>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</si>
  <si>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</si>
  <si>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</si>
  <si>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</si>
  <si>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</si>
  <si>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</si>
  <si>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</si>
  <si>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</si>
  <si>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</si>
  <si>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</si>
  <si>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</si>
  <si>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</si>
  <si>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</si>
  <si>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</si>
  <si>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</si>
  <si>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</si>
  <si>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</si>
  <si>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Fiscal Year Average</t>
  </si>
  <si>
    <t xml:space="preserve">old PNI CPI exists back to 2006q4: Still to be added by splicing </t>
  </si>
  <si>
    <t>Current account balance</t>
  </si>
  <si>
    <t>Goods and services balance</t>
  </si>
  <si>
    <t>Goods balance</t>
  </si>
  <si>
    <t>Exports of goods</t>
  </si>
  <si>
    <t>Re-exports: fuel</t>
  </si>
  <si>
    <t>Services balance</t>
  </si>
  <si>
    <t>Exports of services</t>
  </si>
  <si>
    <t>Transport</t>
  </si>
  <si>
    <t>Telecommunication</t>
  </si>
  <si>
    <t>Imports of services</t>
  </si>
  <si>
    <t>Technical assistance</t>
  </si>
  <si>
    <t>Medical referral programme</t>
  </si>
  <si>
    <t>Primary income balance</t>
  </si>
  <si>
    <t>Primary income, inflows</t>
  </si>
  <si>
    <t>Fishing licence fees</t>
  </si>
  <si>
    <t>Dividends and interest</t>
  </si>
  <si>
    <t>Commercial banks</t>
  </si>
  <si>
    <t>Primary income, outflows</t>
  </si>
  <si>
    <t>Dividends related to direct investment</t>
  </si>
  <si>
    <t>Compensation of employees</t>
  </si>
  <si>
    <t>Interest on loans</t>
  </si>
  <si>
    <t>Secondary income balance</t>
  </si>
  <si>
    <t>Secondary income, inflows</t>
  </si>
  <si>
    <t>Budget grants</t>
  </si>
  <si>
    <t>Compact current grants</t>
  </si>
  <si>
    <t>Other budget grants</t>
  </si>
  <si>
    <t>Household remittances</t>
  </si>
  <si>
    <t>College of Micronesia</t>
  </si>
  <si>
    <t>Non-life insurance claims</t>
  </si>
  <si>
    <t>Secondary income, outflows</t>
  </si>
  <si>
    <t>Non-life insurance, net premiums</t>
  </si>
  <si>
    <t>Capital account balance</t>
  </si>
  <si>
    <t>Capital inflows</t>
  </si>
  <si>
    <t>Compact capital grants</t>
  </si>
  <si>
    <t>Net lending/Borrowing (Curr + Cap)</t>
  </si>
  <si>
    <t>Financial account balance</t>
  </si>
  <si>
    <t>Direct investment</t>
  </si>
  <si>
    <t xml:space="preserve">Disinvestment </t>
  </si>
  <si>
    <t>Reinvested earnings</t>
  </si>
  <si>
    <t>Assets</t>
  </si>
  <si>
    <t>Liabilities</t>
  </si>
  <si>
    <t>Other assets, accounts receivable</t>
  </si>
  <si>
    <t>Reserve assets</t>
  </si>
  <si>
    <t>Errors and omissions</t>
  </si>
  <si>
    <t>TOTAL STOCKS, NET</t>
  </si>
  <si>
    <t>Direct investment, net</t>
  </si>
  <si>
    <t>Portfolio investment, net</t>
  </si>
  <si>
    <t>Investment portfolio, Government</t>
  </si>
  <si>
    <t>Equity: Capital and retained earnings of foreign-owned banks</t>
  </si>
  <si>
    <t>Other investment, net</t>
  </si>
  <si>
    <t>SDR</t>
  </si>
  <si>
    <t>Memorandum items:</t>
  </si>
  <si>
    <t>Debt to ADB (all concessional)</t>
  </si>
  <si>
    <t>GDP (US$ millions)</t>
  </si>
  <si>
    <t>Export of Goods and Services (US$ millions)</t>
  </si>
  <si>
    <r>
      <t xml:space="preserve">Source: </t>
    </r>
    <r>
      <rPr>
        <i/>
        <sz val="9"/>
        <rFont val="Arial"/>
        <family val="2"/>
      </rPr>
      <t xml:space="preserve"> Department of Finance and Administration and EMPAT estimates.</t>
    </r>
  </si>
  <si>
    <t>*</t>
  </si>
  <si>
    <t>Export of Goods and Services</t>
  </si>
  <si>
    <t>**</t>
  </si>
  <si>
    <t>Yap MTN (Monetization Scheme), and three ADB loans all held/hold secured assets in offshore investments equal/greater than discounted value of the debt.</t>
  </si>
  <si>
    <r>
      <t xml:space="preserve">(percent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)</t>
    </r>
  </si>
  <si>
    <t>(2004 prices)</t>
  </si>
  <si>
    <t>(US$ millions)</t>
  </si>
  <si>
    <t>Private Enterprise</t>
  </si>
  <si>
    <t>Finance (Banks)</t>
  </si>
  <si>
    <t>3</t>
  </si>
  <si>
    <t>NGOs</t>
  </si>
  <si>
    <t>Less intermediate FISIM</t>
  </si>
  <si>
    <t>Source: SBOC estimates</t>
  </si>
  <si>
    <t>Operating surplus (Gross before depreciation)</t>
  </si>
  <si>
    <t>Household mixed income</t>
  </si>
  <si>
    <t>Total Monetary</t>
  </si>
  <si>
    <t>Percentage Monetary</t>
  </si>
  <si>
    <t>Household subsistence</t>
  </si>
  <si>
    <t>Total Non-Monetary</t>
  </si>
  <si>
    <t>Percentage Non-Monetary</t>
  </si>
  <si>
    <t>less intermediate FISIM</t>
  </si>
  <si>
    <t>Nominal GDP</t>
  </si>
  <si>
    <t>Table 7a :    Continued, Employment by Industry, FSM and States</t>
  </si>
  <si>
    <t>Table 7b :    Continued, Employment by Institution, FSM and States</t>
  </si>
  <si>
    <t>Table 7c :    Continued, Average Nominal Wage Rates by Institution, FSM and States</t>
  </si>
  <si>
    <t>Table 7d :    Continued, Average Real Wage Rates (2004 prices) by Institution, FSM and States</t>
  </si>
  <si>
    <t>Table 7e :    Continued, Employee Earnings by Institution, FSM and States</t>
  </si>
  <si>
    <t>Table 7f :    Continued, Employment by Industry, FSM and States, Private Sector</t>
  </si>
  <si>
    <t>Table 7g :    Continued, Earnings by Industry, FSM and States, Private Sector</t>
  </si>
  <si>
    <t>FY1990</t>
  </si>
  <si>
    <r>
      <t xml:space="preserve">(US$ millions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)</t>
    </r>
  </si>
  <si>
    <t>Portfolio investment (increase in assets: -)</t>
  </si>
  <si>
    <t>Assets (increase: -)</t>
  </si>
  <si>
    <t>Liabilities (increase: +)</t>
  </si>
  <si>
    <t>Other investment (increase in assets: -)</t>
  </si>
  <si>
    <t>Current prices</t>
  </si>
  <si>
    <t>Gross Domestic Product (GDP)</t>
  </si>
  <si>
    <r>
      <t xml:space="preserve">Primary incomes </t>
    </r>
    <r>
      <rPr>
        <vertAlign val="superscript"/>
        <sz val="10"/>
        <color indexed="8"/>
        <rFont val="Arial"/>
        <family val="2"/>
      </rPr>
      <t>2</t>
    </r>
  </si>
  <si>
    <t>Receivable from the rest of the world</t>
  </si>
  <si>
    <t>Payable to the rest of the world</t>
  </si>
  <si>
    <t>Gross National Income (GNI)</t>
  </si>
  <si>
    <r>
      <t xml:space="preserve">Secondary Incomes (Current transfers) </t>
    </r>
    <r>
      <rPr>
        <vertAlign val="superscript"/>
        <sz val="10"/>
        <color indexed="8"/>
        <rFont val="Arial"/>
        <family val="2"/>
      </rPr>
      <t>2</t>
    </r>
  </si>
  <si>
    <t>Gross National Disposable Income (GNDI)</t>
  </si>
  <si>
    <t>GDP, at constant prices</t>
  </si>
  <si>
    <r>
      <t xml:space="preserve">Trading gains/losses </t>
    </r>
    <r>
      <rPr>
        <vertAlign val="superscript"/>
        <sz val="10"/>
        <color indexed="8"/>
        <rFont val="Arial"/>
        <family val="2"/>
      </rPr>
      <t>3</t>
    </r>
  </si>
  <si>
    <t>Real Gross Domestic Income</t>
  </si>
  <si>
    <r>
      <t xml:space="preserve">Primary incomes </t>
    </r>
    <r>
      <rPr>
        <vertAlign val="superscript"/>
        <sz val="10"/>
        <color indexed="8"/>
        <rFont val="Arial"/>
        <family val="2"/>
      </rPr>
      <t>4</t>
    </r>
  </si>
  <si>
    <t>Real Gross National Income (GNI)</t>
  </si>
  <si>
    <r>
      <t xml:space="preserve">Secondary Incomes (Current transfers) </t>
    </r>
    <r>
      <rPr>
        <vertAlign val="superscript"/>
        <sz val="10"/>
        <color indexed="8"/>
        <rFont val="Arial"/>
        <family val="2"/>
      </rPr>
      <t>4</t>
    </r>
  </si>
  <si>
    <r>
      <t xml:space="preserve">Real Gross National Disposable Income (GNDI) </t>
    </r>
    <r>
      <rPr>
        <b/>
        <vertAlign val="superscript"/>
        <sz val="10"/>
        <color indexed="8"/>
        <rFont val="Arial"/>
        <family val="2"/>
      </rPr>
      <t>1</t>
    </r>
  </si>
  <si>
    <t>Annual changes</t>
  </si>
  <si>
    <t>GDP at constant prices</t>
  </si>
  <si>
    <t>Real GNI</t>
  </si>
  <si>
    <t>Real GNDI</t>
  </si>
  <si>
    <r>
      <t xml:space="preserve">Per capita income measures </t>
    </r>
    <r>
      <rPr>
        <b/>
        <vertAlign val="superscript"/>
        <sz val="10"/>
        <color indexed="8"/>
        <rFont val="Arial"/>
        <family val="2"/>
      </rPr>
      <t>5</t>
    </r>
  </si>
  <si>
    <t>Current price GDP per capita (US$)</t>
  </si>
  <si>
    <t>Current price GNI per capita (US$)</t>
  </si>
  <si>
    <t>Current price GNDI per capita (US$)</t>
  </si>
  <si>
    <t>Constant price GDP per capita (US$)</t>
  </si>
  <si>
    <t>Real GDI per capita</t>
  </si>
  <si>
    <t>Real GNI per capita (US$)</t>
  </si>
  <si>
    <t>Real GNDI per capita (US$)</t>
  </si>
  <si>
    <t>Implicit Price deflators</t>
  </si>
  <si>
    <t xml:space="preserve"> 1) GDP, GNI and GNDI are at purchasers prices.</t>
  </si>
  <si>
    <t xml:space="preserve"> 4) Primary, Secondary income and capital grants are deflated by an equal weighting of the RMI CPI and the RMI GDP implicit price deflator, as a proxy for the Gross Domestic Expenditure deflator.</t>
  </si>
  <si>
    <t xml:space="preserve"> 2) Refer to Balance of Payments tables for breakdown of primary and secondary Income flows</t>
  </si>
  <si>
    <t>Constant 2004 prices</t>
  </si>
  <si>
    <t>(FY2004=100)</t>
  </si>
  <si>
    <t xml:space="preserve">                      Revenues and Expenditures ($ millions)</t>
  </si>
  <si>
    <t>Total Revenues</t>
  </si>
  <si>
    <t>Total Domestic Revenue</t>
  </si>
  <si>
    <t>Tax Revenue</t>
  </si>
  <si>
    <t xml:space="preserve">    National Tax (Rev. Share)</t>
  </si>
  <si>
    <t>Non-Tax Revenue</t>
  </si>
  <si>
    <t xml:space="preserve">    Investment</t>
  </si>
  <si>
    <t xml:space="preserve">    Fishing/EEZ Access Fees</t>
  </si>
  <si>
    <t xml:space="preserve">    Service Charges/Fees</t>
  </si>
  <si>
    <t xml:space="preserve">    Loan Proceeds</t>
  </si>
  <si>
    <t xml:space="preserve">    Transfers In/Adjustments/Other</t>
  </si>
  <si>
    <t>Total External Revenue</t>
  </si>
  <si>
    <t>Compact Current</t>
  </si>
  <si>
    <t>Compact Special Programs</t>
  </si>
  <si>
    <t>Compact Capital (CIP)</t>
  </si>
  <si>
    <t>Other: Current</t>
  </si>
  <si>
    <t>Other: Capital</t>
  </si>
  <si>
    <t>General Fund Revenue</t>
  </si>
  <si>
    <t>Special Fund Revenue</t>
  </si>
  <si>
    <t>Capital Fund Revenue</t>
  </si>
  <si>
    <t>Total Expenditures</t>
  </si>
  <si>
    <t>Personnel</t>
  </si>
  <si>
    <t>ERP Payments to Retirees</t>
  </si>
  <si>
    <t xml:space="preserve">     </t>
  </si>
  <si>
    <t>Subsidies</t>
  </si>
  <si>
    <t>Transfers Out/Adjustments/Other</t>
  </si>
  <si>
    <t>Principal Repayment</t>
  </si>
  <si>
    <t>Interest</t>
  </si>
  <si>
    <t>General Fund Expenditure</t>
  </si>
  <si>
    <t>Special Fund Expenditure</t>
  </si>
  <si>
    <t>Capital Fund Expenditure</t>
  </si>
  <si>
    <t>continued …</t>
  </si>
  <si>
    <t xml:space="preserve">                      Fund Balances ($ millions)</t>
  </si>
  <si>
    <t>Overall Balance</t>
  </si>
  <si>
    <t>General Fund Surplus/(Deficit)</t>
  </si>
  <si>
    <t>Interfund Transfers In</t>
  </si>
  <si>
    <t>Interfund Transfers Out</t>
  </si>
  <si>
    <t>Year-end Fund Balance</t>
  </si>
  <si>
    <t>Unreserved:</t>
  </si>
  <si>
    <t>Special Fund Surplus/(Deficit)</t>
  </si>
  <si>
    <t>Capital FundSurplus/(Deficit)</t>
  </si>
  <si>
    <t>Total Year-end Fund Balance</t>
  </si>
  <si>
    <t xml:space="preserve">    State Tax</t>
  </si>
  <si>
    <t>CFSM Grants</t>
  </si>
  <si>
    <t>Capital Fund Surplus/(Deficit)</t>
  </si>
  <si>
    <t>Lump-sum Annual Leave Payment</t>
  </si>
  <si>
    <t>Accounting Adjustment</t>
  </si>
  <si>
    <t xml:space="preserve"> Real GDP annual growth</t>
  </si>
  <si>
    <t>Real per capita GDP growth (1)</t>
  </si>
  <si>
    <t>US CPI</t>
  </si>
  <si>
    <t>FSM Deflator, from 1995</t>
  </si>
  <si>
    <t>GDP Deflator linked US CPI</t>
  </si>
  <si>
    <t>FY2009</t>
  </si>
  <si>
    <t>C/O FY2004</t>
  </si>
  <si>
    <t>C/O FY2005 &amp; FY2006</t>
  </si>
  <si>
    <t>Health</t>
  </si>
  <si>
    <t>Public Sector Capacity Building</t>
  </si>
  <si>
    <t>Environment</t>
  </si>
  <si>
    <t>Private Sector Development</t>
  </si>
  <si>
    <t>Kosrae Govt.</t>
  </si>
  <si>
    <t>Pohnpei Govt.</t>
  </si>
  <si>
    <t>National Govt.</t>
  </si>
  <si>
    <t>Yap Govt.</t>
  </si>
  <si>
    <t>Chuuk Govt.</t>
  </si>
  <si>
    <t xml:space="preserve">List of Statistical Tables (continued) </t>
  </si>
  <si>
    <t>continued</t>
  </si>
  <si>
    <t>Infrastructure</t>
  </si>
  <si>
    <t>Total Compact Sector Grants</t>
  </si>
  <si>
    <t>Total FSM</t>
  </si>
  <si>
    <t>Notes :   Only includes air passengers to/from FSM and US airports (Guam, Hawaii, Saipan).</t>
  </si>
  <si>
    <t>Table 11b :    Continued, National Government Finances (GFS Format) - Expenditures and Balances ($ millions)</t>
  </si>
  <si>
    <t>Table 11c :    Continued, Chuuk Government Finances (GFS Format) - Expenditures and Balances ($ millions)</t>
  </si>
  <si>
    <t>Table11d :    Continued, Kosrae Government Finances (GFS Format) - Expenditures and Balances ($ millions)</t>
  </si>
  <si>
    <t>Table 11e :    Continued, Pohnpei Government Finances (GFS Format) - Expenditures and Balances ($ millions)</t>
  </si>
  <si>
    <t>Table11f :    Continued, Yap Government Finances (GFS Format) - Expenditures and Balances ($ millions)</t>
  </si>
  <si>
    <t>Table11g :    Continued, National Government Finances (Audit Format)</t>
  </si>
  <si>
    <t>Table11h :    Continued, Chuuk State  Government Finances (Audit Format)</t>
  </si>
  <si>
    <t>Table11i :    Continued, Kosrae State Government Finances (Audit Format)</t>
  </si>
  <si>
    <t>Table11j :    Continued, Pohnpei State Government Finances (Audit Format)</t>
  </si>
  <si>
    <t>Table 11k :    Continued, Yap State Government Finances (Audit Format)</t>
  </si>
  <si>
    <t>Current Price GDP per capita (1)</t>
  </si>
  <si>
    <t>FY1980</t>
  </si>
  <si>
    <t>FY1981</t>
  </si>
  <si>
    <t>FY1982</t>
  </si>
  <si>
    <t>FY1983</t>
  </si>
  <si>
    <t>FY1984</t>
  </si>
  <si>
    <t>FY1985</t>
  </si>
  <si>
    <t>FY1986</t>
  </si>
  <si>
    <t>FY1987</t>
  </si>
  <si>
    <t>FY1988</t>
  </si>
  <si>
    <t>FY1989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</si>
  <si>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</si>
  <si>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</si>
  <si>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</si>
  <si>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</si>
  <si>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</si>
  <si>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</si>
  <si>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</si>
  <si>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</si>
  <si>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</si>
  <si>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</si>
  <si>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</si>
  <si>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</si>
  <si>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</si>
  <si>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</si>
  <si>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>1 1981-1994 are old EMPAT estimates, linked via the average figures for 1995-1996. Details of the old estimates are available on request.</t>
  </si>
  <si>
    <t>2  Constant price GDP is in 2000 prices. U.S. CPI used as deflator for 1981-1997</t>
  </si>
  <si>
    <t>3 GDP estimates old series, EMPAT, 1981-1997</t>
  </si>
  <si>
    <t>4 GDP estimates, new series from 1995</t>
  </si>
  <si>
    <r>
      <t xml:space="preserve">GDP $'000 (old series) </t>
    </r>
    <r>
      <rPr>
        <vertAlign val="superscript"/>
        <sz val="10"/>
        <rFont val="Arial"/>
        <family val="2"/>
      </rPr>
      <t>3</t>
    </r>
  </si>
  <si>
    <r>
      <t xml:space="preserve">GDP $'000 (new series) </t>
    </r>
    <r>
      <rPr>
        <vertAlign val="superscript"/>
        <sz val="10"/>
        <rFont val="Arial"/>
        <family val="2"/>
      </rPr>
      <t>4</t>
    </r>
  </si>
  <si>
    <r>
      <t xml:space="preserve">Current price GDP US$' millions </t>
    </r>
    <r>
      <rPr>
        <vertAlign val="superscript"/>
        <sz val="10"/>
        <rFont val="Arial"/>
        <family val="2"/>
      </rPr>
      <t>1</t>
    </r>
  </si>
  <si>
    <r>
      <t xml:space="preserve">Constant price GDP  US$' millions  </t>
    </r>
    <r>
      <rPr>
        <vertAlign val="superscript"/>
        <sz val="10"/>
        <rFont val="Arial"/>
        <family val="2"/>
      </rPr>
      <t>2</t>
    </r>
  </si>
  <si>
    <r>
      <t xml:space="preserve">Constant price GDP  per capita, US$   </t>
    </r>
    <r>
      <rPr>
        <vertAlign val="superscript"/>
        <sz val="10"/>
        <rFont val="Arial"/>
        <family val="2"/>
      </rPr>
      <t>2</t>
    </r>
  </si>
  <si>
    <t xml:space="preserve"> FY2009 includes a $2.3 million estimate to cover data missing due to computer crash in Pohnpei State</t>
  </si>
  <si>
    <t>FY09</t>
  </si>
  <si>
    <t>Source</t>
  </si>
  <si>
    <t>Statistics Division, SBOC</t>
  </si>
  <si>
    <t>Base second quarter 2008 = 100</t>
  </si>
  <si>
    <t>Old weights applied until first quarter 2008</t>
  </si>
  <si>
    <t>of which: Passenger services</t>
  </si>
  <si>
    <t>of which: Freight and postal services</t>
  </si>
  <si>
    <t>Other travel</t>
  </si>
  <si>
    <t>Construction services</t>
  </si>
  <si>
    <t>Financial services</t>
  </si>
  <si>
    <t>Business services</t>
  </si>
  <si>
    <t>Social Security</t>
  </si>
  <si>
    <t>Others</t>
  </si>
  <si>
    <t xml:space="preserve">US contribution to Compact Trust Fund </t>
  </si>
  <si>
    <t>Development Bank</t>
  </si>
  <si>
    <t>Telecommunication Corporation</t>
  </si>
  <si>
    <t>Deposits</t>
  </si>
  <si>
    <t>Memorandum item</t>
  </si>
  <si>
    <t>Exports by FSM incorporated, non-resident fishing vessels</t>
  </si>
  <si>
    <t>Employees of foreign embassies in FSM</t>
  </si>
  <si>
    <t>To FSM households living abroad</t>
  </si>
  <si>
    <t>By foreign workers in FSM</t>
  </si>
  <si>
    <t>Compact Trust Fund, Government</t>
  </si>
  <si>
    <t>Telecommunications Corporation</t>
  </si>
  <si>
    <t>Debt: Medium-term notes</t>
  </si>
  <si>
    <t>Liabilities: Loans</t>
  </si>
  <si>
    <t>Public corporations</t>
  </si>
  <si>
    <t>Receipts</t>
  </si>
  <si>
    <t>Other (mainly dividends and interest)</t>
  </si>
  <si>
    <t>Payments</t>
  </si>
  <si>
    <t>Off-budget grants</t>
  </si>
  <si>
    <t>Other (mainly households)</t>
  </si>
  <si>
    <t>Payments (mainly households)</t>
  </si>
  <si>
    <t>Other public sector investments</t>
  </si>
  <si>
    <t>Liabilities (mainly MTN)</t>
  </si>
  <si>
    <t>Assets (mainly bank deposits)</t>
  </si>
  <si>
    <t>Liabilities (public sector loans)</t>
  </si>
  <si>
    <t>Mixed income</t>
  </si>
  <si>
    <t>Fisheries</t>
  </si>
  <si>
    <t>GDP at basic prices</t>
  </si>
  <si>
    <t>less subsidies</t>
  </si>
  <si>
    <t>(constant prices of FY2004, US$ millions)</t>
  </si>
  <si>
    <t>By purpose</t>
  </si>
  <si>
    <t>Tourism &amp; Visitors</t>
  </si>
  <si>
    <t>Business &amp; Employment</t>
  </si>
  <si>
    <t>Volunteer, Religious, etc.</t>
  </si>
  <si>
    <t>Seamen &amp; crew (1)</t>
  </si>
  <si>
    <t>Not specified (2)</t>
  </si>
  <si>
    <t>Tourism &amp; Visitors only, by region of Origin</t>
  </si>
  <si>
    <t>Total tourists &amp; visitors</t>
  </si>
  <si>
    <t>Note:            The sum of four states exceeds the FSM total because visitors may pass through more than one state</t>
  </si>
  <si>
    <t>3) Some data for FY2008 was estimated</t>
  </si>
  <si>
    <t>n.a.</t>
  </si>
  <si>
    <t>Imports of goods f.o.b.</t>
  </si>
  <si>
    <t>Taxes on Continental in Guam</t>
  </si>
  <si>
    <t>Investment Portfolio, Government</t>
  </si>
  <si>
    <t>Corporate tax from non-resident companies</t>
  </si>
  <si>
    <t>Direct investment in the FSM</t>
  </si>
  <si>
    <t>Banks, capital &amp; reinvested earnings</t>
  </si>
  <si>
    <t>Government, medium-term notes</t>
  </si>
  <si>
    <t>Government, accounts receivable</t>
  </si>
  <si>
    <t>Government, loans</t>
  </si>
  <si>
    <t>Net lending/Borrowing (Curr+Cap)</t>
  </si>
  <si>
    <t xml:space="preserve"> 3) Changes in the terms of trade. Not currently estimated.</t>
  </si>
  <si>
    <t>1) Excludes non disembarking crew. 2) New immigration processing and proceedures from 2006 have had impacts on the data series that are not yet sufficiently understood.</t>
  </si>
  <si>
    <t>Hyperlinks to tables [worksheet name]</t>
  </si>
  <si>
    <t>[GNI]</t>
  </si>
  <si>
    <t>[cerNApc]</t>
  </si>
  <si>
    <t>[gdpFSM]</t>
  </si>
  <si>
    <t>[gdp_C]</t>
  </si>
  <si>
    <t>[gdp_K]</t>
  </si>
  <si>
    <t>[gdp_P]</t>
  </si>
  <si>
    <t>[gdp_Y]</t>
  </si>
  <si>
    <t>[Visitors]</t>
  </si>
  <si>
    <t>[Fish]</t>
  </si>
  <si>
    <t>[E_ind]</t>
  </si>
  <si>
    <t>[E_inst]</t>
  </si>
  <si>
    <t>[EinstWR]</t>
  </si>
  <si>
    <t>[EinstW]</t>
  </si>
  <si>
    <t>[E_Priv]</t>
  </si>
  <si>
    <t>[E_PrivW]</t>
  </si>
  <si>
    <t>[BSurv]</t>
  </si>
  <si>
    <t>[IntRt]</t>
  </si>
  <si>
    <t>[cpiFSM]</t>
  </si>
  <si>
    <t>[cpiState]</t>
  </si>
  <si>
    <t>[Imports]</t>
  </si>
  <si>
    <t>[BOPsum]</t>
  </si>
  <si>
    <t>[BOPdet]</t>
  </si>
  <si>
    <t>[IIP]</t>
  </si>
  <si>
    <t>[ExtDebt]</t>
  </si>
  <si>
    <t>[gfsFSM]</t>
  </si>
  <si>
    <t>[gfsN]</t>
  </si>
  <si>
    <t>[gfsC]</t>
  </si>
  <si>
    <t>[gfsK]</t>
  </si>
  <si>
    <t>[gfsP]</t>
  </si>
  <si>
    <t>[gfsY]</t>
  </si>
  <si>
    <t>[Nf]</t>
  </si>
  <si>
    <t>[Cf]</t>
  </si>
  <si>
    <t>[Kf]</t>
  </si>
  <si>
    <t>[Pf]</t>
  </si>
  <si>
    <t>[Yf]</t>
  </si>
  <si>
    <t>[CII]</t>
  </si>
  <si>
    <t>Taxes on products</t>
  </si>
  <si>
    <t>Taxes on Products less Subsidies</t>
  </si>
  <si>
    <t>Taxes on Products</t>
  </si>
  <si>
    <t>GDP at purchasers prices</t>
  </si>
  <si>
    <t>Real GDP at purchasers prices</t>
  </si>
  <si>
    <r>
      <t xml:space="preserve">Population </t>
    </r>
    <r>
      <rPr>
        <vertAlign val="superscript"/>
        <sz val="10"/>
        <color indexed="8"/>
        <rFont val="Arial"/>
        <family val="2"/>
      </rPr>
      <t>6</t>
    </r>
  </si>
  <si>
    <r>
      <t xml:space="preserve">Population </t>
    </r>
    <r>
      <rPr>
        <vertAlign val="superscript"/>
        <sz val="10"/>
        <rFont val="Arial"/>
        <family val="2"/>
      </rPr>
      <t>3</t>
    </r>
  </si>
  <si>
    <t>Taxes on products less Subsidies</t>
  </si>
  <si>
    <t>3  Estimates by Graduate School consultants. To be revised when 2010 Census results become available.</t>
  </si>
  <si>
    <t>1/ Calender year average</t>
  </si>
  <si>
    <t xml:space="preserve"> Data prior to FY2003 was compiled by Division of Statistics from information held on Customs files</t>
  </si>
  <si>
    <t>Table 9a :   FSM : CPI Index, FY1999 to FY2010</t>
  </si>
  <si>
    <t>Table 9b :   FSM : CPI Index, Domestic Item, FY1999 to FY2010</t>
  </si>
  <si>
    <t>Table 9c :   FSM : CPI Index, Imported Items, FY1999 to FY2010</t>
  </si>
  <si>
    <t>Table 9d :   Chuuk : State CPI Index, FY1999 to FY2010</t>
  </si>
  <si>
    <t>Table 9e :   Kosrae : State CPI Index, FY1999 to FY2010</t>
  </si>
  <si>
    <t>Table 9e :   Pohnpei : State CPI Index, FY1999 to FY2010</t>
  </si>
  <si>
    <t>Table 9f :    Yap : State CPI Index, FY1999 to FY2010</t>
  </si>
  <si>
    <t>FY1991-1995</t>
  </si>
  <si>
    <t>FY1996-2000</t>
  </si>
  <si>
    <t>FY2001-2005</t>
  </si>
  <si>
    <t>FY2006-2010</t>
  </si>
  <si>
    <t xml:space="preserve">               Passengers to/from FSM and other countries (e.g. Marshall Islands, Palau, Phillipines) are excluded.</t>
  </si>
  <si>
    <t>Table 6a :   FSM, Sum of four FSM states: Visitor arrivals by Year, FY1997-FY2010</t>
  </si>
  <si>
    <t>Table 6b :   Chuuk : Visitor Arrivals by Year, FY1997-FY2010</t>
  </si>
  <si>
    <t>Table 6c :   Kosrae : Visitor Arrivals by Year, FY1997-FY2010</t>
  </si>
  <si>
    <t>Table 6d :   Pohnpei : Visitor Arrivals by Year, FY1997-FY2010</t>
  </si>
  <si>
    <t>Table 6e :   Yap : Visitor Arrivals by Year, FY1997-FY2010</t>
  </si>
  <si>
    <r>
      <t xml:space="preserve">2010 </t>
    </r>
    <r>
      <rPr>
        <vertAlign val="superscript"/>
        <sz val="10"/>
        <rFont val="Arial"/>
        <family val="2"/>
      </rPr>
      <t>2</t>
    </r>
  </si>
  <si>
    <t>2) 2010 data is still provisional</t>
  </si>
  <si>
    <r>
      <t>Table 6g:    Total fish catch</t>
    </r>
    <r>
      <rPr>
        <vertAlign val="superscript"/>
        <sz val="12"/>
        <rFont val="Arial"/>
        <family val="2"/>
      </rPr>
      <t>,</t>
    </r>
    <r>
      <rPr>
        <sz val="12"/>
        <rFont val="Arial"/>
        <family val="2"/>
      </rPr>
      <t xml:space="preserve"> by FSM and Domestically Based vessels, CY2001-FY2010</t>
    </r>
  </si>
  <si>
    <t>Table 6f:     Total fish catch in FSM EEZ, by method, CY1998-FY2010</t>
  </si>
  <si>
    <t>Table 6h:    License fees collected, FY1999-FY2010</t>
  </si>
  <si>
    <t>Table 7a :   Employment by Industry, FSM and States, FY1995-FY2010</t>
  </si>
  <si>
    <t>Table 7b :   Employment by Institution, FSM and States, FY1995-FY2010</t>
  </si>
  <si>
    <t>Table 7c :   Average Nominal Wage Rates by Institution, FSM and States, FY1995-FY2010</t>
  </si>
  <si>
    <t>Table 7e :   Employee Earnings by Institution, FSM and States, FY1995-FY2010</t>
  </si>
  <si>
    <t>Table 7f :    Employment by Industry, FSM and States, Private Sector, FY1995-FY2010</t>
  </si>
  <si>
    <t>Table 7g :   Earnings by Industry, FSM and States, Private Sector, FY1995-FY2010</t>
  </si>
  <si>
    <t>Table 8b:    Interest Rates of Domestic Money Banks, CY1997-FY2010</t>
  </si>
  <si>
    <t>Table 8a :   FSM Commercial Banking Survey, CY1995-FY2010</t>
  </si>
  <si>
    <t>Table 7d :   Average Real Wage Rates by Institution, FSM and States, FY1995-FY2010</t>
  </si>
  <si>
    <t>Table 1b :   FSM and States: Current and constant price GDP, GDP per capita, FY1981-FY2010</t>
  </si>
  <si>
    <t>Table 1c :   FSM: Constant price GDP by industry, FY1995-FY2010</t>
  </si>
  <si>
    <t>Table 1d :   FSM: Constant price GDP by industry sector, annual % growth, FY1995-FY2010</t>
  </si>
  <si>
    <t>Table 1e :   FSM: Current price GDP by industry, FY1995-FY2010</t>
  </si>
  <si>
    <t>Table 1f :    FSM: Implicit GDP price deflators by industry, FY1995-FY2010</t>
  </si>
  <si>
    <t>Table 1g :   FSM: Share of GDP by industry, current prices, FY1995-FY2010</t>
  </si>
  <si>
    <t>Table 1h :   FSM: Constant price GDP by institutional sector, FY1995-FY2010</t>
  </si>
  <si>
    <t>Table 1i :    FSM: Constant price GDP by institutional sector, annual % growth, FY1995-FY2010</t>
  </si>
  <si>
    <t>Table 1j :    FSM: Current price GDP by institutional sector, FY1995-FY2010</t>
  </si>
  <si>
    <t>Table 1k :   FSM: Implicit GDP price deflators by institutional sector, FY1995-FY2010</t>
  </si>
  <si>
    <t>Table 1l :    FSM: Share of GDP by institutional sector, current prices, FY1995-FY2010</t>
  </si>
  <si>
    <t>Table 1m :  FSM: GDP by income component, current prices, FY1995-FY2010</t>
  </si>
  <si>
    <t>Table 1n :   FSM: Current price GDP by institutional sector and income components, FY1995-FY2010</t>
  </si>
  <si>
    <t>Table 5a :   Yap: Constant price GDP by industry, FY1995-FY2010</t>
  </si>
  <si>
    <t>Table 5b :   Yap: Constant price GDP by industry sector, annual % growth, FY1995-FY2010</t>
  </si>
  <si>
    <t>Table 5c :   Yap: Current price GDP by industry, FY1995-FY2010</t>
  </si>
  <si>
    <t>Table 5d :   Yap: Implicit GDP price deflators by industry, FY1995-FY2010</t>
  </si>
  <si>
    <t>Table 5e :   Yap: Share of GDP by industry, current prices, FY1995-FY2010</t>
  </si>
  <si>
    <t>Table 5f :    Yap: Constant price GDP by institutional sector, FY1995-FY2010</t>
  </si>
  <si>
    <t>Table 5g :   Yap: Constant price GDP by institutional sector, annual % growth, FY1995-FY2010</t>
  </si>
  <si>
    <t>Table 5h :   Yap: Current price GDP by institutional sector, FY1995-FY2010</t>
  </si>
  <si>
    <t>Table 5i :    Yap: Implicit GDP price deflators by institutional sector, FY1995-FY2010</t>
  </si>
  <si>
    <t>Table 5j :    Yap: Share of GDP by institutional sector, current prices, FY1995-FY2010</t>
  </si>
  <si>
    <t>Table 5k :   Yap: GDP by income component, current prices, FY1995-FY2010</t>
  </si>
  <si>
    <t>Table 5l :    Yap: Current price GDP by institutional sector and income components, FY1995-FY2010</t>
  </si>
  <si>
    <t>Table 4a :   Pohnpei: Constant price GDP by industry, FY1995-FY2010</t>
  </si>
  <si>
    <t>Table 4b :   Pohnpei: Constant price GDP by industry sector, annual % growth, FY1995-FY2010</t>
  </si>
  <si>
    <t>Table 4c :   Pohnpei: Current price GDP by industry, FY1995-FY2010</t>
  </si>
  <si>
    <t>Table 4d :   Pohnpei: Implicit GDP price deflators by industry, FY1995-FY2010</t>
  </si>
  <si>
    <t>Table 4e :   Pohnpei: Share of GDP by industry, current prices, FY1995-FY2010</t>
  </si>
  <si>
    <t>Table 4f :    Pohnpei: Constant price GDP by institutional sector, FY1995-FY2010</t>
  </si>
  <si>
    <t>Table 4g :   Pohnpei: Constant price GDP by institutional sector, annual % growth, FY1995-FY2010</t>
  </si>
  <si>
    <t>Table 4h :   Pohnpei: Current price GDP by institutional sector, FY1995-FY2010</t>
  </si>
  <si>
    <t>Table 4i :    Pohnpei: Implicit GDP price deflators by institutional sector, FY1995-FY2010</t>
  </si>
  <si>
    <t>Table 4j :    Pohnpei: Share of GDP by institutional sector, current prices, FY1995-FY2010</t>
  </si>
  <si>
    <t>Table 4k :   Pohnpei: GDP by income component, current prices, FY1995-FY2010</t>
  </si>
  <si>
    <t>Table 4l :    Pohnpei: Current price GDP by institutional sector and income components, FY1995-FY2010</t>
  </si>
  <si>
    <t>Table 3a :   Kosrae: Constant price GDP by industry, FY1995-FY2010</t>
  </si>
  <si>
    <t>Table 3b :   Kosrae: Constant price GDP by industry sector, annual % growth, FY1995-FY2010</t>
  </si>
  <si>
    <t>Table 3c :   Kosrae: Current price GDP by industry, FY1995-FY2010</t>
  </si>
  <si>
    <t>Table 3d :   Kosrae: Implicit GDP price deflators by industry, FY1995-FY2010</t>
  </si>
  <si>
    <t>Table 3e :   Kosrae: Share of GDP by industry, current prices, FY1995-FY2010</t>
  </si>
  <si>
    <t>Table 3f :    Kosrae: Constant price GDP by institutional sector, FY1995-FY2010</t>
  </si>
  <si>
    <t>Table 3g :   Kosrae: Constant price GDP by institutional sector, annual % growth, FY1995-FY2010</t>
  </si>
  <si>
    <t>Table 3h :   Kosrae: Current price GDP by institutional sector, FY1995-FY2010</t>
  </si>
  <si>
    <t>Table 3i :    Kosrae: Implicit GDP price deflators by institutional sector, FY1995-FY2010</t>
  </si>
  <si>
    <t>Table 3j :    Kosrae: Share of GDP by institutional sector, current prices, FY1995-FY2010</t>
  </si>
  <si>
    <t>Table 3k :   Kosrae: GDP by income component, current prices, FY1995-FY2010</t>
  </si>
  <si>
    <t>Table 3l :    Kosrae: Current price GDP by institutional sector and income components, FY1995-FY2010</t>
  </si>
  <si>
    <t>Table 2a :   Chuuk: Constant price GDP by industry, FY1995-FY2010</t>
  </si>
  <si>
    <t>Table 2b :   Chuuk: Constant price GDP by industry sector, annual % growth, FY1995-FY2010</t>
  </si>
  <si>
    <t>Table 2c :   Chuuk: Current price GDP by industry, FY1995-FY2010</t>
  </si>
  <si>
    <t>Table 2d :   Chuuk: Implicit GDP price deflators by industry, FY1995-FY2010</t>
  </si>
  <si>
    <t>Table 2e :   Chuuk: Share of GDP by industry, current prices, FY1995-FY2010</t>
  </si>
  <si>
    <t>Table 2f :    Chuuk: Constant price GDP by institutional sector, FY1995-FY2010</t>
  </si>
  <si>
    <t>Table 2g :   Chuuk: Constant price GDP by institutional sector, annual % growth, FY1995-FY2010</t>
  </si>
  <si>
    <t>Table 2h :   Chuuk: Current price GDP by institutional sector, FY1995-FY2010</t>
  </si>
  <si>
    <t>Table 2i :    Chuuk: Implicit GDP price deflators by institutional sector, FY1995-FY2010</t>
  </si>
  <si>
    <t>Table 2j :    Chuuk: Share of GDP by institutional sector, current prices, FY1995-FY2010</t>
  </si>
  <si>
    <t>Table 2k :   Chuuk: GDP by income component, current prices, FY1995-FY2010</t>
  </si>
  <si>
    <t>Table 2l :    Chuuk: Current price GDP by institutional sector and income components, FY1995-FY2010</t>
  </si>
  <si>
    <t>Table 1a :   FSM: Income measures in current prices and real terms, FY1981-FY2010</t>
  </si>
  <si>
    <t>Table 11a :  FSM Consolidated Government Finances (GFS Format), FY1995-FY2010</t>
  </si>
  <si>
    <t>Table 11b :  National Government Finances (GFS Format), FY1995-FY2010</t>
  </si>
  <si>
    <t>Table 11c :  Chuuk Government Finances (GFS Format), FY1995-FY2010</t>
  </si>
  <si>
    <t>Table 11e :  Pohnpei Government Finances (GFS Format), FY1995-FY2010</t>
  </si>
  <si>
    <t>Table 11d :  Kosrae Government Finances (GFS Format), FY1995-FY2010</t>
  </si>
  <si>
    <t>Table 11f  :  Yap Government Finances (GFS Format), FY1995-FY2010</t>
  </si>
  <si>
    <t>Table 11g :  National Government Finances (Audit Format), FY1995-FY2010</t>
  </si>
  <si>
    <t>Table 11h :  Chuuk State Government Finances (Audit Format), FY1995-FY2010</t>
  </si>
  <si>
    <t>Table 11i :   Kosrae State Government Finances (Audit Format), FY1995-FY2010</t>
  </si>
  <si>
    <t>Table 11j :   Pohnpei State Government Finances (Audit Format), FY1995-FY2010</t>
  </si>
  <si>
    <t>Table 11k :  Yap State Government Finances (Audit Format), FY1995-FY2010</t>
  </si>
  <si>
    <t>Table 10b :  FSM Balance of Payments (summary) FY1995-FY2010</t>
  </si>
  <si>
    <t>Table 10c :  FSM Balance of Payments (detail), FY1995-FY2010</t>
  </si>
  <si>
    <t>Table 10c :  continued, FSM Balance of Payments (detail), FY1995-FY2010</t>
  </si>
  <si>
    <t>Table 11l :   FSM Compact grants awarded, FY2004-FY2010</t>
  </si>
  <si>
    <t>FY2004 to FY2010</t>
  </si>
  <si>
    <t>Total Compact Grants, FY2004 to FY2010</t>
  </si>
  <si>
    <t>Table 10a :  FSM and States: Imports by Major Category, FY2000-FY2010</t>
  </si>
  <si>
    <t>Table 10d :  FSM International Investment Position, FY1995-FY2010</t>
  </si>
  <si>
    <t>FY10</t>
  </si>
  <si>
    <t xml:space="preserve"> FY2010 includes a $20.0 million estimate to cover data missing due to computer crash in Chuuk State</t>
  </si>
  <si>
    <t xml:space="preserve"> 5) Income comparisons between countries should be made at Purchasing Power Parity (PPP) rather than US$. However, these measures are currently not available for the FSM</t>
  </si>
  <si>
    <t xml:space="preserve"> 6) 2000 and 2010 FSM Census and estimates by Graduate School consultants.</t>
  </si>
  <si>
    <t>Annual Growth rate %</t>
  </si>
  <si>
    <t>1994-2000</t>
  </si>
  <si>
    <t>2000-2000</t>
  </si>
  <si>
    <t xml:space="preserve">  Outer islands      (all States) </t>
  </si>
  <si>
    <t>0-14</t>
  </si>
  <si>
    <t>15-24</t>
  </si>
  <si>
    <t>25-59</t>
  </si>
  <si>
    <t>60+</t>
  </si>
  <si>
    <t>Median age</t>
  </si>
  <si>
    <t xml:space="preserve">Source:  2010 Census,Preliminary counts </t>
  </si>
  <si>
    <t>Sex ratio</t>
  </si>
  <si>
    <t>`</t>
  </si>
  <si>
    <t>Males</t>
  </si>
  <si>
    <t>Females</t>
  </si>
  <si>
    <t>Age groups</t>
  </si>
  <si>
    <t>Sum, all ages</t>
  </si>
  <si>
    <t>Sex</t>
  </si>
  <si>
    <t>[NetArr]</t>
  </si>
  <si>
    <t>[Pop]</t>
  </si>
  <si>
    <t>1973-1980</t>
  </si>
  <si>
    <t>1980-1994</t>
  </si>
  <si>
    <t>Sources:  FSM Censuses, 1973, 1980, 1994 and 2000, and preliminary counts from the 2010 Census</t>
  </si>
  <si>
    <t>Real GNI per capita</t>
  </si>
  <si>
    <t>Real GNDI per capita</t>
  </si>
  <si>
    <t>Yap investment trust fund</t>
  </si>
  <si>
    <t>Table 12a:   Population growth by State and outer islands, 1980 to 2010</t>
  </si>
  <si>
    <t>Table 12b:   Age and sex distribution, by State and outer islands, 2010</t>
  </si>
  <si>
    <t>Table 12c :  Net Air Passengers from the USA, FY1991 to FY2010</t>
  </si>
  <si>
    <t>External Debt Total (US$ millions)</t>
  </si>
  <si>
    <t>New</t>
  </si>
  <si>
    <t>Outstanding</t>
  </si>
  <si>
    <t>Amortization</t>
  </si>
  <si>
    <t>Principal balance</t>
  </si>
  <si>
    <t>External debt as % of GDP</t>
  </si>
  <si>
    <t>Debt service as % of exports*</t>
  </si>
  <si>
    <t>External Debt Adjusted for Offsetting Assets**</t>
  </si>
  <si>
    <t>External debt (adjusted) as % of GDP</t>
  </si>
  <si>
    <t>Debt service (adjusted) as % of exports*</t>
  </si>
  <si>
    <t>New2010</t>
  </si>
  <si>
    <t>New2011</t>
  </si>
  <si>
    <t>Table 10e :  FSM External Debt, FY1995-FY2010</t>
  </si>
  <si>
    <t>FY95</t>
  </si>
  <si>
    <t>FY96</t>
  </si>
  <si>
    <t>FY97</t>
  </si>
  <si>
    <t>FY98</t>
  </si>
  <si>
    <t>FY99</t>
  </si>
  <si>
    <t>-</t>
  </si>
  <si>
    <t>n.a</t>
  </si>
  <si>
    <t>A.I. Total revenue and grants</t>
  </si>
  <si>
    <t xml:space="preserve">     A.II. Total revenue</t>
  </si>
  <si>
    <t xml:space="preserve">               A.IV. Tax revenue</t>
  </si>
  <si>
    <t xml:space="preserve">                    Wages and salary tax</t>
  </si>
  <si>
    <t xml:space="preserve">                    Gross revenue tax</t>
  </si>
  <si>
    <t xml:space="preserve">                    Import tax:Fuel</t>
  </si>
  <si>
    <t xml:space="preserve">                    Import tax:All others</t>
  </si>
  <si>
    <t xml:space="preserve">                    Corporate tax</t>
  </si>
  <si>
    <t xml:space="preserve">                    All other tax (National)</t>
  </si>
  <si>
    <t xml:space="preserve">                    State tax revenue</t>
  </si>
  <si>
    <t xml:space="preserve">               Nontax revenue</t>
  </si>
  <si>
    <t xml:space="preserve">                    Fishing access revenue</t>
  </si>
  <si>
    <t xml:space="preserve">                    Dividend and interest income</t>
  </si>
  <si>
    <t xml:space="preserve">                    Other nontax revenues</t>
  </si>
  <si>
    <t xml:space="preserve">     A.VII. Grants</t>
  </si>
  <si>
    <t xml:space="preserve">          Grants from abroad</t>
  </si>
  <si>
    <t xml:space="preserve">               Current grants</t>
  </si>
  <si>
    <t xml:space="preserve">                    Compact General </t>
  </si>
  <si>
    <t xml:space="preserve">                    Compact Special</t>
  </si>
  <si>
    <t xml:space="preserve">                    Other:Current</t>
  </si>
  <si>
    <t xml:space="preserve">               Capital grants</t>
  </si>
  <si>
    <t xml:space="preserve">                    Compact CIP</t>
  </si>
  <si>
    <t xml:space="preserve">                    Other:Capital</t>
  </si>
  <si>
    <t>C.I. Total expenditure and net lending</t>
  </si>
  <si>
    <t xml:space="preserve">     C.II. Total expenditure</t>
  </si>
  <si>
    <t xml:space="preserve">          C.III. Current expenditure</t>
  </si>
  <si>
    <t xml:space="preserve">               Expenditure on goods and services</t>
  </si>
  <si>
    <t xml:space="preserve">                    Wages and salaries</t>
  </si>
  <si>
    <t xml:space="preserve">                    Travel</t>
  </si>
  <si>
    <t xml:space="preserve">                    Other</t>
  </si>
  <si>
    <t xml:space="preserve">               Interest payments</t>
  </si>
  <si>
    <t xml:space="preserve">               Subsidies</t>
  </si>
  <si>
    <t xml:space="preserve">               Transfers</t>
  </si>
  <si>
    <t xml:space="preserve">               Less transfers to state govs</t>
  </si>
  <si>
    <t xml:space="preserve">          C.IV. Capital expenditure</t>
  </si>
  <si>
    <t xml:space="preserve">               Acquisition of fixed capital</t>
  </si>
  <si>
    <t xml:space="preserve">               Multi-purpose development projects</t>
  </si>
  <si>
    <t xml:space="preserve">               Capital Transfers</t>
  </si>
  <si>
    <t xml:space="preserve">          C.V. Net lending (domestic)</t>
  </si>
  <si>
    <t>Current Balance</t>
  </si>
  <si>
    <t>Capital Balance</t>
  </si>
  <si>
    <t>Memo items:</t>
  </si>
  <si>
    <t>Total Revenue &amp; Grants as % of GDP</t>
  </si>
  <si>
    <t>Grants as % of GDP</t>
  </si>
  <si>
    <t>Grants as % of Total Revenue</t>
  </si>
  <si>
    <t>Tax Revenue as % of GDP</t>
  </si>
  <si>
    <t>Total Expenditure and Net Lending as % of GDP</t>
  </si>
  <si>
    <t>Current Expenditure as % of GDP</t>
  </si>
  <si>
    <t>Capital Expenditure as % of GDP</t>
  </si>
  <si>
    <t>Overall Balance as % of GDP</t>
  </si>
  <si>
    <t xml:space="preserve">          Grants from national government</t>
  </si>
  <si>
    <t xml:space="preserve">               Current</t>
  </si>
  <si>
    <t xml:space="preserve">              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</si>
</sst>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_(* #,##0.0_);_(* \(#,##0.0\);_(* &quot;-&quot;??_);_(@_)"/>
    <numFmt numFmtId="169" formatCode="0.0;\-0.0;\~"/>
    <numFmt numFmtId="170" formatCode="_-* #,##0_-;\-* #,##0_-;_-* &quot;-&quot;??_-;_-@_-"/>
    <numFmt numFmtId="171" formatCode="#,##0.0;[Red]\-#,##0.0;\~"/>
    <numFmt numFmtId="172" formatCode="0.0_);[Red]\(0.0\)"/>
    <numFmt numFmtId="173" formatCode="0;\-0;\~"/>
    <numFmt numFmtId="174" formatCode="#,##0.0;#;#"/>
    <numFmt numFmtId="175" formatCode="_-* #,##0.000_-;\-* #,##0.000_-;_-* &quot;-&quot;??_-;_-@_-"/>
    <numFmt numFmtId="176" formatCode="General_)"/>
    <numFmt numFmtId="177" formatCode="#,##0.0;\-#,##0.0;\~"/>
    <numFmt numFmtId="178" formatCode="0.000"/>
    <numFmt numFmtId="179" formatCode="#,##0;\-#,##0;\~"/>
    <numFmt numFmtId="180" formatCode="#,##0.000;\-#,##0.000;\~"/>
    <numFmt numFmtId="181" formatCode="#,##0.000"/>
    <numFmt numFmtId="182" formatCode="0.00;\-0.00;\~"/>
    <numFmt numFmtId="183" formatCode="#,##0;[Red]#,##0"/>
  </numFmts>
  <fonts count="5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8"/>
      <color indexed="81"/>
      <name val="Tahoma"/>
      <family val="2"/>
    </font>
    <font>
      <b/>
      <sz val="11"/>
      <name val="Helv"/>
    </font>
    <font>
      <sz val="12"/>
      <name val="Times New Roman"/>
      <family val="1"/>
    </font>
    <font>
      <sz val="8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9"/>
      <color indexed="81"/>
      <name val="Tahoma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17"/>
      <name val="Arial"/>
      <family val="2"/>
    </font>
    <font>
      <b/>
      <sz val="10"/>
      <color indexed="12"/>
      <name val="Arial"/>
      <family val="2"/>
    </font>
    <font>
      <vertAlign val="superscript"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i/>
      <sz val="10"/>
      <color indexed="12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sz val="10"/>
      <name val="Calibri"/>
      <family val="2"/>
    </font>
    <font>
      <sz val="12"/>
      <color rgb="FF00B050"/>
      <name val="Arial"/>
      <family val="2"/>
    </font>
    <font>
      <u/>
      <sz val="10"/>
      <color rgb="FF00B050"/>
      <name val="Arial"/>
      <family val="2"/>
    </font>
    <font>
      <sz val="10"/>
      <color rgb="FF00B050"/>
      <name val="Arial"/>
      <family val="2"/>
    </font>
    <font>
      <i/>
      <sz val="10"/>
      <color rgb="FF00B050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25" fillId="0" borderId="0">
      <alignment horizontal="left"/>
    </xf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0" borderId="0"/>
    <xf numFmtId="0" fontId="26" fillId="0" borderId="0"/>
    <xf numFmtId="9" fontId="1" fillId="0" borderId="0" applyFont="0" applyFill="0" applyBorder="0" applyAlignment="0" applyProtection="0"/>
    <xf numFmtId="176" fontId="44" fillId="0" borderId="0"/>
    <xf numFmtId="0" fontId="1" fillId="0" borderId="0"/>
    <xf numFmtId="0" fontId="46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</cellStyleXfs>
  <cellXfs count="679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/>
    <xf numFmtId="169" fontId="0" fillId="0" borderId="0" xfId="0" applyNumberForma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vertical="top"/>
    </xf>
    <xf numFmtId="167" fontId="4" fillId="0" borderId="0" xfId="10" applyNumberFormat="1" applyFont="1"/>
    <xf numFmtId="165" fontId="0" fillId="0" borderId="0" xfId="0" applyNumberFormat="1" applyBorder="1"/>
    <xf numFmtId="0" fontId="0" fillId="0" borderId="0" xfId="0" applyAlignment="1">
      <alignment horizontal="center"/>
    </xf>
    <xf numFmtId="0" fontId="6" fillId="0" borderId="0" xfId="0" applyFont="1" applyBorder="1"/>
    <xf numFmtId="0" fontId="0" fillId="0" borderId="3" xfId="0" applyBorder="1"/>
    <xf numFmtId="170" fontId="1" fillId="0" borderId="3" xfId="3" applyNumberFormat="1" applyBorder="1"/>
    <xf numFmtId="170" fontId="1" fillId="0" borderId="0" xfId="3" applyNumberFormat="1"/>
    <xf numFmtId="0" fontId="5" fillId="0" borderId="0" xfId="0" applyFont="1" applyBorder="1"/>
    <xf numFmtId="170" fontId="5" fillId="0" borderId="0" xfId="3" applyNumberFormat="1" applyFont="1" applyBorder="1"/>
    <xf numFmtId="0" fontId="5" fillId="0" borderId="3" xfId="0" applyFont="1" applyBorder="1" applyAlignment="1">
      <alignment vertical="center"/>
    </xf>
    <xf numFmtId="170" fontId="5" fillId="0" borderId="3" xfId="3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8" fontId="4" fillId="0" borderId="1" xfId="1" applyNumberFormat="1" applyFont="1" applyBorder="1" applyAlignment="1">
      <alignment horizontal="right" vertical="center"/>
    </xf>
    <xf numFmtId="0" fontId="8" fillId="0" borderId="0" xfId="0" applyFont="1"/>
    <xf numFmtId="43" fontId="4" fillId="0" borderId="0" xfId="1" applyNumberFormat="1" applyFont="1"/>
    <xf numFmtId="43" fontId="4" fillId="0" borderId="0" xfId="10" applyNumberFormat="1" applyFont="1"/>
    <xf numFmtId="43" fontId="4" fillId="0" borderId="2" xfId="1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Border="1"/>
    <xf numFmtId="168" fontId="11" fillId="0" borderId="0" xfId="1" applyNumberFormat="1" applyFont="1" applyBorder="1" applyAlignment="1">
      <alignment horizontal="right"/>
    </xf>
    <xf numFmtId="168" fontId="4" fillId="0" borderId="0" xfId="10" applyNumberFormat="1" applyFont="1"/>
    <xf numFmtId="4" fontId="0" fillId="0" borderId="0" xfId="0" applyNumberFormat="1"/>
    <xf numFmtId="0" fontId="0" fillId="0" borderId="2" xfId="0" applyBorder="1"/>
    <xf numFmtId="3" fontId="0" fillId="0" borderId="0" xfId="0" applyNumberFormat="1"/>
    <xf numFmtId="0" fontId="12" fillId="0" borderId="1" xfId="0" applyFont="1" applyBorder="1" applyAlignment="1">
      <alignment vertical="center"/>
    </xf>
    <xf numFmtId="0" fontId="13" fillId="0" borderId="0" xfId="0" applyFont="1"/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0" xfId="0" applyNumberFormat="1" applyFont="1" applyBorder="1"/>
    <xf numFmtId="3" fontId="5" fillId="0" borderId="0" xfId="0" applyNumberFormat="1" applyFont="1" applyBorder="1" applyAlignment="1">
      <alignment vertical="center"/>
    </xf>
    <xf numFmtId="0" fontId="12" fillId="0" borderId="0" xfId="0" applyFont="1"/>
    <xf numFmtId="3" fontId="0" fillId="0" borderId="0" xfId="0" applyNumberFormat="1" applyAlignment="1">
      <alignment horizontal="right"/>
    </xf>
    <xf numFmtId="0" fontId="0" fillId="0" borderId="2" xfId="0" applyBorder="1" applyAlignment="1">
      <alignment vertical="center"/>
    </xf>
    <xf numFmtId="0" fontId="4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right" vertical="center"/>
    </xf>
    <xf numFmtId="3" fontId="4" fillId="0" borderId="0" xfId="0" applyNumberFormat="1" applyFont="1" applyAlignment="1">
      <alignment horizontal="left" indent="1"/>
    </xf>
    <xf numFmtId="3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right" vertical="center"/>
    </xf>
    <xf numFmtId="0" fontId="0" fillId="0" borderId="0" xfId="0" applyFill="1"/>
    <xf numFmtId="3" fontId="14" fillId="0" borderId="0" xfId="0" applyNumberFormat="1" applyFont="1"/>
    <xf numFmtId="0" fontId="0" fillId="0" borderId="1" xfId="0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right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0" fillId="0" borderId="0" xfId="0" applyFill="1" applyAlignment="1">
      <alignment horizontal="left"/>
    </xf>
    <xf numFmtId="165" fontId="0" fillId="0" borderId="0" xfId="0" applyNumberFormat="1" applyFill="1"/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/>
    </xf>
    <xf numFmtId="165" fontId="5" fillId="2" borderId="0" xfId="0" applyNumberFormat="1" applyFont="1" applyFill="1" applyBorder="1"/>
    <xf numFmtId="165" fontId="4" fillId="2" borderId="0" xfId="0" applyNumberFormat="1" applyFont="1" applyFill="1" applyBorder="1"/>
    <xf numFmtId="166" fontId="5" fillId="2" borderId="0" xfId="0" applyNumberFormat="1" applyFont="1" applyFill="1" applyBorder="1"/>
    <xf numFmtId="166" fontId="4" fillId="2" borderId="0" xfId="0" applyNumberFormat="1" applyFont="1" applyFill="1" applyBorder="1"/>
    <xf numFmtId="0" fontId="5" fillId="2" borderId="0" xfId="0" applyFont="1" applyFill="1" applyBorder="1"/>
    <xf numFmtId="0" fontId="4" fillId="2" borderId="0" xfId="0" applyFont="1" applyFill="1" applyBorder="1"/>
    <xf numFmtId="166" fontId="4" fillId="2" borderId="2" xfId="0" applyNumberFormat="1" applyFont="1" applyFill="1" applyBorder="1"/>
    <xf numFmtId="0" fontId="4" fillId="2" borderId="2" xfId="0" applyFont="1" applyFill="1" applyBorder="1" applyAlignment="1">
      <alignment vertical="top"/>
    </xf>
    <xf numFmtId="166" fontId="4" fillId="2" borderId="2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horizontal="left"/>
    </xf>
    <xf numFmtId="9" fontId="4" fillId="2" borderId="0" xfId="10" applyFont="1" applyFill="1" applyBorder="1"/>
    <xf numFmtId="9" fontId="4" fillId="2" borderId="2" xfId="1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167" fontId="4" fillId="2" borderId="0" xfId="10" applyNumberFormat="1" applyFont="1" applyFill="1" applyBorder="1"/>
    <xf numFmtId="0" fontId="4" fillId="2" borderId="1" xfId="8" applyFont="1" applyFill="1" applyBorder="1" applyAlignment="1">
      <alignment vertical="center"/>
    </xf>
    <xf numFmtId="0" fontId="4" fillId="2" borderId="1" xfId="8" applyFont="1" applyFill="1" applyBorder="1" applyAlignment="1">
      <alignment horizontal="right" vertical="center" wrapText="1"/>
    </xf>
    <xf numFmtId="0" fontId="4" fillId="2" borderId="0" xfId="8" applyFont="1" applyFill="1" applyBorder="1" applyAlignment="1">
      <alignment vertical="center"/>
    </xf>
    <xf numFmtId="0" fontId="5" fillId="2" borderId="0" xfId="8" applyFont="1" applyFill="1" applyBorder="1"/>
    <xf numFmtId="166" fontId="5" fillId="2" borderId="0" xfId="8" applyNumberFormat="1" applyFont="1" applyFill="1" applyBorder="1"/>
    <xf numFmtId="0" fontId="4" fillId="2" borderId="0" xfId="8" applyFont="1" applyFill="1" applyBorder="1"/>
    <xf numFmtId="166" fontId="4" fillId="2" borderId="0" xfId="8" applyNumberFormat="1" applyFont="1" applyFill="1" applyBorder="1"/>
    <xf numFmtId="0" fontId="4" fillId="2" borderId="2" xfId="8" applyFont="1" applyFill="1" applyBorder="1"/>
    <xf numFmtId="166" fontId="4" fillId="2" borderId="2" xfId="8" applyNumberFormat="1" applyFont="1" applyFill="1" applyBorder="1"/>
    <xf numFmtId="166" fontId="3" fillId="2" borderId="2" xfId="8" applyNumberFormat="1" applyFont="1" applyFill="1" applyBorder="1" applyAlignment="1">
      <alignment horizontal="right"/>
    </xf>
    <xf numFmtId="166" fontId="4" fillId="2" borderId="2" xfId="8" applyNumberFormat="1" applyFont="1" applyFill="1" applyBorder="1" applyAlignment="1">
      <alignment vertical="top"/>
    </xf>
    <xf numFmtId="0" fontId="4" fillId="2" borderId="0" xfId="8" applyFont="1" applyFill="1" applyBorder="1" applyAlignment="1">
      <alignment vertical="top"/>
    </xf>
    <xf numFmtId="165" fontId="4" fillId="2" borderId="0" xfId="8" applyNumberFormat="1" applyFont="1" applyFill="1" applyBorder="1"/>
    <xf numFmtId="165" fontId="5" fillId="2" borderId="0" xfId="8" applyNumberFormat="1" applyFont="1" applyFill="1" applyBorder="1"/>
    <xf numFmtId="9" fontId="4" fillId="2" borderId="0" xfId="10" applyFont="1" applyFill="1" applyBorder="1" applyAlignment="1">
      <alignment vertical="top"/>
    </xf>
    <xf numFmtId="0" fontId="4" fillId="2" borderId="0" xfId="8" applyFont="1" applyFill="1" applyBorder="1" applyAlignment="1"/>
    <xf numFmtId="166" fontId="4" fillId="2" borderId="0" xfId="8" applyNumberFormat="1" applyFont="1" applyFill="1" applyBorder="1" applyAlignment="1"/>
    <xf numFmtId="0" fontId="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4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4" fontId="10" fillId="0" borderId="2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2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172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2"/>
    </xf>
    <xf numFmtId="165" fontId="0" fillId="0" borderId="2" xfId="0" applyNumberFormat="1" applyBorder="1" applyAlignment="1">
      <alignment horizontal="right" vertical="center"/>
    </xf>
    <xf numFmtId="0" fontId="9" fillId="0" borderId="0" xfId="0" applyFont="1" applyAlignment="1">
      <alignment vertical="center"/>
    </xf>
    <xf numFmtId="1" fontId="0" fillId="0" borderId="0" xfId="0" applyNumberFormat="1" applyAlignment="1">
      <alignment horizontal="right" vertical="center"/>
    </xf>
    <xf numFmtId="1" fontId="0" fillId="0" borderId="2" xfId="0" applyNumberFormat="1" applyBorder="1" applyAlignment="1">
      <alignment horizontal="right" vertical="center"/>
    </xf>
    <xf numFmtId="0" fontId="14" fillId="0" borderId="0" xfId="0" applyFont="1"/>
    <xf numFmtId="165" fontId="0" fillId="0" borderId="0" xfId="0" applyNumberFormat="1"/>
    <xf numFmtId="169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right" vertical="center" wrapText="1"/>
    </xf>
    <xf numFmtId="169" fontId="0" fillId="0" borderId="0" xfId="0" applyNumberFormat="1" applyBorder="1" applyAlignment="1">
      <alignment vertical="center" wrapText="1"/>
    </xf>
    <xf numFmtId="173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 applyAlignment="1">
      <alignment horizontal="right" vertical="top"/>
    </xf>
    <xf numFmtId="169" fontId="0" fillId="0" borderId="0" xfId="0" applyNumberFormat="1" applyBorder="1" applyAlignment="1">
      <alignment vertical="top"/>
    </xf>
    <xf numFmtId="169" fontId="6" fillId="0" borderId="0" xfId="0" applyNumberFormat="1" applyFont="1" applyBorder="1"/>
    <xf numFmtId="0" fontId="6" fillId="0" borderId="1" xfId="0" applyFont="1" applyBorder="1"/>
    <xf numFmtId="0" fontId="0" fillId="0" borderId="0" xfId="0" applyAlignment="1">
      <alignment vertical="top"/>
    </xf>
    <xf numFmtId="170" fontId="5" fillId="0" borderId="3" xfId="3" applyNumberFormat="1" applyFont="1" applyBorder="1" applyAlignment="1">
      <alignment horizontal="right" vertical="center"/>
    </xf>
    <xf numFmtId="173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right" vertical="center"/>
    </xf>
    <xf numFmtId="169" fontId="0" fillId="0" borderId="0" xfId="0" applyNumberForma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0" fontId="16" fillId="0" borderId="0" xfId="0" applyFont="1"/>
    <xf numFmtId="3" fontId="5" fillId="0" borderId="2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5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0" xfId="0" applyFont="1"/>
    <xf numFmtId="0" fontId="6" fillId="0" borderId="0" xfId="0" applyFont="1" applyBorder="1" applyAlignment="1">
      <alignment vertical="center"/>
    </xf>
    <xf numFmtId="9" fontId="4" fillId="0" borderId="0" xfId="10" applyNumberFormat="1" applyFont="1"/>
    <xf numFmtId="43" fontId="11" fillId="0" borderId="0" xfId="0" applyNumberFormat="1" applyFont="1" applyAlignment="1">
      <alignment horizontal="right"/>
    </xf>
    <xf numFmtId="9" fontId="4" fillId="0" borderId="2" xfId="10" applyFont="1" applyBorder="1"/>
    <xf numFmtId="173" fontId="0" fillId="0" borderId="0" xfId="0" applyNumberFormat="1" applyBorder="1" applyAlignment="1">
      <alignment horizontal="center" vertical="top"/>
    </xf>
    <xf numFmtId="3" fontId="0" fillId="0" borderId="0" xfId="0" applyNumberFormat="1" applyBorder="1" applyAlignment="1">
      <alignment horizontal="right" vertical="top"/>
    </xf>
    <xf numFmtId="166" fontId="4" fillId="0" borderId="0" xfId="1" applyNumberFormat="1" applyFont="1"/>
    <xf numFmtId="9" fontId="4" fillId="2" borderId="0" xfId="10" applyNumberFormat="1" applyFont="1" applyFill="1" applyBorder="1"/>
    <xf numFmtId="0" fontId="1" fillId="0" borderId="0" xfId="0" applyFont="1" applyAlignment="1">
      <alignment horizontal="left" indent="1"/>
    </xf>
    <xf numFmtId="175" fontId="18" fillId="0" borderId="0" xfId="0" applyNumberFormat="1" applyFont="1" applyAlignment="1">
      <alignment horizontal="right"/>
    </xf>
    <xf numFmtId="0" fontId="20" fillId="0" borderId="0" xfId="0" applyFont="1"/>
    <xf numFmtId="0" fontId="20" fillId="0" borderId="2" xfId="0" applyFont="1" applyBorder="1"/>
    <xf numFmtId="175" fontId="18" fillId="0" borderId="2" xfId="0" applyNumberFormat="1" applyFont="1" applyBorder="1"/>
    <xf numFmtId="0" fontId="1" fillId="0" borderId="0" xfId="0" applyFont="1"/>
    <xf numFmtId="0" fontId="20" fillId="0" borderId="1" xfId="0" applyFont="1" applyBorder="1" applyAlignment="1">
      <alignment vertical="center"/>
    </xf>
    <xf numFmtId="175" fontId="7" fillId="0" borderId="1" xfId="2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175" fontId="18" fillId="0" borderId="0" xfId="2" applyNumberFormat="1" applyFont="1"/>
    <xf numFmtId="0" fontId="20" fillId="0" borderId="2" xfId="0" applyFont="1" applyBorder="1" applyAlignment="1">
      <alignment horizontal="left" indent="1"/>
    </xf>
    <xf numFmtId="175" fontId="21" fillId="0" borderId="2" xfId="2" applyNumberFormat="1" applyFont="1" applyBorder="1"/>
    <xf numFmtId="0" fontId="22" fillId="0" borderId="2" xfId="0" applyFont="1" applyBorder="1"/>
    <xf numFmtId="175" fontId="23" fillId="0" borderId="2" xfId="2" applyNumberFormat="1" applyFont="1" applyBorder="1"/>
    <xf numFmtId="0" fontId="22" fillId="0" borderId="0" xfId="0" applyFont="1"/>
    <xf numFmtId="175" fontId="18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4" xfId="9" applyFont="1" applyBorder="1"/>
    <xf numFmtId="165" fontId="4" fillId="0" borderId="4" xfId="9" applyNumberFormat="1" applyFont="1" applyBorder="1"/>
    <xf numFmtId="0" fontId="4" fillId="0" borderId="4" xfId="0" applyFont="1" applyBorder="1"/>
    <xf numFmtId="0" fontId="0" fillId="0" borderId="0" xfId="0" applyBorder="1" applyAlignment="1">
      <alignment horizontal="left" indent="1"/>
    </xf>
    <xf numFmtId="0" fontId="6" fillId="0" borderId="0" xfId="0" applyFont="1" applyBorder="1" applyAlignment="1">
      <alignment horizontal="center"/>
    </xf>
    <xf numFmtId="0" fontId="4" fillId="0" borderId="0" xfId="9" applyFont="1" applyBorder="1"/>
    <xf numFmtId="165" fontId="4" fillId="0" borderId="0" xfId="9" applyNumberFormat="1" applyFont="1" applyBorder="1"/>
    <xf numFmtId="0" fontId="4" fillId="0" borderId="2" xfId="0" applyFont="1" applyBorder="1" applyAlignment="1">
      <alignment horizontal="left" vertical="top" indent="1"/>
    </xf>
    <xf numFmtId="165" fontId="4" fillId="0" borderId="2" xfId="1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30" fillId="0" borderId="0" xfId="0" applyFont="1" applyBorder="1" applyAlignment="1"/>
    <xf numFmtId="0" fontId="31" fillId="0" borderId="0" xfId="0" applyFont="1" applyAlignment="1">
      <alignment horizontal="left"/>
    </xf>
    <xf numFmtId="171" fontId="0" fillId="0" borderId="0" xfId="0" applyNumberForma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3" fontId="4" fillId="0" borderId="2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top"/>
    </xf>
    <xf numFmtId="0" fontId="4" fillId="0" borderId="0" xfId="0" applyFont="1" applyFill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166" fontId="4" fillId="0" borderId="0" xfId="0" applyNumberFormat="1" applyFont="1"/>
    <xf numFmtId="166" fontId="9" fillId="0" borderId="0" xfId="0" applyNumberFormat="1" applyFont="1"/>
    <xf numFmtId="166" fontId="3" fillId="0" borderId="0" xfId="0" applyNumberFormat="1" applyFont="1"/>
    <xf numFmtId="166" fontId="5" fillId="0" borderId="0" xfId="0" applyNumberFormat="1" applyFont="1"/>
    <xf numFmtId="9" fontId="4" fillId="0" borderId="0" xfId="10" applyNumberFormat="1" applyFont="1" applyAlignment="1">
      <alignment horizontal="right"/>
    </xf>
    <xf numFmtId="0" fontId="0" fillId="0" borderId="0" xfId="0" applyAlignment="1">
      <alignment horizontal="right"/>
    </xf>
    <xf numFmtId="9" fontId="4" fillId="0" borderId="2" xfId="10" applyFont="1" applyBorder="1" applyAlignment="1">
      <alignment horizontal="right"/>
    </xf>
    <xf numFmtId="0" fontId="4" fillId="0" borderId="3" xfId="0" applyFont="1" applyBorder="1"/>
    <xf numFmtId="0" fontId="4" fillId="0" borderId="3" xfId="0" applyFont="1" applyFill="1" applyBorder="1"/>
    <xf numFmtId="0" fontId="10" fillId="0" borderId="0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center"/>
    </xf>
    <xf numFmtId="0" fontId="7" fillId="0" borderId="0" xfId="0" applyFont="1" applyFill="1"/>
    <xf numFmtId="166" fontId="18" fillId="0" borderId="0" xfId="0" applyNumberFormat="1" applyFont="1" applyFill="1"/>
    <xf numFmtId="0" fontId="18" fillId="0" borderId="0" xfId="0" applyFont="1" applyFill="1"/>
    <xf numFmtId="49" fontId="37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left"/>
    </xf>
    <xf numFmtId="166" fontId="34" fillId="0" borderId="0" xfId="0" applyNumberFormat="1" applyFont="1" applyFill="1"/>
    <xf numFmtId="0" fontId="18" fillId="0" borderId="0" xfId="0" applyFont="1" applyFill="1" applyAlignment="1">
      <alignment horizontal="left" indent="1"/>
    </xf>
    <xf numFmtId="49" fontId="38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166" fontId="21" fillId="0" borderId="2" xfId="0" applyNumberFormat="1" applyFont="1" applyFill="1" applyBorder="1" applyAlignment="1">
      <alignment vertical="center"/>
    </xf>
    <xf numFmtId="167" fontId="18" fillId="0" borderId="0" xfId="10" applyNumberFormat="1" applyFont="1" applyFill="1"/>
    <xf numFmtId="167" fontId="21" fillId="0" borderId="0" xfId="10" applyNumberFormat="1" applyFont="1" applyFill="1"/>
    <xf numFmtId="167" fontId="21" fillId="0" borderId="2" xfId="10" applyNumberFormat="1" applyFont="1" applyFill="1" applyBorder="1" applyAlignment="1">
      <alignment vertical="center"/>
    </xf>
    <xf numFmtId="165" fontId="5" fillId="0" borderId="0" xfId="0" applyNumberFormat="1" applyFont="1"/>
    <xf numFmtId="0" fontId="18" fillId="0" borderId="0" xfId="0" applyFont="1" applyAlignment="1">
      <alignment horizontal="left" indent="2"/>
    </xf>
    <xf numFmtId="0" fontId="18" fillId="0" borderId="0" xfId="0" applyFont="1" applyAlignment="1">
      <alignment horizontal="left" indent="1"/>
    </xf>
    <xf numFmtId="0" fontId="3" fillId="0" borderId="2" xfId="0" applyFont="1" applyBorder="1" applyAlignment="1">
      <alignment horizontal="right"/>
    </xf>
    <xf numFmtId="3" fontId="0" fillId="0" borderId="2" xfId="0" applyNumberFormat="1" applyBorder="1"/>
    <xf numFmtId="0" fontId="3" fillId="0" borderId="0" xfId="0" applyFont="1" applyAlignment="1">
      <alignment horizontal="left" vertical="top"/>
    </xf>
    <xf numFmtId="49" fontId="38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66" fontId="21" fillId="0" borderId="0" xfId="0" applyNumberFormat="1" applyFont="1" applyFill="1" applyBorder="1" applyAlignment="1">
      <alignment vertical="center"/>
    </xf>
    <xf numFmtId="167" fontId="36" fillId="0" borderId="0" xfId="10" applyNumberFormat="1" applyFont="1" applyFill="1" applyAlignment="1">
      <alignment horizontal="center"/>
    </xf>
    <xf numFmtId="167" fontId="7" fillId="0" borderId="0" xfId="10" applyNumberFormat="1" applyFont="1" applyFill="1"/>
    <xf numFmtId="167" fontId="17" fillId="0" borderId="0" xfId="10" applyNumberFormat="1" applyFont="1"/>
    <xf numFmtId="167" fontId="34" fillId="0" borderId="0" xfId="10" applyNumberFormat="1" applyFont="1" applyFill="1"/>
    <xf numFmtId="9" fontId="21" fillId="0" borderId="2" xfId="1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68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/>
    <xf numFmtId="168" fontId="4" fillId="0" borderId="0" xfId="1" applyNumberFormat="1" applyFont="1" applyBorder="1" applyAlignment="1">
      <alignment horizontal="right" vertical="center"/>
    </xf>
    <xf numFmtId="166" fontId="4" fillId="0" borderId="0" xfId="1" applyNumberFormat="1" applyFont="1" applyBorder="1"/>
    <xf numFmtId="9" fontId="4" fillId="0" borderId="0" xfId="10" applyNumberFormat="1" applyFont="1" applyBorder="1"/>
    <xf numFmtId="9" fontId="4" fillId="0" borderId="0" xfId="10" applyFont="1" applyBorder="1"/>
    <xf numFmtId="168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vertical="top"/>
    </xf>
    <xf numFmtId="166" fontId="4" fillId="2" borderId="0" xfId="8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right" vertical="center"/>
    </xf>
    <xf numFmtId="3" fontId="34" fillId="0" borderId="0" xfId="7" applyNumberFormat="1" applyFont="1"/>
    <xf numFmtId="166" fontId="34" fillId="0" borderId="0" xfId="7" applyNumberFormat="1" applyFont="1"/>
    <xf numFmtId="0" fontId="39" fillId="0" borderId="0" xfId="0" applyFont="1" applyAlignment="1">
      <alignment horizontal="left"/>
    </xf>
    <xf numFmtId="3" fontId="40" fillId="0" borderId="0" xfId="0" applyNumberFormat="1" applyFont="1"/>
    <xf numFmtId="0" fontId="34" fillId="0" borderId="0" xfId="0" applyFont="1" applyFill="1" applyAlignment="1">
      <alignment horizontal="left"/>
    </xf>
    <xf numFmtId="166" fontId="34" fillId="0" borderId="0" xfId="0" applyNumberFormat="1" applyFont="1"/>
    <xf numFmtId="3" fontId="7" fillId="0" borderId="0" xfId="7" applyNumberFormat="1"/>
    <xf numFmtId="166" fontId="7" fillId="0" borderId="0" xfId="0" applyNumberFormat="1" applyFont="1"/>
    <xf numFmtId="3" fontId="7" fillId="0" borderId="0" xfId="7" applyNumberFormat="1" applyAlignment="1">
      <alignment horizontal="left" indent="1"/>
    </xf>
    <xf numFmtId="3" fontId="7" fillId="0" borderId="0" xfId="7" applyNumberFormat="1" applyFont="1"/>
    <xf numFmtId="3" fontId="34" fillId="0" borderId="2" xfId="7" applyNumberFormat="1" applyFont="1" applyBorder="1"/>
    <xf numFmtId="166" fontId="34" fillId="0" borderId="2" xfId="7" applyNumberFormat="1" applyFont="1" applyBorder="1"/>
    <xf numFmtId="166" fontId="34" fillId="0" borderId="2" xfId="0" applyNumberFormat="1" applyFont="1" applyBorder="1"/>
    <xf numFmtId="166" fontId="40" fillId="0" borderId="0" xfId="0" applyNumberFormat="1" applyFont="1"/>
    <xf numFmtId="166" fontId="7" fillId="0" borderId="0" xfId="7" applyNumberFormat="1" applyFont="1" applyAlignment="1">
      <alignment horizontal="left" indent="1"/>
    </xf>
    <xf numFmtId="166" fontId="7" fillId="0" borderId="0" xfId="7" applyNumberFormat="1" applyFont="1"/>
    <xf numFmtId="166" fontId="7" fillId="0" borderId="0" xfId="7" applyNumberFormat="1" applyAlignment="1">
      <alignment horizontal="left" indent="1"/>
    </xf>
    <xf numFmtId="3" fontId="34" fillId="0" borderId="0" xfId="7" applyNumberFormat="1" applyFont="1" applyBorder="1"/>
    <xf numFmtId="166" fontId="7" fillId="0" borderId="0" xfId="7" applyNumberFormat="1" applyBorder="1" applyAlignment="1">
      <alignment horizontal="left" indent="1"/>
    </xf>
    <xf numFmtId="166" fontId="7" fillId="0" borderId="0" xfId="0" applyNumberFormat="1" applyFont="1" applyBorder="1"/>
    <xf numFmtId="0" fontId="34" fillId="0" borderId="2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3" fontId="7" fillId="0" borderId="0" xfId="0" applyNumberFormat="1" applyFont="1"/>
    <xf numFmtId="167" fontId="7" fillId="0" borderId="0" xfId="10" applyNumberFormat="1" applyFont="1"/>
    <xf numFmtId="166" fontId="7" fillId="0" borderId="2" xfId="7" applyNumberFormat="1" applyBorder="1" applyAlignment="1">
      <alignment horizontal="left" indent="1"/>
    </xf>
    <xf numFmtId="167" fontId="7" fillId="0" borderId="2" xfId="10" applyNumberFormat="1" applyFont="1" applyBorder="1"/>
    <xf numFmtId="3" fontId="34" fillId="0" borderId="0" xfId="0" applyNumberFormat="1" applyFont="1"/>
    <xf numFmtId="3" fontId="7" fillId="0" borderId="0" xfId="7" applyNumberFormat="1" applyFont="1" applyBorder="1"/>
    <xf numFmtId="0" fontId="7" fillId="0" borderId="0" xfId="0" applyFont="1" applyFill="1" applyBorder="1" applyAlignment="1">
      <alignment horizontal="left" indent="1"/>
    </xf>
    <xf numFmtId="3" fontId="7" fillId="0" borderId="0" xfId="0" applyNumberFormat="1" applyFont="1" applyBorder="1"/>
    <xf numFmtId="166" fontId="7" fillId="0" borderId="0" xfId="7" applyNumberFormat="1" applyFont="1" applyBorder="1" applyAlignment="1">
      <alignment horizontal="left" indent="1"/>
    </xf>
    <xf numFmtId="166" fontId="7" fillId="0" borderId="2" xfId="7" applyNumberFormat="1" applyFont="1" applyBorder="1" applyAlignment="1">
      <alignment horizontal="left" indent="1"/>
    </xf>
    <xf numFmtId="3" fontId="7" fillId="0" borderId="2" xfId="0" applyNumberFormat="1" applyFont="1" applyBorder="1"/>
    <xf numFmtId="3" fontId="7" fillId="0" borderId="2" xfId="7" applyNumberFormat="1" applyBorder="1"/>
    <xf numFmtId="3" fontId="7" fillId="0" borderId="2" xfId="7" applyNumberFormat="1" applyFont="1" applyBorder="1"/>
    <xf numFmtId="166" fontId="7" fillId="0" borderId="2" xfId="0" applyNumberFormat="1" applyFont="1" applyBorder="1"/>
    <xf numFmtId="166" fontId="33" fillId="0" borderId="0" xfId="0" applyNumberFormat="1" applyFont="1"/>
    <xf numFmtId="3" fontId="40" fillId="0" borderId="0" xfId="0" applyNumberFormat="1" applyFont="1" applyBorder="1"/>
    <xf numFmtId="3" fontId="34" fillId="0" borderId="0" xfId="0" applyNumberFormat="1" applyFont="1" applyBorder="1"/>
    <xf numFmtId="0" fontId="7" fillId="0" borderId="0" xfId="0" applyFont="1" applyBorder="1"/>
    <xf numFmtId="167" fontId="7" fillId="0" borderId="0" xfId="10" applyNumberFormat="1" applyFont="1" applyBorder="1"/>
    <xf numFmtId="166" fontId="19" fillId="0" borderId="0" xfId="0" applyNumberFormat="1" applyFont="1" applyBorder="1"/>
    <xf numFmtId="166" fontId="33" fillId="0" borderId="0" xfId="0" applyNumberFormat="1" applyFont="1" applyBorder="1"/>
    <xf numFmtId="166" fontId="43" fillId="0" borderId="0" xfId="0" applyNumberFormat="1" applyFont="1" applyBorder="1"/>
    <xf numFmtId="0" fontId="3" fillId="0" borderId="0" xfId="0" applyFont="1" applyBorder="1"/>
    <xf numFmtId="3" fontId="7" fillId="0" borderId="0" xfId="7" applyNumberFormat="1" applyFont="1" applyAlignment="1">
      <alignment horizontal="left"/>
    </xf>
    <xf numFmtId="0" fontId="35" fillId="0" borderId="0" xfId="0" applyFont="1" applyBorder="1" applyAlignment="1">
      <alignment horizontal="left"/>
    </xf>
    <xf numFmtId="49" fontId="3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6" fontId="18" fillId="0" borderId="0" xfId="0" applyNumberFormat="1" applyFont="1" applyFill="1" applyBorder="1"/>
    <xf numFmtId="0" fontId="0" fillId="0" borderId="0" xfId="0" applyFill="1" applyAlignment="1">
      <alignment horizontal="center"/>
    </xf>
    <xf numFmtId="165" fontId="0" fillId="0" borderId="0" xfId="0" applyNumberFormat="1" applyAlignment="1">
      <alignment horizontal="right"/>
    </xf>
    <xf numFmtId="165" fontId="4" fillId="2" borderId="0" xfId="1" applyNumberFormat="1" applyFont="1" applyFill="1" applyBorder="1"/>
    <xf numFmtId="165" fontId="4" fillId="0" borderId="0" xfId="1" applyNumberFormat="1" applyFont="1" applyFill="1" applyBorder="1"/>
    <xf numFmtId="38" fontId="4" fillId="2" borderId="1" xfId="0" applyNumberFormat="1" applyFont="1" applyFill="1" applyBorder="1" applyAlignment="1">
      <alignment vertical="center"/>
    </xf>
    <xf numFmtId="38" fontId="4" fillId="0" borderId="1" xfId="1" applyNumberFormat="1" applyFont="1" applyFill="1" applyBorder="1" applyAlignment="1">
      <alignment horizontal="right" vertical="center" wrapText="1"/>
    </xf>
    <xf numFmtId="38" fontId="4" fillId="2" borderId="0" xfId="0" applyNumberFormat="1" applyFont="1" applyFill="1" applyBorder="1" applyAlignment="1">
      <alignment vertical="center"/>
    </xf>
    <xf numFmtId="38" fontId="5" fillId="2" borderId="0" xfId="0" applyNumberFormat="1" applyFont="1" applyFill="1" applyBorder="1"/>
    <xf numFmtId="171" fontId="5" fillId="2" borderId="0" xfId="0" applyNumberFormat="1" applyFont="1" applyFill="1" applyBorder="1"/>
    <xf numFmtId="171" fontId="5" fillId="0" borderId="0" xfId="0" applyNumberFormat="1" applyFont="1" applyFill="1" applyBorder="1"/>
    <xf numFmtId="171" fontId="5" fillId="4" borderId="0" xfId="0" applyNumberFormat="1" applyFont="1" applyFill="1" applyBorder="1"/>
    <xf numFmtId="38" fontId="4" fillId="2" borderId="0" xfId="0" applyNumberFormat="1" applyFont="1" applyFill="1" applyBorder="1"/>
    <xf numFmtId="171" fontId="4" fillId="2" borderId="0" xfId="0" applyNumberFormat="1" applyFont="1" applyFill="1" applyBorder="1"/>
    <xf numFmtId="171" fontId="4" fillId="0" borderId="0" xfId="0" applyNumberFormat="1" applyFont="1" applyFill="1" applyBorder="1"/>
    <xf numFmtId="171" fontId="4" fillId="4" borderId="0" xfId="0" applyNumberFormat="1" applyFont="1" applyFill="1" applyBorder="1"/>
    <xf numFmtId="38" fontId="4" fillId="2" borderId="0" xfId="0" quotePrefix="1" applyNumberFormat="1" applyFont="1" applyFill="1" applyBorder="1"/>
    <xf numFmtId="38" fontId="5" fillId="2" borderId="2" xfId="0" applyNumberFormat="1" applyFont="1" applyFill="1" applyBorder="1" applyAlignment="1">
      <alignment vertical="top"/>
    </xf>
    <xf numFmtId="171" fontId="5" fillId="2" borderId="2" xfId="0" applyNumberFormat="1" applyFont="1" applyFill="1" applyBorder="1" applyAlignment="1">
      <alignment vertical="top"/>
    </xf>
    <xf numFmtId="171" fontId="5" fillId="0" borderId="2" xfId="0" applyNumberFormat="1" applyFont="1" applyFill="1" applyBorder="1" applyAlignment="1">
      <alignment vertical="top"/>
    </xf>
    <xf numFmtId="171" fontId="5" fillId="4" borderId="2" xfId="0" applyNumberFormat="1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38" fontId="4" fillId="2" borderId="2" xfId="0" applyNumberFormat="1" applyFont="1" applyFill="1" applyBorder="1"/>
    <xf numFmtId="171" fontId="4" fillId="2" borderId="2" xfId="0" applyNumberFormat="1" applyFont="1" applyFill="1" applyBorder="1"/>
    <xf numFmtId="171" fontId="3" fillId="2" borderId="2" xfId="0" applyNumberFormat="1" applyFont="1" applyFill="1" applyBorder="1" applyAlignment="1">
      <alignment horizontal="right"/>
    </xf>
    <xf numFmtId="38" fontId="4" fillId="2" borderId="0" xfId="0" applyNumberFormat="1" applyFont="1" applyFill="1" applyBorder="1" applyAlignment="1">
      <alignment horizontal="right"/>
    </xf>
    <xf numFmtId="38" fontId="4" fillId="2" borderId="0" xfId="0" applyNumberFormat="1" applyFont="1" applyFill="1" applyBorder="1" applyAlignment="1">
      <alignment horizontal="left"/>
    </xf>
    <xf numFmtId="38" fontId="5" fillId="2" borderId="0" xfId="0" applyNumberFormat="1" applyFont="1" applyFill="1" applyBorder="1" applyAlignment="1">
      <alignment horizontal="right"/>
    </xf>
    <xf numFmtId="38" fontId="5" fillId="2" borderId="2" xfId="0" applyNumberFormat="1" applyFont="1" applyFill="1" applyBorder="1" applyAlignment="1">
      <alignment horizontal="right" vertical="top"/>
    </xf>
    <xf numFmtId="0" fontId="0" fillId="0" borderId="0" xfId="0" applyFill="1" applyAlignment="1">
      <alignment vertical="center"/>
    </xf>
    <xf numFmtId="165" fontId="4" fillId="4" borderId="0" xfId="1" applyNumberFormat="1" applyFont="1" applyFill="1" applyBorder="1"/>
    <xf numFmtId="171" fontId="3" fillId="4" borderId="2" xfId="0" applyNumberFormat="1" applyFont="1" applyFill="1" applyBorder="1" applyAlignment="1">
      <alignment horizontal="right"/>
    </xf>
    <xf numFmtId="38" fontId="4" fillId="2" borderId="2" xfId="0" applyNumberFormat="1" applyFont="1" applyFill="1" applyBorder="1" applyAlignment="1">
      <alignment vertical="top"/>
    </xf>
    <xf numFmtId="38" fontId="4" fillId="2" borderId="0" xfId="1" applyNumberFormat="1" applyFont="1" applyFill="1" applyBorder="1"/>
    <xf numFmtId="38" fontId="5" fillId="2" borderId="0" xfId="0" applyNumberFormat="1" applyFont="1" applyFill="1" applyBorder="1" applyAlignment="1">
      <alignment vertical="top"/>
    </xf>
    <xf numFmtId="38" fontId="4" fillId="2" borderId="0" xfId="0" applyNumberFormat="1" applyFont="1" applyFill="1" applyBorder="1" applyAlignment="1">
      <alignment vertical="top"/>
    </xf>
    <xf numFmtId="166" fontId="4" fillId="2" borderId="0" xfId="1" applyNumberFormat="1" applyFont="1" applyFill="1" applyBorder="1"/>
    <xf numFmtId="166" fontId="5" fillId="2" borderId="0" xfId="0" applyNumberFormat="1" applyFont="1" applyFill="1" applyBorder="1" applyAlignment="1">
      <alignment vertical="top"/>
    </xf>
    <xf numFmtId="166" fontId="4" fillId="2" borderId="2" xfId="1" applyNumberFormat="1" applyFont="1" applyFill="1" applyBorder="1"/>
    <xf numFmtId="165" fontId="4" fillId="2" borderId="2" xfId="1" applyNumberFormat="1" applyFont="1" applyFill="1" applyBorder="1"/>
    <xf numFmtId="38" fontId="4" fillId="2" borderId="2" xfId="0" applyNumberFormat="1" applyFont="1" applyFill="1" applyBorder="1" applyAlignment="1">
      <alignment vertical="center"/>
    </xf>
    <xf numFmtId="167" fontId="1" fillId="0" borderId="0" xfId="10" applyNumberFormat="1" applyFont="1"/>
    <xf numFmtId="165" fontId="0" fillId="0" borderId="2" xfId="0" applyNumberFormat="1" applyFill="1" applyBorder="1"/>
    <xf numFmtId="3" fontId="0" fillId="0" borderId="0" xfId="0" applyNumberFormat="1" applyBorder="1" applyAlignment="1">
      <alignment vertical="top"/>
    </xf>
    <xf numFmtId="167" fontId="1" fillId="0" borderId="0" xfId="10" applyNumberFormat="1" applyBorder="1" applyAlignment="1">
      <alignment vertical="top"/>
    </xf>
    <xf numFmtId="0" fontId="0" fillId="0" borderId="0" xfId="0" applyBorder="1" applyAlignment="1">
      <alignment vertical="top"/>
    </xf>
    <xf numFmtId="167" fontId="1" fillId="0" borderId="0" xfId="10" applyNumberFormat="1" applyFont="1" applyBorder="1" applyAlignment="1">
      <alignment vertical="top"/>
    </xf>
    <xf numFmtId="167" fontId="1" fillId="0" borderId="0" xfId="10" applyNumberFormat="1" applyFont="1" applyBorder="1" applyAlignment="1">
      <alignment vertical="center"/>
    </xf>
    <xf numFmtId="0" fontId="0" fillId="0" borderId="4" xfId="0" applyBorder="1"/>
    <xf numFmtId="38" fontId="0" fillId="0" borderId="0" xfId="0" applyNumberFormat="1"/>
    <xf numFmtId="179" fontId="7" fillId="0" borderId="0" xfId="1" applyNumberFormat="1" applyFont="1" applyFill="1" applyBorder="1"/>
    <xf numFmtId="0" fontId="0" fillId="0" borderId="1" xfId="0" applyFill="1" applyBorder="1" applyAlignment="1">
      <alignment horizontal="left" vertical="center" indent="1"/>
    </xf>
    <xf numFmtId="179" fontId="7" fillId="0" borderId="1" xfId="1" applyNumberFormat="1" applyFont="1" applyFill="1" applyBorder="1" applyAlignment="1">
      <alignment vertical="center"/>
    </xf>
    <xf numFmtId="3" fontId="0" fillId="0" borderId="0" xfId="0" applyNumberFormat="1" applyBorder="1"/>
    <xf numFmtId="0" fontId="0" fillId="0" borderId="3" xfId="0" applyFill="1" applyBorder="1" applyAlignment="1">
      <alignment horizontal="center"/>
    </xf>
    <xf numFmtId="0" fontId="7" fillId="0" borderId="3" xfId="0" applyFont="1" applyBorder="1"/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3" fontId="0" fillId="0" borderId="2" xfId="0" applyNumberFormat="1" applyBorder="1" applyAlignment="1">
      <alignment vertical="top"/>
    </xf>
    <xf numFmtId="1" fontId="5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right" wrapText="1"/>
    </xf>
    <xf numFmtId="0" fontId="0" fillId="0" borderId="9" xfId="0" applyFill="1" applyBorder="1" applyAlignment="1">
      <alignment horizontal="right" wrapText="1"/>
    </xf>
    <xf numFmtId="0" fontId="0" fillId="0" borderId="10" xfId="0" applyFill="1" applyBorder="1" applyAlignment="1">
      <alignment horizontal="right" wrapText="1"/>
    </xf>
    <xf numFmtId="0" fontId="0" fillId="0" borderId="11" xfId="0" applyFill="1" applyBorder="1" applyAlignment="1">
      <alignment horizontal="right" wrapText="1"/>
    </xf>
    <xf numFmtId="0" fontId="0" fillId="0" borderId="0" xfId="0" applyFill="1" applyAlignment="1">
      <alignment horizontal="right" wrapText="1"/>
    </xf>
    <xf numFmtId="0" fontId="0" fillId="0" borderId="9" xfId="0" applyBorder="1"/>
    <xf numFmtId="0" fontId="0" fillId="0" borderId="10" xfId="0" applyBorder="1"/>
    <xf numFmtId="178" fontId="0" fillId="0" borderId="9" xfId="0" applyNumberFormat="1" applyBorder="1"/>
    <xf numFmtId="178" fontId="0" fillId="0" borderId="0" xfId="0" applyNumberFormat="1" applyBorder="1"/>
    <xf numFmtId="178" fontId="0" fillId="0" borderId="10" xfId="0" applyNumberFormat="1" applyBorder="1"/>
    <xf numFmtId="3" fontId="0" fillId="0" borderId="9" xfId="0" applyNumberFormat="1" applyFill="1" applyBorder="1"/>
    <xf numFmtId="3" fontId="0" fillId="0" borderId="0" xfId="0" applyNumberFormat="1" applyFill="1" applyBorder="1"/>
    <xf numFmtId="3" fontId="0" fillId="0" borderId="10" xfId="0" applyNumberFormat="1" applyFill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1" xfId="0" applyBorder="1"/>
    <xf numFmtId="166" fontId="0" fillId="0" borderId="9" xfId="0" applyNumberFormat="1" applyFill="1" applyBorder="1"/>
    <xf numFmtId="166" fontId="0" fillId="0" borderId="0" xfId="0" applyNumberFormat="1" applyFill="1" applyBorder="1"/>
    <xf numFmtId="166" fontId="0" fillId="0" borderId="10" xfId="0" applyNumberFormat="1" applyFill="1" applyBorder="1"/>
    <xf numFmtId="166" fontId="0" fillId="0" borderId="9" xfId="0" applyNumberFormat="1" applyBorder="1"/>
    <xf numFmtId="166" fontId="0" fillId="0" borderId="0" xfId="0" applyNumberFormat="1" applyBorder="1"/>
    <xf numFmtId="166" fontId="0" fillId="0" borderId="10" xfId="0" applyNumberFormat="1" applyBorder="1"/>
    <xf numFmtId="165" fontId="0" fillId="0" borderId="11" xfId="0" applyNumberFormat="1" applyFill="1" applyBorder="1"/>
    <xf numFmtId="165" fontId="0" fillId="0" borderId="9" xfId="0" applyNumberFormat="1" applyFill="1" applyBorder="1"/>
    <xf numFmtId="165" fontId="0" fillId="0" borderId="0" xfId="0" applyNumberFormat="1" applyFill="1" applyBorder="1"/>
    <xf numFmtId="165" fontId="0" fillId="0" borderId="10" xfId="0" applyNumberFormat="1" applyFill="1" applyBorder="1"/>
    <xf numFmtId="167" fontId="1" fillId="0" borderId="9" xfId="10" applyNumberFormat="1" applyBorder="1"/>
    <xf numFmtId="167" fontId="1" fillId="0" borderId="0" xfId="10" applyNumberFormat="1" applyBorder="1"/>
    <xf numFmtId="167" fontId="1" fillId="0" borderId="10" xfId="10" applyNumberFormat="1" applyBorder="1"/>
    <xf numFmtId="166" fontId="0" fillId="0" borderId="0" xfId="0" applyNumberFormat="1"/>
    <xf numFmtId="3" fontId="0" fillId="0" borderId="9" xfId="0" applyNumberFormat="1" applyBorder="1" applyAlignment="1">
      <alignment vertical="top"/>
    </xf>
    <xf numFmtId="3" fontId="0" fillId="0" borderId="10" xfId="0" applyNumberFormat="1" applyBorder="1" applyAlignment="1">
      <alignment vertical="top"/>
    </xf>
    <xf numFmtId="166" fontId="0" fillId="0" borderId="0" xfId="0" applyNumberFormat="1" applyBorder="1" applyAlignment="1">
      <alignment vertical="top"/>
    </xf>
    <xf numFmtId="166" fontId="0" fillId="0" borderId="9" xfId="0" applyNumberFormat="1" applyBorder="1" applyAlignment="1">
      <alignment vertical="top"/>
    </xf>
    <xf numFmtId="166" fontId="0" fillId="0" borderId="10" xfId="0" applyNumberFormat="1" applyBorder="1" applyAlignment="1">
      <alignment vertical="top"/>
    </xf>
    <xf numFmtId="0" fontId="0" fillId="0" borderId="11" xfId="0" applyFill="1" applyBorder="1" applyAlignment="1">
      <alignment vertical="top"/>
    </xf>
    <xf numFmtId="165" fontId="0" fillId="0" borderId="0" xfId="0" applyNumberFormat="1" applyFill="1" applyBorder="1" applyAlignment="1">
      <alignment vertical="top"/>
    </xf>
    <xf numFmtId="0" fontId="0" fillId="0" borderId="0" xfId="0" applyBorder="1" applyAlignment="1">
      <alignment horizontal="right"/>
    </xf>
    <xf numFmtId="3" fontId="0" fillId="0" borderId="12" xfId="0" applyNumberFormat="1" applyBorder="1" applyAlignment="1">
      <alignment vertical="top"/>
    </xf>
    <xf numFmtId="3" fontId="0" fillId="0" borderId="13" xfId="0" applyNumberFormat="1" applyBorder="1" applyAlignment="1">
      <alignment vertical="top"/>
    </xf>
    <xf numFmtId="166" fontId="0" fillId="0" borderId="12" xfId="0" applyNumberFormat="1" applyBorder="1" applyAlignment="1">
      <alignment vertical="top"/>
    </xf>
    <xf numFmtId="166" fontId="0" fillId="0" borderId="2" xfId="0" applyNumberFormat="1" applyBorder="1" applyAlignment="1">
      <alignment vertical="top"/>
    </xf>
    <xf numFmtId="166" fontId="0" fillId="0" borderId="13" xfId="0" applyNumberFormat="1" applyBorder="1" applyAlignment="1">
      <alignment vertical="top"/>
    </xf>
    <xf numFmtId="166" fontId="0" fillId="0" borderId="12" xfId="0" applyNumberFormat="1" applyBorder="1"/>
    <xf numFmtId="166" fontId="0" fillId="0" borderId="2" xfId="0" applyNumberFormat="1" applyBorder="1"/>
    <xf numFmtId="166" fontId="0" fillId="0" borderId="13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7" fontId="1" fillId="0" borderId="12" xfId="10" applyNumberFormat="1" applyBorder="1"/>
    <xf numFmtId="167" fontId="1" fillId="0" borderId="2" xfId="10" applyNumberFormat="1" applyBorder="1"/>
    <xf numFmtId="167" fontId="1" fillId="0" borderId="13" xfId="10" applyNumberFormat="1" applyBorder="1"/>
    <xf numFmtId="0" fontId="0" fillId="0" borderId="14" xfId="0" applyFill="1" applyBorder="1" applyAlignment="1">
      <alignment vertical="top"/>
    </xf>
    <xf numFmtId="165" fontId="0" fillId="0" borderId="12" xfId="0" applyNumberFormat="1" applyFill="1" applyBorder="1"/>
    <xf numFmtId="165" fontId="0" fillId="0" borderId="13" xfId="0" applyNumberFormat="1" applyFill="1" applyBorder="1"/>
    <xf numFmtId="0" fontId="0" fillId="0" borderId="4" xfId="0" applyBorder="1" applyAlignment="1">
      <alignment horizontal="left" indent="1"/>
    </xf>
    <xf numFmtId="167" fontId="1" fillId="0" borderId="0" xfId="10" applyNumberFormat="1" applyFont="1" applyAlignment="1">
      <alignment vertical="top"/>
    </xf>
    <xf numFmtId="3" fontId="0" fillId="0" borderId="9" xfId="0" applyNumberFormat="1" applyFill="1" applyBorder="1" applyAlignment="1">
      <alignment vertical="top"/>
    </xf>
    <xf numFmtId="3" fontId="0" fillId="0" borderId="0" xfId="0" applyNumberFormat="1" applyAlignment="1">
      <alignment vertical="top"/>
    </xf>
    <xf numFmtId="167" fontId="1" fillId="0" borderId="9" xfId="10" applyNumberFormat="1" applyBorder="1" applyAlignment="1">
      <alignment vertical="top"/>
    </xf>
    <xf numFmtId="167" fontId="1" fillId="0" borderId="10" xfId="10" applyNumberFormat="1" applyBorder="1" applyAlignment="1">
      <alignment vertical="top"/>
    </xf>
    <xf numFmtId="165" fontId="0" fillId="0" borderId="9" xfId="0" applyNumberFormat="1" applyFill="1" applyBorder="1" applyAlignment="1">
      <alignment vertical="top"/>
    </xf>
    <xf numFmtId="165" fontId="0" fillId="0" borderId="10" xfId="0" applyNumberFormat="1" applyFill="1" applyBorder="1" applyAlignment="1">
      <alignment vertical="top"/>
    </xf>
    <xf numFmtId="0" fontId="0" fillId="0" borderId="11" xfId="0" applyBorder="1" applyAlignment="1">
      <alignment horizontal="right"/>
    </xf>
    <xf numFmtId="0" fontId="0" fillId="0" borderId="14" xfId="0" applyBorder="1" applyAlignment="1">
      <alignment horizontal="right" vertical="top"/>
    </xf>
    <xf numFmtId="0" fontId="0" fillId="0" borderId="14" xfId="0" applyFill="1" applyBorder="1" applyAlignment="1">
      <alignment horizontal="right" wrapText="1"/>
    </xf>
    <xf numFmtId="0" fontId="0" fillId="0" borderId="12" xfId="0" applyFill="1" applyBorder="1" applyAlignment="1">
      <alignment horizontal="right" wrapText="1"/>
    </xf>
    <xf numFmtId="0" fontId="0" fillId="0" borderId="2" xfId="0" applyFill="1" applyBorder="1" applyAlignment="1">
      <alignment horizontal="right" wrapText="1"/>
    </xf>
    <xf numFmtId="0" fontId="0" fillId="0" borderId="13" xfId="0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4" fontId="10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horizontal="right" vertical="center"/>
    </xf>
    <xf numFmtId="0" fontId="1" fillId="0" borderId="0" xfId="12"/>
    <xf numFmtId="174" fontId="0" fillId="0" borderId="1" xfId="0" applyNumberFormat="1" applyBorder="1" applyAlignment="1">
      <alignment vertical="center"/>
    </xf>
    <xf numFmtId="174" fontId="0" fillId="0" borderId="1" xfId="0" applyNumberFormat="1" applyBorder="1" applyAlignment="1">
      <alignment horizontal="right" vertical="top" wrapText="1"/>
    </xf>
    <xf numFmtId="174" fontId="0" fillId="0" borderId="0" xfId="0" applyNumberFormat="1" applyAlignment="1">
      <alignment vertical="center"/>
    </xf>
    <xf numFmtId="174" fontId="0" fillId="0" borderId="0" xfId="0" applyNumberFormat="1" applyBorder="1" applyAlignment="1">
      <alignment vertical="top"/>
    </xf>
    <xf numFmtId="174" fontId="0" fillId="0" borderId="2" xfId="0" applyNumberFormat="1" applyBorder="1" applyAlignment="1">
      <alignment vertical="top"/>
    </xf>
    <xf numFmtId="174" fontId="0" fillId="0" borderId="0" xfId="0" applyNumberFormat="1"/>
    <xf numFmtId="174" fontId="0" fillId="0" borderId="0" xfId="0" applyNumberFormat="1" applyBorder="1"/>
    <xf numFmtId="165" fontId="0" fillId="0" borderId="2" xfId="0" applyNumberFormat="1" applyBorder="1" applyAlignment="1">
      <alignment vertical="top"/>
    </xf>
    <xf numFmtId="174" fontId="0" fillId="0" borderId="2" xfId="0" applyNumberFormat="1" applyBorder="1"/>
    <xf numFmtId="165" fontId="0" fillId="0" borderId="4" xfId="0" applyNumberFormat="1" applyBorder="1"/>
    <xf numFmtId="165" fontId="0" fillId="0" borderId="0" xfId="0" applyNumberFormat="1" applyBorder="1" applyAlignment="1">
      <alignment vertical="top"/>
    </xf>
    <xf numFmtId="174" fontId="0" fillId="0" borderId="4" xfId="0" applyNumberFormat="1" applyBorder="1" applyAlignment="1">
      <alignment vertical="center"/>
    </xf>
    <xf numFmtId="174" fontId="0" fillId="0" borderId="4" xfId="0" applyNumberFormat="1" applyBorder="1" applyAlignment="1">
      <alignment horizontal="right" vertical="top" wrapText="1"/>
    </xf>
    <xf numFmtId="174" fontId="0" fillId="3" borderId="0" xfId="0" applyNumberFormat="1" applyFill="1"/>
    <xf numFmtId="174" fontId="0" fillId="3" borderId="0" xfId="0" applyNumberFormat="1" applyFill="1" applyBorder="1"/>
    <xf numFmtId="166" fontId="1" fillId="0" borderId="0" xfId="0" applyNumberFormat="1" applyFont="1"/>
    <xf numFmtId="166" fontId="1" fillId="0" borderId="0" xfId="0" applyNumberFormat="1" applyFont="1" applyAlignment="1">
      <alignment horizontal="left" indent="1"/>
    </xf>
    <xf numFmtId="166" fontId="1" fillId="0" borderId="0" xfId="0" applyNumberFormat="1" applyFont="1" applyFill="1"/>
    <xf numFmtId="166" fontId="1" fillId="0" borderId="0" xfId="13" applyNumberFormat="1" applyFont="1" applyFill="1"/>
    <xf numFmtId="166" fontId="1" fillId="0" borderId="1" xfId="0" applyNumberFormat="1" applyFont="1" applyFill="1" applyBorder="1"/>
    <xf numFmtId="166" fontId="1" fillId="0" borderId="1" xfId="0" applyNumberFormat="1" applyFont="1" applyFill="1" applyBorder="1" applyAlignment="1">
      <alignment horizontal="center"/>
    </xf>
    <xf numFmtId="166" fontId="9" fillId="0" borderId="0" xfId="0" applyNumberFormat="1" applyFont="1" applyFill="1"/>
    <xf numFmtId="166" fontId="9" fillId="0" borderId="0" xfId="14" applyNumberFormat="1" applyFont="1" applyFill="1"/>
    <xf numFmtId="166" fontId="3" fillId="0" borderId="0" xfId="0" applyNumberFormat="1" applyFont="1" applyFill="1"/>
    <xf numFmtId="166" fontId="1" fillId="0" borderId="0" xfId="0" applyNumberFormat="1" applyFont="1" applyFill="1" applyAlignment="1">
      <alignment horizontal="left" indent="1"/>
    </xf>
    <xf numFmtId="166" fontId="1" fillId="0" borderId="0" xfId="14" applyNumberFormat="1" applyFont="1" applyFill="1"/>
    <xf numFmtId="166" fontId="1" fillId="0" borderId="0" xfId="0" applyNumberFormat="1" applyFont="1" applyFill="1" applyAlignment="1">
      <alignment horizontal="left" indent="2"/>
    </xf>
    <xf numFmtId="166" fontId="1" fillId="0" borderId="0" xfId="0" applyNumberFormat="1" applyFont="1" applyFill="1" applyAlignment="1">
      <alignment horizontal="left" wrapText="1" indent="1"/>
    </xf>
    <xf numFmtId="0" fontId="1" fillId="0" borderId="0" xfId="0" applyFont="1" applyFill="1" applyAlignment="1">
      <alignment horizontal="left" vertical="top" wrapText="1" indent="2"/>
    </xf>
    <xf numFmtId="166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left" wrapText="1" indent="2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vertical="top" indent="1"/>
    </xf>
    <xf numFmtId="0" fontId="1" fillId="0" borderId="2" xfId="0" applyFont="1" applyBorder="1"/>
    <xf numFmtId="166" fontId="1" fillId="0" borderId="2" xfId="0" applyNumberFormat="1" applyFont="1" applyBorder="1"/>
    <xf numFmtId="168" fontId="4" fillId="0" borderId="3" xfId="0" applyNumberFormat="1" applyFont="1" applyBorder="1" applyAlignment="1">
      <alignment horizontal="right"/>
    </xf>
    <xf numFmtId="177" fontId="9" fillId="0" borderId="0" xfId="14" applyNumberFormat="1" applyFont="1" applyFill="1"/>
    <xf numFmtId="177" fontId="3" fillId="0" borderId="0" xfId="0" applyNumberFormat="1" applyFont="1" applyFill="1"/>
    <xf numFmtId="177" fontId="1" fillId="0" borderId="0" xfId="0" applyNumberFormat="1" applyFont="1" applyFill="1"/>
    <xf numFmtId="177" fontId="1" fillId="0" borderId="0" xfId="14" applyNumberFormat="1" applyFont="1" applyFill="1"/>
    <xf numFmtId="177" fontId="3" fillId="0" borderId="0" xfId="14" applyNumberFormat="1" applyFont="1" applyFill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165" fontId="0" fillId="0" borderId="11" xfId="0" applyNumberFormat="1" applyFill="1" applyBorder="1" applyAlignment="1">
      <alignment vertical="top"/>
    </xf>
    <xf numFmtId="180" fontId="47" fillId="0" borderId="0" xfId="14" applyNumberFormat="1" applyFont="1" applyFill="1"/>
    <xf numFmtId="167" fontId="47" fillId="0" borderId="0" xfId="10" applyNumberFormat="1" applyFont="1" applyFill="1"/>
    <xf numFmtId="49" fontId="21" fillId="0" borderId="0" xfId="0" applyNumberFormat="1" applyFont="1" applyFill="1" applyAlignment="1">
      <alignment horizontal="center"/>
    </xf>
    <xf numFmtId="0" fontId="21" fillId="0" borderId="0" xfId="0" applyFont="1" applyFill="1"/>
    <xf numFmtId="0" fontId="33" fillId="0" borderId="0" xfId="0" applyFont="1" applyFill="1" applyAlignment="1">
      <alignment horizontal="left" indent="2"/>
    </xf>
    <xf numFmtId="177" fontId="5" fillId="0" borderId="0" xfId="0" applyNumberFormat="1" applyFont="1" applyFill="1"/>
    <xf numFmtId="177" fontId="5" fillId="0" borderId="2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top"/>
    </xf>
    <xf numFmtId="0" fontId="48" fillId="0" borderId="0" xfId="0" applyFont="1"/>
    <xf numFmtId="167" fontId="18" fillId="0" borderId="0" xfId="10" applyNumberFormat="1" applyFont="1" applyFill="1" applyAlignment="1">
      <alignment horizontal="right"/>
    </xf>
    <xf numFmtId="167" fontId="21" fillId="0" borderId="0" xfId="10" applyNumberFormat="1" applyFont="1" applyFill="1" applyAlignment="1">
      <alignment horizontal="right"/>
    </xf>
    <xf numFmtId="167" fontId="0" fillId="0" borderId="0" xfId="0" applyNumberFormat="1"/>
    <xf numFmtId="166" fontId="9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166" fontId="9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vertical="center"/>
    </xf>
    <xf numFmtId="9" fontId="21" fillId="0" borderId="2" xfId="10" applyNumberFormat="1" applyFont="1" applyFill="1" applyBorder="1" applyAlignment="1">
      <alignment horizontal="right" vertical="center"/>
    </xf>
    <xf numFmtId="9" fontId="0" fillId="0" borderId="0" xfId="10" applyFont="1"/>
    <xf numFmtId="0" fontId="33" fillId="0" borderId="0" xfId="0" applyFont="1" applyFill="1" applyAlignment="1">
      <alignment horizontal="left" indent="1"/>
    </xf>
    <xf numFmtId="168" fontId="4" fillId="0" borderId="0" xfId="1" applyNumberFormat="1" applyFont="1" applyAlignment="1">
      <alignment vertical="top"/>
    </xf>
    <xf numFmtId="0" fontId="1" fillId="0" borderId="0" xfId="12" applyAlignment="1">
      <alignment horizontal="left" indent="1"/>
    </xf>
    <xf numFmtId="0" fontId="1" fillId="0" borderId="0" xfId="12" applyFill="1" applyAlignment="1">
      <alignment horizontal="left" indent="1"/>
    </xf>
    <xf numFmtId="0" fontId="5" fillId="0" borderId="0" xfId="12" applyFont="1" applyBorder="1" applyAlignment="1">
      <alignment horizontal="left" vertical="center" indent="1"/>
    </xf>
    <xf numFmtId="0" fontId="1" fillId="0" borderId="0" xfId="12" applyAlignment="1"/>
    <xf numFmtId="0" fontId="1" fillId="0" borderId="0" xfId="12" applyFont="1"/>
    <xf numFmtId="170" fontId="5" fillId="0" borderId="0" xfId="3" applyNumberFormat="1" applyFont="1"/>
    <xf numFmtId="0" fontId="11" fillId="0" borderId="3" xfId="12" applyFont="1" applyBorder="1"/>
    <xf numFmtId="3" fontId="4" fillId="0" borderId="2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0" fontId="1" fillId="0" borderId="0" xfId="0" applyFont="1" applyFill="1"/>
    <xf numFmtId="0" fontId="1" fillId="0" borderId="0" xfId="0" applyFont="1" applyFill="1" applyAlignment="1">
      <alignment vertical="top"/>
    </xf>
    <xf numFmtId="3" fontId="1" fillId="0" borderId="2" xfId="0" applyNumberFormat="1" applyFont="1" applyFill="1" applyBorder="1" applyAlignment="1">
      <alignment horizontal="right" vertical="top"/>
    </xf>
    <xf numFmtId="4" fontId="1" fillId="0" borderId="0" xfId="0" applyNumberFormat="1" applyFont="1" applyFill="1" applyAlignment="1">
      <alignment horizontal="left" wrapText="1"/>
    </xf>
    <xf numFmtId="4" fontId="1" fillId="0" borderId="0" xfId="0" applyNumberFormat="1" applyFont="1" applyFill="1" applyAlignment="1">
      <alignment horizontal="left"/>
    </xf>
    <xf numFmtId="177" fontId="1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left"/>
    </xf>
    <xf numFmtId="166" fontId="21" fillId="0" borderId="0" xfId="0" applyNumberFormat="1" applyFont="1" applyFill="1"/>
    <xf numFmtId="166" fontId="7" fillId="0" borderId="0" xfId="0" applyNumberFormat="1" applyFont="1" applyAlignment="1">
      <alignment horizontal="right"/>
    </xf>
    <xf numFmtId="0" fontId="0" fillId="0" borderId="3" xfId="0" applyBorder="1" applyAlignment="1">
      <alignment vertical="top"/>
    </xf>
    <xf numFmtId="0" fontId="0" fillId="0" borderId="3" xfId="0" applyFill="1" applyBorder="1" applyAlignment="1">
      <alignment horizontal="center" vertical="top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/>
    </xf>
    <xf numFmtId="0" fontId="52" fillId="0" borderId="0" xfId="0" applyFont="1" applyFill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51" fillId="0" borderId="0" xfId="0" applyFont="1" applyFill="1" applyAlignment="1">
      <alignment horizontal="center"/>
    </xf>
    <xf numFmtId="0" fontId="51" fillId="0" borderId="0" xfId="0" applyFont="1" applyFill="1"/>
    <xf numFmtId="0" fontId="49" fillId="0" borderId="3" xfId="0" applyFont="1" applyFill="1" applyBorder="1" applyAlignment="1">
      <alignment horizontal="center" vertical="center" wrapText="1"/>
    </xf>
    <xf numFmtId="0" fontId="50" fillId="0" borderId="0" xfId="6" applyFont="1" applyFill="1" applyAlignment="1" applyProtection="1">
      <alignment horizontal="center"/>
    </xf>
    <xf numFmtId="0" fontId="7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0" fontId="1" fillId="0" borderId="7" xfId="0" applyFont="1" applyBorder="1" applyAlignment="1">
      <alignment horizontal="left"/>
    </xf>
    <xf numFmtId="165" fontId="1" fillId="0" borderId="0" xfId="0" applyNumberFormat="1" applyFont="1"/>
    <xf numFmtId="175" fontId="7" fillId="0" borderId="0" xfId="2" applyNumberFormat="1" applyFont="1" applyAlignment="1">
      <alignment horizontal="right"/>
    </xf>
    <xf numFmtId="166" fontId="1" fillId="0" borderId="2" xfId="0" applyNumberFormat="1" applyFont="1" applyFill="1" applyBorder="1" applyAlignment="1">
      <alignment horizontal="left" indent="1"/>
    </xf>
    <xf numFmtId="166" fontId="1" fillId="0" borderId="2" xfId="0" applyNumberFormat="1" applyFont="1" applyFill="1" applyBorder="1"/>
    <xf numFmtId="177" fontId="1" fillId="0" borderId="2" xfId="0" applyNumberFormat="1" applyFont="1" applyFill="1" applyBorder="1"/>
    <xf numFmtId="166" fontId="1" fillId="0" borderId="0" xfId="0" applyNumberFormat="1" applyFont="1" applyFill="1" applyBorder="1" applyAlignment="1">
      <alignment horizontal="left" indent="1"/>
    </xf>
    <xf numFmtId="166" fontId="1" fillId="0" borderId="0" xfId="0" applyNumberFormat="1" applyFont="1" applyFill="1" applyBorder="1"/>
    <xf numFmtId="177" fontId="1" fillId="0" borderId="0" xfId="0" applyNumberFormat="1" applyFont="1" applyFill="1" applyBorder="1"/>
    <xf numFmtId="177" fontId="9" fillId="0" borderId="0" xfId="0" applyNumberFormat="1" applyFont="1" applyFill="1" applyAlignment="1">
      <alignment horizontal="right"/>
    </xf>
    <xf numFmtId="165" fontId="1" fillId="2" borderId="0" xfId="0" applyNumberFormat="1" applyFont="1" applyFill="1" applyBorder="1"/>
    <xf numFmtId="38" fontId="1" fillId="2" borderId="0" xfId="0" applyNumberFormat="1" applyFont="1" applyFill="1" applyBorder="1"/>
    <xf numFmtId="166" fontId="1" fillId="2" borderId="0" xfId="0" applyNumberFormat="1" applyFont="1" applyFill="1" applyBorder="1"/>
    <xf numFmtId="173" fontId="1" fillId="0" borderId="0" xfId="0" applyNumberFormat="1" applyFont="1" applyBorder="1" applyAlignment="1">
      <alignment horizontal="center" vertical="center"/>
    </xf>
    <xf numFmtId="173" fontId="1" fillId="0" borderId="2" xfId="0" applyNumberFormat="1" applyFont="1" applyBorder="1" applyAlignment="1">
      <alignment horizontal="center" vertical="top"/>
    </xf>
    <xf numFmtId="170" fontId="1" fillId="0" borderId="0" xfId="3" applyNumberFormat="1" applyFill="1"/>
    <xf numFmtId="170" fontId="1" fillId="0" borderId="3" xfId="3" applyNumberFormat="1" applyFill="1" applyBorder="1"/>
    <xf numFmtId="170" fontId="5" fillId="0" borderId="3" xfId="3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181" fontId="4" fillId="0" borderId="0" xfId="1" applyNumberFormat="1" applyFont="1" applyBorder="1" applyAlignment="1"/>
    <xf numFmtId="181" fontId="4" fillId="0" borderId="0" xfId="1" applyNumberFormat="1" applyFont="1" applyFill="1"/>
    <xf numFmtId="181" fontId="4" fillId="0" borderId="0" xfId="1" applyNumberFormat="1" applyFont="1" applyFill="1" applyBorder="1" applyAlignment="1"/>
    <xf numFmtId="181" fontId="4" fillId="0" borderId="2" xfId="1" applyNumberFormat="1" applyFont="1" applyFill="1" applyBorder="1" applyAlignment="1">
      <alignment vertical="top"/>
    </xf>
    <xf numFmtId="0" fontId="4" fillId="0" borderId="0" xfId="0" applyFont="1" applyFill="1"/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" fillId="2" borderId="0" xfId="0" applyFont="1" applyFill="1" applyBorder="1"/>
    <xf numFmtId="0" fontId="1" fillId="2" borderId="2" xfId="0" applyFont="1" applyFill="1" applyBorder="1" applyAlignment="1">
      <alignment vertical="top"/>
    </xf>
    <xf numFmtId="0" fontId="19" fillId="0" borderId="0" xfId="0" applyFont="1" applyAlignment="1">
      <alignment horizontal="left"/>
    </xf>
    <xf numFmtId="165" fontId="1" fillId="2" borderId="2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165" fontId="1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9" fontId="1" fillId="2" borderId="0" xfId="10" applyFont="1" applyFill="1" applyBorder="1"/>
    <xf numFmtId="167" fontId="1" fillId="2" borderId="0" xfId="10" applyNumberFormat="1" applyFont="1" applyFill="1" applyBorder="1"/>
    <xf numFmtId="167" fontId="1" fillId="2" borderId="2" xfId="10" applyNumberFormat="1" applyFont="1" applyFill="1" applyBorder="1" applyAlignment="1">
      <alignment vertical="top"/>
    </xf>
    <xf numFmtId="166" fontId="1" fillId="2" borderId="2" xfId="0" applyNumberFormat="1" applyFont="1" applyFill="1" applyBorder="1" applyAlignment="1">
      <alignment vertical="top"/>
    </xf>
    <xf numFmtId="166" fontId="1" fillId="2" borderId="0" xfId="0" applyNumberFormat="1" applyFont="1" applyFill="1" applyBorder="1" applyAlignment="1">
      <alignment vertical="top"/>
    </xf>
    <xf numFmtId="177" fontId="1" fillId="0" borderId="2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/>
    </xf>
    <xf numFmtId="0" fontId="11" fillId="0" borderId="0" xfId="0" applyFont="1" applyFill="1" applyAlignment="1">
      <alignment vertical="center"/>
    </xf>
    <xf numFmtId="3" fontId="0" fillId="0" borderId="0" xfId="0" applyNumberFormat="1" applyFill="1"/>
    <xf numFmtId="0" fontId="5" fillId="0" borderId="4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indent="1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169" fontId="1" fillId="0" borderId="1" xfId="0" applyNumberFormat="1" applyFont="1" applyBorder="1" applyAlignment="1">
      <alignment horizontal="right" vertical="center" wrapText="1"/>
    </xf>
    <xf numFmtId="169" fontId="3" fillId="0" borderId="0" xfId="0" applyNumberFormat="1" applyFont="1" applyBorder="1"/>
    <xf numFmtId="169" fontId="3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/>
    </xf>
    <xf numFmtId="182" fontId="3" fillId="0" borderId="0" xfId="0" applyNumberFormat="1" applyFont="1" applyBorder="1" applyAlignment="1">
      <alignment vertical="center"/>
    </xf>
    <xf numFmtId="183" fontId="0" fillId="0" borderId="0" xfId="0" applyNumberFormat="1"/>
    <xf numFmtId="169" fontId="0" fillId="0" borderId="2" xfId="0" applyNumberFormat="1" applyBorder="1" applyAlignment="1">
      <alignment vertical="center"/>
    </xf>
    <xf numFmtId="169" fontId="3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center"/>
    </xf>
    <xf numFmtId="173" fontId="0" fillId="0" borderId="2" xfId="0" applyNumberForma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/>
    <xf numFmtId="183" fontId="3" fillId="0" borderId="0" xfId="0" applyNumberFormat="1" applyFont="1"/>
    <xf numFmtId="169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/>
    <xf numFmtId="183" fontId="1" fillId="0" borderId="0" xfId="0" applyNumberFormat="1" applyFont="1" applyAlignment="1">
      <alignment horizontal="center"/>
    </xf>
    <xf numFmtId="169" fontId="1" fillId="0" borderId="0" xfId="0" applyNumberFormat="1" applyFont="1" applyBorder="1" applyAlignment="1">
      <alignment horizontal="right" vertical="center" wrapText="1"/>
    </xf>
    <xf numFmtId="169" fontId="3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183" fontId="0" fillId="0" borderId="2" xfId="0" applyNumberFormat="1" applyBorder="1" applyAlignment="1">
      <alignment vertical="center"/>
    </xf>
    <xf numFmtId="183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169" fontId="11" fillId="0" borderId="0" xfId="0" applyNumberFormat="1" applyFont="1" applyBorder="1"/>
    <xf numFmtId="169" fontId="53" fillId="0" borderId="0" xfId="0" applyNumberFormat="1" applyFont="1" applyBorder="1"/>
    <xf numFmtId="3" fontId="3" fillId="0" borderId="2" xfId="0" applyNumberFormat="1" applyFont="1" applyBorder="1" applyAlignment="1">
      <alignment horizontal="right" vertical="top"/>
    </xf>
    <xf numFmtId="169" fontId="0" fillId="0" borderId="0" xfId="0" applyNumberFormat="1" applyBorder="1" applyAlignment="1"/>
    <xf numFmtId="173" fontId="0" fillId="0" borderId="2" xfId="0" applyNumberFormat="1" applyBorder="1" applyAlignment="1">
      <alignment horizontal="center" vertical="top"/>
    </xf>
    <xf numFmtId="182" fontId="0" fillId="0" borderId="2" xfId="0" applyNumberFormat="1" applyBorder="1" applyAlignment="1">
      <alignment vertical="top"/>
    </xf>
    <xf numFmtId="182" fontId="3" fillId="0" borderId="2" xfId="0" applyNumberFormat="1" applyFont="1" applyBorder="1" applyAlignment="1">
      <alignment vertical="top"/>
    </xf>
    <xf numFmtId="3" fontId="0" fillId="0" borderId="0" xfId="0" applyNumberFormat="1" applyFill="1" applyBorder="1" applyAlignment="1">
      <alignment horizontal="right"/>
    </xf>
    <xf numFmtId="182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173" fontId="1" fillId="0" borderId="0" xfId="0" applyNumberFormat="1" applyFont="1" applyBorder="1" applyAlignment="1">
      <alignment horizontal="center"/>
    </xf>
    <xf numFmtId="182" fontId="1" fillId="0" borderId="0" xfId="0" applyNumberFormat="1" applyFont="1" applyFill="1" applyBorder="1" applyAlignment="1"/>
    <xf numFmtId="166" fontId="1" fillId="5" borderId="0" xfId="0" applyNumberFormat="1" applyFont="1" applyFill="1"/>
    <xf numFmtId="166" fontId="1" fillId="0" borderId="0" xfId="13" applyNumberFormat="1" applyFont="1" applyFill="1" applyBorder="1"/>
    <xf numFmtId="166" fontId="1" fillId="0" borderId="0" xfId="0" applyNumberFormat="1" applyFont="1" applyFill="1" applyBorder="1" applyAlignment="1">
      <alignment horizontal="center"/>
    </xf>
    <xf numFmtId="166" fontId="9" fillId="0" borderId="0" xfId="14" applyNumberFormat="1" applyFont="1" applyFill="1" applyBorder="1"/>
    <xf numFmtId="166" fontId="9" fillId="0" borderId="0" xfId="0" applyNumberFormat="1" applyFont="1" applyFill="1" applyBorder="1"/>
    <xf numFmtId="166" fontId="3" fillId="0" borderId="0" xfId="0" applyNumberFormat="1" applyFont="1" applyFill="1" applyBorder="1"/>
    <xf numFmtId="166" fontId="1" fillId="0" borderId="0" xfId="14" applyNumberFormat="1" applyFont="1" applyFill="1" applyBorder="1"/>
    <xf numFmtId="166" fontId="9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166" fontId="1" fillId="0" borderId="0" xfId="13" applyNumberFormat="1" applyFont="1" applyFill="1" applyBorder="1" applyAlignment="1">
      <alignment horizontal="center"/>
    </xf>
    <xf numFmtId="166" fontId="9" fillId="0" borderId="0" xfId="14" applyNumberFormat="1" applyFont="1" applyBorder="1"/>
    <xf numFmtId="166" fontId="9" fillId="0" borderId="0" xfId="0" applyNumberFormat="1" applyFont="1" applyBorder="1"/>
    <xf numFmtId="166" fontId="5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166" fontId="1" fillId="0" borderId="0" xfId="0" applyNumberFormat="1" applyFont="1" applyBorder="1"/>
    <xf numFmtId="166" fontId="1" fillId="0" borderId="0" xfId="14" applyNumberFormat="1" applyFont="1" applyBorder="1"/>
    <xf numFmtId="166" fontId="5" fillId="0" borderId="0" xfId="14" applyNumberFormat="1" applyFont="1" applyBorder="1"/>
    <xf numFmtId="166" fontId="1" fillId="0" borderId="0" xfId="0" applyNumberFormat="1" applyFont="1" applyAlignment="1">
      <alignment vertical="top"/>
    </xf>
    <xf numFmtId="177" fontId="1" fillId="0" borderId="0" xfId="0" applyNumberFormat="1" applyFont="1" applyFill="1" applyAlignment="1">
      <alignment vertical="top"/>
    </xf>
    <xf numFmtId="166" fontId="9" fillId="0" borderId="0" xfId="0" applyNumberFormat="1" applyFont="1" applyBorder="1" applyAlignment="1">
      <alignment vertical="top"/>
    </xf>
    <xf numFmtId="166" fontId="3" fillId="0" borderId="0" xfId="0" applyNumberFormat="1" applyFont="1" applyBorder="1" applyAlignment="1">
      <alignment vertical="top"/>
    </xf>
    <xf numFmtId="0" fontId="1" fillId="0" borderId="0" xfId="0" applyFont="1" applyAlignment="1">
      <alignment horizontal="left" vertical="top" wrapText="1" indent="1"/>
    </xf>
    <xf numFmtId="182" fontId="1" fillId="0" borderId="0" xfId="0" applyNumberFormat="1" applyFont="1" applyBorder="1" applyAlignment="1">
      <alignment vertical="center"/>
    </xf>
    <xf numFmtId="0" fontId="4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5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6">
    <cellStyle name="Comma" xfId="1" builtinId="3"/>
    <cellStyle name="Comma 2" xfId="14"/>
    <cellStyle name="Comma_FY ImportsTab" xfId="2"/>
    <cellStyle name="Comma_FYVisitorArrivalTabs" xfId="3"/>
    <cellStyle name="Currency" xfId="4" builtinId="4"/>
    <cellStyle name="helv" xfId="5"/>
    <cellStyle name="Hyperlink" xfId="6" builtinId="8"/>
    <cellStyle name="Normal" xfId="0" builtinId="0"/>
    <cellStyle name="Normal 2" xfId="12"/>
    <cellStyle name="Normal 3" xfId="13"/>
    <cellStyle name="Normal_Aggregates" xfId="7"/>
    <cellStyle name="Normal_Gfs" xfId="8"/>
    <cellStyle name="Normal_statistical appendix tables" xfId="9"/>
    <cellStyle name="Percent" xfId="10" builtinId="5"/>
    <cellStyle name="Percent 2" xfId="15"/>
    <cellStyle name="標準_POPRC95 (2)" xfId="1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1:J118"/>
  <sheetViews>
    <sheetView tabSelected="1" zoomScale="80" zoomScaleNormal="80" zoomScaleSheetLayoutView="80" workbookViewId="0">
      <pane ySplit="2" topLeftCell="A3" activePane="bottomLeft" state="frozen"/>
      <selection activeCell="A2" sqref="A2"/>
      <selection pane="bottomLeft" activeCell="A2" sqref="A2"/>
    </sheetView>
  </sheetViews>
  <sheetFormatPr defaultRowHeight="12.75" x14ac:dyDescent="0.2"/>
  <cols>
    <col min="1" max="1" width="2.85546875" customWidth="1"/>
    <col min="3" max="3" width="84" customWidth="1"/>
    <col min="4" max="5" width="9.140625" style="328"/>
    <col min="6" max="6" width="24.140625" style="558" bestFit="1" customWidth="1"/>
    <col min="7" max="7" width="9.5703125" style="558" bestFit="1" customWidth="1"/>
    <col min="8" max="8" width="9.140625" style="14"/>
  </cols>
  <sheetData>
    <row r="1" spans="2:8" ht="5.25" customHeight="1" thickBot="1" x14ac:dyDescent="0.25">
      <c r="B1" s="16"/>
      <c r="C1" s="16"/>
      <c r="D1" s="381"/>
      <c r="E1" s="674"/>
    </row>
    <row r="2" spans="2:8" ht="33.75" customHeight="1" thickBot="1" x14ac:dyDescent="0.25">
      <c r="B2" s="552"/>
      <c r="C2" s="552" t="s">
        <v>195</v>
      </c>
      <c r="D2" s="553" t="s">
        <v>16</v>
      </c>
      <c r="E2" s="553"/>
      <c r="F2" s="559" t="s">
        <v>673</v>
      </c>
      <c r="G2" s="673"/>
    </row>
    <row r="3" spans="2:8" ht="18.75" customHeight="1" x14ac:dyDescent="0.2">
      <c r="B3" t="str">
        <f>GNI!A1</f>
        <v>Table 1a :   FSM: Income measures in current prices and real terms, FY1981-FY2010</v>
      </c>
      <c r="D3" s="328">
        <v>5</v>
      </c>
      <c r="F3" s="560" t="s">
        <v>674</v>
      </c>
      <c r="G3" s="560"/>
      <c r="H3" s="591"/>
    </row>
    <row r="4" spans="2:8" x14ac:dyDescent="0.2">
      <c r="B4" t="str">
        <f>cerNApc!B1</f>
        <v>Table 1b :   FSM and States: Current and constant price GDP, GDP per capita, FY1981-FY2010</v>
      </c>
      <c r="D4" s="328">
        <f>D3+1</f>
        <v>6</v>
      </c>
      <c r="F4" s="560" t="s">
        <v>675</v>
      </c>
      <c r="G4" s="560"/>
      <c r="H4" s="591"/>
    </row>
    <row r="5" spans="2:8" ht="18" customHeight="1" x14ac:dyDescent="0.2">
      <c r="B5" t="str">
        <f>gdpFSM!A1</f>
        <v>Table 1c :   FSM: Constant price GDP by industry, FY1995-FY2010</v>
      </c>
      <c r="D5" s="328">
        <f>D4+1</f>
        <v>7</v>
      </c>
      <c r="F5" s="560" t="s">
        <v>676</v>
      </c>
      <c r="G5" s="560"/>
      <c r="H5" s="591"/>
    </row>
    <row r="6" spans="2:8" x14ac:dyDescent="0.2">
      <c r="B6" t="str">
        <f>gdpFSM!A24</f>
        <v>Table 1d :   FSM: Constant price GDP by industry sector, annual % growth, FY1995-FY2010</v>
      </c>
      <c r="D6" s="328">
        <f>D5</f>
        <v>7</v>
      </c>
      <c r="F6" s="557"/>
      <c r="G6" s="557"/>
      <c r="H6" s="591"/>
    </row>
    <row r="7" spans="2:8" x14ac:dyDescent="0.2">
      <c r="B7" t="str">
        <f>gdpFSM!A47</f>
        <v>Table 1e :   FSM: Current price GDP by industry, FY1995-FY2010</v>
      </c>
      <c r="D7" s="328">
        <f>D6+1</f>
        <v>8</v>
      </c>
      <c r="F7" s="557"/>
      <c r="G7" s="557"/>
      <c r="H7" s="591"/>
    </row>
    <row r="8" spans="2:8" x14ac:dyDescent="0.2">
      <c r="B8" t="str">
        <f>gdpFSM!A70</f>
        <v>Table 1f :    FSM: Implicit GDP price deflators by industry, FY1995-FY2010</v>
      </c>
      <c r="D8" s="328">
        <f t="shared" ref="D8:D16" si="0">D7</f>
        <v>8</v>
      </c>
      <c r="F8" s="557"/>
      <c r="G8" s="557"/>
      <c r="H8" s="591"/>
    </row>
    <row r="9" spans="2:8" x14ac:dyDescent="0.2">
      <c r="B9" t="str">
        <f>gdpFSM!A92</f>
        <v>Table 1g :   FSM: Share of GDP by industry, current prices, FY1995-FY2010</v>
      </c>
      <c r="D9" s="328">
        <f>D8+1</f>
        <v>9</v>
      </c>
      <c r="F9" s="557"/>
      <c r="G9" s="557"/>
      <c r="H9" s="591"/>
    </row>
    <row r="10" spans="2:8" x14ac:dyDescent="0.2">
      <c r="B10" t="str">
        <f>gdpFSM!A115</f>
        <v>Table 1h :   FSM: Constant price GDP by institutional sector, FY1995-FY2010</v>
      </c>
      <c r="D10" s="328">
        <f t="shared" si="0"/>
        <v>9</v>
      </c>
      <c r="F10" s="557"/>
      <c r="G10" s="557"/>
      <c r="H10" s="591"/>
    </row>
    <row r="11" spans="2:8" x14ac:dyDescent="0.2">
      <c r="B11" t="str">
        <f>gdpFSM!A128</f>
        <v>Table 1i :    FSM: Constant price GDP by institutional sector, annual % growth, FY1995-FY2010</v>
      </c>
      <c r="D11" s="328">
        <f t="shared" si="0"/>
        <v>9</v>
      </c>
      <c r="F11" s="557"/>
      <c r="G11" s="557"/>
      <c r="H11" s="591"/>
    </row>
    <row r="12" spans="2:8" x14ac:dyDescent="0.2">
      <c r="B12" t="str">
        <f>gdpFSM!A141</f>
        <v>Table 1j :    FSM: Current price GDP by institutional sector, FY1995-FY2010</v>
      </c>
      <c r="D12" s="328">
        <f>D11+1</f>
        <v>10</v>
      </c>
      <c r="F12" s="557"/>
      <c r="G12" s="557"/>
      <c r="H12" s="591"/>
    </row>
    <row r="13" spans="2:8" x14ac:dyDescent="0.2">
      <c r="B13" t="str">
        <f>gdpFSM!A154</f>
        <v>Table 1k :   FSM: Implicit GDP price deflators by institutional sector, FY1995-FY2010</v>
      </c>
      <c r="D13" s="328">
        <f t="shared" si="0"/>
        <v>10</v>
      </c>
      <c r="F13" s="557"/>
      <c r="G13" s="557"/>
      <c r="H13" s="591"/>
    </row>
    <row r="14" spans="2:8" x14ac:dyDescent="0.2">
      <c r="B14" t="str">
        <f>gdpFSM!A167</f>
        <v>Table 1l :    FSM: Share of GDP by institutional sector, current prices, FY1995-FY2010</v>
      </c>
      <c r="D14" s="328">
        <f t="shared" si="0"/>
        <v>10</v>
      </c>
      <c r="F14" s="557"/>
      <c r="G14" s="557"/>
      <c r="H14" s="591"/>
    </row>
    <row r="15" spans="2:8" x14ac:dyDescent="0.2">
      <c r="B15" t="str">
        <f>gdpFSM!A180</f>
        <v>Table 1m :  FSM: GDP by income component, current prices, FY1995-FY2010</v>
      </c>
      <c r="D15" s="328">
        <f>D14+1</f>
        <v>11</v>
      </c>
      <c r="F15" s="557"/>
      <c r="G15" s="557"/>
      <c r="H15" s="591"/>
    </row>
    <row r="16" spans="2:8" x14ac:dyDescent="0.2">
      <c r="B16" t="str">
        <f>gdpFSM!A195</f>
        <v>Table 1n :   FSM: Current price GDP by institutional sector and income components, FY1995-FY2010</v>
      </c>
      <c r="D16" s="328">
        <f t="shared" si="0"/>
        <v>11</v>
      </c>
      <c r="F16" s="557"/>
      <c r="G16" s="557"/>
      <c r="H16" s="591"/>
    </row>
    <row r="17" spans="2:8" ht="18" customHeight="1" x14ac:dyDescent="0.2">
      <c r="B17" t="str">
        <f>gdp_C!A1</f>
        <v>Table 2a :   Chuuk: Constant price GDP by industry, FY1995-FY2010</v>
      </c>
      <c r="D17" s="328">
        <f>D16+1</f>
        <v>12</v>
      </c>
      <c r="F17" s="560" t="s">
        <v>677</v>
      </c>
      <c r="G17" s="560"/>
      <c r="H17" s="591"/>
    </row>
    <row r="18" spans="2:8" x14ac:dyDescent="0.2">
      <c r="B18" t="str">
        <f>gdp_C!A24</f>
        <v>Table 2b :   Chuuk: Constant price GDP by industry sector, annual % growth, FY1995-FY2010</v>
      </c>
      <c r="D18" s="328">
        <f>D17</f>
        <v>12</v>
      </c>
      <c r="F18" s="557"/>
      <c r="G18" s="557"/>
      <c r="H18" s="591"/>
    </row>
    <row r="19" spans="2:8" x14ac:dyDescent="0.2">
      <c r="B19" t="str">
        <f>gdp_C!A47</f>
        <v>Table 2c :   Chuuk: Current price GDP by industry, FY1995-FY2010</v>
      </c>
      <c r="D19" s="328">
        <f>D18+1</f>
        <v>13</v>
      </c>
      <c r="F19" s="557"/>
      <c r="G19" s="557"/>
      <c r="H19" s="591"/>
    </row>
    <row r="20" spans="2:8" x14ac:dyDescent="0.2">
      <c r="B20" t="str">
        <f>gdp_C!A70</f>
        <v>Table 2d :   Chuuk: Implicit GDP price deflators by industry, FY1995-FY2010</v>
      </c>
      <c r="D20" s="328">
        <f t="shared" ref="D20:D28" si="1">D19</f>
        <v>13</v>
      </c>
      <c r="F20" s="557"/>
      <c r="G20" s="557"/>
      <c r="H20" s="591"/>
    </row>
    <row r="21" spans="2:8" x14ac:dyDescent="0.2">
      <c r="B21" t="str">
        <f>gdp_C!A92</f>
        <v>Table 2e :   Chuuk: Share of GDP by industry, current prices, FY1995-FY2010</v>
      </c>
      <c r="D21" s="328">
        <f>D20+1</f>
        <v>14</v>
      </c>
      <c r="F21" s="557"/>
      <c r="G21" s="557"/>
      <c r="H21" s="591"/>
    </row>
    <row r="22" spans="2:8" x14ac:dyDescent="0.2">
      <c r="B22" t="str">
        <f>gdp_C!A115</f>
        <v>Table 2f :    Chuuk: Constant price GDP by institutional sector, FY1995-FY2010</v>
      </c>
      <c r="D22" s="328">
        <f t="shared" si="1"/>
        <v>14</v>
      </c>
      <c r="F22" s="557"/>
      <c r="G22" s="557"/>
      <c r="H22" s="591"/>
    </row>
    <row r="23" spans="2:8" x14ac:dyDescent="0.2">
      <c r="B23" t="str">
        <f>gdp_C!A128</f>
        <v>Table 2g :   Chuuk: Constant price GDP by institutional sector, annual % growth, FY1995-FY2010</v>
      </c>
      <c r="D23" s="328">
        <f t="shared" si="1"/>
        <v>14</v>
      </c>
      <c r="F23" s="557"/>
      <c r="G23" s="557"/>
      <c r="H23" s="591"/>
    </row>
    <row r="24" spans="2:8" x14ac:dyDescent="0.2">
      <c r="B24" t="str">
        <f>gdp_C!A141</f>
        <v>Table 2h :   Chuuk: Current price GDP by institutional sector, FY1995-FY2010</v>
      </c>
      <c r="D24" s="328">
        <f>D23+1</f>
        <v>15</v>
      </c>
      <c r="F24" s="557"/>
      <c r="G24" s="557"/>
      <c r="H24" s="591"/>
    </row>
    <row r="25" spans="2:8" x14ac:dyDescent="0.2">
      <c r="B25" t="str">
        <f>gdp_C!A154</f>
        <v>Table 2i :    Chuuk: Implicit GDP price deflators by institutional sector, FY1995-FY2010</v>
      </c>
      <c r="D25" s="328">
        <f t="shared" si="1"/>
        <v>15</v>
      </c>
      <c r="F25" s="557"/>
      <c r="G25" s="557"/>
      <c r="H25" s="591"/>
    </row>
    <row r="26" spans="2:8" x14ac:dyDescent="0.2">
      <c r="B26" t="str">
        <f>gdp_C!A167</f>
        <v>Table 2j :    Chuuk: Share of GDP by institutional sector, current prices, FY1995-FY2010</v>
      </c>
      <c r="D26" s="328">
        <f t="shared" si="1"/>
        <v>15</v>
      </c>
      <c r="F26" s="557"/>
      <c r="G26" s="557"/>
      <c r="H26" s="591"/>
    </row>
    <row r="27" spans="2:8" x14ac:dyDescent="0.2">
      <c r="B27" t="str">
        <f>gdp_C!A180</f>
        <v>Table 2k :   Chuuk: GDP by income component, current prices, FY1995-FY2010</v>
      </c>
      <c r="D27" s="328">
        <f>D26+1</f>
        <v>16</v>
      </c>
      <c r="F27" s="557"/>
      <c r="G27" s="557"/>
      <c r="H27" s="591"/>
    </row>
    <row r="28" spans="2:8" x14ac:dyDescent="0.2">
      <c r="B28" t="str">
        <f>gdp_C!A195</f>
        <v>Table 2l :    Chuuk: Current price GDP by institutional sector and income components, FY1995-FY2010</v>
      </c>
      <c r="D28" s="328">
        <f t="shared" si="1"/>
        <v>16</v>
      </c>
      <c r="F28" s="557"/>
      <c r="G28" s="557"/>
      <c r="H28" s="591"/>
    </row>
    <row r="29" spans="2:8" ht="18" customHeight="1" x14ac:dyDescent="0.2">
      <c r="B29" t="str">
        <f>gdp_K!A1</f>
        <v>Table 3a :   Kosrae: Constant price GDP by industry, FY1995-FY2010</v>
      </c>
      <c r="D29" s="328">
        <f>D28+1</f>
        <v>17</v>
      </c>
      <c r="F29" s="560" t="s">
        <v>678</v>
      </c>
      <c r="G29" s="560"/>
      <c r="H29" s="591"/>
    </row>
    <row r="30" spans="2:8" x14ac:dyDescent="0.2">
      <c r="B30" t="str">
        <f>gdp_K!A24</f>
        <v>Table 3b :   Kosrae: Constant price GDP by industry sector, annual % growth, FY1995-FY2010</v>
      </c>
      <c r="D30" s="328">
        <f>D29</f>
        <v>17</v>
      </c>
      <c r="F30" s="557"/>
      <c r="G30" s="557"/>
      <c r="H30" s="591"/>
    </row>
    <row r="31" spans="2:8" x14ac:dyDescent="0.2">
      <c r="B31" t="str">
        <f>gdp_K!A47</f>
        <v>Table 3c :   Kosrae: Current price GDP by industry, FY1995-FY2010</v>
      </c>
      <c r="D31" s="328">
        <f>D30+1</f>
        <v>18</v>
      </c>
      <c r="F31" s="557"/>
      <c r="G31" s="557"/>
      <c r="H31" s="591"/>
    </row>
    <row r="32" spans="2:8" x14ac:dyDescent="0.2">
      <c r="B32" t="str">
        <f>gdp_K!A70</f>
        <v>Table 3d :   Kosrae: Implicit GDP price deflators by industry, FY1995-FY2010</v>
      </c>
      <c r="D32" s="328">
        <f t="shared" ref="D32:D40" si="2">D31</f>
        <v>18</v>
      </c>
      <c r="F32" s="557"/>
      <c r="G32" s="557"/>
      <c r="H32" s="591"/>
    </row>
    <row r="33" spans="2:8" x14ac:dyDescent="0.2">
      <c r="B33" t="str">
        <f>gdp_K!A92</f>
        <v>Table 3e :   Kosrae: Share of GDP by industry, current prices, FY1995-FY2010</v>
      </c>
      <c r="D33" s="328">
        <f>D32+1</f>
        <v>19</v>
      </c>
      <c r="F33" s="557"/>
      <c r="G33" s="557"/>
      <c r="H33" s="591"/>
    </row>
    <row r="34" spans="2:8" x14ac:dyDescent="0.2">
      <c r="B34" t="str">
        <f>gdp_K!A115</f>
        <v>Table 3f :    Kosrae: Constant price GDP by institutional sector, FY1995-FY2010</v>
      </c>
      <c r="D34" s="328">
        <f t="shared" si="2"/>
        <v>19</v>
      </c>
      <c r="F34" s="557"/>
      <c r="G34" s="557"/>
      <c r="H34" s="591"/>
    </row>
    <row r="35" spans="2:8" x14ac:dyDescent="0.2">
      <c r="B35" t="str">
        <f>gdp_K!A128</f>
        <v>Table 3g :   Kosrae: Constant price GDP by institutional sector, annual % growth, FY1995-FY2010</v>
      </c>
      <c r="D35" s="328">
        <f t="shared" si="2"/>
        <v>19</v>
      </c>
      <c r="F35" s="557"/>
      <c r="G35" s="557"/>
      <c r="H35" s="591"/>
    </row>
    <row r="36" spans="2:8" x14ac:dyDescent="0.2">
      <c r="B36" t="str">
        <f>gdp_K!A141</f>
        <v>Table 3h :   Kosrae: Current price GDP by institutional sector, FY1995-FY2010</v>
      </c>
      <c r="D36" s="328">
        <f>D35+1</f>
        <v>20</v>
      </c>
      <c r="F36" s="557"/>
      <c r="G36" s="557"/>
      <c r="H36" s="591"/>
    </row>
    <row r="37" spans="2:8" x14ac:dyDescent="0.2">
      <c r="B37" t="str">
        <f>gdp_K!A154</f>
        <v>Table 3i :    Kosrae: Implicit GDP price deflators by institutional sector, FY1995-FY2010</v>
      </c>
      <c r="D37" s="328">
        <f t="shared" si="2"/>
        <v>20</v>
      </c>
      <c r="F37" s="557"/>
      <c r="G37" s="557"/>
      <c r="H37" s="591"/>
    </row>
    <row r="38" spans="2:8" x14ac:dyDescent="0.2">
      <c r="B38" t="str">
        <f>gdp_K!A167</f>
        <v>Table 3j :    Kosrae: Share of GDP by institutional sector, current prices, FY1995-FY2010</v>
      </c>
      <c r="D38" s="328">
        <f t="shared" si="2"/>
        <v>20</v>
      </c>
      <c r="F38" s="557"/>
      <c r="G38" s="557"/>
      <c r="H38" s="591"/>
    </row>
    <row r="39" spans="2:8" x14ac:dyDescent="0.2">
      <c r="B39" t="str">
        <f>gdp_K!A180</f>
        <v>Table 3k :   Kosrae: GDP by income component, current prices, FY1995-FY2010</v>
      </c>
      <c r="D39" s="328">
        <f>D38+1</f>
        <v>21</v>
      </c>
      <c r="F39" s="557"/>
      <c r="G39" s="557"/>
      <c r="H39" s="591"/>
    </row>
    <row r="40" spans="2:8" x14ac:dyDescent="0.2">
      <c r="B40" t="str">
        <f>gdp_K!A195</f>
        <v>Table 3l :    Kosrae: Current price GDP by institutional sector and income components, FY1995-FY2010</v>
      </c>
      <c r="D40" s="328">
        <f t="shared" si="2"/>
        <v>21</v>
      </c>
      <c r="F40" s="557"/>
      <c r="G40" s="557"/>
      <c r="H40" s="591"/>
    </row>
    <row r="41" spans="2:8" ht="18" customHeight="1" x14ac:dyDescent="0.2">
      <c r="B41" t="str">
        <f>gdp_P!A1</f>
        <v>Table 4a :   Pohnpei: Constant price GDP by industry, FY1995-FY2010</v>
      </c>
      <c r="D41" s="328">
        <f>D40+1</f>
        <v>22</v>
      </c>
      <c r="F41" s="560" t="s">
        <v>679</v>
      </c>
      <c r="G41" s="560"/>
      <c r="H41" s="591"/>
    </row>
    <row r="42" spans="2:8" x14ac:dyDescent="0.2">
      <c r="B42" t="str">
        <f>gdp_P!A24</f>
        <v>Table 4b :   Pohnpei: Constant price GDP by industry sector, annual % growth, FY1995-FY2010</v>
      </c>
      <c r="D42" s="328">
        <f>D41</f>
        <v>22</v>
      </c>
      <c r="F42" s="557"/>
      <c r="G42" s="557"/>
      <c r="H42" s="591"/>
    </row>
    <row r="43" spans="2:8" x14ac:dyDescent="0.2">
      <c r="B43" t="str">
        <f>gdp_P!A47</f>
        <v>Table 4c :   Pohnpei: Current price GDP by industry, FY1995-FY2010</v>
      </c>
      <c r="D43" s="328">
        <f>D42+1</f>
        <v>23</v>
      </c>
      <c r="F43" s="557"/>
      <c r="G43" s="557"/>
      <c r="H43" s="591"/>
    </row>
    <row r="44" spans="2:8" x14ac:dyDescent="0.2">
      <c r="B44" t="str">
        <f>gdp_P!A70</f>
        <v>Table 4d :   Pohnpei: Implicit GDP price deflators by industry, FY1995-FY2010</v>
      </c>
      <c r="D44" s="328">
        <f t="shared" ref="D44:D52" si="3">D43</f>
        <v>23</v>
      </c>
      <c r="F44" s="557"/>
      <c r="G44" s="557"/>
      <c r="H44" s="591"/>
    </row>
    <row r="45" spans="2:8" x14ac:dyDescent="0.2">
      <c r="B45" t="str">
        <f>gdp_P!A92</f>
        <v>Table 4e :   Pohnpei: Share of GDP by industry, current prices, FY1995-FY2010</v>
      </c>
      <c r="D45" s="328">
        <f>D44+1</f>
        <v>24</v>
      </c>
      <c r="F45" s="557"/>
      <c r="G45" s="557"/>
      <c r="H45" s="591"/>
    </row>
    <row r="46" spans="2:8" x14ac:dyDescent="0.2">
      <c r="B46" t="str">
        <f>gdp_P!A115</f>
        <v>Table 4f :    Pohnpei: Constant price GDP by institutional sector, FY1995-FY2010</v>
      </c>
      <c r="D46" s="328">
        <f t="shared" si="3"/>
        <v>24</v>
      </c>
      <c r="F46" s="557"/>
      <c r="G46" s="557"/>
      <c r="H46" s="591"/>
    </row>
    <row r="47" spans="2:8" x14ac:dyDescent="0.2">
      <c r="B47" t="str">
        <f>gdp_P!A128</f>
        <v>Table 4g :   Pohnpei: Constant price GDP by institutional sector, annual % growth, FY1995-FY2010</v>
      </c>
      <c r="D47" s="328">
        <f t="shared" si="3"/>
        <v>24</v>
      </c>
      <c r="F47" s="557"/>
      <c r="G47" s="557"/>
      <c r="H47" s="591"/>
    </row>
    <row r="48" spans="2:8" x14ac:dyDescent="0.2">
      <c r="B48" t="str">
        <f>gdp_P!A141</f>
        <v>Table 4h :   Pohnpei: Current price GDP by institutional sector, FY1995-FY2010</v>
      </c>
      <c r="D48" s="328">
        <f>D47+1</f>
        <v>25</v>
      </c>
      <c r="F48" s="557"/>
      <c r="G48" s="557"/>
      <c r="H48" s="591"/>
    </row>
    <row r="49" spans="2:10" x14ac:dyDescent="0.2">
      <c r="B49" t="str">
        <f>gdp_P!A154</f>
        <v>Table 4i :    Pohnpei: Implicit GDP price deflators by institutional sector, FY1995-FY2010</v>
      </c>
      <c r="D49" s="328">
        <f t="shared" si="3"/>
        <v>25</v>
      </c>
      <c r="F49" s="557"/>
      <c r="G49" s="557"/>
      <c r="H49" s="591"/>
    </row>
    <row r="50" spans="2:10" x14ac:dyDescent="0.2">
      <c r="B50" t="str">
        <f>gdp_P!A167</f>
        <v>Table 4j :    Pohnpei: Share of GDP by institutional sector, current prices, FY1995-FY2010</v>
      </c>
      <c r="D50" s="328">
        <f t="shared" si="3"/>
        <v>25</v>
      </c>
      <c r="F50" s="557"/>
      <c r="G50" s="557"/>
      <c r="H50" s="591"/>
    </row>
    <row r="51" spans="2:10" x14ac:dyDescent="0.2">
      <c r="B51" t="str">
        <f>gdp_P!A180</f>
        <v>Table 4k :   Pohnpei: GDP by income component, current prices, FY1995-FY2010</v>
      </c>
      <c r="D51" s="328">
        <f>D50+1</f>
        <v>26</v>
      </c>
      <c r="F51" s="557"/>
      <c r="G51" s="557"/>
      <c r="H51" s="591"/>
    </row>
    <row r="52" spans="2:10" x14ac:dyDescent="0.2">
      <c r="B52" t="str">
        <f>gdp_P!A195</f>
        <v>Table 4l :    Pohnpei: Current price GDP by institutional sector and income components, FY1995-FY2010</v>
      </c>
      <c r="D52" s="328">
        <f t="shared" si="3"/>
        <v>26</v>
      </c>
      <c r="F52" s="557"/>
      <c r="G52" s="557"/>
      <c r="H52" s="591"/>
    </row>
    <row r="53" spans="2:10" s="157" customFormat="1" ht="13.5" thickBot="1" x14ac:dyDescent="0.25">
      <c r="B53" s="382"/>
      <c r="C53" s="382"/>
      <c r="D53" s="381"/>
      <c r="E53" s="674"/>
      <c r="F53" s="554"/>
      <c r="G53" s="554"/>
      <c r="H53" s="591"/>
      <c r="I53"/>
      <c r="J53"/>
    </row>
    <row r="54" spans="2:10" s="157" customFormat="1" x14ac:dyDescent="0.2">
      <c r="D54" s="383" t="s">
        <v>558</v>
      </c>
      <c r="E54" s="383"/>
      <c r="F54" s="555"/>
      <c r="G54" s="555"/>
      <c r="H54" s="591"/>
      <c r="I54"/>
      <c r="J54"/>
    </row>
    <row r="55" spans="2:10" s="157" customFormat="1" ht="13.5" thickBot="1" x14ac:dyDescent="0.25">
      <c r="B55" s="382"/>
      <c r="C55" s="382"/>
      <c r="D55" s="384"/>
      <c r="E55" s="675"/>
      <c r="F55" s="556"/>
      <c r="G55" s="556"/>
      <c r="H55" s="591"/>
      <c r="I55"/>
      <c r="J55"/>
    </row>
    <row r="56" spans="2:10" s="157" customFormat="1" x14ac:dyDescent="0.2">
      <c r="B56"/>
      <c r="C56"/>
      <c r="D56" s="328"/>
      <c r="E56" s="328"/>
      <c r="F56" s="557"/>
      <c r="G56" s="557"/>
      <c r="H56" s="591"/>
      <c r="I56"/>
      <c r="J56"/>
    </row>
    <row r="57" spans="2:10" s="157" customFormat="1" x14ac:dyDescent="0.2">
      <c r="B57"/>
      <c r="C57" s="265" t="s">
        <v>557</v>
      </c>
      <c r="D57" s="328"/>
      <c r="E57" s="328"/>
      <c r="F57" s="557"/>
      <c r="G57" s="557"/>
      <c r="H57" s="591"/>
      <c r="I57"/>
      <c r="J57"/>
    </row>
    <row r="58" spans="2:10" s="157" customFormat="1" ht="13.5" thickBot="1" x14ac:dyDescent="0.25">
      <c r="B58" s="16"/>
      <c r="C58" s="16"/>
      <c r="D58" s="381"/>
      <c r="E58" s="674"/>
      <c r="F58" s="554"/>
      <c r="G58" s="554"/>
      <c r="H58" s="591"/>
      <c r="I58"/>
      <c r="J58"/>
    </row>
    <row r="59" spans="2:10" ht="18.75" customHeight="1" x14ac:dyDescent="0.2">
      <c r="B59" t="str">
        <f>gdp_Y!A1</f>
        <v>Table 5a :   Yap: Constant price GDP by industry, FY1995-FY2010</v>
      </c>
      <c r="D59" s="328">
        <f>D52+1</f>
        <v>27</v>
      </c>
      <c r="F59" s="560" t="s">
        <v>680</v>
      </c>
      <c r="G59" s="560"/>
      <c r="H59" s="591"/>
    </row>
    <row r="60" spans="2:10" x14ac:dyDescent="0.2">
      <c r="B60" t="str">
        <f>gdp_Y!A24</f>
        <v>Table 5b :   Yap: Constant price GDP by industry sector, annual % growth, FY1995-FY2010</v>
      </c>
      <c r="D60" s="328">
        <f>D59</f>
        <v>27</v>
      </c>
      <c r="F60" s="557"/>
      <c r="G60" s="557"/>
      <c r="H60" s="591"/>
    </row>
    <row r="61" spans="2:10" x14ac:dyDescent="0.2">
      <c r="B61" t="str">
        <f>gdp_Y!A47</f>
        <v>Table 5c :   Yap: Current price GDP by industry, FY1995-FY2010</v>
      </c>
      <c r="D61" s="328">
        <f>D60+1</f>
        <v>28</v>
      </c>
      <c r="F61" s="557"/>
      <c r="G61" s="557"/>
      <c r="H61" s="591"/>
    </row>
    <row r="62" spans="2:10" x14ac:dyDescent="0.2">
      <c r="B62" t="str">
        <f>gdp_Y!A70</f>
        <v>Table 5d :   Yap: Implicit GDP price deflators by industry, FY1995-FY2010</v>
      </c>
      <c r="D62" s="328">
        <f t="shared" ref="D62:D70" si="4">D61</f>
        <v>28</v>
      </c>
      <c r="F62" s="557"/>
      <c r="G62" s="557"/>
      <c r="H62" s="591"/>
    </row>
    <row r="63" spans="2:10" x14ac:dyDescent="0.2">
      <c r="B63" t="str">
        <f>gdp_Y!A92</f>
        <v>Table 5e :   Yap: Share of GDP by industry, current prices, FY1995-FY2010</v>
      </c>
      <c r="D63" s="328">
        <f>D62+1</f>
        <v>29</v>
      </c>
      <c r="F63" s="557"/>
      <c r="G63" s="557"/>
      <c r="H63" s="591"/>
    </row>
    <row r="64" spans="2:10" x14ac:dyDescent="0.2">
      <c r="B64" t="str">
        <f>gdp_Y!A115</f>
        <v>Table 5f :    Yap: Constant price GDP by institutional sector, FY1995-FY2010</v>
      </c>
      <c r="D64" s="328">
        <f t="shared" si="4"/>
        <v>29</v>
      </c>
      <c r="F64" s="557"/>
      <c r="G64" s="557"/>
      <c r="H64" s="591"/>
    </row>
    <row r="65" spans="2:8" x14ac:dyDescent="0.2">
      <c r="B65" t="str">
        <f>gdp_Y!A128</f>
        <v>Table 5g :   Yap: Constant price GDP by institutional sector, annual % growth, FY1995-FY2010</v>
      </c>
      <c r="D65" s="328">
        <f t="shared" si="4"/>
        <v>29</v>
      </c>
      <c r="F65" s="557"/>
      <c r="G65" s="557"/>
      <c r="H65" s="591"/>
    </row>
    <row r="66" spans="2:8" x14ac:dyDescent="0.2">
      <c r="B66" t="str">
        <f>gdp_Y!A141</f>
        <v>Table 5h :   Yap: Current price GDP by institutional sector, FY1995-FY2010</v>
      </c>
      <c r="D66" s="328">
        <f>D65+1</f>
        <v>30</v>
      </c>
      <c r="F66" s="557"/>
      <c r="G66" s="557"/>
      <c r="H66" s="591"/>
    </row>
    <row r="67" spans="2:8" x14ac:dyDescent="0.2">
      <c r="B67" t="str">
        <f>gdp_Y!A154</f>
        <v>Table 5i :    Yap: Implicit GDP price deflators by institutional sector, FY1995-FY2010</v>
      </c>
      <c r="D67" s="328">
        <f t="shared" si="4"/>
        <v>30</v>
      </c>
      <c r="F67" s="557"/>
      <c r="G67" s="557"/>
      <c r="H67" s="591"/>
    </row>
    <row r="68" spans="2:8" x14ac:dyDescent="0.2">
      <c r="B68" t="str">
        <f>gdp_Y!A167</f>
        <v>Table 5j :    Yap: Share of GDP by institutional sector, current prices, FY1995-FY2010</v>
      </c>
      <c r="D68" s="328">
        <f t="shared" si="4"/>
        <v>30</v>
      </c>
      <c r="F68" s="557"/>
      <c r="G68" s="557"/>
      <c r="H68" s="591"/>
    </row>
    <row r="69" spans="2:8" x14ac:dyDescent="0.2">
      <c r="B69" t="str">
        <f>gdp_Y!A180</f>
        <v>Table 5k :   Yap: GDP by income component, current prices, FY1995-FY2010</v>
      </c>
      <c r="D69" s="328">
        <f>D68+1</f>
        <v>31</v>
      </c>
      <c r="F69" s="557"/>
      <c r="G69" s="557"/>
      <c r="H69" s="591"/>
    </row>
    <row r="70" spans="2:8" x14ac:dyDescent="0.2">
      <c r="B70" t="str">
        <f>gdp_Y!A195</f>
        <v>Table 5l :    Yap: Current price GDP by institutional sector and income components, FY1995-FY2010</v>
      </c>
      <c r="D70" s="328">
        <f t="shared" si="4"/>
        <v>31</v>
      </c>
      <c r="F70" s="557"/>
      <c r="G70" s="557"/>
      <c r="H70" s="591"/>
    </row>
    <row r="71" spans="2:8" ht="18" customHeight="1" x14ac:dyDescent="0.2">
      <c r="B71" t="str">
        <f>Visitors!A1</f>
        <v>Table 6a :   FSM, Sum of four FSM states: Visitor arrivals by Year, FY1997-FY2010</v>
      </c>
      <c r="D71" s="328">
        <f>D70+1</f>
        <v>32</v>
      </c>
      <c r="F71" s="560" t="s">
        <v>681</v>
      </c>
      <c r="G71" s="560"/>
      <c r="H71" s="591"/>
    </row>
    <row r="72" spans="2:8" x14ac:dyDescent="0.2">
      <c r="B72" t="str">
        <f>Visitors!A25</f>
        <v>Table 6b :   Chuuk : Visitor Arrivals by Year, FY1997-FY2010</v>
      </c>
      <c r="D72" s="328">
        <f>D71</f>
        <v>32</v>
      </c>
      <c r="F72" s="557"/>
      <c r="G72" s="557"/>
      <c r="H72" s="591"/>
    </row>
    <row r="73" spans="2:8" x14ac:dyDescent="0.2">
      <c r="B73" t="str">
        <f>Visitors!A50</f>
        <v>Table 6c :   Kosrae : Visitor Arrivals by Year, FY1997-FY2010</v>
      </c>
      <c r="D73" s="328">
        <f>D72+1</f>
        <v>33</v>
      </c>
      <c r="F73" s="557"/>
      <c r="G73" s="557"/>
      <c r="H73" s="591"/>
    </row>
    <row r="74" spans="2:8" x14ac:dyDescent="0.2">
      <c r="B74" t="str">
        <f>Visitors!A73</f>
        <v>Table 6d :   Pohnpei : Visitor Arrivals by Year, FY1997-FY2010</v>
      </c>
      <c r="D74" s="328">
        <f>D73</f>
        <v>33</v>
      </c>
      <c r="F74" s="557"/>
      <c r="G74" s="557"/>
      <c r="H74" s="591"/>
    </row>
    <row r="75" spans="2:8" x14ac:dyDescent="0.2">
      <c r="B75" t="str">
        <f>Visitors!A98</f>
        <v>Table 6e :   Yap : Visitor Arrivals by Year, FY1997-FY2010</v>
      </c>
      <c r="D75" s="328">
        <f>D74+1</f>
        <v>34</v>
      </c>
      <c r="F75" s="557"/>
      <c r="G75" s="557"/>
      <c r="H75" s="591"/>
    </row>
    <row r="76" spans="2:8" ht="18" customHeight="1" x14ac:dyDescent="0.2">
      <c r="B76" t="str">
        <f>Fish!A2</f>
        <v>Table 6f:     Total fish catch in FSM EEZ, by method, CY1998-FY2010</v>
      </c>
      <c r="D76" s="328">
        <f>D75+1</f>
        <v>35</v>
      </c>
      <c r="F76" s="560" t="s">
        <v>682</v>
      </c>
      <c r="G76" s="560"/>
      <c r="H76" s="591"/>
    </row>
    <row r="77" spans="2:8" x14ac:dyDescent="0.2">
      <c r="B77" t="str">
        <f>Fish!A22</f>
        <v>Table 6g:    Total fish catch, by FSM and Domestically Based vessels, CY2001-FY2010</v>
      </c>
      <c r="D77" s="328">
        <f>D76</f>
        <v>35</v>
      </c>
      <c r="F77" s="557"/>
      <c r="G77" s="557"/>
      <c r="H77" s="591"/>
    </row>
    <row r="78" spans="2:8" x14ac:dyDescent="0.2">
      <c r="B78" t="str">
        <f>Fish!A41</f>
        <v>Table 6h:    License fees collected, FY1999-FY2010</v>
      </c>
      <c r="D78" s="328">
        <f>D77</f>
        <v>35</v>
      </c>
      <c r="F78" s="557"/>
      <c r="G78" s="557"/>
      <c r="H78" s="591"/>
    </row>
    <row r="79" spans="2:8" ht="18" customHeight="1" x14ac:dyDescent="0.2">
      <c r="B79" t="str">
        <f>E_ind!C1</f>
        <v>Table 7a :   Employment by Industry, FSM and States, FY1995-FY2010</v>
      </c>
      <c r="D79" s="328">
        <f>D78+1</f>
        <v>36</v>
      </c>
      <c r="F79" s="560" t="s">
        <v>683</v>
      </c>
      <c r="G79" s="560"/>
      <c r="H79" s="591"/>
    </row>
    <row r="80" spans="2:8" x14ac:dyDescent="0.2">
      <c r="B80" t="str">
        <f>E_inst!B1</f>
        <v>Table 7b :   Employment by Institution, FSM and States, FY1995-FY2010</v>
      </c>
      <c r="D80" s="328">
        <f t="shared" ref="D80:D85" si="5">D79+3</f>
        <v>39</v>
      </c>
      <c r="F80" s="560" t="s">
        <v>684</v>
      </c>
      <c r="G80" s="560"/>
      <c r="H80" s="591"/>
    </row>
    <row r="81" spans="2:10" x14ac:dyDescent="0.2">
      <c r="B81" t="str">
        <f>EinstWR!B1</f>
        <v>Table 7c :   Average Nominal Wage Rates by Institution, FSM and States, FY1995-FY2010</v>
      </c>
      <c r="D81" s="328">
        <f>D80+2</f>
        <v>41</v>
      </c>
      <c r="F81" s="560" t="s">
        <v>685</v>
      </c>
      <c r="G81" s="560"/>
      <c r="H81" s="591"/>
    </row>
    <row r="82" spans="2:10" x14ac:dyDescent="0.2">
      <c r="B82" t="str">
        <f>EinstWR!B59</f>
        <v>Table 7d :   Average Real Wage Rates by Institution, FSM and States, FY1995-FY2010</v>
      </c>
      <c r="D82" s="328">
        <f t="shared" ref="D82:D83" si="6">D81+2</f>
        <v>43</v>
      </c>
      <c r="F82" s="557"/>
      <c r="G82" s="557"/>
      <c r="H82" s="591"/>
    </row>
    <row r="83" spans="2:10" x14ac:dyDescent="0.2">
      <c r="B83" t="str">
        <f>EinstW!B1</f>
        <v>Table 7e :   Employee Earnings by Institution, FSM and States, FY1995-FY2010</v>
      </c>
      <c r="D83" s="328">
        <f t="shared" si="6"/>
        <v>45</v>
      </c>
      <c r="F83" s="560" t="s">
        <v>686</v>
      </c>
      <c r="G83" s="560"/>
      <c r="H83" s="591"/>
    </row>
    <row r="84" spans="2:10" x14ac:dyDescent="0.2">
      <c r="B84" t="str">
        <f>E_Priv!C1</f>
        <v>Table 7f :    Employment by Industry, FSM and States, Private Sector, FY1995-FY2010</v>
      </c>
      <c r="D84" s="328">
        <f t="shared" si="5"/>
        <v>48</v>
      </c>
      <c r="F84" s="560" t="s">
        <v>687</v>
      </c>
      <c r="G84" s="560"/>
      <c r="H84" s="591"/>
    </row>
    <row r="85" spans="2:10" s="157" customFormat="1" x14ac:dyDescent="0.2">
      <c r="B85" s="157" t="str">
        <f>E_PrivW!C1</f>
        <v>Table 7g :   Earnings by Industry, FSM and States, Private Sector, FY1995-FY2010</v>
      </c>
      <c r="D85" s="328">
        <f t="shared" si="5"/>
        <v>51</v>
      </c>
      <c r="E85" s="328"/>
      <c r="F85" s="560" t="s">
        <v>688</v>
      </c>
      <c r="G85" s="560"/>
      <c r="H85" s="591"/>
      <c r="I85"/>
      <c r="J85"/>
    </row>
    <row r="86" spans="2:10" ht="18" customHeight="1" x14ac:dyDescent="0.2">
      <c r="B86" t="str">
        <f>BSurv!A1</f>
        <v>Table 8a :   FSM Commercial Banking Survey, CY1995-FY2010</v>
      </c>
      <c r="D86" s="328">
        <f>D85+2</f>
        <v>53</v>
      </c>
      <c r="F86" s="560" t="s">
        <v>689</v>
      </c>
      <c r="G86" s="560"/>
      <c r="H86" s="591"/>
    </row>
    <row r="87" spans="2:10" x14ac:dyDescent="0.2">
      <c r="B87" t="str">
        <f>IntRt!A1</f>
        <v>Table 8b:    Interest Rates of Domestic Money Banks, CY1997-FY2010</v>
      </c>
      <c r="D87" s="328">
        <f>D86+1</f>
        <v>54</v>
      </c>
      <c r="F87" s="560" t="s">
        <v>690</v>
      </c>
      <c r="G87" s="560"/>
      <c r="H87" s="591"/>
    </row>
    <row r="88" spans="2:10" ht="18" customHeight="1" x14ac:dyDescent="0.2">
      <c r="B88" t="str">
        <f>cpiFSM!A1</f>
        <v>Table 9a :   FSM : CPI Index, FY1999 to FY2010</v>
      </c>
      <c r="D88" s="328">
        <f>D87+1</f>
        <v>55</v>
      </c>
      <c r="F88" s="560" t="s">
        <v>691</v>
      </c>
      <c r="G88" s="560"/>
      <c r="H88" s="591"/>
    </row>
    <row r="89" spans="2:10" x14ac:dyDescent="0.2">
      <c r="B89" t="str">
        <f>cpiFSM!AL1</f>
        <v>Table 9b :   FSM : CPI Index, Domestic Item, FY1999 to FY2010</v>
      </c>
      <c r="D89" s="328">
        <f>D88+1</f>
        <v>56</v>
      </c>
      <c r="F89" s="557"/>
      <c r="G89" s="557"/>
      <c r="H89" s="591"/>
    </row>
    <row r="90" spans="2:10" x14ac:dyDescent="0.2">
      <c r="B90" t="str">
        <f>cpiFSM!BW1</f>
        <v>Table 9c :   FSM : CPI Index, Imported Items, FY1999 to FY2010</v>
      </c>
      <c r="D90" s="328">
        <f t="shared" ref="D90:D96" si="7">D89+1</f>
        <v>57</v>
      </c>
      <c r="F90" s="557"/>
      <c r="G90" s="557"/>
      <c r="H90" s="591"/>
    </row>
    <row r="91" spans="2:10" x14ac:dyDescent="0.2">
      <c r="B91" t="str">
        <f>cpiState!A1</f>
        <v>Table 9d :   Chuuk : State CPI Index, FY1999 to FY2010</v>
      </c>
      <c r="D91" s="328">
        <f t="shared" si="7"/>
        <v>58</v>
      </c>
      <c r="F91" s="560" t="s">
        <v>692</v>
      </c>
      <c r="G91" s="560"/>
      <c r="H91" s="591"/>
    </row>
    <row r="92" spans="2:10" x14ac:dyDescent="0.2">
      <c r="B92" t="str">
        <f>cpiState!AL1</f>
        <v>Table 9e :   Kosrae : State CPI Index, FY1999 to FY2010</v>
      </c>
      <c r="D92" s="328">
        <f t="shared" si="7"/>
        <v>59</v>
      </c>
      <c r="F92" s="557"/>
      <c r="G92" s="557"/>
      <c r="H92" s="591"/>
    </row>
    <row r="93" spans="2:10" x14ac:dyDescent="0.2">
      <c r="B93" t="str">
        <f>cpiState!BW1</f>
        <v>Table 9e :   Pohnpei : State CPI Index, FY1999 to FY2010</v>
      </c>
      <c r="D93" s="328">
        <f t="shared" si="7"/>
        <v>60</v>
      </c>
      <c r="F93" s="557"/>
      <c r="G93" s="557"/>
      <c r="H93" s="591"/>
    </row>
    <row r="94" spans="2:10" x14ac:dyDescent="0.2">
      <c r="B94" t="str">
        <f>cpiState!DH1</f>
        <v>Table 9f :    Yap : State CPI Index, FY1999 to FY2010</v>
      </c>
      <c r="D94" s="328">
        <f t="shared" si="7"/>
        <v>61</v>
      </c>
      <c r="F94" s="557"/>
      <c r="G94" s="557"/>
      <c r="H94" s="591"/>
    </row>
    <row r="95" spans="2:10" ht="18" customHeight="1" x14ac:dyDescent="0.2">
      <c r="B95" t="str">
        <f>Imports!A1</f>
        <v>Table 10a :  FSM and States: Imports by Major Category, FY2000-FY2010</v>
      </c>
      <c r="D95" s="328">
        <f t="shared" si="7"/>
        <v>62</v>
      </c>
      <c r="F95" s="560" t="s">
        <v>693</v>
      </c>
      <c r="G95" s="560"/>
      <c r="H95" s="591"/>
    </row>
    <row r="96" spans="2:10" x14ac:dyDescent="0.2">
      <c r="B96" t="str">
        <f>BOPsum!A1</f>
        <v>Table 10b :  FSM Balance of Payments (summary) FY1995-FY2010</v>
      </c>
      <c r="D96" s="328">
        <f t="shared" si="7"/>
        <v>63</v>
      </c>
      <c r="F96" s="560" t="s">
        <v>694</v>
      </c>
      <c r="G96" s="560"/>
      <c r="H96" s="591"/>
    </row>
    <row r="97" spans="2:8" x14ac:dyDescent="0.2">
      <c r="B97" t="str">
        <f>BOPdet!A1</f>
        <v>Table 10c :  FSM Balance of Payments (detail), FY1995-FY2010</v>
      </c>
      <c r="D97" s="328">
        <f>D96+1</f>
        <v>64</v>
      </c>
      <c r="F97" s="560" t="s">
        <v>695</v>
      </c>
      <c r="G97" s="560"/>
      <c r="H97" s="594"/>
    </row>
    <row r="98" spans="2:8" x14ac:dyDescent="0.2">
      <c r="B98" t="str">
        <f>IIP!A1</f>
        <v>Table 10d :  FSM International Investment Position, FY1995-FY2010</v>
      </c>
      <c r="D98" s="328">
        <f>D97+3</f>
        <v>67</v>
      </c>
      <c r="F98" s="560" t="s">
        <v>696</v>
      </c>
      <c r="G98" s="560"/>
      <c r="H98" s="594"/>
    </row>
    <row r="99" spans="2:8" x14ac:dyDescent="0.2">
      <c r="B99" t="str">
        <f>ExtDebt!A1</f>
        <v>Table 10e :  FSM External Debt, FY1995-FY2010</v>
      </c>
      <c r="D99" s="328">
        <f>D98+1</f>
        <v>68</v>
      </c>
      <c r="F99" s="560" t="s">
        <v>697</v>
      </c>
      <c r="G99" s="560"/>
      <c r="H99" s="591"/>
    </row>
    <row r="100" spans="2:8" ht="18" customHeight="1" x14ac:dyDescent="0.2">
      <c r="B100" t="str">
        <f>gfsFSM!A1</f>
        <v>Table 11a :  FSM Consolidated Government Finances (GFS Format), FY1995-FY2010</v>
      </c>
      <c r="D100" s="328">
        <f>D99+1</f>
        <v>69</v>
      </c>
      <c r="F100" s="560" t="s">
        <v>698</v>
      </c>
      <c r="G100" s="560"/>
      <c r="H100" s="591"/>
    </row>
    <row r="101" spans="2:8" x14ac:dyDescent="0.2">
      <c r="B101" t="str">
        <f>gfsN!A1</f>
        <v>Table 11b :  National Government Finances (GFS Format), FY1995-FY2010</v>
      </c>
      <c r="D101" s="328">
        <f t="shared" ref="D101:D111" si="8">D100+2</f>
        <v>71</v>
      </c>
      <c r="F101" s="560" t="s">
        <v>699</v>
      </c>
      <c r="G101" s="560"/>
      <c r="H101" s="591"/>
    </row>
    <row r="102" spans="2:8" x14ac:dyDescent="0.2">
      <c r="B102" t="str">
        <f>gfsC!A1</f>
        <v>Table 11c :  Chuuk Government Finances (GFS Format), FY1995-FY2010</v>
      </c>
      <c r="D102" s="328">
        <f t="shared" si="8"/>
        <v>73</v>
      </c>
      <c r="F102" s="560" t="s">
        <v>700</v>
      </c>
      <c r="G102" s="560"/>
      <c r="H102" s="591"/>
    </row>
    <row r="103" spans="2:8" x14ac:dyDescent="0.2">
      <c r="B103" t="str">
        <f>gfsK!A1</f>
        <v>Table 11d :  Kosrae Government Finances (GFS Format), FY1995-FY2010</v>
      </c>
      <c r="D103" s="328">
        <f t="shared" si="8"/>
        <v>75</v>
      </c>
      <c r="F103" s="560" t="s">
        <v>701</v>
      </c>
      <c r="G103" s="560"/>
      <c r="H103" s="591"/>
    </row>
    <row r="104" spans="2:8" x14ac:dyDescent="0.2">
      <c r="B104" t="str">
        <f>gfsP!A1</f>
        <v>Table 11e :  Pohnpei Government Finances (GFS Format), FY1995-FY2010</v>
      </c>
      <c r="D104" s="328">
        <f t="shared" si="8"/>
        <v>77</v>
      </c>
      <c r="F104" s="560" t="s">
        <v>702</v>
      </c>
      <c r="G104" s="560"/>
      <c r="H104" s="591"/>
    </row>
    <row r="105" spans="2:8" x14ac:dyDescent="0.2">
      <c r="B105" t="str">
        <f>gfsY!A1</f>
        <v>Table 11f  :  Yap Government Finances (GFS Format), FY1995-FY2010</v>
      </c>
      <c r="D105" s="328">
        <f t="shared" si="8"/>
        <v>79</v>
      </c>
      <c r="F105" s="560" t="s">
        <v>703</v>
      </c>
      <c r="G105" s="560"/>
      <c r="H105" s="591"/>
    </row>
    <row r="106" spans="2:8" x14ac:dyDescent="0.2">
      <c r="B106" t="str">
        <f>Nf!A1</f>
        <v>Table 11g :  National Government Finances (Audit Format), FY1995-FY2010</v>
      </c>
      <c r="D106" s="328">
        <f t="shared" si="8"/>
        <v>81</v>
      </c>
      <c r="F106" s="560" t="s">
        <v>704</v>
      </c>
      <c r="G106" s="560"/>
      <c r="H106" s="591"/>
    </row>
    <row r="107" spans="2:8" x14ac:dyDescent="0.2">
      <c r="B107" s="376" t="str">
        <f>Cf!A1</f>
        <v>Table 11h :  Chuuk State Government Finances (Audit Format), FY1995-FY2010</v>
      </c>
      <c r="D107" s="328">
        <f t="shared" si="8"/>
        <v>83</v>
      </c>
      <c r="F107" s="560" t="s">
        <v>705</v>
      </c>
      <c r="G107" s="560"/>
      <c r="H107" s="591"/>
    </row>
    <row r="108" spans="2:8" x14ac:dyDescent="0.2">
      <c r="B108" s="376" t="str">
        <f>Kf!A1</f>
        <v>Table 11i :   Kosrae State Government Finances (Audit Format), FY1995-FY2010</v>
      </c>
      <c r="D108" s="328">
        <f t="shared" si="8"/>
        <v>85</v>
      </c>
      <c r="F108" s="560" t="s">
        <v>706</v>
      </c>
      <c r="G108" s="560"/>
      <c r="H108" s="591"/>
    </row>
    <row r="109" spans="2:8" x14ac:dyDescent="0.2">
      <c r="B109" t="str">
        <f>Pf!A1</f>
        <v>Table 11j :   Pohnpei State Government Finances (Audit Format), FY1995-FY2010</v>
      </c>
      <c r="D109" s="328">
        <f t="shared" si="8"/>
        <v>87</v>
      </c>
      <c r="F109" s="560" t="s">
        <v>707</v>
      </c>
      <c r="G109" s="560"/>
      <c r="H109" s="591"/>
    </row>
    <row r="110" spans="2:8" x14ac:dyDescent="0.2">
      <c r="B110" t="str">
        <f>Yf!A1</f>
        <v>Table 11k :  Yap State Government Finances (Audit Format), FY1995-FY2010</v>
      </c>
      <c r="D110" s="328">
        <f t="shared" si="8"/>
        <v>89</v>
      </c>
      <c r="F110" s="560" t="s">
        <v>708</v>
      </c>
      <c r="G110" s="560"/>
      <c r="H110" s="591"/>
    </row>
    <row r="111" spans="2:8" x14ac:dyDescent="0.2">
      <c r="B111" t="str">
        <f>CII!A1</f>
        <v>Table 11l :   FSM Compact grants awarded, FY2004-FY2010</v>
      </c>
      <c r="D111" s="328">
        <f t="shared" si="8"/>
        <v>91</v>
      </c>
      <c r="F111" s="560" t="s">
        <v>709</v>
      </c>
      <c r="G111" s="560"/>
      <c r="H111" s="591"/>
    </row>
    <row r="112" spans="2:8" ht="18" customHeight="1" x14ac:dyDescent="0.2">
      <c r="B112" t="str">
        <f>Pop!A1</f>
        <v>Table 12a:   Population growth by State and outer islands, 1980 to 2010</v>
      </c>
      <c r="D112" s="328">
        <f>D111+1</f>
        <v>92</v>
      </c>
      <c r="F112" s="560" t="s">
        <v>855</v>
      </c>
      <c r="G112" s="677" t="s">
        <v>875</v>
      </c>
      <c r="H112" s="591"/>
    </row>
    <row r="113" spans="2:8" x14ac:dyDescent="0.2">
      <c r="B113" t="str">
        <f>Pop!A19</f>
        <v>Table 12b:   Age and sex distribution, by State and outer islands, 2010</v>
      </c>
      <c r="D113" s="328">
        <f>D112</f>
        <v>92</v>
      </c>
      <c r="F113" s="560"/>
      <c r="G113" s="677" t="s">
        <v>876</v>
      </c>
      <c r="H113" s="594"/>
    </row>
    <row r="114" spans="2:8" s="141" customFormat="1" ht="18.75" customHeight="1" thickBot="1" x14ac:dyDescent="0.25">
      <c r="B114" s="550" t="str">
        <f>NetArr!A1</f>
        <v>Table 12c :  Net Air Passengers from the USA, FY1991 to FY2010</v>
      </c>
      <c r="C114" s="550"/>
      <c r="D114" s="551">
        <f>D113+1</f>
        <v>93</v>
      </c>
      <c r="E114" s="676"/>
      <c r="F114" s="560" t="s">
        <v>854</v>
      </c>
      <c r="G114" s="560"/>
      <c r="H114" s="594"/>
    </row>
    <row r="115" spans="2:8" x14ac:dyDescent="0.2">
      <c r="F115" s="557"/>
      <c r="G115" s="557"/>
      <c r="H115" s="591"/>
    </row>
    <row r="118" spans="2:8" x14ac:dyDescent="0.2">
      <c r="F118" s="558" t="s">
        <v>848</v>
      </c>
    </row>
  </sheetData>
  <phoneticPr fontId="6" type="noConversion"/>
  <hyperlinks>
    <hyperlink ref="F3" location="GNI!A2" display="[GNI]"/>
    <hyperlink ref="F4" location="cerNApc!A2" display="[cerNApc]"/>
    <hyperlink ref="F5" location="gdpFSM!A2" display="[gdpFSM]"/>
    <hyperlink ref="F17" location="gdp_C!A2" display="[gdp_C]"/>
    <hyperlink ref="F29" location="gdp_K!A2" display="[gdp_K]"/>
    <hyperlink ref="F41" location="gdp_P!A2" display="[gdp_P]"/>
    <hyperlink ref="F59" location="gdp_Y!A2" display="[gdp_Y]"/>
    <hyperlink ref="F71" location="Visitors!A2" display="[Visitors]"/>
    <hyperlink ref="F76" location="Fish!A2" display="[Fish]"/>
    <hyperlink ref="F79" location="E_ind!A2" display="[E_ind]"/>
    <hyperlink ref="F80" location="E_inst!A2" display="[E_inst]"/>
    <hyperlink ref="F81" location="EinstWR!A2" display="[EinstWR]"/>
    <hyperlink ref="F83:F85" location="GNI!A2" display="[GNI]"/>
    <hyperlink ref="F86:F87" location="GNI!A2" display="[GNI]"/>
    <hyperlink ref="F88" location="cpiFSM!A2" display="[cpiFSM]"/>
    <hyperlink ref="F91" location="cpiState!A2" display="[cpiState]"/>
    <hyperlink ref="F95" location="Imports!A2" display="[Imports]"/>
    <hyperlink ref="F96" location="BOPsum!A2" display="[BOPsum]"/>
    <hyperlink ref="F111:F114" location="GNI!A2" display="[GNI]"/>
    <hyperlink ref="F83" location="EinstW!A2" display="[EinstW]"/>
    <hyperlink ref="F84" location="E_Priv!A2" display="[E_Priv]"/>
    <hyperlink ref="F85" location="E_PrivW!A2" display="[E_PrivW]"/>
    <hyperlink ref="F86" location="BSurv!A2" display="[BSurv]"/>
    <hyperlink ref="F87" location="IntRt!A2" display="[IntRt]"/>
    <hyperlink ref="F97" location="BOPdet!A2" display="[BOPdet]"/>
    <hyperlink ref="F98" location="IIP!A2" display="[IIP]"/>
    <hyperlink ref="F99" location="ExtDebt!A2" display="[ExtDebt]"/>
    <hyperlink ref="F100" location="gfsFSM!A2" display="[gfsFSM]"/>
    <hyperlink ref="F101" location="gfsN!A2" display="[gfsN]"/>
    <hyperlink ref="F102" location="gfsC!A2" display="[gfsC]"/>
    <hyperlink ref="F103" location="gfsK!A2" display="[gfsK]"/>
    <hyperlink ref="F108" location="Kf!A2" display="[Kf]"/>
    <hyperlink ref="F104:F107" location="gfsP!A2" display="[GNI]"/>
    <hyperlink ref="F104" location="gfsP!A2" display="[gfsP]"/>
    <hyperlink ref="F105" location="gfsY!A2" display="[gfsY]"/>
    <hyperlink ref="F106" location="Nf!A2" display="[Nf]"/>
    <hyperlink ref="F107" location="Cf!A2" display="[Cf]"/>
    <hyperlink ref="F109" location="Pf!A1" display="[Pf]"/>
    <hyperlink ref="F110" location="Yf!A1" display="[Yf]"/>
    <hyperlink ref="F111" location="CII!A2" display="[CII]"/>
    <hyperlink ref="F114" location="NetArr!A2" display="NetArr]"/>
    <hyperlink ref="F112" location="Pop!A2" display="[Pop]"/>
  </hyperlinks>
  <pageMargins left="0.74803149606299213" right="0.74803149606299213" top="0.6692913385826772" bottom="0.74803149606299213" header="0.51181102362204722" footer="0.51181102362204722"/>
  <pageSetup scale="86" fitToHeight="2" orientation="portrait" r:id="rId1"/>
  <headerFooter alignWithMargins="0">
    <oddFooter>&amp;L&amp;"Times New Roman,Bold Italic"&amp;12FSM Compact Economic Report - FY 2010&amp;RPage S&amp;P  of  &amp;N</oddFooter>
  </headerFooter>
  <rowBreaks count="1" manualBreakCount="1">
    <brk id="5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zoomScale="80" zoomScaleNormal="80" zoomScaleSheetLayoutView="80" workbookViewId="0">
      <selection activeCell="A2" sqref="A2"/>
    </sheetView>
  </sheetViews>
  <sheetFormatPr defaultRowHeight="12.75" x14ac:dyDescent="0.2"/>
  <cols>
    <col min="1" max="1" width="13.140625" style="64" customWidth="1"/>
    <col min="2" max="6" width="18.42578125" style="7" customWidth="1"/>
    <col min="7" max="19" width="9.7109375" style="171" customWidth="1"/>
    <col min="20" max="24" width="11.7109375" style="171" customWidth="1"/>
    <col min="25" max="16384" width="9.140625" style="171"/>
  </cols>
  <sheetData>
    <row r="2" spans="1:6" ht="15" x14ac:dyDescent="0.2">
      <c r="A2" s="212" t="s">
        <v>741</v>
      </c>
      <c r="B2" s="185"/>
      <c r="C2" s="185"/>
      <c r="D2" s="185"/>
      <c r="E2" s="185"/>
    </row>
    <row r="3" spans="1:6" x14ac:dyDescent="0.2">
      <c r="A3" s="201" t="s">
        <v>252</v>
      </c>
      <c r="B3" s="220" t="s">
        <v>239</v>
      </c>
      <c r="C3" s="202"/>
      <c r="D3" s="202"/>
      <c r="E3" s="202"/>
    </row>
    <row r="4" spans="1:6" x14ac:dyDescent="0.2">
      <c r="A4" s="204" t="s">
        <v>253</v>
      </c>
      <c r="B4" s="207" t="s">
        <v>240</v>
      </c>
      <c r="C4" s="207" t="s">
        <v>241</v>
      </c>
      <c r="D4" s="207" t="s">
        <v>242</v>
      </c>
      <c r="E4" s="207" t="s">
        <v>37</v>
      </c>
    </row>
    <row r="5" spans="1:6" ht="16.5" customHeight="1" x14ac:dyDescent="0.2">
      <c r="A5" s="214">
        <v>1998</v>
      </c>
      <c r="B5" s="205">
        <v>9216</v>
      </c>
      <c r="C5" s="205">
        <v>73027</v>
      </c>
      <c r="D5" s="205">
        <v>1026</v>
      </c>
      <c r="E5" s="205">
        <f t="shared" ref="E5:E13" si="0">SUM(B5:D5)</f>
        <v>83269</v>
      </c>
      <c r="F5" s="205"/>
    </row>
    <row r="6" spans="1:6" x14ac:dyDescent="0.2">
      <c r="A6" s="214">
        <v>1999</v>
      </c>
      <c r="B6" s="205">
        <v>1657.3999999999999</v>
      </c>
      <c r="C6" s="205">
        <v>144923</v>
      </c>
      <c r="D6" s="205">
        <v>1134</v>
      </c>
      <c r="E6" s="205">
        <f t="shared" si="0"/>
        <v>147714.4</v>
      </c>
      <c r="F6" s="205"/>
    </row>
    <row r="7" spans="1:6" x14ac:dyDescent="0.2">
      <c r="A7" s="214">
        <v>2000</v>
      </c>
      <c r="B7" s="205">
        <v>2461.2999999999997</v>
      </c>
      <c r="C7" s="205">
        <v>70805</v>
      </c>
      <c r="D7" s="205">
        <v>1139</v>
      </c>
      <c r="E7" s="205">
        <f t="shared" si="0"/>
        <v>74405.3</v>
      </c>
      <c r="F7" s="205"/>
    </row>
    <row r="8" spans="1:6" x14ac:dyDescent="0.2">
      <c r="A8" s="214">
        <v>2001</v>
      </c>
      <c r="B8" s="205">
        <v>2581.9</v>
      </c>
      <c r="C8" s="205">
        <v>94498</v>
      </c>
      <c r="D8" s="205">
        <v>1216</v>
      </c>
      <c r="E8" s="205">
        <f t="shared" si="0"/>
        <v>98295.9</v>
      </c>
      <c r="F8" s="205"/>
    </row>
    <row r="9" spans="1:6" x14ac:dyDescent="0.2">
      <c r="A9" s="214">
        <v>2002</v>
      </c>
      <c r="B9" s="205">
        <v>1530.7</v>
      </c>
      <c r="C9" s="205">
        <v>70684</v>
      </c>
      <c r="D9" s="205">
        <v>909</v>
      </c>
      <c r="E9" s="205">
        <f t="shared" si="0"/>
        <v>73123.7</v>
      </c>
      <c r="F9" s="205"/>
    </row>
    <row r="10" spans="1:6" x14ac:dyDescent="0.2">
      <c r="A10" s="214">
        <v>2003</v>
      </c>
      <c r="B10" s="205">
        <v>9364</v>
      </c>
      <c r="C10" s="205">
        <v>205389</v>
      </c>
      <c r="D10" s="205">
        <v>2562</v>
      </c>
      <c r="E10" s="205">
        <f t="shared" si="0"/>
        <v>217315</v>
      </c>
      <c r="F10" s="205"/>
    </row>
    <row r="11" spans="1:6" x14ac:dyDescent="0.2">
      <c r="A11" s="214">
        <v>2004</v>
      </c>
      <c r="B11" s="205">
        <v>5328</v>
      </c>
      <c r="C11" s="205">
        <v>137141</v>
      </c>
      <c r="D11" s="205">
        <v>1384</v>
      </c>
      <c r="E11" s="205">
        <f t="shared" si="0"/>
        <v>143853</v>
      </c>
      <c r="F11" s="205"/>
    </row>
    <row r="12" spans="1:6" x14ac:dyDescent="0.2">
      <c r="A12" s="214">
        <v>2005</v>
      </c>
      <c r="B12" s="205">
        <v>6107</v>
      </c>
      <c r="C12" s="205">
        <v>218418</v>
      </c>
      <c r="D12" s="205">
        <v>11096</v>
      </c>
      <c r="E12" s="205">
        <f t="shared" si="0"/>
        <v>235621</v>
      </c>
      <c r="F12" s="205"/>
    </row>
    <row r="13" spans="1:6" x14ac:dyDescent="0.2">
      <c r="A13" s="214">
        <v>2006</v>
      </c>
      <c r="B13" s="205">
        <v>6116</v>
      </c>
      <c r="C13" s="205">
        <v>202751</v>
      </c>
      <c r="D13" s="205">
        <v>6032</v>
      </c>
      <c r="E13" s="205">
        <f t="shared" si="0"/>
        <v>214899</v>
      </c>
      <c r="F13" s="205"/>
    </row>
    <row r="14" spans="1:6" x14ac:dyDescent="0.2">
      <c r="A14" s="214">
        <v>2007</v>
      </c>
      <c r="B14" s="205">
        <v>4629</v>
      </c>
      <c r="C14" s="205">
        <v>134489</v>
      </c>
      <c r="D14" s="205">
        <v>899</v>
      </c>
      <c r="E14" s="205">
        <v>140017</v>
      </c>
      <c r="F14" s="205"/>
    </row>
    <row r="15" spans="1:6" x14ac:dyDescent="0.2">
      <c r="A15" s="214">
        <v>2008</v>
      </c>
      <c r="B15" s="205">
        <v>1532.6769999999999</v>
      </c>
      <c r="C15" s="205">
        <v>93857.165999999997</v>
      </c>
      <c r="D15" s="206">
        <v>10276.200000000001</v>
      </c>
      <c r="E15" s="205">
        <v>105666.04299999999</v>
      </c>
      <c r="F15" s="205"/>
    </row>
    <row r="16" spans="1:6" x14ac:dyDescent="0.2">
      <c r="A16" s="214">
        <v>2009</v>
      </c>
      <c r="B16" s="205">
        <v>1738.3000000000002</v>
      </c>
      <c r="C16" s="205">
        <v>4951.4000000000005</v>
      </c>
      <c r="D16" s="206">
        <v>0</v>
      </c>
      <c r="E16" s="205">
        <v>6689.7000000000007</v>
      </c>
      <c r="F16" s="205"/>
    </row>
    <row r="17" spans="1:10" s="542" customFormat="1" ht="16.5" customHeight="1" x14ac:dyDescent="0.2">
      <c r="A17" s="215">
        <v>2010</v>
      </c>
      <c r="B17" s="209">
        <v>3518.58</v>
      </c>
      <c r="C17" s="543">
        <v>45295.3</v>
      </c>
      <c r="D17" s="543">
        <v>2794.8</v>
      </c>
      <c r="E17" s="543">
        <v>51608.680000000008</v>
      </c>
      <c r="F17" s="540"/>
      <c r="G17" s="541"/>
      <c r="H17" s="541"/>
      <c r="I17" s="541"/>
      <c r="J17" s="541"/>
    </row>
    <row r="18" spans="1:10" x14ac:dyDescent="0.2">
      <c r="A18" s="199" t="s">
        <v>243</v>
      </c>
      <c r="B18" s="15"/>
      <c r="C18" s="15"/>
      <c r="D18" s="15"/>
      <c r="E18" s="15"/>
      <c r="F18" s="15"/>
    </row>
    <row r="22" spans="1:10" ht="18" x14ac:dyDescent="0.2">
      <c r="A22" s="212" t="s">
        <v>740</v>
      </c>
      <c r="B22" s="185"/>
      <c r="C22" s="185"/>
      <c r="D22" s="185"/>
      <c r="E22" s="185"/>
      <c r="F22" s="185"/>
    </row>
    <row r="23" spans="1:10" x14ac:dyDescent="0.2">
      <c r="A23" s="201" t="s">
        <v>252</v>
      </c>
      <c r="B23" s="678" t="s">
        <v>239</v>
      </c>
      <c r="C23" s="678"/>
      <c r="D23" s="678"/>
      <c r="E23" s="678"/>
    </row>
    <row r="24" spans="1:10" ht="14.25" x14ac:dyDescent="0.2">
      <c r="A24" s="204" t="s">
        <v>254</v>
      </c>
      <c r="B24" s="204"/>
      <c r="C24" s="207" t="s">
        <v>244</v>
      </c>
      <c r="D24" s="204"/>
      <c r="E24" s="207" t="s">
        <v>245</v>
      </c>
    </row>
    <row r="25" spans="1:10" ht="16.5" customHeight="1" x14ac:dyDescent="0.2">
      <c r="A25" s="214">
        <v>2001</v>
      </c>
      <c r="B25" s="205"/>
      <c r="C25" s="205">
        <v>992</v>
      </c>
      <c r="D25" s="205"/>
      <c r="E25" s="205">
        <v>16654</v>
      </c>
      <c r="F25" s="205"/>
    </row>
    <row r="26" spans="1:10" x14ac:dyDescent="0.2">
      <c r="A26" s="214">
        <v>2002</v>
      </c>
      <c r="B26" s="205"/>
      <c r="C26" s="206">
        <v>923</v>
      </c>
      <c r="D26" s="205"/>
      <c r="E26" s="205">
        <v>19684</v>
      </c>
    </row>
    <row r="27" spans="1:10" x14ac:dyDescent="0.2">
      <c r="A27" s="214">
        <v>2003</v>
      </c>
      <c r="B27" s="205"/>
      <c r="C27" s="206">
        <v>933</v>
      </c>
      <c r="D27" s="205"/>
      <c r="E27" s="205">
        <v>29896</v>
      </c>
    </row>
    <row r="28" spans="1:10" x14ac:dyDescent="0.2">
      <c r="A28" s="214">
        <v>2004</v>
      </c>
      <c r="B28" s="205"/>
      <c r="C28" s="205">
        <v>727</v>
      </c>
      <c r="D28" s="205"/>
      <c r="E28" s="205">
        <v>27744</v>
      </c>
    </row>
    <row r="29" spans="1:10" x14ac:dyDescent="0.2">
      <c r="A29" s="214">
        <v>2005</v>
      </c>
      <c r="B29" s="205"/>
      <c r="C29" s="205">
        <v>281</v>
      </c>
      <c r="D29" s="205"/>
      <c r="E29" s="205">
        <v>28021</v>
      </c>
      <c r="F29" s="9"/>
    </row>
    <row r="30" spans="1:10" x14ac:dyDescent="0.2">
      <c r="A30" s="214" t="s">
        <v>246</v>
      </c>
      <c r="B30" s="205"/>
      <c r="C30" s="206">
        <v>442</v>
      </c>
      <c r="D30" s="205"/>
      <c r="E30" s="205">
        <v>10332</v>
      </c>
    </row>
    <row r="31" spans="1:10" x14ac:dyDescent="0.2">
      <c r="A31" s="214">
        <v>2007</v>
      </c>
      <c r="B31" s="205"/>
      <c r="C31" s="205">
        <v>1943</v>
      </c>
      <c r="D31" s="205"/>
      <c r="E31" s="205">
        <v>13497</v>
      </c>
    </row>
    <row r="32" spans="1:10" x14ac:dyDescent="0.2">
      <c r="A32" s="214">
        <v>2008</v>
      </c>
      <c r="B32" s="205"/>
      <c r="C32" s="205">
        <v>1516</v>
      </c>
      <c r="D32" s="205"/>
      <c r="E32" s="205">
        <v>18133</v>
      </c>
    </row>
    <row r="33" spans="1:9" x14ac:dyDescent="0.2">
      <c r="A33" s="214">
        <v>2009</v>
      </c>
      <c r="B33" s="205"/>
      <c r="C33" s="205">
        <v>2652.18</v>
      </c>
      <c r="D33" s="205"/>
      <c r="E33" s="205">
        <v>12134.907000000001</v>
      </c>
    </row>
    <row r="34" spans="1:9" s="542" customFormat="1" ht="16.5" customHeight="1" x14ac:dyDescent="0.2">
      <c r="A34" s="581" t="s">
        <v>738</v>
      </c>
      <c r="B34" s="209"/>
      <c r="C34" s="209">
        <v>1566</v>
      </c>
      <c r="D34" s="209"/>
      <c r="E34" s="539">
        <v>22449</v>
      </c>
      <c r="F34" s="540"/>
      <c r="G34" s="541"/>
      <c r="H34" s="541"/>
      <c r="I34" s="541"/>
    </row>
    <row r="35" spans="1:9" x14ac:dyDescent="0.2">
      <c r="A35" s="199" t="s">
        <v>243</v>
      </c>
    </row>
    <row r="36" spans="1:9" x14ac:dyDescent="0.2">
      <c r="A36" s="211" t="s">
        <v>188</v>
      </c>
      <c r="B36" s="211" t="s">
        <v>247</v>
      </c>
    </row>
    <row r="37" spans="1:9" x14ac:dyDescent="0.2">
      <c r="B37" s="582" t="s">
        <v>739</v>
      </c>
    </row>
    <row r="41" spans="1:9" ht="15" x14ac:dyDescent="0.2">
      <c r="A41" s="216" t="s">
        <v>742</v>
      </c>
      <c r="B41" s="203"/>
      <c r="C41" s="203"/>
    </row>
    <row r="42" spans="1:9" x14ac:dyDescent="0.2">
      <c r="A42" s="217"/>
      <c r="B42" s="208"/>
      <c r="C42" s="201" t="s">
        <v>248</v>
      </c>
      <c r="D42" s="190"/>
    </row>
    <row r="43" spans="1:9" ht="25.5" x14ac:dyDescent="0.2">
      <c r="A43" s="213" t="s">
        <v>190</v>
      </c>
      <c r="B43" s="218" t="s">
        <v>249</v>
      </c>
      <c r="C43" s="218" t="s">
        <v>251</v>
      </c>
      <c r="D43" s="219" t="s">
        <v>37</v>
      </c>
    </row>
    <row r="44" spans="1:9" ht="16.5" customHeight="1" x14ac:dyDescent="0.2">
      <c r="A44" s="214" t="s">
        <v>20</v>
      </c>
      <c r="B44" s="583">
        <v>15.395128690000002</v>
      </c>
      <c r="C44" s="583">
        <v>0.54207300000000003</v>
      </c>
      <c r="D44" s="583">
        <f t="shared" ref="D44:D53" si="1">SUM(B44:C44)</f>
        <v>15.937201690000002</v>
      </c>
      <c r="E44" s="205"/>
      <c r="F44" s="205"/>
    </row>
    <row r="45" spans="1:9" x14ac:dyDescent="0.2">
      <c r="A45" s="214" t="s">
        <v>21</v>
      </c>
      <c r="B45" s="584">
        <v>13.897674969999999</v>
      </c>
      <c r="C45" s="584">
        <v>0.54293400000000003</v>
      </c>
      <c r="D45" s="585">
        <f t="shared" si="1"/>
        <v>14.44060897</v>
      </c>
    </row>
    <row r="46" spans="1:9" x14ac:dyDescent="0.2">
      <c r="A46" s="214" t="s">
        <v>22</v>
      </c>
      <c r="B46" s="584">
        <v>10.36667639</v>
      </c>
      <c r="C46" s="584">
        <v>0.50714800000000004</v>
      </c>
      <c r="D46" s="585">
        <f t="shared" si="1"/>
        <v>10.873824390000001</v>
      </c>
    </row>
    <row r="47" spans="1:9" x14ac:dyDescent="0.2">
      <c r="A47" s="214" t="s">
        <v>23</v>
      </c>
      <c r="B47" s="584">
        <v>10.660527140000001</v>
      </c>
      <c r="C47" s="584">
        <v>0.40651199999999998</v>
      </c>
      <c r="D47" s="585">
        <f t="shared" si="1"/>
        <v>11.06703914</v>
      </c>
    </row>
    <row r="48" spans="1:9" x14ac:dyDescent="0.2">
      <c r="A48" s="214" t="s">
        <v>24</v>
      </c>
      <c r="B48" s="584">
        <v>10.94544359</v>
      </c>
      <c r="C48" s="584">
        <v>0.300238</v>
      </c>
      <c r="D48" s="585">
        <f t="shared" si="1"/>
        <v>11.24568159</v>
      </c>
    </row>
    <row r="49" spans="1:10" x14ac:dyDescent="0.2">
      <c r="A49" s="214" t="s">
        <v>25</v>
      </c>
      <c r="B49" s="584">
        <v>12.307082060000001</v>
      </c>
      <c r="C49" s="584">
        <v>0.33680399999999999</v>
      </c>
      <c r="D49" s="585">
        <f t="shared" si="1"/>
        <v>12.643886060000002</v>
      </c>
    </row>
    <row r="50" spans="1:10" x14ac:dyDescent="0.2">
      <c r="A50" s="214" t="s">
        <v>26</v>
      </c>
      <c r="B50" s="584">
        <v>13.36360631</v>
      </c>
      <c r="C50" s="584">
        <v>0.33592100000000003</v>
      </c>
      <c r="D50" s="585">
        <f t="shared" si="1"/>
        <v>13.699527310000001</v>
      </c>
    </row>
    <row r="51" spans="1:10" x14ac:dyDescent="0.2">
      <c r="A51" s="214" t="s">
        <v>191</v>
      </c>
      <c r="B51" s="584">
        <v>13.017562</v>
      </c>
      <c r="C51" s="584">
        <v>0.32085999999999998</v>
      </c>
      <c r="D51" s="585">
        <f t="shared" si="1"/>
        <v>13.338422</v>
      </c>
    </row>
    <row r="52" spans="1:10" x14ac:dyDescent="0.2">
      <c r="A52" s="214" t="s">
        <v>203</v>
      </c>
      <c r="B52" s="584">
        <v>14.527594070000001</v>
      </c>
      <c r="C52" s="584">
        <v>0.31054300000000001</v>
      </c>
      <c r="D52" s="585">
        <f t="shared" si="1"/>
        <v>14.838137070000002</v>
      </c>
    </row>
    <row r="53" spans="1:10" x14ac:dyDescent="0.2">
      <c r="A53" s="214" t="s">
        <v>232</v>
      </c>
      <c r="B53" s="584">
        <v>16.727635279999998</v>
      </c>
      <c r="C53" s="584">
        <v>0.257274</v>
      </c>
      <c r="D53" s="585">
        <f t="shared" si="1"/>
        <v>16.984909279999997</v>
      </c>
    </row>
    <row r="54" spans="1:10" x14ac:dyDescent="0.2">
      <c r="A54" s="214" t="s">
        <v>545</v>
      </c>
      <c r="B54" s="584">
        <v>20.132999999999999</v>
      </c>
      <c r="C54" s="584">
        <v>0.28799999999999998</v>
      </c>
      <c r="D54" s="585">
        <v>20.420999999999999</v>
      </c>
    </row>
    <row r="55" spans="1:10" s="542" customFormat="1" ht="16.5" customHeight="1" x14ac:dyDescent="0.2">
      <c r="A55" s="581" t="s">
        <v>584</v>
      </c>
      <c r="B55" s="586">
        <v>17.262215640000001</v>
      </c>
      <c r="C55" s="586">
        <v>0.308</v>
      </c>
      <c r="D55" s="586">
        <v>17.570215640000001</v>
      </c>
      <c r="E55" s="587"/>
      <c r="F55" s="540"/>
      <c r="G55" s="541"/>
      <c r="H55" s="541"/>
      <c r="I55" s="541"/>
      <c r="J55" s="541"/>
    </row>
    <row r="56" spans="1:10" x14ac:dyDescent="0.2">
      <c r="A56" s="199" t="s">
        <v>243</v>
      </c>
      <c r="B56" s="15"/>
      <c r="C56" s="15"/>
      <c r="D56" s="15"/>
      <c r="E56" s="15"/>
    </row>
    <row r="57" spans="1:10" x14ac:dyDescent="0.2">
      <c r="A57" s="211" t="s">
        <v>188</v>
      </c>
      <c r="B57" s="211" t="s">
        <v>250</v>
      </c>
    </row>
  </sheetData>
  <mergeCells count="1">
    <mergeCell ref="B23:E23"/>
  </mergeCells>
  <phoneticPr fontId="0" type="noConversion"/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>
    <oddFooter>&amp;L&amp;"Times New Roman,Bold Italic"&amp;12FSM Compact Economic Report - FY 2010&amp;RPage S&amp;P  of 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S293"/>
  <sheetViews>
    <sheetView topLeftCell="C1" zoomScale="80" zoomScaleNormal="80" zoomScaleSheetLayoutView="75" workbookViewId="0">
      <pane xSplit="9" topLeftCell="L1" activePane="topRight" state="frozen"/>
      <selection activeCell="A2" sqref="A2"/>
      <selection pane="topRight" activeCell="A2" sqref="A2"/>
    </sheetView>
  </sheetViews>
  <sheetFormatPr defaultRowHeight="12.75" outlineLevelCol="1" x14ac:dyDescent="0.2"/>
  <cols>
    <col min="1" max="2" width="7.7109375" hidden="1" customWidth="1" outlineLevel="1"/>
    <col min="3" max="3" width="36" customWidth="1" collapsed="1"/>
    <col min="4" max="11" width="8.42578125" hidden="1" customWidth="1" outlineLevel="1"/>
    <col min="12" max="12" width="8.42578125" customWidth="1" collapsed="1"/>
    <col min="13" max="17" width="8.42578125" customWidth="1"/>
    <col min="18" max="18" width="8.42578125" style="38" customWidth="1"/>
    <col min="19" max="21" width="8.42578125" customWidth="1"/>
    <col min="23" max="27" width="9.28515625" customWidth="1"/>
    <col min="28" max="34" width="8.42578125" customWidth="1"/>
    <col min="35" max="37" width="8.140625" customWidth="1"/>
  </cols>
  <sheetData>
    <row r="1" spans="1:45" ht="15" x14ac:dyDescent="0.2">
      <c r="C1" s="31" t="s">
        <v>743</v>
      </c>
    </row>
    <row r="2" spans="1:45" ht="5.25" customHeight="1" x14ac:dyDescent="0.2"/>
    <row r="3" spans="1:45" ht="20.100000000000001" customHeight="1" x14ac:dyDescent="0.2">
      <c r="C3" s="39" t="s">
        <v>39</v>
      </c>
      <c r="D3" s="1"/>
      <c r="E3" s="1"/>
      <c r="F3" s="1"/>
      <c r="G3" s="1"/>
      <c r="H3" s="1"/>
      <c r="I3" s="1"/>
      <c r="J3" s="1"/>
      <c r="K3" s="1"/>
      <c r="L3" s="1" t="s">
        <v>878</v>
      </c>
      <c r="M3" s="1" t="s">
        <v>879</v>
      </c>
      <c r="N3" s="1" t="s">
        <v>880</v>
      </c>
      <c r="O3" s="1" t="s">
        <v>881</v>
      </c>
      <c r="P3" s="1" t="s">
        <v>882</v>
      </c>
      <c r="Q3" s="1" t="s">
        <v>50</v>
      </c>
      <c r="R3" s="1" t="s">
        <v>51</v>
      </c>
      <c r="S3" s="1" t="s">
        <v>52</v>
      </c>
      <c r="T3" s="1" t="s">
        <v>53</v>
      </c>
      <c r="U3" s="1" t="s">
        <v>54</v>
      </c>
      <c r="V3" s="1" t="s">
        <v>55</v>
      </c>
      <c r="W3" s="1" t="s">
        <v>192</v>
      </c>
      <c r="X3" s="1" t="s">
        <v>204</v>
      </c>
      <c r="Y3" s="1" t="s">
        <v>255</v>
      </c>
      <c r="Z3" s="1" t="s">
        <v>608</v>
      </c>
      <c r="AA3" s="1" t="s">
        <v>833</v>
      </c>
    </row>
    <row r="4" spans="1:45" ht="20.100000000000001" customHeight="1" x14ac:dyDescent="0.2">
      <c r="A4" t="s">
        <v>39</v>
      </c>
      <c r="B4" s="38" t="s">
        <v>56</v>
      </c>
      <c r="C4" s="40" t="s">
        <v>57</v>
      </c>
      <c r="D4" s="38"/>
      <c r="E4" s="38"/>
      <c r="F4" s="38"/>
      <c r="G4" s="38"/>
      <c r="H4" s="38"/>
      <c r="I4" s="38"/>
      <c r="J4" s="38"/>
      <c r="K4" s="38"/>
      <c r="L4" s="38">
        <f t="shared" ref="L4:W4" si="0">L27+L50+L73+L96</f>
        <v>35.75</v>
      </c>
      <c r="M4" s="38">
        <f t="shared" si="0"/>
        <v>26.25</v>
      </c>
      <c r="N4" s="38">
        <f t="shared" si="0"/>
        <v>29.5</v>
      </c>
      <c r="O4" s="38">
        <f t="shared" si="0"/>
        <v>30</v>
      </c>
      <c r="P4" s="38">
        <f t="shared" si="0"/>
        <v>32.75</v>
      </c>
      <c r="Q4" s="38">
        <f t="shared" si="0"/>
        <v>31.13</v>
      </c>
      <c r="R4" s="38">
        <f t="shared" si="0"/>
        <v>23.88</v>
      </c>
      <c r="S4" s="38">
        <f t="shared" si="0"/>
        <v>24.75</v>
      </c>
      <c r="T4" s="38">
        <f t="shared" si="0"/>
        <v>23.75</v>
      </c>
      <c r="U4" s="38">
        <f t="shared" si="0"/>
        <v>28.75</v>
      </c>
      <c r="V4" s="38">
        <f t="shared" si="0"/>
        <v>28.25</v>
      </c>
      <c r="W4" s="38">
        <f t="shared" si="0"/>
        <v>26</v>
      </c>
      <c r="X4" s="38">
        <f t="shared" ref="X4:Y21" si="1">X27+X50+X73+X96</f>
        <v>23.63</v>
      </c>
      <c r="Y4" s="38">
        <f t="shared" si="1"/>
        <v>23.75</v>
      </c>
      <c r="Z4" s="38">
        <f t="shared" ref="Z4" si="2">Z27+Z50+Z73+Z96</f>
        <v>23.25</v>
      </c>
      <c r="AA4" s="38">
        <f t="shared" ref="AA4" si="3">AA27+AA50+AA73+AA96</f>
        <v>21</v>
      </c>
    </row>
    <row r="5" spans="1:45" x14ac:dyDescent="0.2">
      <c r="A5" t="s">
        <v>39</v>
      </c>
      <c r="B5" s="38" t="s">
        <v>58</v>
      </c>
      <c r="C5" s="40" t="s">
        <v>59</v>
      </c>
      <c r="D5" s="38"/>
      <c r="E5" s="38"/>
      <c r="F5" s="38"/>
      <c r="G5" s="38"/>
      <c r="H5" s="38"/>
      <c r="I5" s="38"/>
      <c r="J5" s="38"/>
      <c r="K5" s="38"/>
      <c r="L5" s="38">
        <f t="shared" ref="L5:W5" si="4">L28+L51+L74+L97</f>
        <v>669.38</v>
      </c>
      <c r="M5" s="38">
        <f t="shared" si="4"/>
        <v>535.88</v>
      </c>
      <c r="N5" s="38">
        <f t="shared" si="4"/>
        <v>451.5</v>
      </c>
      <c r="O5" s="38">
        <f t="shared" si="4"/>
        <v>385.75</v>
      </c>
      <c r="P5" s="38">
        <f t="shared" si="4"/>
        <v>311.51</v>
      </c>
      <c r="Q5" s="38">
        <f t="shared" si="4"/>
        <v>311.63</v>
      </c>
      <c r="R5" s="38">
        <f t="shared" si="4"/>
        <v>244.63</v>
      </c>
      <c r="S5" s="38">
        <f t="shared" si="4"/>
        <v>191.13</v>
      </c>
      <c r="T5" s="38">
        <f t="shared" si="4"/>
        <v>205</v>
      </c>
      <c r="U5" s="38">
        <f t="shared" si="4"/>
        <v>200.75</v>
      </c>
      <c r="V5" s="38">
        <f t="shared" si="4"/>
        <v>151.25</v>
      </c>
      <c r="W5" s="38">
        <f t="shared" si="4"/>
        <v>111.25</v>
      </c>
      <c r="X5" s="38">
        <f t="shared" si="1"/>
        <v>250.76</v>
      </c>
      <c r="Y5" s="38">
        <f t="shared" si="1"/>
        <v>239</v>
      </c>
      <c r="Z5" s="38">
        <f t="shared" ref="Z5" si="5">Z28+Z51+Z74+Z97</f>
        <v>282.5</v>
      </c>
      <c r="AA5" s="38">
        <f t="shared" ref="AA5" si="6">AA28+AA51+AA74+AA97</f>
        <v>360.38</v>
      </c>
    </row>
    <row r="6" spans="1:45" x14ac:dyDescent="0.2">
      <c r="A6" t="s">
        <v>39</v>
      </c>
      <c r="B6" s="38" t="s">
        <v>60</v>
      </c>
      <c r="C6" s="40" t="s">
        <v>61</v>
      </c>
      <c r="D6" s="38"/>
      <c r="E6" s="38"/>
      <c r="F6" s="38"/>
      <c r="G6" s="38"/>
      <c r="H6" s="38"/>
      <c r="I6" s="38"/>
      <c r="J6" s="38"/>
      <c r="K6" s="38"/>
      <c r="L6" s="38">
        <f t="shared" ref="L6:W6" si="7">L29+L52+L75+L98</f>
        <v>0</v>
      </c>
      <c r="M6" s="38">
        <f t="shared" si="7"/>
        <v>0</v>
      </c>
      <c r="N6" s="38">
        <f t="shared" si="7"/>
        <v>0</v>
      </c>
      <c r="O6" s="38">
        <f t="shared" si="7"/>
        <v>0</v>
      </c>
      <c r="P6" s="38">
        <f t="shared" si="7"/>
        <v>0</v>
      </c>
      <c r="Q6" s="38">
        <f t="shared" si="7"/>
        <v>0</v>
      </c>
      <c r="R6" s="38">
        <f t="shared" si="7"/>
        <v>0</v>
      </c>
      <c r="S6" s="38">
        <f t="shared" si="7"/>
        <v>0</v>
      </c>
      <c r="T6" s="38">
        <f t="shared" si="7"/>
        <v>0</v>
      </c>
      <c r="U6" s="38">
        <f t="shared" si="7"/>
        <v>0</v>
      </c>
      <c r="V6" s="38">
        <f t="shared" si="7"/>
        <v>0</v>
      </c>
      <c r="W6" s="38">
        <f t="shared" si="7"/>
        <v>0</v>
      </c>
      <c r="X6" s="38">
        <f t="shared" si="1"/>
        <v>0</v>
      </c>
      <c r="Y6" s="38">
        <f t="shared" si="1"/>
        <v>0</v>
      </c>
      <c r="Z6" s="38">
        <f t="shared" ref="Z6" si="8">Z29+Z52+Z75+Z98</f>
        <v>0</v>
      </c>
      <c r="AA6" s="38">
        <f t="shared" ref="AA6" si="9">AA29+AA52+AA75+AA98</f>
        <v>0</v>
      </c>
    </row>
    <row r="7" spans="1:45" x14ac:dyDescent="0.2">
      <c r="A7" t="s">
        <v>39</v>
      </c>
      <c r="B7" s="38" t="s">
        <v>62</v>
      </c>
      <c r="C7" s="40" t="s">
        <v>63</v>
      </c>
      <c r="D7" s="38"/>
      <c r="E7" s="38"/>
      <c r="F7" s="38"/>
      <c r="G7" s="38"/>
      <c r="H7" s="38"/>
      <c r="I7" s="38"/>
      <c r="J7" s="38"/>
      <c r="K7" s="38"/>
      <c r="L7" s="38">
        <f t="shared" ref="L7:W7" si="10">L30+L53+L76+L99</f>
        <v>621.38</v>
      </c>
      <c r="M7" s="38">
        <f t="shared" si="10"/>
        <v>637.63</v>
      </c>
      <c r="N7" s="38">
        <f t="shared" si="10"/>
        <v>605.63</v>
      </c>
      <c r="O7" s="38">
        <f t="shared" si="10"/>
        <v>635.88</v>
      </c>
      <c r="P7" s="38">
        <f t="shared" si="10"/>
        <v>602.88</v>
      </c>
      <c r="Q7" s="38">
        <f t="shared" si="10"/>
        <v>714.38</v>
      </c>
      <c r="R7" s="38">
        <f t="shared" si="10"/>
        <v>822</v>
      </c>
      <c r="S7" s="38">
        <f t="shared" si="10"/>
        <v>798.13</v>
      </c>
      <c r="T7" s="38">
        <f t="shared" si="10"/>
        <v>685.25</v>
      </c>
      <c r="U7" s="38">
        <f t="shared" si="10"/>
        <v>592.88</v>
      </c>
      <c r="V7" s="38">
        <f t="shared" si="10"/>
        <v>188.13</v>
      </c>
      <c r="W7" s="38">
        <f t="shared" si="10"/>
        <v>93.63</v>
      </c>
      <c r="X7" s="38">
        <f t="shared" si="1"/>
        <v>107.13</v>
      </c>
      <c r="Y7" s="38">
        <f t="shared" si="1"/>
        <v>117.75</v>
      </c>
      <c r="Z7" s="38">
        <f t="shared" ref="Z7" si="11">Z30+Z53+Z76+Z99</f>
        <v>130.01</v>
      </c>
      <c r="AA7" s="38">
        <f t="shared" ref="AA7" si="12">AA30+AA53+AA76+AA99</f>
        <v>120.13</v>
      </c>
    </row>
    <row r="8" spans="1:45" x14ac:dyDescent="0.2">
      <c r="A8" t="s">
        <v>39</v>
      </c>
      <c r="B8" s="38" t="s">
        <v>64</v>
      </c>
      <c r="C8" s="40" t="s">
        <v>65</v>
      </c>
      <c r="D8" s="38"/>
      <c r="E8" s="38"/>
      <c r="F8" s="38"/>
      <c r="G8" s="38"/>
      <c r="H8" s="38"/>
      <c r="I8" s="38"/>
      <c r="J8" s="38"/>
      <c r="K8" s="38"/>
      <c r="L8" s="38">
        <f t="shared" ref="L8:W8" si="13">L31+L54+L77+L100</f>
        <v>218.25</v>
      </c>
      <c r="M8" s="38">
        <f t="shared" si="13"/>
        <v>308.25</v>
      </c>
      <c r="N8" s="38">
        <f t="shared" si="13"/>
        <v>395.25</v>
      </c>
      <c r="O8" s="38">
        <f t="shared" si="13"/>
        <v>400.5</v>
      </c>
      <c r="P8" s="38">
        <f t="shared" si="13"/>
        <v>412.75</v>
      </c>
      <c r="Q8" s="38">
        <f t="shared" si="13"/>
        <v>416</v>
      </c>
      <c r="R8" s="38">
        <f t="shared" si="13"/>
        <v>400.25</v>
      </c>
      <c r="S8" s="38">
        <f t="shared" si="13"/>
        <v>399</v>
      </c>
      <c r="T8" s="38">
        <f t="shared" si="13"/>
        <v>401.75</v>
      </c>
      <c r="U8" s="38">
        <f t="shared" si="13"/>
        <v>403</v>
      </c>
      <c r="V8" s="38">
        <f t="shared" si="13"/>
        <v>379</v>
      </c>
      <c r="W8" s="38">
        <f t="shared" si="13"/>
        <v>376.25</v>
      </c>
      <c r="X8" s="38">
        <f t="shared" si="1"/>
        <v>358.25</v>
      </c>
      <c r="Y8" s="38">
        <f t="shared" si="1"/>
        <v>334.75</v>
      </c>
      <c r="Z8" s="38">
        <f t="shared" ref="Z8" si="14">Z31+Z54+Z77+Z100</f>
        <v>318</v>
      </c>
      <c r="AA8" s="38">
        <f t="shared" ref="AA8" si="15">AA31+AA54+AA77+AA100</f>
        <v>318.25</v>
      </c>
    </row>
    <row r="9" spans="1:45" x14ac:dyDescent="0.2">
      <c r="A9" t="s">
        <v>39</v>
      </c>
      <c r="B9" s="38" t="s">
        <v>66</v>
      </c>
      <c r="C9" s="40" t="s">
        <v>67</v>
      </c>
      <c r="D9" s="38"/>
      <c r="E9" s="38"/>
      <c r="F9" s="38"/>
      <c r="G9" s="38"/>
      <c r="H9" s="38"/>
      <c r="I9" s="38"/>
      <c r="J9" s="38"/>
      <c r="K9" s="38"/>
      <c r="L9" s="38">
        <f t="shared" ref="L9:W9" si="16">L32+L55+L78+L101</f>
        <v>981.88</v>
      </c>
      <c r="M9" s="38">
        <f t="shared" si="16"/>
        <v>889.63</v>
      </c>
      <c r="N9" s="38">
        <f t="shared" si="16"/>
        <v>736.38</v>
      </c>
      <c r="O9" s="38">
        <f t="shared" si="16"/>
        <v>888.88</v>
      </c>
      <c r="P9" s="38">
        <f t="shared" si="16"/>
        <v>972.75</v>
      </c>
      <c r="Q9" s="38">
        <f t="shared" si="16"/>
        <v>1102.1300000000001</v>
      </c>
      <c r="R9" s="38">
        <f t="shared" si="16"/>
        <v>1035.1300000000001</v>
      </c>
      <c r="S9" s="38">
        <f t="shared" si="16"/>
        <v>826.38</v>
      </c>
      <c r="T9" s="38">
        <f t="shared" si="16"/>
        <v>741.5</v>
      </c>
      <c r="U9" s="38">
        <f t="shared" si="16"/>
        <v>807.26</v>
      </c>
      <c r="V9" s="38">
        <f t="shared" si="16"/>
        <v>834.51</v>
      </c>
      <c r="W9" s="38">
        <f t="shared" si="16"/>
        <v>709.89</v>
      </c>
      <c r="X9" s="38">
        <f t="shared" si="1"/>
        <v>692.38</v>
      </c>
      <c r="Y9" s="38">
        <f t="shared" si="1"/>
        <v>786</v>
      </c>
      <c r="Z9" s="38">
        <f t="shared" ref="Z9" si="17">Z32+Z55+Z78+Z101</f>
        <v>999.76</v>
      </c>
      <c r="AA9" s="38">
        <f t="shared" ref="AA9" si="18">AA32+AA55+AA78+AA101</f>
        <v>1272.5100000000002</v>
      </c>
    </row>
    <row r="10" spans="1:45" x14ac:dyDescent="0.2">
      <c r="A10" t="s">
        <v>39</v>
      </c>
      <c r="B10" s="38" t="s">
        <v>68</v>
      </c>
      <c r="C10" s="40" t="s">
        <v>69</v>
      </c>
      <c r="D10" s="38"/>
      <c r="E10" s="38"/>
      <c r="F10" s="38"/>
      <c r="G10" s="38"/>
      <c r="H10" s="38"/>
      <c r="I10" s="38"/>
      <c r="J10" s="38"/>
      <c r="K10" s="38"/>
      <c r="L10" s="38">
        <f t="shared" ref="L10:W10" si="19">L33+L56+L79+L102</f>
        <v>2650.88</v>
      </c>
      <c r="M10" s="38">
        <f t="shared" si="19"/>
        <v>2567.8900000000003</v>
      </c>
      <c r="N10" s="38">
        <f t="shared" si="19"/>
        <v>2536.2600000000002</v>
      </c>
      <c r="O10" s="38">
        <f t="shared" si="19"/>
        <v>2529.88</v>
      </c>
      <c r="P10" s="38">
        <f t="shared" si="19"/>
        <v>2658.76</v>
      </c>
      <c r="Q10" s="38">
        <f t="shared" si="19"/>
        <v>2826.63</v>
      </c>
      <c r="R10" s="38">
        <f t="shared" si="19"/>
        <v>2710.13</v>
      </c>
      <c r="S10" s="38">
        <f t="shared" si="19"/>
        <v>2814.88</v>
      </c>
      <c r="T10" s="38">
        <f t="shared" si="19"/>
        <v>2950.88</v>
      </c>
      <c r="U10" s="38">
        <f t="shared" si="19"/>
        <v>3124.63</v>
      </c>
      <c r="V10" s="38">
        <f t="shared" si="19"/>
        <v>3193.1400000000003</v>
      </c>
      <c r="W10" s="38">
        <f t="shared" si="19"/>
        <v>3284</v>
      </c>
      <c r="X10" s="38">
        <f t="shared" si="1"/>
        <v>3324.38</v>
      </c>
      <c r="Y10" s="38">
        <f t="shared" si="1"/>
        <v>3174.13</v>
      </c>
      <c r="Z10" s="38">
        <f t="shared" ref="Z10" si="20">Z33+Z56+Z79+Z102</f>
        <v>3226.88</v>
      </c>
      <c r="AA10" s="38">
        <f t="shared" ref="AA10" si="21">AA33+AA56+AA79+AA102</f>
        <v>3430.38</v>
      </c>
      <c r="AC10" s="529"/>
      <c r="AD10" s="529"/>
      <c r="AE10" s="529"/>
      <c r="AF10" s="529"/>
      <c r="AG10" s="529"/>
      <c r="AH10" s="529"/>
      <c r="AI10" s="529"/>
      <c r="AJ10" s="529"/>
      <c r="AK10" s="529"/>
      <c r="AL10" s="529"/>
      <c r="AM10" s="529"/>
      <c r="AN10" s="529"/>
      <c r="AO10" s="529"/>
      <c r="AP10" s="529"/>
      <c r="AQ10" s="529"/>
      <c r="AR10" s="529"/>
      <c r="AS10" s="529"/>
    </row>
    <row r="11" spans="1:45" x14ac:dyDescent="0.2">
      <c r="A11" t="s">
        <v>39</v>
      </c>
      <c r="B11" s="38" t="s">
        <v>70</v>
      </c>
      <c r="C11" s="40" t="s">
        <v>71</v>
      </c>
      <c r="D11" s="38"/>
      <c r="E11" s="38"/>
      <c r="F11" s="38"/>
      <c r="G11" s="38"/>
      <c r="H11" s="38"/>
      <c r="I11" s="38"/>
      <c r="J11" s="38"/>
      <c r="K11" s="38"/>
      <c r="L11" s="38">
        <f t="shared" ref="L11:W11" si="22">L34+L57+L80+L103</f>
        <v>709</v>
      </c>
      <c r="M11" s="38">
        <f t="shared" si="22"/>
        <v>745.13</v>
      </c>
      <c r="N11" s="38">
        <f t="shared" si="22"/>
        <v>770.63</v>
      </c>
      <c r="O11" s="38">
        <f t="shared" si="22"/>
        <v>859.88</v>
      </c>
      <c r="P11" s="38">
        <f t="shared" si="22"/>
        <v>851.13</v>
      </c>
      <c r="Q11" s="38">
        <f t="shared" si="22"/>
        <v>953.88</v>
      </c>
      <c r="R11" s="38">
        <f t="shared" si="22"/>
        <v>895</v>
      </c>
      <c r="S11" s="38">
        <f t="shared" si="22"/>
        <v>802</v>
      </c>
      <c r="T11" s="38">
        <f t="shared" si="22"/>
        <v>804.88</v>
      </c>
      <c r="U11" s="38">
        <f t="shared" si="22"/>
        <v>847.63</v>
      </c>
      <c r="V11" s="38">
        <f t="shared" si="22"/>
        <v>867.25</v>
      </c>
      <c r="W11" s="38">
        <f t="shared" si="22"/>
        <v>830.38</v>
      </c>
      <c r="X11" s="38">
        <f t="shared" si="1"/>
        <v>877.26</v>
      </c>
      <c r="Y11" s="38">
        <f t="shared" si="1"/>
        <v>808</v>
      </c>
      <c r="Z11" s="38">
        <f t="shared" ref="Z11" si="23">Z34+Z57+Z80+Z103</f>
        <v>761.88</v>
      </c>
      <c r="AA11" s="38">
        <f t="shared" ref="AA11" si="24">AA34+AA57+AA80+AA103</f>
        <v>742.13</v>
      </c>
    </row>
    <row r="12" spans="1:45" x14ac:dyDescent="0.2">
      <c r="A12" t="s">
        <v>39</v>
      </c>
      <c r="B12" s="38" t="s">
        <v>72</v>
      </c>
      <c r="C12" s="40" t="s">
        <v>73</v>
      </c>
      <c r="D12" s="38"/>
      <c r="E12" s="38"/>
      <c r="F12" s="38"/>
      <c r="G12" s="38"/>
      <c r="H12" s="38"/>
      <c r="I12" s="38"/>
      <c r="J12" s="38"/>
      <c r="K12" s="38"/>
      <c r="L12" s="38">
        <f t="shared" ref="L12:W12" si="25">L35+L58+L81+L104</f>
        <v>1119.5</v>
      </c>
      <c r="M12" s="38">
        <f t="shared" si="25"/>
        <v>1072.6300000000001</v>
      </c>
      <c r="N12" s="38">
        <f t="shared" si="25"/>
        <v>1030.51</v>
      </c>
      <c r="O12" s="38">
        <f t="shared" si="25"/>
        <v>980.38</v>
      </c>
      <c r="P12" s="38">
        <f t="shared" si="25"/>
        <v>1027.6300000000001</v>
      </c>
      <c r="Q12" s="38">
        <f t="shared" si="25"/>
        <v>1083.5</v>
      </c>
      <c r="R12" s="38">
        <f t="shared" si="25"/>
        <v>1015.63</v>
      </c>
      <c r="S12" s="38">
        <f t="shared" si="25"/>
        <v>970.39</v>
      </c>
      <c r="T12" s="38">
        <f t="shared" si="25"/>
        <v>1058.1300000000001</v>
      </c>
      <c r="U12" s="38">
        <f t="shared" si="25"/>
        <v>1029.25</v>
      </c>
      <c r="V12" s="38">
        <f t="shared" si="25"/>
        <v>1062.8800000000001</v>
      </c>
      <c r="W12" s="38">
        <f t="shared" si="25"/>
        <v>1101.76</v>
      </c>
      <c r="X12" s="38">
        <f t="shared" si="1"/>
        <v>1118.3800000000001</v>
      </c>
      <c r="Y12" s="38">
        <f t="shared" si="1"/>
        <v>1098.3800000000001</v>
      </c>
      <c r="Z12" s="38">
        <f t="shared" ref="Z12" si="26">Z35+Z58+Z81+Z104</f>
        <v>1063.51</v>
      </c>
      <c r="AA12" s="38">
        <f t="shared" ref="AA12" si="27">AA35+AA58+AA81+AA104</f>
        <v>1092.1300000000001</v>
      </c>
    </row>
    <row r="13" spans="1:45" x14ac:dyDescent="0.2">
      <c r="A13" t="s">
        <v>39</v>
      </c>
      <c r="B13" s="38" t="s">
        <v>74</v>
      </c>
      <c r="C13" s="40" t="s">
        <v>75</v>
      </c>
      <c r="D13" s="38"/>
      <c r="E13" s="38"/>
      <c r="F13" s="38"/>
      <c r="G13" s="38"/>
      <c r="H13" s="38"/>
      <c r="I13" s="38"/>
      <c r="J13" s="38"/>
      <c r="K13" s="38"/>
      <c r="L13" s="38">
        <f t="shared" ref="L13:W13" si="28">L36+L59+L82+L105</f>
        <v>234.5</v>
      </c>
      <c r="M13" s="38">
        <f t="shared" si="28"/>
        <v>229</v>
      </c>
      <c r="N13" s="38">
        <f t="shared" si="28"/>
        <v>225</v>
      </c>
      <c r="O13" s="38">
        <f t="shared" si="28"/>
        <v>227.75</v>
      </c>
      <c r="P13" s="38">
        <f t="shared" si="28"/>
        <v>221.75</v>
      </c>
      <c r="Q13" s="38">
        <f t="shared" si="28"/>
        <v>214.5</v>
      </c>
      <c r="R13" s="38">
        <f t="shared" si="28"/>
        <v>216</v>
      </c>
      <c r="S13" s="38">
        <f t="shared" si="28"/>
        <v>210.13</v>
      </c>
      <c r="T13" s="38">
        <f t="shared" si="28"/>
        <v>183.63</v>
      </c>
      <c r="U13" s="38">
        <f t="shared" si="28"/>
        <v>187.88</v>
      </c>
      <c r="V13" s="38">
        <f t="shared" si="28"/>
        <v>203</v>
      </c>
      <c r="W13" s="38">
        <f t="shared" si="28"/>
        <v>208.75</v>
      </c>
      <c r="X13" s="38">
        <f t="shared" si="1"/>
        <v>223.38</v>
      </c>
      <c r="Y13" s="38">
        <f t="shared" si="1"/>
        <v>220</v>
      </c>
      <c r="Z13" s="38">
        <f t="shared" ref="Z13" si="29">Z36+Z59+Z82+Z105</f>
        <v>219.75</v>
      </c>
      <c r="AA13" s="38">
        <f t="shared" ref="AA13" si="30">AA36+AA59+AA82+AA105</f>
        <v>238</v>
      </c>
    </row>
    <row r="14" spans="1:45" x14ac:dyDescent="0.2">
      <c r="A14" t="s">
        <v>39</v>
      </c>
      <c r="B14" s="38" t="s">
        <v>76</v>
      </c>
      <c r="C14" s="40" t="s">
        <v>77</v>
      </c>
      <c r="D14" s="38"/>
      <c r="E14" s="38"/>
      <c r="F14" s="38"/>
      <c r="G14" s="38"/>
      <c r="H14" s="38"/>
      <c r="I14" s="38"/>
      <c r="J14" s="38"/>
      <c r="K14" s="38"/>
      <c r="L14" s="38">
        <f t="shared" ref="L14:W14" si="31">L37+L60+L83+L106</f>
        <v>381.5</v>
      </c>
      <c r="M14" s="38">
        <f t="shared" si="31"/>
        <v>380.88</v>
      </c>
      <c r="N14" s="38">
        <f t="shared" si="31"/>
        <v>380.26</v>
      </c>
      <c r="O14" s="38">
        <f t="shared" si="31"/>
        <v>374.51</v>
      </c>
      <c r="P14" s="38">
        <f t="shared" si="31"/>
        <v>408.88</v>
      </c>
      <c r="Q14" s="38">
        <f t="shared" si="31"/>
        <v>468.5</v>
      </c>
      <c r="R14" s="38">
        <f t="shared" si="31"/>
        <v>572.13</v>
      </c>
      <c r="S14" s="38">
        <f t="shared" si="31"/>
        <v>591.88</v>
      </c>
      <c r="T14" s="38">
        <f t="shared" si="31"/>
        <v>515.76</v>
      </c>
      <c r="U14" s="38">
        <f t="shared" si="31"/>
        <v>488</v>
      </c>
      <c r="V14" s="38">
        <f t="shared" si="31"/>
        <v>491.64</v>
      </c>
      <c r="W14" s="38">
        <f t="shared" si="31"/>
        <v>444.88</v>
      </c>
      <c r="X14" s="38">
        <f t="shared" si="1"/>
        <v>448</v>
      </c>
      <c r="Y14" s="38">
        <f t="shared" si="1"/>
        <v>446.51</v>
      </c>
      <c r="Z14" s="38">
        <f t="shared" ref="Z14" si="32">Z37+Z60+Z83+Z106</f>
        <v>463.76</v>
      </c>
      <c r="AA14" s="38">
        <f t="shared" ref="AA14" si="33">AA37+AA60+AA83+AA106</f>
        <v>476</v>
      </c>
    </row>
    <row r="15" spans="1:45" x14ac:dyDescent="0.2">
      <c r="A15" t="s">
        <v>39</v>
      </c>
      <c r="B15" s="38" t="s">
        <v>78</v>
      </c>
      <c r="C15" s="40" t="s">
        <v>79</v>
      </c>
      <c r="D15" s="38"/>
      <c r="E15" s="38"/>
      <c r="F15" s="38"/>
      <c r="G15" s="38"/>
      <c r="H15" s="38"/>
      <c r="I15" s="38"/>
      <c r="J15" s="38"/>
      <c r="K15" s="38"/>
      <c r="L15" s="38">
        <f t="shared" ref="L15:W15" si="34">L38+L61+L84+L107</f>
        <v>8407.3540721997306</v>
      </c>
      <c r="M15" s="38">
        <f t="shared" si="34"/>
        <v>8231.3301780626789</v>
      </c>
      <c r="N15" s="38">
        <f t="shared" si="34"/>
        <v>7801.6061872909695</v>
      </c>
      <c r="O15" s="38">
        <f t="shared" si="34"/>
        <v>7388.6592948717944</v>
      </c>
      <c r="P15" s="38">
        <f t="shared" si="34"/>
        <v>7021.9815944240945</v>
      </c>
      <c r="Q15" s="38">
        <f t="shared" si="34"/>
        <v>6651.783462185962</v>
      </c>
      <c r="R15" s="38">
        <f t="shared" si="34"/>
        <v>6901.4305769230768</v>
      </c>
      <c r="S15" s="38">
        <f t="shared" si="34"/>
        <v>7243.7796153846148</v>
      </c>
      <c r="T15" s="38">
        <f t="shared" si="34"/>
        <v>6946.3355769230766</v>
      </c>
      <c r="U15" s="38">
        <f t="shared" si="34"/>
        <v>6668.0342094017096</v>
      </c>
      <c r="V15" s="38">
        <f t="shared" si="34"/>
        <v>6817.168076923077</v>
      </c>
      <c r="W15" s="38">
        <f t="shared" si="34"/>
        <v>7443.1615384615388</v>
      </c>
      <c r="X15" s="38">
        <f t="shared" si="1"/>
        <v>6933.7738461538456</v>
      </c>
      <c r="Y15" s="38">
        <f t="shared" si="1"/>
        <v>6454.0923931623938</v>
      </c>
      <c r="Z15" s="38">
        <f t="shared" ref="Z15" si="35">Z38+Z61+Z84+Z107</f>
        <v>6309.7318518518514</v>
      </c>
      <c r="AA15" s="38">
        <f t="shared" ref="AA15" si="36">AA38+AA61+AA84+AA107</f>
        <v>6381.0338461538458</v>
      </c>
    </row>
    <row r="16" spans="1:45" x14ac:dyDescent="0.2">
      <c r="A16" t="s">
        <v>39</v>
      </c>
      <c r="B16" s="38" t="s">
        <v>80</v>
      </c>
      <c r="C16" s="40" t="s">
        <v>81</v>
      </c>
      <c r="D16" s="38"/>
      <c r="E16" s="38"/>
      <c r="F16" s="38"/>
      <c r="G16" s="38"/>
      <c r="H16" s="38"/>
      <c r="I16" s="38"/>
      <c r="J16" s="38"/>
      <c r="K16" s="38"/>
      <c r="L16" s="38">
        <f t="shared" ref="L16:W16" si="37">L39+L62+L85+L108</f>
        <v>721.88</v>
      </c>
      <c r="M16" s="38">
        <f t="shared" si="37"/>
        <v>765.75</v>
      </c>
      <c r="N16" s="38">
        <f t="shared" si="37"/>
        <v>841.38</v>
      </c>
      <c r="O16" s="38">
        <f t="shared" si="37"/>
        <v>895.38</v>
      </c>
      <c r="P16" s="38">
        <f t="shared" si="37"/>
        <v>932.5</v>
      </c>
      <c r="Q16" s="38">
        <f t="shared" si="37"/>
        <v>997.75</v>
      </c>
      <c r="R16" s="38">
        <f t="shared" si="37"/>
        <v>1089.75</v>
      </c>
      <c r="S16" s="38">
        <f t="shared" si="37"/>
        <v>1238.75</v>
      </c>
      <c r="T16" s="38">
        <f t="shared" si="37"/>
        <v>1252</v>
      </c>
      <c r="U16" s="38">
        <f t="shared" si="37"/>
        <v>1315.25</v>
      </c>
      <c r="V16" s="38">
        <f t="shared" si="37"/>
        <v>1207.75</v>
      </c>
      <c r="W16" s="38">
        <f t="shared" si="37"/>
        <v>897</v>
      </c>
      <c r="X16" s="38">
        <f t="shared" si="1"/>
        <v>908.75</v>
      </c>
      <c r="Y16" s="38">
        <f t="shared" si="1"/>
        <v>889.75</v>
      </c>
      <c r="Z16" s="38">
        <f t="shared" ref="Z16" si="38">Z39+Z62+Z85+Z108</f>
        <v>852.5</v>
      </c>
      <c r="AA16" s="38">
        <f t="shared" ref="AA16" si="39">AA39+AA62+AA85+AA108</f>
        <v>865.5</v>
      </c>
    </row>
    <row r="17" spans="1:27" x14ac:dyDescent="0.2">
      <c r="A17" t="s">
        <v>39</v>
      </c>
      <c r="B17" s="38" t="s">
        <v>82</v>
      </c>
      <c r="C17" s="40" t="s">
        <v>83</v>
      </c>
      <c r="D17" s="38"/>
      <c r="E17" s="38"/>
      <c r="F17" s="38"/>
      <c r="G17" s="38"/>
      <c r="H17" s="38"/>
      <c r="I17" s="38"/>
      <c r="J17" s="38"/>
      <c r="K17" s="38"/>
      <c r="L17" s="38">
        <f t="shared" ref="L17:W17" si="40">L40+L63+L86+L109</f>
        <v>16</v>
      </c>
      <c r="M17" s="38">
        <f t="shared" si="40"/>
        <v>19.25</v>
      </c>
      <c r="N17" s="38">
        <f t="shared" si="40"/>
        <v>13.25</v>
      </c>
      <c r="O17" s="38">
        <f t="shared" si="40"/>
        <v>13.75</v>
      </c>
      <c r="P17" s="38">
        <f t="shared" si="40"/>
        <v>15.75</v>
      </c>
      <c r="Q17" s="38">
        <f t="shared" si="40"/>
        <v>22.5</v>
      </c>
      <c r="R17" s="38">
        <f t="shared" si="40"/>
        <v>34</v>
      </c>
      <c r="S17" s="38">
        <f t="shared" si="40"/>
        <v>49.5</v>
      </c>
      <c r="T17" s="38">
        <f t="shared" si="40"/>
        <v>56.25</v>
      </c>
      <c r="U17" s="38">
        <f t="shared" si="40"/>
        <v>69.13</v>
      </c>
      <c r="V17" s="38">
        <f t="shared" si="40"/>
        <v>80</v>
      </c>
      <c r="W17" s="38">
        <f t="shared" si="40"/>
        <v>86.5</v>
      </c>
      <c r="X17" s="38">
        <f t="shared" si="1"/>
        <v>91.5</v>
      </c>
      <c r="Y17" s="38">
        <f t="shared" si="1"/>
        <v>95.5</v>
      </c>
      <c r="Z17" s="38">
        <f t="shared" ref="Z17" si="41">Z40+Z63+Z86+Z109</f>
        <v>102.75</v>
      </c>
      <c r="AA17" s="38">
        <f t="shared" ref="AA17" si="42">AA40+AA63+AA86+AA109</f>
        <v>114.75</v>
      </c>
    </row>
    <row r="18" spans="1:27" x14ac:dyDescent="0.2">
      <c r="A18" t="s">
        <v>39</v>
      </c>
      <c r="B18" s="38" t="s">
        <v>84</v>
      </c>
      <c r="C18" s="40" t="s">
        <v>85</v>
      </c>
      <c r="D18" s="38"/>
      <c r="E18" s="38"/>
      <c r="F18" s="38"/>
      <c r="G18" s="38"/>
      <c r="H18" s="38"/>
      <c r="I18" s="38"/>
      <c r="J18" s="38"/>
      <c r="K18" s="38"/>
      <c r="L18" s="38">
        <f t="shared" ref="L18:W18" si="43">L41+L64+L87+L110</f>
        <v>579.38</v>
      </c>
      <c r="M18" s="38">
        <f t="shared" si="43"/>
        <v>578.39</v>
      </c>
      <c r="N18" s="38">
        <f t="shared" si="43"/>
        <v>571.13</v>
      </c>
      <c r="O18" s="38">
        <f t="shared" si="43"/>
        <v>567.13</v>
      </c>
      <c r="P18" s="38">
        <f t="shared" si="43"/>
        <v>595.63</v>
      </c>
      <c r="Q18" s="38">
        <f t="shared" si="43"/>
        <v>654.13</v>
      </c>
      <c r="R18" s="38">
        <f t="shared" si="43"/>
        <v>640.13</v>
      </c>
      <c r="S18" s="38">
        <f t="shared" si="43"/>
        <v>700.26</v>
      </c>
      <c r="T18" s="38">
        <f t="shared" si="43"/>
        <v>693.63</v>
      </c>
      <c r="U18" s="38">
        <f t="shared" si="43"/>
        <v>671.88</v>
      </c>
      <c r="V18" s="38">
        <f t="shared" si="43"/>
        <v>638.89</v>
      </c>
      <c r="W18" s="38">
        <f t="shared" si="43"/>
        <v>664.38</v>
      </c>
      <c r="X18" s="38">
        <f t="shared" si="1"/>
        <v>682.26</v>
      </c>
      <c r="Y18" s="38">
        <f t="shared" si="1"/>
        <v>679.01</v>
      </c>
      <c r="Z18" s="38">
        <f t="shared" ref="Z18" si="44">Z41+Z64+Z87+Z110</f>
        <v>682.01</v>
      </c>
      <c r="AA18" s="38">
        <f t="shared" ref="AA18" si="45">AA41+AA64+AA87+AA110</f>
        <v>702.26</v>
      </c>
    </row>
    <row r="19" spans="1:27" x14ac:dyDescent="0.2">
      <c r="A19" t="s">
        <v>39</v>
      </c>
      <c r="B19" s="38" t="s">
        <v>86</v>
      </c>
      <c r="C19" s="40" t="s">
        <v>87</v>
      </c>
      <c r="D19" s="38"/>
      <c r="E19" s="38"/>
      <c r="F19" s="38"/>
      <c r="G19" s="38"/>
      <c r="H19" s="38"/>
      <c r="I19" s="38"/>
      <c r="J19" s="38"/>
      <c r="K19" s="38"/>
      <c r="L19" s="38">
        <f t="shared" ref="L19:W19" si="46">L42+L65+L88+L111</f>
        <v>0</v>
      </c>
      <c r="M19" s="38">
        <f t="shared" si="46"/>
        <v>0</v>
      </c>
      <c r="N19" s="38">
        <f t="shared" si="46"/>
        <v>0</v>
      </c>
      <c r="O19" s="38">
        <f t="shared" si="46"/>
        <v>0</v>
      </c>
      <c r="P19" s="38">
        <f t="shared" si="46"/>
        <v>0</v>
      </c>
      <c r="Q19" s="38">
        <f t="shared" si="46"/>
        <v>0</v>
      </c>
      <c r="R19" s="38">
        <f t="shared" si="46"/>
        <v>0</v>
      </c>
      <c r="S19" s="38">
        <f t="shared" si="46"/>
        <v>0.75</v>
      </c>
      <c r="T19" s="38">
        <f t="shared" si="46"/>
        <v>1</v>
      </c>
      <c r="U19" s="38">
        <f t="shared" si="46"/>
        <v>1</v>
      </c>
      <c r="V19" s="38">
        <f t="shared" si="46"/>
        <v>1</v>
      </c>
      <c r="W19" s="38">
        <f t="shared" si="46"/>
        <v>1</v>
      </c>
      <c r="X19" s="38">
        <f t="shared" si="1"/>
        <v>2.25</v>
      </c>
      <c r="Y19" s="38">
        <f t="shared" si="1"/>
        <v>5.25</v>
      </c>
      <c r="Z19" s="38">
        <f t="shared" ref="Z19" si="47">Z42+Z65+Z88+Z111</f>
        <v>22.75</v>
      </c>
      <c r="AA19" s="38">
        <f t="shared" ref="AA19" si="48">AA42+AA65+AA88+AA111</f>
        <v>17.88</v>
      </c>
    </row>
    <row r="20" spans="1:27" x14ac:dyDescent="0.2">
      <c r="A20" t="s">
        <v>39</v>
      </c>
      <c r="B20" s="38" t="s">
        <v>88</v>
      </c>
      <c r="C20" s="40" t="s">
        <v>89</v>
      </c>
      <c r="D20" s="38"/>
      <c r="E20" s="38"/>
      <c r="F20" s="38"/>
      <c r="G20" s="38"/>
      <c r="H20" s="38"/>
      <c r="I20" s="38"/>
      <c r="J20" s="38"/>
      <c r="K20" s="38"/>
      <c r="L20" s="38">
        <f t="shared" ref="L20:W20" si="49">L43+L66+L89+L112</f>
        <v>16.38</v>
      </c>
      <c r="M20" s="38">
        <f t="shared" si="49"/>
        <v>18.25</v>
      </c>
      <c r="N20" s="38">
        <f t="shared" si="49"/>
        <v>20.38</v>
      </c>
      <c r="O20" s="38">
        <f t="shared" si="49"/>
        <v>23.25</v>
      </c>
      <c r="P20" s="38">
        <f t="shared" si="49"/>
        <v>24.25</v>
      </c>
      <c r="Q20" s="38">
        <f t="shared" si="49"/>
        <v>25.75</v>
      </c>
      <c r="R20" s="38">
        <f t="shared" si="49"/>
        <v>27.5</v>
      </c>
      <c r="S20" s="38">
        <f t="shared" si="49"/>
        <v>29.75</v>
      </c>
      <c r="T20" s="38">
        <f t="shared" si="49"/>
        <v>28.5</v>
      </c>
      <c r="U20" s="38">
        <f t="shared" si="49"/>
        <v>32.5</v>
      </c>
      <c r="V20" s="38">
        <f t="shared" si="49"/>
        <v>29.75</v>
      </c>
      <c r="W20" s="38">
        <f t="shared" si="49"/>
        <v>28.25</v>
      </c>
      <c r="X20" s="38">
        <f t="shared" si="1"/>
        <v>26.5</v>
      </c>
      <c r="Y20" s="38">
        <f t="shared" si="1"/>
        <v>25</v>
      </c>
      <c r="Z20" s="38">
        <f t="shared" ref="Z20" si="50">Z43+Z66+Z89+Z112</f>
        <v>26</v>
      </c>
      <c r="AA20" s="38">
        <f t="shared" ref="AA20" si="51">AA43+AA66+AA89+AA112</f>
        <v>26.25</v>
      </c>
    </row>
    <row r="21" spans="1:27" x14ac:dyDescent="0.2">
      <c r="A21" t="s">
        <v>39</v>
      </c>
      <c r="B21" s="38" t="s">
        <v>90</v>
      </c>
      <c r="C21" s="38" t="s">
        <v>91</v>
      </c>
      <c r="D21" s="38"/>
      <c r="E21" s="38"/>
      <c r="F21" s="38"/>
      <c r="G21" s="38"/>
      <c r="H21" s="38"/>
      <c r="I21" s="38"/>
      <c r="J21" s="38"/>
      <c r="K21" s="38"/>
      <c r="L21" s="38">
        <f t="shared" ref="L21:W21" si="52">L44+L67+L90+L113</f>
        <v>0</v>
      </c>
      <c r="M21" s="38">
        <f t="shared" si="52"/>
        <v>0</v>
      </c>
      <c r="N21" s="38">
        <f t="shared" si="52"/>
        <v>0</v>
      </c>
      <c r="O21" s="38">
        <f t="shared" si="52"/>
        <v>0</v>
      </c>
      <c r="P21" s="38">
        <f t="shared" si="52"/>
        <v>0</v>
      </c>
      <c r="Q21" s="38">
        <f t="shared" si="52"/>
        <v>0</v>
      </c>
      <c r="R21" s="38">
        <f t="shared" si="52"/>
        <v>0</v>
      </c>
      <c r="S21" s="38">
        <f t="shared" si="52"/>
        <v>0</v>
      </c>
      <c r="T21" s="38">
        <f t="shared" si="52"/>
        <v>0</v>
      </c>
      <c r="U21" s="38">
        <f t="shared" si="52"/>
        <v>0</v>
      </c>
      <c r="V21" s="38">
        <f t="shared" si="52"/>
        <v>0</v>
      </c>
      <c r="W21" s="38">
        <f t="shared" si="52"/>
        <v>0</v>
      </c>
      <c r="X21" s="38">
        <f t="shared" si="1"/>
        <v>0</v>
      </c>
      <c r="Y21" s="38">
        <f t="shared" si="1"/>
        <v>0</v>
      </c>
      <c r="Z21" s="38">
        <f t="shared" ref="Z21" si="53">Z44+Z67+Z90+Z113</f>
        <v>0</v>
      </c>
      <c r="AA21" s="38">
        <f t="shared" ref="AA21" si="54">AA44+AA67+AA90+AA113</f>
        <v>0</v>
      </c>
    </row>
    <row r="22" spans="1:27" s="141" customFormat="1" ht="17.25" customHeight="1" x14ac:dyDescent="0.2">
      <c r="C22" s="11" t="s">
        <v>37</v>
      </c>
      <c r="D22" s="149"/>
      <c r="E22" s="149"/>
      <c r="F22" s="149"/>
      <c r="G22" s="149"/>
      <c r="H22" s="149"/>
      <c r="I22" s="149"/>
      <c r="J22" s="149"/>
      <c r="K22" s="149"/>
      <c r="L22" s="149">
        <f t="shared" ref="L22:Y22" si="55">SUM(L4:L21)</f>
        <v>17363.014072199734</v>
      </c>
      <c r="M22" s="149">
        <f t="shared" si="55"/>
        <v>17006.14017806268</v>
      </c>
      <c r="N22" s="149">
        <f t="shared" si="55"/>
        <v>16408.666187290972</v>
      </c>
      <c r="O22" s="149">
        <f t="shared" si="55"/>
        <v>16201.579294871794</v>
      </c>
      <c r="P22" s="149">
        <f t="shared" si="55"/>
        <v>16090.901594424095</v>
      </c>
      <c r="Q22" s="149">
        <f t="shared" si="55"/>
        <v>16474.193462185962</v>
      </c>
      <c r="R22" s="149">
        <f t="shared" si="55"/>
        <v>16627.590576923078</v>
      </c>
      <c r="S22" s="149">
        <f t="shared" si="55"/>
        <v>16891.459615384614</v>
      </c>
      <c r="T22" s="149">
        <f t="shared" si="55"/>
        <v>16548.245576923076</v>
      </c>
      <c r="U22" s="149">
        <f t="shared" si="55"/>
        <v>16467.824209401708</v>
      </c>
      <c r="V22" s="149">
        <f t="shared" si="55"/>
        <v>16173.608076923078</v>
      </c>
      <c r="W22" s="149">
        <f t="shared" si="55"/>
        <v>16307.08153846154</v>
      </c>
      <c r="X22" s="149">
        <f t="shared" si="55"/>
        <v>16068.583846153846</v>
      </c>
      <c r="Y22" s="149">
        <f t="shared" si="55"/>
        <v>15396.872393162395</v>
      </c>
      <c r="Z22" s="149">
        <f t="shared" ref="Z22" si="56">SUM(Z4:Z21)</f>
        <v>15485.041851851851</v>
      </c>
      <c r="AA22" s="149">
        <f t="shared" ref="AA22" si="57">SUM(AA4:AA21)</f>
        <v>16178.583846153846</v>
      </c>
    </row>
    <row r="23" spans="1:27" s="2" customFormat="1" ht="20.100000000000001" customHeight="1" x14ac:dyDescent="0.2">
      <c r="C23" s="150" t="s">
        <v>115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 ht="15" x14ac:dyDescent="0.2">
      <c r="C24" s="148" t="s">
        <v>447</v>
      </c>
      <c r="D24" s="43"/>
      <c r="E24" s="43"/>
      <c r="F24" s="43"/>
      <c r="G24" s="43"/>
      <c r="H24" s="43"/>
      <c r="I24" s="43"/>
      <c r="J24" s="43"/>
      <c r="K24" s="44"/>
      <c r="L24" s="44"/>
      <c r="M24" s="44"/>
      <c r="N24" s="44"/>
      <c r="O24" s="44"/>
      <c r="P24" s="44"/>
      <c r="Q24" s="44"/>
      <c r="R24" s="44"/>
      <c r="S24" s="44"/>
    </row>
    <row r="25" spans="1:27" x14ac:dyDescent="0.2">
      <c r="D25" s="43"/>
      <c r="E25" s="43"/>
      <c r="F25" s="43"/>
      <c r="G25" s="43"/>
      <c r="H25" s="43"/>
      <c r="I25" s="43"/>
      <c r="J25" s="43"/>
      <c r="K25" s="44"/>
      <c r="L25" s="44"/>
      <c r="M25" s="44"/>
      <c r="N25" s="44"/>
      <c r="O25" s="44"/>
      <c r="P25" s="44"/>
      <c r="Q25" s="44"/>
      <c r="R25" s="44"/>
      <c r="S25" s="44"/>
    </row>
    <row r="26" spans="1:27" ht="20.100000000000001" customHeight="1" x14ac:dyDescent="0.2">
      <c r="C26" s="39" t="s">
        <v>41</v>
      </c>
      <c r="D26" s="1"/>
      <c r="E26" s="1"/>
      <c r="F26" s="1"/>
      <c r="G26" s="1"/>
      <c r="H26" s="1"/>
      <c r="I26" s="1"/>
      <c r="J26" s="1"/>
      <c r="K26" s="1"/>
      <c r="L26" s="1" t="str">
        <f t="shared" ref="L26:W26" si="58">L3</f>
        <v>FY95</v>
      </c>
      <c r="M26" s="1" t="str">
        <f t="shared" si="58"/>
        <v>FY96</v>
      </c>
      <c r="N26" s="1" t="str">
        <f t="shared" si="58"/>
        <v>FY97</v>
      </c>
      <c r="O26" s="1" t="str">
        <f t="shared" si="58"/>
        <v>FY98</v>
      </c>
      <c r="P26" s="1" t="str">
        <f t="shared" si="58"/>
        <v>FY99</v>
      </c>
      <c r="Q26" s="1" t="str">
        <f t="shared" si="58"/>
        <v>FY00</v>
      </c>
      <c r="R26" s="1" t="str">
        <f t="shared" si="58"/>
        <v>FY01</v>
      </c>
      <c r="S26" s="1" t="str">
        <f t="shared" si="58"/>
        <v>FY02</v>
      </c>
      <c r="T26" s="1" t="str">
        <f t="shared" si="58"/>
        <v>FY03</v>
      </c>
      <c r="U26" s="1" t="str">
        <f t="shared" si="58"/>
        <v>FY04</v>
      </c>
      <c r="V26" s="1" t="str">
        <f t="shared" si="58"/>
        <v>FY05</v>
      </c>
      <c r="W26" s="1" t="str">
        <f t="shared" si="58"/>
        <v>FY06</v>
      </c>
      <c r="X26" s="1" t="str">
        <f>X3</f>
        <v>FY07</v>
      </c>
      <c r="Y26" s="1" t="str">
        <f>Y3</f>
        <v>FY08</v>
      </c>
      <c r="Z26" s="1" t="str">
        <f t="shared" ref="Z26:AA26" si="59">Z3</f>
        <v>FY09</v>
      </c>
      <c r="AA26" s="1" t="str">
        <f t="shared" si="59"/>
        <v>FY10</v>
      </c>
    </row>
    <row r="27" spans="1:27" ht="13.5" customHeight="1" x14ac:dyDescent="0.2">
      <c r="A27" t="s">
        <v>41</v>
      </c>
      <c r="B27" s="38" t="s">
        <v>56</v>
      </c>
      <c r="C27" s="40" t="s">
        <v>57</v>
      </c>
      <c r="D27" s="38"/>
      <c r="E27" s="38"/>
      <c r="F27" s="38"/>
      <c r="G27" s="38"/>
      <c r="H27" s="38"/>
      <c r="I27" s="38"/>
      <c r="J27" s="38"/>
      <c r="K27" s="38"/>
      <c r="L27" s="38">
        <v>3.75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</row>
    <row r="28" spans="1:27" x14ac:dyDescent="0.2">
      <c r="A28" t="s">
        <v>41</v>
      </c>
      <c r="B28" s="38" t="s">
        <v>58</v>
      </c>
      <c r="C28" s="40" t="s">
        <v>59</v>
      </c>
      <c r="D28" s="38"/>
      <c r="E28" s="38"/>
      <c r="F28" s="38"/>
      <c r="G28" s="38"/>
      <c r="H28" s="38"/>
      <c r="I28" s="38"/>
      <c r="J28" s="38"/>
      <c r="K28" s="38"/>
      <c r="L28" s="38">
        <v>66.88</v>
      </c>
      <c r="M28" s="38">
        <v>26</v>
      </c>
      <c r="N28" s="38">
        <v>10.25</v>
      </c>
      <c r="O28" s="38">
        <v>12.75</v>
      </c>
      <c r="P28" s="38">
        <v>15.88</v>
      </c>
      <c r="Q28" s="38">
        <v>22</v>
      </c>
      <c r="R28" s="38">
        <v>5</v>
      </c>
      <c r="S28" s="38">
        <v>2</v>
      </c>
      <c r="T28" s="38">
        <v>3.25</v>
      </c>
      <c r="U28" s="38">
        <v>6.5</v>
      </c>
      <c r="V28" s="38">
        <v>4</v>
      </c>
      <c r="W28" s="38">
        <v>2</v>
      </c>
      <c r="X28" s="38">
        <v>2.13</v>
      </c>
      <c r="Y28" s="38">
        <v>3.75</v>
      </c>
      <c r="Z28" s="38">
        <v>11.5</v>
      </c>
      <c r="AA28" s="38">
        <v>24.88</v>
      </c>
    </row>
    <row r="29" spans="1:27" x14ac:dyDescent="0.2">
      <c r="A29" t="s">
        <v>41</v>
      </c>
      <c r="B29" s="38" t="s">
        <v>60</v>
      </c>
      <c r="C29" s="40" t="s">
        <v>61</v>
      </c>
      <c r="D29" s="38"/>
      <c r="E29" s="38"/>
      <c r="F29" s="38"/>
      <c r="G29" s="38"/>
      <c r="H29" s="38"/>
      <c r="I29" s="38"/>
      <c r="J29" s="38"/>
      <c r="K29" s="38"/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</row>
    <row r="30" spans="1:27" x14ac:dyDescent="0.2">
      <c r="A30" t="s">
        <v>41</v>
      </c>
      <c r="B30" s="38" t="s">
        <v>62</v>
      </c>
      <c r="C30" s="40" t="s">
        <v>63</v>
      </c>
      <c r="D30" s="38"/>
      <c r="E30" s="38"/>
      <c r="F30" s="38"/>
      <c r="G30" s="38"/>
      <c r="H30" s="38"/>
      <c r="I30" s="38"/>
      <c r="J30" s="38"/>
      <c r="K30" s="38"/>
      <c r="L30" s="38">
        <v>114</v>
      </c>
      <c r="M30" s="38">
        <v>95.75</v>
      </c>
      <c r="N30" s="38">
        <v>85</v>
      </c>
      <c r="O30" s="38">
        <v>66.13</v>
      </c>
      <c r="P30" s="38">
        <v>61</v>
      </c>
      <c r="Q30" s="38">
        <v>60.38</v>
      </c>
      <c r="R30" s="38">
        <v>57.75</v>
      </c>
      <c r="S30" s="38">
        <v>51.88</v>
      </c>
      <c r="T30" s="38">
        <v>43.5</v>
      </c>
      <c r="U30" s="38">
        <v>30.63</v>
      </c>
      <c r="V30" s="38">
        <v>26.88</v>
      </c>
      <c r="W30" s="38">
        <v>15.38</v>
      </c>
      <c r="X30" s="38">
        <v>14.88</v>
      </c>
      <c r="Y30" s="38">
        <v>12.5</v>
      </c>
      <c r="Z30" s="38">
        <v>11.5</v>
      </c>
      <c r="AA30" s="38">
        <v>11.5</v>
      </c>
    </row>
    <row r="31" spans="1:27" x14ac:dyDescent="0.2">
      <c r="A31" t="s">
        <v>41</v>
      </c>
      <c r="B31" s="38" t="s">
        <v>64</v>
      </c>
      <c r="C31" s="40" t="s">
        <v>65</v>
      </c>
      <c r="D31" s="38"/>
      <c r="E31" s="38"/>
      <c r="F31" s="38"/>
      <c r="G31" s="38"/>
      <c r="H31" s="38"/>
      <c r="I31" s="38"/>
      <c r="J31" s="38"/>
      <c r="K31" s="38"/>
      <c r="L31" s="38">
        <v>0</v>
      </c>
      <c r="M31" s="38">
        <v>44.25</v>
      </c>
      <c r="N31" s="38">
        <v>88.75</v>
      </c>
      <c r="O31" s="38">
        <v>86.25</v>
      </c>
      <c r="P31" s="38">
        <v>96.25</v>
      </c>
      <c r="Q31" s="38">
        <v>100.5</v>
      </c>
      <c r="R31" s="38">
        <v>103.5</v>
      </c>
      <c r="S31" s="38">
        <v>106.25</v>
      </c>
      <c r="T31" s="38">
        <v>105.5</v>
      </c>
      <c r="U31" s="38">
        <v>105.75</v>
      </c>
      <c r="V31" s="38">
        <v>91.75</v>
      </c>
      <c r="W31" s="38">
        <v>87.25</v>
      </c>
      <c r="X31" s="38">
        <v>82.25</v>
      </c>
      <c r="Y31" s="38">
        <v>70.75</v>
      </c>
      <c r="Z31" s="38">
        <v>62.75</v>
      </c>
      <c r="AA31" s="38">
        <v>69.5</v>
      </c>
    </row>
    <row r="32" spans="1:27" x14ac:dyDescent="0.2">
      <c r="A32" t="s">
        <v>41</v>
      </c>
      <c r="B32" s="38" t="s">
        <v>66</v>
      </c>
      <c r="C32" s="40" t="s">
        <v>67</v>
      </c>
      <c r="D32" s="38"/>
      <c r="E32" s="38"/>
      <c r="F32" s="38"/>
      <c r="G32" s="38"/>
      <c r="H32" s="38"/>
      <c r="I32" s="38"/>
      <c r="J32" s="38"/>
      <c r="K32" s="38"/>
      <c r="L32" s="38">
        <v>152.75</v>
      </c>
      <c r="M32" s="38">
        <v>120.25</v>
      </c>
      <c r="N32" s="38">
        <v>77.75</v>
      </c>
      <c r="O32" s="38">
        <v>91.25</v>
      </c>
      <c r="P32" s="38">
        <v>87.75</v>
      </c>
      <c r="Q32" s="38">
        <v>169.5</v>
      </c>
      <c r="R32" s="38">
        <v>108.25</v>
      </c>
      <c r="S32" s="38">
        <v>90.75</v>
      </c>
      <c r="T32" s="38">
        <v>73.25</v>
      </c>
      <c r="U32" s="38">
        <v>74</v>
      </c>
      <c r="V32" s="38">
        <v>40</v>
      </c>
      <c r="W32" s="38">
        <v>37</v>
      </c>
      <c r="X32" s="38">
        <v>64.63</v>
      </c>
      <c r="Y32" s="38">
        <v>64.75</v>
      </c>
      <c r="Z32" s="38">
        <v>99.25</v>
      </c>
      <c r="AA32" s="38">
        <v>309.25</v>
      </c>
    </row>
    <row r="33" spans="1:27" x14ac:dyDescent="0.2">
      <c r="A33" t="s">
        <v>41</v>
      </c>
      <c r="B33" s="38" t="s">
        <v>68</v>
      </c>
      <c r="C33" s="40" t="s">
        <v>69</v>
      </c>
      <c r="D33" s="38"/>
      <c r="E33" s="38"/>
      <c r="F33" s="38"/>
      <c r="G33" s="38"/>
      <c r="H33" s="38"/>
      <c r="I33" s="38"/>
      <c r="J33" s="38"/>
      <c r="K33" s="38"/>
      <c r="L33" s="38">
        <v>833.88</v>
      </c>
      <c r="M33" s="38">
        <v>715.63</v>
      </c>
      <c r="N33" s="38">
        <v>647.5</v>
      </c>
      <c r="O33" s="38">
        <v>628.13</v>
      </c>
      <c r="P33" s="38">
        <v>668.88</v>
      </c>
      <c r="Q33" s="38">
        <v>778.25</v>
      </c>
      <c r="R33" s="38">
        <v>842.63</v>
      </c>
      <c r="S33" s="38">
        <v>883.25</v>
      </c>
      <c r="T33" s="38">
        <v>946</v>
      </c>
      <c r="U33" s="38">
        <v>1029.75</v>
      </c>
      <c r="V33" s="38">
        <v>1035.1300000000001</v>
      </c>
      <c r="W33" s="38">
        <v>1002.25</v>
      </c>
      <c r="X33" s="38">
        <v>1004</v>
      </c>
      <c r="Y33" s="38">
        <v>868</v>
      </c>
      <c r="Z33" s="38">
        <v>844.75</v>
      </c>
      <c r="AA33" s="38">
        <v>829.75</v>
      </c>
    </row>
    <row r="34" spans="1:27" x14ac:dyDescent="0.2">
      <c r="A34" t="s">
        <v>41</v>
      </c>
      <c r="B34" s="38" t="s">
        <v>70</v>
      </c>
      <c r="C34" s="40" t="s">
        <v>71</v>
      </c>
      <c r="D34" s="38"/>
      <c r="E34" s="38"/>
      <c r="F34" s="38"/>
      <c r="G34" s="38"/>
      <c r="H34" s="38"/>
      <c r="I34" s="38"/>
      <c r="J34" s="38"/>
      <c r="K34" s="38"/>
      <c r="L34" s="38">
        <v>262</v>
      </c>
      <c r="M34" s="38">
        <v>281</v>
      </c>
      <c r="N34" s="38">
        <v>273.25</v>
      </c>
      <c r="O34" s="38">
        <v>312.75</v>
      </c>
      <c r="P34" s="38">
        <v>313.5</v>
      </c>
      <c r="Q34" s="38">
        <v>370.75</v>
      </c>
      <c r="R34" s="38">
        <v>331.25</v>
      </c>
      <c r="S34" s="38">
        <v>264</v>
      </c>
      <c r="T34" s="38">
        <v>268.5</v>
      </c>
      <c r="U34" s="38">
        <v>253</v>
      </c>
      <c r="V34" s="38">
        <v>264.25</v>
      </c>
      <c r="W34" s="38">
        <v>247.25</v>
      </c>
      <c r="X34" s="38">
        <v>301.63</v>
      </c>
      <c r="Y34" s="38">
        <v>211.75</v>
      </c>
      <c r="Z34" s="38">
        <v>176.25</v>
      </c>
      <c r="AA34" s="38">
        <v>174.5</v>
      </c>
    </row>
    <row r="35" spans="1:27" x14ac:dyDescent="0.2">
      <c r="A35" t="s">
        <v>41</v>
      </c>
      <c r="B35" s="38" t="s">
        <v>72</v>
      </c>
      <c r="C35" s="40" t="s">
        <v>73</v>
      </c>
      <c r="D35" s="38"/>
      <c r="E35" s="38"/>
      <c r="F35" s="38"/>
      <c r="G35" s="38"/>
      <c r="H35" s="38"/>
      <c r="I35" s="38"/>
      <c r="J35" s="38"/>
      <c r="K35" s="38"/>
      <c r="L35" s="38">
        <v>364.25</v>
      </c>
      <c r="M35" s="38">
        <v>313</v>
      </c>
      <c r="N35" s="38">
        <v>326.13</v>
      </c>
      <c r="O35" s="38">
        <v>318</v>
      </c>
      <c r="P35" s="38">
        <v>364</v>
      </c>
      <c r="Q35" s="38">
        <v>356.25</v>
      </c>
      <c r="R35" s="38">
        <v>307</v>
      </c>
      <c r="S35" s="38">
        <v>262.38</v>
      </c>
      <c r="T35" s="38">
        <v>272</v>
      </c>
      <c r="U35" s="38">
        <v>246</v>
      </c>
      <c r="V35" s="38">
        <v>241</v>
      </c>
      <c r="W35" s="38">
        <v>236.13</v>
      </c>
      <c r="X35" s="38">
        <v>230.75</v>
      </c>
      <c r="Y35" s="38">
        <v>221</v>
      </c>
      <c r="Z35" s="38">
        <v>216.88</v>
      </c>
      <c r="AA35" s="38">
        <v>223.75</v>
      </c>
    </row>
    <row r="36" spans="1:27" x14ac:dyDescent="0.2">
      <c r="A36" t="s">
        <v>41</v>
      </c>
      <c r="B36" s="38" t="s">
        <v>74</v>
      </c>
      <c r="C36" s="40" t="s">
        <v>75</v>
      </c>
      <c r="D36" s="38"/>
      <c r="E36" s="38"/>
      <c r="F36" s="38"/>
      <c r="G36" s="38"/>
      <c r="H36" s="38"/>
      <c r="I36" s="38"/>
      <c r="J36" s="38"/>
      <c r="K36" s="38"/>
      <c r="L36" s="38">
        <v>32</v>
      </c>
      <c r="M36" s="38">
        <v>26.25</v>
      </c>
      <c r="N36" s="38">
        <v>23.75</v>
      </c>
      <c r="O36" s="38">
        <v>22.25</v>
      </c>
      <c r="P36" s="38">
        <v>22.25</v>
      </c>
      <c r="Q36" s="38">
        <v>22.5</v>
      </c>
      <c r="R36" s="38">
        <v>22.5</v>
      </c>
      <c r="S36" s="38">
        <v>21.5</v>
      </c>
      <c r="T36" s="38">
        <v>23.5</v>
      </c>
      <c r="U36" s="38">
        <v>27.5</v>
      </c>
      <c r="V36" s="38">
        <v>30</v>
      </c>
      <c r="W36" s="38">
        <v>31</v>
      </c>
      <c r="X36" s="38">
        <v>31</v>
      </c>
      <c r="Y36" s="38">
        <v>31</v>
      </c>
      <c r="Z36" s="38">
        <v>27.75</v>
      </c>
      <c r="AA36" s="38">
        <v>26</v>
      </c>
    </row>
    <row r="37" spans="1:27" x14ac:dyDescent="0.2">
      <c r="A37" t="s">
        <v>41</v>
      </c>
      <c r="B37" s="38" t="s">
        <v>76</v>
      </c>
      <c r="C37" s="40" t="s">
        <v>77</v>
      </c>
      <c r="D37" s="38"/>
      <c r="E37" s="38"/>
      <c r="F37" s="38"/>
      <c r="G37" s="38"/>
      <c r="H37" s="38"/>
      <c r="I37" s="38"/>
      <c r="J37" s="38"/>
      <c r="K37" s="38"/>
      <c r="L37" s="38">
        <v>35</v>
      </c>
      <c r="M37" s="38">
        <v>37.630000000000003</v>
      </c>
      <c r="N37" s="38">
        <v>40.25</v>
      </c>
      <c r="O37" s="38">
        <v>39</v>
      </c>
      <c r="P37" s="38">
        <v>33</v>
      </c>
      <c r="Q37" s="38">
        <v>37.25</v>
      </c>
      <c r="R37" s="38">
        <v>44.75</v>
      </c>
      <c r="S37" s="38">
        <v>41.75</v>
      </c>
      <c r="T37" s="38">
        <v>44.75</v>
      </c>
      <c r="U37" s="38">
        <v>47.75</v>
      </c>
      <c r="V37" s="38">
        <v>57</v>
      </c>
      <c r="W37" s="38">
        <v>57.5</v>
      </c>
      <c r="X37" s="38">
        <v>53.5</v>
      </c>
      <c r="Y37" s="38">
        <v>47</v>
      </c>
      <c r="Z37" s="38">
        <v>62</v>
      </c>
      <c r="AA37" s="38">
        <v>78</v>
      </c>
    </row>
    <row r="38" spans="1:27" x14ac:dyDescent="0.2">
      <c r="A38" t="s">
        <v>41</v>
      </c>
      <c r="B38" s="38" t="s">
        <v>78</v>
      </c>
      <c r="C38" s="40" t="s">
        <v>79</v>
      </c>
      <c r="D38" s="38"/>
      <c r="E38" s="38"/>
      <c r="F38" s="38"/>
      <c r="G38" s="38"/>
      <c r="H38" s="38"/>
      <c r="I38" s="38"/>
      <c r="J38" s="38"/>
      <c r="K38" s="38"/>
      <c r="L38" s="38">
        <v>3721.4763615953743</v>
      </c>
      <c r="M38" s="38">
        <v>3537.9320235111413</v>
      </c>
      <c r="N38" s="38">
        <v>3275.02228480247</v>
      </c>
      <c r="O38" s="38">
        <v>3209.3481842913134</v>
      </c>
      <c r="P38" s="38">
        <v>2832.4808475783475</v>
      </c>
      <c r="Q38" s="38">
        <v>2645.2272727272725</v>
      </c>
      <c r="R38" s="38">
        <v>2884.3232692307688</v>
      </c>
      <c r="S38" s="38">
        <v>3193.2946153846151</v>
      </c>
      <c r="T38" s="38">
        <v>2900.8846153846152</v>
      </c>
      <c r="U38" s="38">
        <v>2732.2728846153846</v>
      </c>
      <c r="V38" s="38">
        <v>2621.1532692307692</v>
      </c>
      <c r="W38" s="38">
        <v>3082.043076923077</v>
      </c>
      <c r="X38" s="38">
        <v>2636.0284615384612</v>
      </c>
      <c r="Y38" s="38">
        <v>2248.3721611721612</v>
      </c>
      <c r="Z38" s="38">
        <v>2109.3425925925922</v>
      </c>
      <c r="AA38" s="38">
        <v>2142.25</v>
      </c>
    </row>
    <row r="39" spans="1:27" x14ac:dyDescent="0.2">
      <c r="A39" t="s">
        <v>41</v>
      </c>
      <c r="B39" s="38" t="s">
        <v>80</v>
      </c>
      <c r="C39" s="40" t="s">
        <v>81</v>
      </c>
      <c r="D39" s="38"/>
      <c r="E39" s="38"/>
      <c r="F39" s="38"/>
      <c r="G39" s="38"/>
      <c r="H39" s="38"/>
      <c r="I39" s="38"/>
      <c r="J39" s="38"/>
      <c r="K39" s="38"/>
      <c r="L39" s="38">
        <v>284</v>
      </c>
      <c r="M39" s="38">
        <v>313</v>
      </c>
      <c r="N39" s="38">
        <v>337.5</v>
      </c>
      <c r="O39" s="38">
        <v>350.63</v>
      </c>
      <c r="P39" s="38">
        <v>359.25</v>
      </c>
      <c r="Q39" s="38">
        <v>346</v>
      </c>
      <c r="R39" s="38">
        <v>313.25</v>
      </c>
      <c r="S39" s="38">
        <v>350.75</v>
      </c>
      <c r="T39" s="38">
        <v>349</v>
      </c>
      <c r="U39" s="38">
        <v>364.5</v>
      </c>
      <c r="V39" s="38">
        <v>288.5</v>
      </c>
      <c r="W39" s="38">
        <v>161.25</v>
      </c>
      <c r="X39" s="38">
        <v>157</v>
      </c>
      <c r="Y39" s="38">
        <v>157.25</v>
      </c>
      <c r="Z39" s="38">
        <v>145.5</v>
      </c>
      <c r="AA39" s="38">
        <v>157.25</v>
      </c>
    </row>
    <row r="40" spans="1:27" x14ac:dyDescent="0.2">
      <c r="A40" t="s">
        <v>41</v>
      </c>
      <c r="B40" s="38" t="s">
        <v>82</v>
      </c>
      <c r="C40" s="40" t="s">
        <v>83</v>
      </c>
      <c r="D40" s="38"/>
      <c r="E40" s="38"/>
      <c r="F40" s="38"/>
      <c r="G40" s="38"/>
      <c r="H40" s="38"/>
      <c r="I40" s="38"/>
      <c r="J40" s="38"/>
      <c r="K40" s="38"/>
      <c r="L40" s="38">
        <v>2.25</v>
      </c>
      <c r="M40" s="38">
        <v>3</v>
      </c>
      <c r="N40" s="38">
        <v>2.5</v>
      </c>
      <c r="O40" s="38">
        <v>3.75</v>
      </c>
      <c r="P40" s="38">
        <v>4.5</v>
      </c>
      <c r="Q40" s="38">
        <v>5.75</v>
      </c>
      <c r="R40" s="38">
        <v>10</v>
      </c>
      <c r="S40" s="38">
        <v>15.5</v>
      </c>
      <c r="T40" s="38">
        <v>15.5</v>
      </c>
      <c r="U40" s="38">
        <v>19.88</v>
      </c>
      <c r="V40" s="38">
        <v>18.25</v>
      </c>
      <c r="W40" s="38">
        <v>15.5</v>
      </c>
      <c r="X40" s="38">
        <v>15.25</v>
      </c>
      <c r="Y40" s="38">
        <v>14.25</v>
      </c>
      <c r="Z40" s="38">
        <v>13.75</v>
      </c>
      <c r="AA40" s="38">
        <v>16</v>
      </c>
    </row>
    <row r="41" spans="1:27" x14ac:dyDescent="0.2">
      <c r="A41" t="s">
        <v>41</v>
      </c>
      <c r="B41" s="38" t="s">
        <v>84</v>
      </c>
      <c r="C41" s="40" t="s">
        <v>85</v>
      </c>
      <c r="D41" s="38"/>
      <c r="E41" s="38"/>
      <c r="F41" s="38"/>
      <c r="G41" s="38"/>
      <c r="H41" s="38"/>
      <c r="I41" s="38"/>
      <c r="J41" s="38"/>
      <c r="K41" s="38"/>
      <c r="L41" s="38">
        <v>229.5</v>
      </c>
      <c r="M41" s="38">
        <v>216.88</v>
      </c>
      <c r="N41" s="38">
        <v>224</v>
      </c>
      <c r="O41" s="38">
        <v>226.88</v>
      </c>
      <c r="P41" s="38">
        <v>233.75</v>
      </c>
      <c r="Q41" s="38">
        <v>249.75</v>
      </c>
      <c r="R41" s="38">
        <v>209.5</v>
      </c>
      <c r="S41" s="38">
        <v>237.25</v>
      </c>
      <c r="T41" s="38">
        <v>227.25</v>
      </c>
      <c r="U41" s="38">
        <v>212.25</v>
      </c>
      <c r="V41" s="38">
        <v>161.25</v>
      </c>
      <c r="W41" s="38">
        <v>156.25</v>
      </c>
      <c r="X41" s="38">
        <v>152.25</v>
      </c>
      <c r="Y41" s="38">
        <v>161.5</v>
      </c>
      <c r="Z41" s="38">
        <v>156.13</v>
      </c>
      <c r="AA41" s="38">
        <v>156.25</v>
      </c>
    </row>
    <row r="42" spans="1:27" x14ac:dyDescent="0.2">
      <c r="A42" t="s">
        <v>41</v>
      </c>
      <c r="B42" s="38" t="s">
        <v>86</v>
      </c>
      <c r="C42" s="40" t="s">
        <v>87</v>
      </c>
      <c r="D42" s="38"/>
      <c r="E42" s="38"/>
      <c r="F42" s="38"/>
      <c r="G42" s="38"/>
      <c r="H42" s="38"/>
      <c r="I42" s="38"/>
      <c r="J42" s="38"/>
      <c r="K42" s="38"/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</row>
    <row r="43" spans="1:27" x14ac:dyDescent="0.2">
      <c r="A43" t="s">
        <v>41</v>
      </c>
      <c r="B43" s="38" t="s">
        <v>88</v>
      </c>
      <c r="C43" s="40" t="s">
        <v>89</v>
      </c>
      <c r="D43" s="38"/>
      <c r="E43" s="38"/>
      <c r="F43" s="38"/>
      <c r="G43" s="38"/>
      <c r="H43" s="38"/>
      <c r="I43" s="38"/>
      <c r="J43" s="38"/>
      <c r="K43" s="38"/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</row>
    <row r="44" spans="1:27" x14ac:dyDescent="0.2">
      <c r="A44" t="s">
        <v>41</v>
      </c>
      <c r="B44" s="38" t="s">
        <v>90</v>
      </c>
      <c r="C44" s="38" t="s">
        <v>91</v>
      </c>
      <c r="D44" s="38"/>
      <c r="E44" s="38"/>
      <c r="F44" s="38"/>
      <c r="G44" s="38"/>
      <c r="H44" s="38"/>
      <c r="I44" s="38"/>
      <c r="J44" s="38"/>
      <c r="K44" s="38"/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</row>
    <row r="45" spans="1:27" s="141" customFormat="1" ht="15.75" customHeight="1" x14ac:dyDescent="0.2">
      <c r="C45" s="11" t="s">
        <v>37</v>
      </c>
      <c r="D45" s="149"/>
      <c r="E45" s="149"/>
      <c r="F45" s="149"/>
      <c r="G45" s="149"/>
      <c r="H45" s="149"/>
      <c r="I45" s="149"/>
      <c r="J45" s="149"/>
      <c r="K45" s="149"/>
      <c r="L45" s="149">
        <f t="shared" ref="L45:Y45" si="60">SUM(L27:L44)</f>
        <v>6101.7363615953745</v>
      </c>
      <c r="M45" s="149">
        <f t="shared" si="60"/>
        <v>5730.5720235111412</v>
      </c>
      <c r="N45" s="149">
        <f t="shared" si="60"/>
        <v>5411.6522848024706</v>
      </c>
      <c r="O45" s="149">
        <f t="shared" si="60"/>
        <v>5367.1181842913138</v>
      </c>
      <c r="P45" s="149">
        <f t="shared" si="60"/>
        <v>5092.4908475783477</v>
      </c>
      <c r="Q45" s="149">
        <f t="shared" si="60"/>
        <v>5164.1072727272731</v>
      </c>
      <c r="R45" s="149">
        <f t="shared" si="60"/>
        <v>5239.7032692307694</v>
      </c>
      <c r="S45" s="149">
        <f t="shared" si="60"/>
        <v>5520.5546153846153</v>
      </c>
      <c r="T45" s="149">
        <f t="shared" si="60"/>
        <v>5272.8846153846152</v>
      </c>
      <c r="U45" s="149">
        <f t="shared" si="60"/>
        <v>5149.7828846153852</v>
      </c>
      <c r="V45" s="149">
        <f t="shared" si="60"/>
        <v>4879.1632692307694</v>
      </c>
      <c r="W45" s="149">
        <f t="shared" si="60"/>
        <v>5130.8030769230772</v>
      </c>
      <c r="X45" s="149">
        <f t="shared" si="60"/>
        <v>4745.2984615384612</v>
      </c>
      <c r="Y45" s="149">
        <f t="shared" si="60"/>
        <v>4111.8721611721612</v>
      </c>
      <c r="Z45" s="149">
        <f t="shared" ref="Z45:AA45" si="61">SUM(Z27:Z44)</f>
        <v>3937.3525925925924</v>
      </c>
      <c r="AA45" s="149">
        <f t="shared" si="61"/>
        <v>4218.88</v>
      </c>
    </row>
    <row r="46" spans="1:27" s="2" customFormat="1" ht="10.5" customHeight="1" x14ac:dyDescent="0.2">
      <c r="C46" s="150" t="s">
        <v>115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</row>
    <row r="47" spans="1:27" ht="15" x14ac:dyDescent="0.2">
      <c r="C47" s="148" t="s">
        <v>447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S47" s="38"/>
    </row>
    <row r="48" spans="1:27" ht="10.5" customHeight="1" x14ac:dyDescent="0.2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S48" s="38"/>
    </row>
    <row r="49" spans="1:27" ht="20.100000000000001" customHeight="1" x14ac:dyDescent="0.2">
      <c r="C49" s="39" t="s">
        <v>42</v>
      </c>
      <c r="D49" s="1"/>
      <c r="E49" s="1"/>
      <c r="F49" s="1"/>
      <c r="G49" s="1"/>
      <c r="H49" s="1"/>
      <c r="I49" s="1"/>
      <c r="J49" s="1"/>
      <c r="K49" s="1"/>
      <c r="L49" s="1" t="str">
        <f t="shared" ref="L49:W49" si="62">L26</f>
        <v>FY95</v>
      </c>
      <c r="M49" s="1" t="str">
        <f t="shared" si="62"/>
        <v>FY96</v>
      </c>
      <c r="N49" s="1" t="str">
        <f t="shared" si="62"/>
        <v>FY97</v>
      </c>
      <c r="O49" s="1" t="str">
        <f t="shared" si="62"/>
        <v>FY98</v>
      </c>
      <c r="P49" s="1" t="str">
        <f t="shared" si="62"/>
        <v>FY99</v>
      </c>
      <c r="Q49" s="1" t="str">
        <f t="shared" si="62"/>
        <v>FY00</v>
      </c>
      <c r="R49" s="1" t="str">
        <f t="shared" si="62"/>
        <v>FY01</v>
      </c>
      <c r="S49" s="1" t="str">
        <f t="shared" si="62"/>
        <v>FY02</v>
      </c>
      <c r="T49" s="1" t="str">
        <f t="shared" si="62"/>
        <v>FY03</v>
      </c>
      <c r="U49" s="1" t="str">
        <f t="shared" si="62"/>
        <v>FY04</v>
      </c>
      <c r="V49" s="1" t="str">
        <f t="shared" si="62"/>
        <v>FY05</v>
      </c>
      <c r="W49" s="1" t="str">
        <f t="shared" si="62"/>
        <v>FY06</v>
      </c>
      <c r="X49" s="1" t="str">
        <f>X26</f>
        <v>FY07</v>
      </c>
      <c r="Y49" s="1" t="str">
        <f>Y26</f>
        <v>FY08</v>
      </c>
      <c r="Z49" s="1" t="str">
        <f t="shared" ref="Z49:AA49" si="63">Z26</f>
        <v>FY09</v>
      </c>
      <c r="AA49" s="1" t="str">
        <f t="shared" si="63"/>
        <v>FY10</v>
      </c>
    </row>
    <row r="50" spans="1:27" ht="20.100000000000001" customHeight="1" x14ac:dyDescent="0.2">
      <c r="A50" t="s">
        <v>42</v>
      </c>
      <c r="B50" s="38" t="s">
        <v>56</v>
      </c>
      <c r="C50" s="40" t="s">
        <v>57</v>
      </c>
      <c r="D50" s="38"/>
      <c r="E50" s="38"/>
      <c r="F50" s="38"/>
      <c r="G50" s="38"/>
      <c r="H50" s="38"/>
      <c r="I50" s="38"/>
      <c r="J50" s="38"/>
      <c r="K50" s="38"/>
      <c r="L50" s="38">
        <v>1</v>
      </c>
      <c r="M50" s="38">
        <v>1</v>
      </c>
      <c r="N50" s="38">
        <v>1</v>
      </c>
      <c r="O50" s="38">
        <v>1</v>
      </c>
      <c r="P50" s="38">
        <v>1</v>
      </c>
      <c r="Q50" s="38">
        <v>1</v>
      </c>
      <c r="R50" s="38">
        <v>1</v>
      </c>
      <c r="S50" s="38">
        <v>1</v>
      </c>
      <c r="T50" s="38">
        <v>1</v>
      </c>
      <c r="U50" s="38">
        <v>2</v>
      </c>
      <c r="V50" s="38">
        <v>5</v>
      </c>
      <c r="W50" s="38">
        <v>4</v>
      </c>
      <c r="X50" s="38">
        <v>2.75</v>
      </c>
      <c r="Y50" s="38">
        <v>2.5</v>
      </c>
      <c r="Z50" s="38">
        <v>2</v>
      </c>
      <c r="AA50" s="38">
        <v>2</v>
      </c>
    </row>
    <row r="51" spans="1:27" x14ac:dyDescent="0.2">
      <c r="A51" t="s">
        <v>42</v>
      </c>
      <c r="B51" s="38" t="s">
        <v>58</v>
      </c>
      <c r="C51" s="40" t="s">
        <v>59</v>
      </c>
      <c r="D51" s="38"/>
      <c r="E51" s="38"/>
      <c r="F51" s="38"/>
      <c r="G51" s="38"/>
      <c r="H51" s="38"/>
      <c r="I51" s="38"/>
      <c r="J51" s="38"/>
      <c r="K51" s="38"/>
      <c r="L51" s="38">
        <v>74.25</v>
      </c>
      <c r="M51" s="38">
        <v>66</v>
      </c>
      <c r="N51" s="38">
        <v>44.25</v>
      </c>
      <c r="O51" s="38">
        <v>56.5</v>
      </c>
      <c r="P51" s="38">
        <v>62.38</v>
      </c>
      <c r="Q51" s="38">
        <v>46.75</v>
      </c>
      <c r="R51" s="38">
        <v>14.25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1.5</v>
      </c>
      <c r="Y51" s="38">
        <v>7</v>
      </c>
      <c r="Z51" s="38">
        <v>29.25</v>
      </c>
      <c r="AA51" s="38">
        <v>34</v>
      </c>
    </row>
    <row r="52" spans="1:27" x14ac:dyDescent="0.2">
      <c r="A52" t="s">
        <v>42</v>
      </c>
      <c r="B52" s="38" t="s">
        <v>60</v>
      </c>
      <c r="C52" s="40" t="s">
        <v>61</v>
      </c>
      <c r="D52" s="38"/>
      <c r="E52" s="38"/>
      <c r="F52" s="38"/>
      <c r="G52" s="38"/>
      <c r="H52" s="38"/>
      <c r="I52" s="38"/>
      <c r="J52" s="38"/>
      <c r="K52" s="38"/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</row>
    <row r="53" spans="1:27" x14ac:dyDescent="0.2">
      <c r="A53" t="s">
        <v>42</v>
      </c>
      <c r="B53" s="38" t="s">
        <v>62</v>
      </c>
      <c r="C53" s="40" t="s">
        <v>63</v>
      </c>
      <c r="D53" s="38"/>
      <c r="E53" s="38"/>
      <c r="F53" s="38"/>
      <c r="G53" s="38"/>
      <c r="H53" s="38"/>
      <c r="I53" s="38"/>
      <c r="J53" s="38"/>
      <c r="K53" s="38"/>
      <c r="L53" s="38">
        <v>21.88</v>
      </c>
      <c r="M53" s="38">
        <v>28.63</v>
      </c>
      <c r="N53" s="38">
        <v>32</v>
      </c>
      <c r="O53" s="38">
        <v>35.25</v>
      </c>
      <c r="P53" s="38">
        <v>31.63</v>
      </c>
      <c r="Q53" s="38">
        <v>34</v>
      </c>
      <c r="R53" s="38">
        <v>24.25</v>
      </c>
      <c r="S53" s="38">
        <v>30.25</v>
      </c>
      <c r="T53" s="38">
        <v>27.75</v>
      </c>
      <c r="U53" s="38">
        <v>24.25</v>
      </c>
      <c r="V53" s="38">
        <v>23.25</v>
      </c>
      <c r="W53" s="38">
        <v>30</v>
      </c>
      <c r="X53" s="38">
        <v>40</v>
      </c>
      <c r="Y53" s="38">
        <v>43.75</v>
      </c>
      <c r="Z53" s="38">
        <v>47</v>
      </c>
      <c r="AA53" s="38">
        <v>42</v>
      </c>
    </row>
    <row r="54" spans="1:27" x14ac:dyDescent="0.2">
      <c r="A54" t="s">
        <v>42</v>
      </c>
      <c r="B54" s="38" t="s">
        <v>64</v>
      </c>
      <c r="C54" s="40" t="s">
        <v>65</v>
      </c>
      <c r="D54" s="38"/>
      <c r="E54" s="38"/>
      <c r="F54" s="38"/>
      <c r="G54" s="38"/>
      <c r="H54" s="38"/>
      <c r="I54" s="38"/>
      <c r="J54" s="38"/>
      <c r="K54" s="38"/>
      <c r="L54" s="38">
        <v>27.5</v>
      </c>
      <c r="M54" s="38">
        <v>28.75</v>
      </c>
      <c r="N54" s="38">
        <v>33</v>
      </c>
      <c r="O54" s="38">
        <v>32.75</v>
      </c>
      <c r="P54" s="38">
        <v>34</v>
      </c>
      <c r="Q54" s="38">
        <v>38.75</v>
      </c>
      <c r="R54" s="38">
        <v>30.75</v>
      </c>
      <c r="S54" s="38">
        <v>32.5</v>
      </c>
      <c r="T54" s="38">
        <v>33.75</v>
      </c>
      <c r="U54" s="38">
        <v>33</v>
      </c>
      <c r="V54" s="38">
        <v>31</v>
      </c>
      <c r="W54" s="38">
        <v>34.25</v>
      </c>
      <c r="X54" s="38">
        <v>27.25</v>
      </c>
      <c r="Y54" s="38">
        <v>25.5</v>
      </c>
      <c r="Z54" s="38">
        <v>26.5</v>
      </c>
      <c r="AA54" s="38">
        <v>24.75</v>
      </c>
    </row>
    <row r="55" spans="1:27" x14ac:dyDescent="0.2">
      <c r="A55" t="s">
        <v>42</v>
      </c>
      <c r="B55" s="38" t="s">
        <v>66</v>
      </c>
      <c r="C55" s="40" t="s">
        <v>67</v>
      </c>
      <c r="D55" s="38"/>
      <c r="E55" s="38"/>
      <c r="F55" s="38"/>
      <c r="G55" s="38"/>
      <c r="H55" s="38"/>
      <c r="I55" s="38"/>
      <c r="J55" s="38"/>
      <c r="K55" s="38"/>
      <c r="L55" s="38">
        <v>34.5</v>
      </c>
      <c r="M55" s="38">
        <v>51.5</v>
      </c>
      <c r="N55" s="38">
        <v>64.5</v>
      </c>
      <c r="O55" s="38">
        <v>92</v>
      </c>
      <c r="P55" s="38">
        <v>127.25</v>
      </c>
      <c r="Q55" s="38">
        <v>160.75</v>
      </c>
      <c r="R55" s="38">
        <v>111.88</v>
      </c>
      <c r="S55" s="38">
        <v>104</v>
      </c>
      <c r="T55" s="38">
        <v>143</v>
      </c>
      <c r="U55" s="38">
        <v>157.38</v>
      </c>
      <c r="V55" s="38">
        <v>121.75</v>
      </c>
      <c r="W55" s="38">
        <v>119.38</v>
      </c>
      <c r="X55" s="38">
        <v>98</v>
      </c>
      <c r="Y55" s="38">
        <v>90.25</v>
      </c>
      <c r="Z55" s="38">
        <v>148.75</v>
      </c>
      <c r="AA55" s="38">
        <v>89.75</v>
      </c>
    </row>
    <row r="56" spans="1:27" x14ac:dyDescent="0.2">
      <c r="A56" t="s">
        <v>42</v>
      </c>
      <c r="B56" s="38" t="s">
        <v>68</v>
      </c>
      <c r="C56" s="40" t="s">
        <v>69</v>
      </c>
      <c r="D56" s="38"/>
      <c r="E56" s="38"/>
      <c r="F56" s="38"/>
      <c r="G56" s="38"/>
      <c r="H56" s="38"/>
      <c r="I56" s="38"/>
      <c r="J56" s="38"/>
      <c r="K56" s="38"/>
      <c r="L56" s="38">
        <v>218.5</v>
      </c>
      <c r="M56" s="38">
        <v>227.75</v>
      </c>
      <c r="N56" s="38">
        <v>227.5</v>
      </c>
      <c r="O56" s="38">
        <v>247.5</v>
      </c>
      <c r="P56" s="38">
        <v>257.38</v>
      </c>
      <c r="Q56" s="38">
        <v>261.13</v>
      </c>
      <c r="R56" s="38">
        <v>269.75</v>
      </c>
      <c r="S56" s="38">
        <v>276.13</v>
      </c>
      <c r="T56" s="38">
        <v>328.38</v>
      </c>
      <c r="U56" s="38">
        <v>327.63</v>
      </c>
      <c r="V56" s="38">
        <v>300.13</v>
      </c>
      <c r="W56" s="38">
        <v>301</v>
      </c>
      <c r="X56" s="38">
        <v>281.38</v>
      </c>
      <c r="Y56" s="38">
        <v>286</v>
      </c>
      <c r="Z56" s="38">
        <v>309.63</v>
      </c>
      <c r="AA56" s="38">
        <v>344.13</v>
      </c>
    </row>
    <row r="57" spans="1:27" x14ac:dyDescent="0.2">
      <c r="A57" t="s">
        <v>42</v>
      </c>
      <c r="B57" s="38" t="s">
        <v>70</v>
      </c>
      <c r="C57" s="40" t="s">
        <v>71</v>
      </c>
      <c r="D57" s="38"/>
      <c r="E57" s="38"/>
      <c r="F57" s="38"/>
      <c r="G57" s="38"/>
      <c r="H57" s="38"/>
      <c r="I57" s="38"/>
      <c r="J57" s="38"/>
      <c r="K57" s="38"/>
      <c r="L57" s="38">
        <v>54.5</v>
      </c>
      <c r="M57" s="38">
        <v>63.25</v>
      </c>
      <c r="N57" s="38">
        <v>68.88</v>
      </c>
      <c r="O57" s="38">
        <v>59.25</v>
      </c>
      <c r="P57" s="38">
        <v>62.25</v>
      </c>
      <c r="Q57" s="38">
        <v>59.5</v>
      </c>
      <c r="R57" s="38">
        <v>55.75</v>
      </c>
      <c r="S57" s="38">
        <v>59.5</v>
      </c>
      <c r="T57" s="38">
        <v>57.88</v>
      </c>
      <c r="U57" s="38">
        <v>52.75</v>
      </c>
      <c r="V57" s="38">
        <v>52</v>
      </c>
      <c r="W57" s="38">
        <v>51.75</v>
      </c>
      <c r="X57" s="38">
        <v>52.25</v>
      </c>
      <c r="Y57" s="38">
        <v>48.75</v>
      </c>
      <c r="Z57" s="38">
        <v>45.25</v>
      </c>
      <c r="AA57" s="38">
        <v>47</v>
      </c>
    </row>
    <row r="58" spans="1:27" x14ac:dyDescent="0.2">
      <c r="A58" t="s">
        <v>42</v>
      </c>
      <c r="B58" s="38" t="s">
        <v>72</v>
      </c>
      <c r="C58" s="40" t="s">
        <v>73</v>
      </c>
      <c r="D58" s="38"/>
      <c r="E58" s="38"/>
      <c r="F58" s="38"/>
      <c r="G58" s="38"/>
      <c r="H58" s="38"/>
      <c r="I58" s="38"/>
      <c r="J58" s="38"/>
      <c r="K58" s="38"/>
      <c r="L58" s="38">
        <v>32.5</v>
      </c>
      <c r="M58" s="38">
        <v>37.5</v>
      </c>
      <c r="N58" s="38">
        <v>36</v>
      </c>
      <c r="O58" s="38">
        <v>31.63</v>
      </c>
      <c r="P58" s="38">
        <v>32.380000000000003</v>
      </c>
      <c r="Q58" s="38">
        <v>64.75</v>
      </c>
      <c r="R58" s="38">
        <v>58.25</v>
      </c>
      <c r="S58" s="38">
        <v>55.63</v>
      </c>
      <c r="T58" s="38">
        <v>44.25</v>
      </c>
      <c r="U58" s="38">
        <v>50</v>
      </c>
      <c r="V58" s="38">
        <v>55.25</v>
      </c>
      <c r="W58" s="38">
        <v>57.5</v>
      </c>
      <c r="X58" s="38">
        <v>53.25</v>
      </c>
      <c r="Y58" s="38">
        <v>55.88</v>
      </c>
      <c r="Z58" s="38">
        <v>60</v>
      </c>
      <c r="AA58" s="38">
        <v>63.25</v>
      </c>
    </row>
    <row r="59" spans="1:27" x14ac:dyDescent="0.2">
      <c r="A59" t="s">
        <v>42</v>
      </c>
      <c r="B59" s="38" t="s">
        <v>74</v>
      </c>
      <c r="C59" s="40" t="s">
        <v>75</v>
      </c>
      <c r="D59" s="38"/>
      <c r="E59" s="38"/>
      <c r="F59" s="38"/>
      <c r="G59" s="38"/>
      <c r="H59" s="38"/>
      <c r="I59" s="38"/>
      <c r="J59" s="38"/>
      <c r="K59" s="38"/>
      <c r="L59" s="38">
        <v>0.5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0.75</v>
      </c>
      <c r="U59" s="38">
        <v>3.75</v>
      </c>
      <c r="V59" s="38">
        <v>4.25</v>
      </c>
      <c r="W59" s="38">
        <v>3</v>
      </c>
      <c r="X59" s="38">
        <v>5</v>
      </c>
      <c r="Y59" s="38">
        <v>4.25</v>
      </c>
      <c r="Z59" s="38">
        <v>5.25</v>
      </c>
      <c r="AA59" s="38">
        <v>9.75</v>
      </c>
    </row>
    <row r="60" spans="1:27" x14ac:dyDescent="0.2">
      <c r="A60" t="s">
        <v>42</v>
      </c>
      <c r="B60" s="38" t="s">
        <v>92</v>
      </c>
      <c r="C60" s="40" t="s">
        <v>77</v>
      </c>
      <c r="D60" s="38"/>
      <c r="E60" s="38"/>
      <c r="F60" s="38"/>
      <c r="G60" s="38"/>
      <c r="H60" s="38"/>
      <c r="I60" s="38"/>
      <c r="J60" s="38"/>
      <c r="K60" s="38"/>
      <c r="L60" s="38">
        <v>49.5</v>
      </c>
      <c r="M60" s="38">
        <v>61</v>
      </c>
      <c r="N60" s="38">
        <v>59.63</v>
      </c>
      <c r="O60" s="38">
        <v>62.38</v>
      </c>
      <c r="P60" s="38">
        <v>59.75</v>
      </c>
      <c r="Q60" s="38">
        <v>65.5</v>
      </c>
      <c r="R60" s="38">
        <v>58.75</v>
      </c>
      <c r="S60" s="38">
        <v>53.25</v>
      </c>
      <c r="T60" s="38">
        <v>51.13</v>
      </c>
      <c r="U60" s="38">
        <v>46.75</v>
      </c>
      <c r="V60" s="38">
        <v>53.38</v>
      </c>
      <c r="W60" s="38">
        <v>57</v>
      </c>
      <c r="X60" s="38">
        <v>54.75</v>
      </c>
      <c r="Y60" s="38">
        <v>48.63</v>
      </c>
      <c r="Z60" s="38">
        <v>51.88</v>
      </c>
      <c r="AA60" s="38">
        <v>53.5</v>
      </c>
    </row>
    <row r="61" spans="1:27" x14ac:dyDescent="0.2">
      <c r="A61" t="s">
        <v>42</v>
      </c>
      <c r="B61" s="38" t="s">
        <v>78</v>
      </c>
      <c r="C61" s="40" t="s">
        <v>79</v>
      </c>
      <c r="D61" s="38"/>
      <c r="E61" s="38"/>
      <c r="F61" s="38"/>
      <c r="G61" s="38"/>
      <c r="H61" s="38"/>
      <c r="I61" s="38"/>
      <c r="J61" s="38"/>
      <c r="K61" s="38"/>
      <c r="L61" s="38">
        <v>884.22099760008723</v>
      </c>
      <c r="M61" s="38">
        <v>906.58357738040297</v>
      </c>
      <c r="N61" s="38">
        <v>864.4145031089779</v>
      </c>
      <c r="O61" s="38">
        <v>763.3786335508546</v>
      </c>
      <c r="P61" s="38">
        <v>752.53148148148148</v>
      </c>
      <c r="Q61" s="38">
        <v>736.84</v>
      </c>
      <c r="R61" s="38">
        <v>735.32692307692298</v>
      </c>
      <c r="S61" s="38">
        <v>748.61076923076928</v>
      </c>
      <c r="T61" s="38">
        <v>773.98076923076917</v>
      </c>
      <c r="U61" s="38">
        <v>745.42307692307691</v>
      </c>
      <c r="V61" s="38">
        <v>762.90384615384619</v>
      </c>
      <c r="W61" s="38">
        <v>766.87076923076927</v>
      </c>
      <c r="X61" s="38">
        <v>735.38</v>
      </c>
      <c r="Y61" s="38">
        <v>655.30484737484744</v>
      </c>
      <c r="Z61" s="38">
        <v>643.03313390313383</v>
      </c>
      <c r="AA61" s="38">
        <v>642.61076923076928</v>
      </c>
    </row>
    <row r="62" spans="1:27" x14ac:dyDescent="0.2">
      <c r="A62" t="s">
        <v>42</v>
      </c>
      <c r="B62" s="38" t="s">
        <v>80</v>
      </c>
      <c r="C62" s="40" t="s">
        <v>81</v>
      </c>
      <c r="D62" s="38"/>
      <c r="E62" s="38"/>
      <c r="F62" s="38"/>
      <c r="G62" s="38"/>
      <c r="H62" s="38"/>
      <c r="I62" s="38"/>
      <c r="J62" s="38"/>
      <c r="K62" s="38"/>
      <c r="L62" s="38">
        <v>20.75</v>
      </c>
      <c r="M62" s="38">
        <v>0</v>
      </c>
      <c r="N62" s="38">
        <v>0</v>
      </c>
      <c r="O62" s="38">
        <v>0</v>
      </c>
      <c r="P62" s="38">
        <v>0</v>
      </c>
      <c r="Q62" s="38">
        <v>2.5</v>
      </c>
      <c r="R62" s="38">
        <v>43.75</v>
      </c>
      <c r="S62" s="38">
        <v>34</v>
      </c>
      <c r="T62" s="38">
        <v>5.25</v>
      </c>
      <c r="U62" s="38">
        <v>1</v>
      </c>
      <c r="V62" s="38">
        <v>0.75</v>
      </c>
      <c r="W62" s="38">
        <v>0</v>
      </c>
      <c r="X62" s="38">
        <v>28.25</v>
      </c>
      <c r="Y62" s="38">
        <v>1.5</v>
      </c>
      <c r="Z62" s="38">
        <v>1.25</v>
      </c>
      <c r="AA62" s="38">
        <v>0</v>
      </c>
    </row>
    <row r="63" spans="1:27" x14ac:dyDescent="0.2">
      <c r="A63" t="s">
        <v>42</v>
      </c>
      <c r="B63" s="38" t="s">
        <v>82</v>
      </c>
      <c r="C63" s="40" t="s">
        <v>83</v>
      </c>
      <c r="D63" s="38"/>
      <c r="E63" s="38"/>
      <c r="F63" s="38"/>
      <c r="G63" s="38"/>
      <c r="H63" s="38"/>
      <c r="I63" s="38"/>
      <c r="J63" s="38"/>
      <c r="K63" s="38"/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0.75</v>
      </c>
      <c r="V63" s="38">
        <v>1</v>
      </c>
      <c r="W63" s="38">
        <v>1.5</v>
      </c>
      <c r="X63" s="38">
        <v>1</v>
      </c>
      <c r="Y63" s="38">
        <v>1</v>
      </c>
      <c r="Z63" s="38">
        <v>0</v>
      </c>
      <c r="AA63" s="38">
        <v>0</v>
      </c>
    </row>
    <row r="64" spans="1:27" x14ac:dyDescent="0.2">
      <c r="A64" t="s">
        <v>42</v>
      </c>
      <c r="B64" s="38" t="s">
        <v>84</v>
      </c>
      <c r="C64" s="40" t="s">
        <v>85</v>
      </c>
      <c r="D64" s="38"/>
      <c r="E64" s="38"/>
      <c r="F64" s="38"/>
      <c r="G64" s="38"/>
      <c r="H64" s="38"/>
      <c r="I64" s="38"/>
      <c r="J64" s="38"/>
      <c r="K64" s="38"/>
      <c r="L64" s="38">
        <v>24.25</v>
      </c>
      <c r="M64" s="38">
        <v>24.75</v>
      </c>
      <c r="N64" s="38">
        <v>18.25</v>
      </c>
      <c r="O64" s="38">
        <v>17</v>
      </c>
      <c r="P64" s="38">
        <v>12</v>
      </c>
      <c r="Q64" s="38">
        <v>38.25</v>
      </c>
      <c r="R64" s="38">
        <v>54.5</v>
      </c>
      <c r="S64" s="38">
        <v>59.75</v>
      </c>
      <c r="T64" s="38">
        <v>59.25</v>
      </c>
      <c r="U64" s="38">
        <v>11.75</v>
      </c>
      <c r="V64" s="38">
        <v>16.63</v>
      </c>
      <c r="W64" s="38">
        <v>30</v>
      </c>
      <c r="X64" s="38">
        <v>45.5</v>
      </c>
      <c r="Y64" s="38">
        <v>32</v>
      </c>
      <c r="Z64" s="38">
        <v>24.13</v>
      </c>
      <c r="AA64" s="38">
        <v>21.63</v>
      </c>
    </row>
    <row r="65" spans="1:27" x14ac:dyDescent="0.2">
      <c r="A65" t="s">
        <v>42</v>
      </c>
      <c r="B65" s="38" t="s">
        <v>86</v>
      </c>
      <c r="C65" s="40" t="s">
        <v>87</v>
      </c>
      <c r="D65" s="38"/>
      <c r="E65" s="38"/>
      <c r="F65" s="38"/>
      <c r="G65" s="38"/>
      <c r="H65" s="38"/>
      <c r="I65" s="38"/>
      <c r="J65" s="38"/>
      <c r="K65" s="38"/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0.75</v>
      </c>
      <c r="T65" s="38">
        <v>1</v>
      </c>
      <c r="U65" s="38">
        <v>1</v>
      </c>
      <c r="V65" s="38">
        <v>1</v>
      </c>
      <c r="W65" s="38">
        <v>1</v>
      </c>
      <c r="X65" s="38">
        <v>1.5</v>
      </c>
      <c r="Y65" s="38">
        <v>3</v>
      </c>
      <c r="Z65" s="38">
        <v>20.25</v>
      </c>
      <c r="AA65" s="38">
        <v>15.25</v>
      </c>
    </row>
    <row r="66" spans="1:27" x14ac:dyDescent="0.2">
      <c r="A66" t="s">
        <v>42</v>
      </c>
      <c r="B66" s="38" t="s">
        <v>88</v>
      </c>
      <c r="C66" s="40" t="s">
        <v>89</v>
      </c>
      <c r="D66" s="38"/>
      <c r="E66" s="38"/>
      <c r="F66" s="38"/>
      <c r="G66" s="38"/>
      <c r="H66" s="38"/>
      <c r="I66" s="38"/>
      <c r="J66" s="38"/>
      <c r="K66" s="38"/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</row>
    <row r="67" spans="1:27" x14ac:dyDescent="0.2">
      <c r="A67" t="s">
        <v>42</v>
      </c>
      <c r="B67" s="38" t="s">
        <v>90</v>
      </c>
      <c r="C67" s="38" t="s">
        <v>91</v>
      </c>
      <c r="D67" s="38"/>
      <c r="E67" s="38"/>
      <c r="F67" s="38"/>
      <c r="G67" s="38"/>
      <c r="H67" s="38"/>
      <c r="I67" s="38"/>
      <c r="J67" s="38"/>
      <c r="K67" s="38"/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</row>
    <row r="68" spans="1:27" s="141" customFormat="1" ht="20.100000000000001" customHeight="1" x14ac:dyDescent="0.2">
      <c r="C68" s="11" t="s">
        <v>37</v>
      </c>
      <c r="D68" s="149"/>
      <c r="E68" s="149"/>
      <c r="F68" s="149"/>
      <c r="G68" s="149"/>
      <c r="H68" s="149"/>
      <c r="I68" s="149"/>
      <c r="J68" s="149"/>
      <c r="K68" s="149"/>
      <c r="L68" s="149">
        <f t="shared" ref="L68:Y68" si="64">SUM(L50:L67)</f>
        <v>1443.8509976000873</v>
      </c>
      <c r="M68" s="149">
        <f t="shared" si="64"/>
        <v>1496.713577380403</v>
      </c>
      <c r="N68" s="149">
        <f t="shared" si="64"/>
        <v>1449.4245031089779</v>
      </c>
      <c r="O68" s="149">
        <f t="shared" si="64"/>
        <v>1398.6386335508546</v>
      </c>
      <c r="P68" s="149">
        <f t="shared" si="64"/>
        <v>1432.5514814814815</v>
      </c>
      <c r="Q68" s="149">
        <f t="shared" si="64"/>
        <v>1509.72</v>
      </c>
      <c r="R68" s="149">
        <f t="shared" si="64"/>
        <v>1458.206923076923</v>
      </c>
      <c r="S68" s="149">
        <f t="shared" si="64"/>
        <v>1455.3707692307694</v>
      </c>
      <c r="T68" s="149">
        <f t="shared" si="64"/>
        <v>1527.3707692307692</v>
      </c>
      <c r="U68" s="149">
        <f t="shared" si="64"/>
        <v>1457.4330769230769</v>
      </c>
      <c r="V68" s="149">
        <f t="shared" si="64"/>
        <v>1428.2938461538463</v>
      </c>
      <c r="W68" s="149">
        <f t="shared" si="64"/>
        <v>1457.2507692307693</v>
      </c>
      <c r="X68" s="149">
        <f t="shared" si="64"/>
        <v>1427.76</v>
      </c>
      <c r="Y68" s="149">
        <f t="shared" si="64"/>
        <v>1305.3148473748474</v>
      </c>
      <c r="Z68" s="149">
        <f t="shared" ref="Z68:AA68" si="65">SUM(Z50:Z67)</f>
        <v>1414.1731339031339</v>
      </c>
      <c r="AA68" s="149">
        <f t="shared" si="65"/>
        <v>1389.6207692307694</v>
      </c>
    </row>
    <row r="69" spans="1:27" s="2" customFormat="1" ht="15.75" customHeight="1" x14ac:dyDescent="0.2">
      <c r="C69" s="150" t="s">
        <v>115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</row>
    <row r="70" spans="1:27" ht="15" x14ac:dyDescent="0.2">
      <c r="C70" s="148" t="s">
        <v>447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S70" s="38"/>
    </row>
    <row r="71" spans="1:27" x14ac:dyDescent="0.2"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S71" s="38"/>
    </row>
    <row r="72" spans="1:27" ht="20.100000000000001" customHeight="1" x14ac:dyDescent="0.2">
      <c r="C72" s="39" t="s">
        <v>43</v>
      </c>
      <c r="D72" s="1"/>
      <c r="E72" s="1"/>
      <c r="F72" s="1"/>
      <c r="G72" s="1"/>
      <c r="H72" s="1"/>
      <c r="I72" s="1"/>
      <c r="J72" s="1"/>
      <c r="K72" s="1"/>
      <c r="L72" s="1" t="str">
        <f t="shared" ref="L72:W72" si="66">L49</f>
        <v>FY95</v>
      </c>
      <c r="M72" s="1" t="str">
        <f t="shared" si="66"/>
        <v>FY96</v>
      </c>
      <c r="N72" s="1" t="str">
        <f t="shared" si="66"/>
        <v>FY97</v>
      </c>
      <c r="O72" s="1" t="str">
        <f t="shared" si="66"/>
        <v>FY98</v>
      </c>
      <c r="P72" s="1" t="str">
        <f t="shared" si="66"/>
        <v>FY99</v>
      </c>
      <c r="Q72" s="1" t="str">
        <f t="shared" si="66"/>
        <v>FY00</v>
      </c>
      <c r="R72" s="1" t="str">
        <f t="shared" si="66"/>
        <v>FY01</v>
      </c>
      <c r="S72" s="1" t="str">
        <f t="shared" si="66"/>
        <v>FY02</v>
      </c>
      <c r="T72" s="1" t="str">
        <f t="shared" si="66"/>
        <v>FY03</v>
      </c>
      <c r="U72" s="1" t="str">
        <f t="shared" si="66"/>
        <v>FY04</v>
      </c>
      <c r="V72" s="1" t="str">
        <f t="shared" si="66"/>
        <v>FY05</v>
      </c>
      <c r="W72" s="1" t="str">
        <f t="shared" si="66"/>
        <v>FY06</v>
      </c>
      <c r="X72" s="1" t="str">
        <f>X49</f>
        <v>FY07</v>
      </c>
      <c r="Y72" s="1" t="str">
        <f>Y49</f>
        <v>FY08</v>
      </c>
      <c r="Z72" s="1" t="str">
        <f t="shared" ref="Z72:AA72" si="67">Z49</f>
        <v>FY09</v>
      </c>
      <c r="AA72" s="1" t="str">
        <f t="shared" si="67"/>
        <v>FY10</v>
      </c>
    </row>
    <row r="73" spans="1:27" ht="14.25" customHeight="1" x14ac:dyDescent="0.2">
      <c r="A73" t="s">
        <v>43</v>
      </c>
      <c r="B73" s="38" t="s">
        <v>56</v>
      </c>
      <c r="C73" s="40" t="s">
        <v>57</v>
      </c>
      <c r="D73" s="38"/>
      <c r="E73" s="38"/>
      <c r="F73" s="38"/>
      <c r="G73" s="38"/>
      <c r="H73" s="38"/>
      <c r="I73" s="38"/>
      <c r="J73" s="38"/>
      <c r="K73" s="38"/>
      <c r="L73" s="38">
        <v>23</v>
      </c>
      <c r="M73" s="38">
        <v>20</v>
      </c>
      <c r="N73" s="38">
        <v>23.75</v>
      </c>
      <c r="O73" s="38">
        <v>23</v>
      </c>
      <c r="P73" s="38">
        <v>18.5</v>
      </c>
      <c r="Q73" s="38">
        <v>18.63</v>
      </c>
      <c r="R73" s="38">
        <v>18.13</v>
      </c>
      <c r="S73" s="38">
        <v>18.5</v>
      </c>
      <c r="T73" s="38">
        <v>18.75</v>
      </c>
      <c r="U73" s="38">
        <v>23</v>
      </c>
      <c r="V73" s="38">
        <v>21.5</v>
      </c>
      <c r="W73" s="38">
        <v>21</v>
      </c>
      <c r="X73" s="38">
        <v>19.88</v>
      </c>
      <c r="Y73" s="38">
        <v>20.25</v>
      </c>
      <c r="Z73" s="38">
        <v>19</v>
      </c>
      <c r="AA73" s="38">
        <v>13.75</v>
      </c>
    </row>
    <row r="74" spans="1:27" x14ac:dyDescent="0.2">
      <c r="A74" t="s">
        <v>43</v>
      </c>
      <c r="B74" s="38" t="s">
        <v>58</v>
      </c>
      <c r="C74" s="40" t="s">
        <v>59</v>
      </c>
      <c r="D74" s="38"/>
      <c r="E74" s="38"/>
      <c r="F74" s="38"/>
      <c r="G74" s="38"/>
      <c r="H74" s="38"/>
      <c r="I74" s="38"/>
      <c r="J74" s="38"/>
      <c r="K74" s="38"/>
      <c r="L74" s="38">
        <v>414.5</v>
      </c>
      <c r="M74" s="38">
        <v>342.25</v>
      </c>
      <c r="N74" s="38">
        <v>268.5</v>
      </c>
      <c r="O74" s="38">
        <v>246.25</v>
      </c>
      <c r="P74" s="38">
        <v>193.75</v>
      </c>
      <c r="Q74" s="38">
        <v>180.88</v>
      </c>
      <c r="R74" s="38">
        <v>164.63</v>
      </c>
      <c r="S74" s="38">
        <v>149.88</v>
      </c>
      <c r="T74" s="38">
        <v>170.5</v>
      </c>
      <c r="U74" s="38">
        <v>170.75</v>
      </c>
      <c r="V74" s="38">
        <v>125.5</v>
      </c>
      <c r="W74" s="38">
        <v>88</v>
      </c>
      <c r="X74" s="38">
        <v>223.63</v>
      </c>
      <c r="Y74" s="38">
        <v>207</v>
      </c>
      <c r="Z74" s="38">
        <v>216.75</v>
      </c>
      <c r="AA74" s="38">
        <v>273.75</v>
      </c>
    </row>
    <row r="75" spans="1:27" x14ac:dyDescent="0.2">
      <c r="A75" t="s">
        <v>43</v>
      </c>
      <c r="B75" s="38" t="s">
        <v>60</v>
      </c>
      <c r="C75" s="40" t="s">
        <v>61</v>
      </c>
      <c r="D75" s="38"/>
      <c r="E75" s="38"/>
      <c r="F75" s="38"/>
      <c r="G75" s="38"/>
      <c r="H75" s="38"/>
      <c r="I75" s="38"/>
      <c r="J75" s="38"/>
      <c r="K75" s="38"/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</row>
    <row r="76" spans="1:27" x14ac:dyDescent="0.2">
      <c r="A76" t="s">
        <v>43</v>
      </c>
      <c r="B76" s="38" t="s">
        <v>62</v>
      </c>
      <c r="C76" s="40" t="s">
        <v>63</v>
      </c>
      <c r="D76" s="38"/>
      <c r="E76" s="38"/>
      <c r="F76" s="38"/>
      <c r="G76" s="38"/>
      <c r="H76" s="38"/>
      <c r="I76" s="38"/>
      <c r="J76" s="38"/>
      <c r="K76" s="38"/>
      <c r="L76" s="38">
        <v>81.5</v>
      </c>
      <c r="M76" s="38">
        <v>86.25</v>
      </c>
      <c r="N76" s="38">
        <v>99.38</v>
      </c>
      <c r="O76" s="38">
        <v>129</v>
      </c>
      <c r="P76" s="38">
        <v>68</v>
      </c>
      <c r="Q76" s="38">
        <v>52</v>
      </c>
      <c r="R76" s="38">
        <v>47.25</v>
      </c>
      <c r="S76" s="38">
        <v>68.5</v>
      </c>
      <c r="T76" s="38">
        <v>44.5</v>
      </c>
      <c r="U76" s="38">
        <v>33.75</v>
      </c>
      <c r="V76" s="38">
        <v>36.25</v>
      </c>
      <c r="W76" s="38">
        <v>42</v>
      </c>
      <c r="X76" s="38">
        <v>46.25</v>
      </c>
      <c r="Y76" s="38">
        <v>54.5</v>
      </c>
      <c r="Z76" s="38">
        <v>65.38</v>
      </c>
      <c r="AA76" s="38">
        <v>60.38</v>
      </c>
    </row>
    <row r="77" spans="1:27" x14ac:dyDescent="0.2">
      <c r="A77" t="s">
        <v>43</v>
      </c>
      <c r="B77" s="38" t="s">
        <v>64</v>
      </c>
      <c r="C77" s="40" t="s">
        <v>65</v>
      </c>
      <c r="D77" s="38"/>
      <c r="E77" s="38"/>
      <c r="F77" s="38"/>
      <c r="G77" s="38"/>
      <c r="H77" s="38"/>
      <c r="I77" s="38"/>
      <c r="J77" s="38"/>
      <c r="K77" s="38"/>
      <c r="L77" s="38">
        <v>188.75</v>
      </c>
      <c r="M77" s="38">
        <v>192.75</v>
      </c>
      <c r="N77" s="38">
        <v>189.25</v>
      </c>
      <c r="O77" s="38">
        <v>189.5</v>
      </c>
      <c r="P77" s="38">
        <v>183.5</v>
      </c>
      <c r="Q77" s="38">
        <v>173.25</v>
      </c>
      <c r="R77" s="38">
        <v>171</v>
      </c>
      <c r="S77" s="38">
        <v>165.5</v>
      </c>
      <c r="T77" s="38">
        <v>163</v>
      </c>
      <c r="U77" s="38">
        <v>162</v>
      </c>
      <c r="V77" s="38">
        <v>164</v>
      </c>
      <c r="W77" s="38">
        <v>160.5</v>
      </c>
      <c r="X77" s="38">
        <v>159.25</v>
      </c>
      <c r="Y77" s="38">
        <v>150</v>
      </c>
      <c r="Z77" s="38">
        <v>137.25</v>
      </c>
      <c r="AA77" s="38">
        <v>131.5</v>
      </c>
    </row>
    <row r="78" spans="1:27" x14ac:dyDescent="0.2">
      <c r="A78" t="s">
        <v>43</v>
      </c>
      <c r="B78" s="38" t="s">
        <v>66</v>
      </c>
      <c r="C78" s="40" t="s">
        <v>67</v>
      </c>
      <c r="D78" s="38"/>
      <c r="E78" s="38"/>
      <c r="F78" s="38"/>
      <c r="G78" s="38"/>
      <c r="H78" s="38"/>
      <c r="I78" s="38"/>
      <c r="J78" s="38"/>
      <c r="K78" s="38"/>
      <c r="L78" s="38">
        <v>753.5</v>
      </c>
      <c r="M78" s="38">
        <v>662.75</v>
      </c>
      <c r="N78" s="38">
        <v>542</v>
      </c>
      <c r="O78" s="38">
        <v>602.63</v>
      </c>
      <c r="P78" s="38">
        <v>704.25</v>
      </c>
      <c r="Q78" s="38">
        <v>710.13</v>
      </c>
      <c r="R78" s="38">
        <v>742.75</v>
      </c>
      <c r="S78" s="38">
        <v>532.63</v>
      </c>
      <c r="T78" s="38">
        <v>436</v>
      </c>
      <c r="U78" s="38">
        <v>453.5</v>
      </c>
      <c r="V78" s="38">
        <v>526.13</v>
      </c>
      <c r="W78" s="38">
        <v>468.88</v>
      </c>
      <c r="X78" s="38">
        <v>439.5</v>
      </c>
      <c r="Y78" s="38">
        <v>533.25</v>
      </c>
      <c r="Z78" s="38">
        <v>592.13</v>
      </c>
      <c r="AA78" s="38">
        <v>748.88</v>
      </c>
    </row>
    <row r="79" spans="1:27" x14ac:dyDescent="0.2">
      <c r="A79" t="s">
        <v>43</v>
      </c>
      <c r="B79" s="38" t="s">
        <v>68</v>
      </c>
      <c r="C79" s="40" t="s">
        <v>69</v>
      </c>
      <c r="D79" s="38"/>
      <c r="E79" s="38"/>
      <c r="F79" s="38"/>
      <c r="G79" s="38"/>
      <c r="H79" s="38"/>
      <c r="I79" s="38"/>
      <c r="J79" s="38"/>
      <c r="K79" s="38"/>
      <c r="L79" s="38">
        <v>1211.5</v>
      </c>
      <c r="M79" s="38">
        <v>1211.1300000000001</v>
      </c>
      <c r="N79" s="38">
        <v>1190.3800000000001</v>
      </c>
      <c r="O79" s="38">
        <v>1195</v>
      </c>
      <c r="P79" s="38">
        <v>1224.25</v>
      </c>
      <c r="Q79" s="38">
        <v>1264.5</v>
      </c>
      <c r="R79" s="38">
        <v>1147.75</v>
      </c>
      <c r="S79" s="38">
        <v>1202</v>
      </c>
      <c r="T79" s="38">
        <v>1225.75</v>
      </c>
      <c r="U79" s="38">
        <v>1327.25</v>
      </c>
      <c r="V79" s="38">
        <v>1404.75</v>
      </c>
      <c r="W79" s="38">
        <v>1469</v>
      </c>
      <c r="X79" s="38">
        <v>1510</v>
      </c>
      <c r="Y79" s="38">
        <v>1499.88</v>
      </c>
      <c r="Z79" s="38">
        <v>1538</v>
      </c>
      <c r="AA79" s="38">
        <v>1704.25</v>
      </c>
    </row>
    <row r="80" spans="1:27" x14ac:dyDescent="0.2">
      <c r="A80" t="s">
        <v>43</v>
      </c>
      <c r="B80" s="38" t="s">
        <v>70</v>
      </c>
      <c r="C80" s="40" t="s">
        <v>71</v>
      </c>
      <c r="D80" s="38"/>
      <c r="E80" s="38"/>
      <c r="F80" s="38"/>
      <c r="G80" s="38"/>
      <c r="H80" s="38"/>
      <c r="I80" s="38"/>
      <c r="J80" s="38"/>
      <c r="K80" s="38"/>
      <c r="L80" s="38">
        <v>266.75</v>
      </c>
      <c r="M80" s="38">
        <v>263.38</v>
      </c>
      <c r="N80" s="38">
        <v>284.25</v>
      </c>
      <c r="O80" s="38">
        <v>276.88</v>
      </c>
      <c r="P80" s="38">
        <v>229</v>
      </c>
      <c r="Q80" s="38">
        <v>244.75</v>
      </c>
      <c r="R80" s="38">
        <v>276.75</v>
      </c>
      <c r="S80" s="38">
        <v>273.75</v>
      </c>
      <c r="T80" s="38">
        <v>273.25</v>
      </c>
      <c r="U80" s="38">
        <v>291.5</v>
      </c>
      <c r="V80" s="38">
        <v>294.25</v>
      </c>
      <c r="W80" s="38">
        <v>288.13</v>
      </c>
      <c r="X80" s="38">
        <v>288.38</v>
      </c>
      <c r="Y80" s="38">
        <v>310.25</v>
      </c>
      <c r="Z80" s="38">
        <v>309.5</v>
      </c>
      <c r="AA80" s="38">
        <v>299</v>
      </c>
    </row>
    <row r="81" spans="1:27" x14ac:dyDescent="0.2">
      <c r="A81" t="s">
        <v>43</v>
      </c>
      <c r="B81" s="38" t="s">
        <v>72</v>
      </c>
      <c r="C81" s="40" t="s">
        <v>73</v>
      </c>
      <c r="D81" s="38"/>
      <c r="E81" s="38"/>
      <c r="F81" s="38"/>
      <c r="G81" s="38"/>
      <c r="H81" s="38"/>
      <c r="I81" s="38"/>
      <c r="J81" s="38"/>
      <c r="K81" s="38"/>
      <c r="L81" s="38">
        <v>545.75</v>
      </c>
      <c r="M81" s="38">
        <v>527.13</v>
      </c>
      <c r="N81" s="38">
        <v>499.88</v>
      </c>
      <c r="O81" s="38">
        <v>480.75</v>
      </c>
      <c r="P81" s="38">
        <v>476.5</v>
      </c>
      <c r="Q81" s="38">
        <v>498.75</v>
      </c>
      <c r="R81" s="38">
        <v>491.88</v>
      </c>
      <c r="S81" s="38">
        <v>496.63</v>
      </c>
      <c r="T81" s="38">
        <v>526.38</v>
      </c>
      <c r="U81" s="38">
        <v>543.25</v>
      </c>
      <c r="V81" s="38">
        <v>569.38</v>
      </c>
      <c r="W81" s="38">
        <v>589.38</v>
      </c>
      <c r="X81" s="38">
        <v>607.13</v>
      </c>
      <c r="Y81" s="38">
        <v>617.5</v>
      </c>
      <c r="Z81" s="38">
        <v>609.88</v>
      </c>
      <c r="AA81" s="38">
        <v>609.88</v>
      </c>
    </row>
    <row r="82" spans="1:27" x14ac:dyDescent="0.2">
      <c r="A82" t="s">
        <v>43</v>
      </c>
      <c r="B82" s="38" t="s">
        <v>74</v>
      </c>
      <c r="C82" s="40" t="s">
        <v>75</v>
      </c>
      <c r="D82" s="38"/>
      <c r="E82" s="38"/>
      <c r="F82" s="38"/>
      <c r="G82" s="38"/>
      <c r="H82" s="38"/>
      <c r="I82" s="38"/>
      <c r="J82" s="38"/>
      <c r="K82" s="38"/>
      <c r="L82" s="38">
        <v>201</v>
      </c>
      <c r="M82" s="38">
        <v>201.75</v>
      </c>
      <c r="N82" s="38">
        <v>200.25</v>
      </c>
      <c r="O82" s="38">
        <v>204.5</v>
      </c>
      <c r="P82" s="38">
        <v>198.5</v>
      </c>
      <c r="Q82" s="38">
        <v>188.25</v>
      </c>
      <c r="R82" s="38">
        <v>192.5</v>
      </c>
      <c r="S82" s="38">
        <v>187.63</v>
      </c>
      <c r="T82" s="38">
        <v>158.38</v>
      </c>
      <c r="U82" s="38">
        <v>151.88</v>
      </c>
      <c r="V82" s="38">
        <v>159.25</v>
      </c>
      <c r="W82" s="38">
        <v>163.75</v>
      </c>
      <c r="X82" s="38">
        <v>177.13</v>
      </c>
      <c r="Y82" s="38">
        <v>175.25</v>
      </c>
      <c r="Z82" s="38">
        <v>175</v>
      </c>
      <c r="AA82" s="38">
        <v>185</v>
      </c>
    </row>
    <row r="83" spans="1:27" x14ac:dyDescent="0.2">
      <c r="A83" t="s">
        <v>43</v>
      </c>
      <c r="B83" s="38" t="s">
        <v>76</v>
      </c>
      <c r="C83" s="40" t="s">
        <v>77</v>
      </c>
      <c r="D83" s="38"/>
      <c r="E83" s="38"/>
      <c r="F83" s="38"/>
      <c r="G83" s="38"/>
      <c r="H83" s="38"/>
      <c r="I83" s="38"/>
      <c r="J83" s="38"/>
      <c r="K83" s="38"/>
      <c r="L83" s="38">
        <v>233.5</v>
      </c>
      <c r="M83" s="38">
        <v>220</v>
      </c>
      <c r="N83" s="38">
        <v>214.88</v>
      </c>
      <c r="O83" s="38">
        <v>198.38</v>
      </c>
      <c r="P83" s="38">
        <v>202.38</v>
      </c>
      <c r="Q83" s="38">
        <v>213.25</v>
      </c>
      <c r="R83" s="38">
        <v>292.13</v>
      </c>
      <c r="S83" s="38">
        <v>325.75</v>
      </c>
      <c r="T83" s="38">
        <v>266.75</v>
      </c>
      <c r="U83" s="38">
        <v>257</v>
      </c>
      <c r="V83" s="38">
        <v>238.88</v>
      </c>
      <c r="W83" s="38">
        <v>228.38</v>
      </c>
      <c r="X83" s="38">
        <v>244.25</v>
      </c>
      <c r="Y83" s="38">
        <v>251</v>
      </c>
      <c r="Z83" s="38">
        <v>225.88</v>
      </c>
      <c r="AA83" s="38">
        <v>222.75</v>
      </c>
    </row>
    <row r="84" spans="1:27" x14ac:dyDescent="0.2">
      <c r="A84" t="s">
        <v>43</v>
      </c>
      <c r="B84" s="38" t="s">
        <v>78</v>
      </c>
      <c r="C84" s="40" t="s">
        <v>79</v>
      </c>
      <c r="D84" s="38"/>
      <c r="E84" s="38"/>
      <c r="F84" s="38"/>
      <c r="G84" s="38"/>
      <c r="H84" s="38"/>
      <c r="I84" s="38"/>
      <c r="J84" s="38"/>
      <c r="K84" s="38"/>
      <c r="L84" s="38">
        <v>2601.2757727929484</v>
      </c>
      <c r="M84" s="38">
        <v>2606.8141588791186</v>
      </c>
      <c r="N84" s="38">
        <v>2536.3031885522773</v>
      </c>
      <c r="O84" s="38">
        <v>2380.4743135090448</v>
      </c>
      <c r="P84" s="38">
        <v>2419.621381766382</v>
      </c>
      <c r="Q84" s="38">
        <v>2359.5021153846155</v>
      </c>
      <c r="R84" s="38">
        <v>2418.8188461538466</v>
      </c>
      <c r="S84" s="38">
        <v>2457.1242307692305</v>
      </c>
      <c r="T84" s="38">
        <v>2375.9855769230771</v>
      </c>
      <c r="U84" s="38">
        <v>2337.7613247863251</v>
      </c>
      <c r="V84" s="38">
        <v>2348.3994230769231</v>
      </c>
      <c r="W84" s="38">
        <v>2454.939230769231</v>
      </c>
      <c r="X84" s="38">
        <v>2458.88</v>
      </c>
      <c r="Y84" s="38">
        <v>2443.1743223443227</v>
      </c>
      <c r="Z84" s="38">
        <v>2419.2037037037035</v>
      </c>
      <c r="AA84" s="38">
        <v>2470.8653846153848</v>
      </c>
    </row>
    <row r="85" spans="1:27" x14ac:dyDescent="0.2">
      <c r="A85" t="s">
        <v>43</v>
      </c>
      <c r="B85" s="38" t="s">
        <v>80</v>
      </c>
      <c r="C85" s="40" t="s">
        <v>81</v>
      </c>
      <c r="D85" s="38"/>
      <c r="E85" s="38"/>
      <c r="F85" s="38"/>
      <c r="G85" s="38"/>
      <c r="H85" s="38"/>
      <c r="I85" s="38"/>
      <c r="J85" s="38"/>
      <c r="K85" s="38"/>
      <c r="L85" s="38">
        <v>401.13</v>
      </c>
      <c r="M85" s="38">
        <v>436.75</v>
      </c>
      <c r="N85" s="38">
        <v>488.13</v>
      </c>
      <c r="O85" s="38">
        <v>534.75</v>
      </c>
      <c r="P85" s="38">
        <v>569.25</v>
      </c>
      <c r="Q85" s="38">
        <v>590</v>
      </c>
      <c r="R85" s="38">
        <v>613.75</v>
      </c>
      <c r="S85" s="38">
        <v>732.5</v>
      </c>
      <c r="T85" s="38">
        <v>777</v>
      </c>
      <c r="U85" s="38">
        <v>833.25</v>
      </c>
      <c r="V85" s="38">
        <v>826.5</v>
      </c>
      <c r="W85" s="38">
        <v>724.25</v>
      </c>
      <c r="X85" s="38">
        <v>713.75</v>
      </c>
      <c r="Y85" s="38">
        <v>719.75</v>
      </c>
      <c r="Z85" s="38">
        <v>692</v>
      </c>
      <c r="AA85" s="38">
        <v>695.5</v>
      </c>
    </row>
    <row r="86" spans="1:27" x14ac:dyDescent="0.2">
      <c r="A86" t="s">
        <v>43</v>
      </c>
      <c r="B86" s="38" t="s">
        <v>82</v>
      </c>
      <c r="C86" s="40" t="s">
        <v>83</v>
      </c>
      <c r="D86" s="38"/>
      <c r="E86" s="38"/>
      <c r="F86" s="38"/>
      <c r="G86" s="38"/>
      <c r="H86" s="38"/>
      <c r="I86" s="38"/>
      <c r="J86" s="38"/>
      <c r="K86" s="38"/>
      <c r="L86" s="38">
        <v>13.75</v>
      </c>
      <c r="M86" s="38">
        <v>16.25</v>
      </c>
      <c r="N86" s="38">
        <v>10.75</v>
      </c>
      <c r="O86" s="38">
        <v>10</v>
      </c>
      <c r="P86" s="38">
        <v>10.75</v>
      </c>
      <c r="Q86" s="38">
        <v>14.5</v>
      </c>
      <c r="R86" s="38">
        <v>21.5</v>
      </c>
      <c r="S86" s="38">
        <v>32</v>
      </c>
      <c r="T86" s="38">
        <v>38.5</v>
      </c>
      <c r="U86" s="38">
        <v>45.5</v>
      </c>
      <c r="V86" s="38">
        <v>57</v>
      </c>
      <c r="W86" s="38">
        <v>65.5</v>
      </c>
      <c r="X86" s="38">
        <v>71.25</v>
      </c>
      <c r="Y86" s="38">
        <v>76.25</v>
      </c>
      <c r="Z86" s="38">
        <v>85</v>
      </c>
      <c r="AA86" s="38">
        <v>94.75</v>
      </c>
    </row>
    <row r="87" spans="1:27" x14ac:dyDescent="0.2">
      <c r="A87" t="s">
        <v>43</v>
      </c>
      <c r="B87" s="38" t="s">
        <v>84</v>
      </c>
      <c r="C87" s="40" t="s">
        <v>85</v>
      </c>
      <c r="D87" s="38"/>
      <c r="E87" s="38"/>
      <c r="F87" s="38"/>
      <c r="G87" s="38"/>
      <c r="H87" s="38"/>
      <c r="I87" s="38"/>
      <c r="J87" s="38"/>
      <c r="K87" s="38"/>
      <c r="L87" s="38">
        <v>261.13</v>
      </c>
      <c r="M87" s="38">
        <v>261.63</v>
      </c>
      <c r="N87" s="38">
        <v>252</v>
      </c>
      <c r="O87" s="38">
        <v>254.25</v>
      </c>
      <c r="P87" s="38">
        <v>282.88</v>
      </c>
      <c r="Q87" s="38">
        <v>297.13</v>
      </c>
      <c r="R87" s="38">
        <v>303.63</v>
      </c>
      <c r="S87" s="38">
        <v>328.63</v>
      </c>
      <c r="T87" s="38">
        <v>332.88</v>
      </c>
      <c r="U87" s="38">
        <v>362.75</v>
      </c>
      <c r="V87" s="38">
        <v>373.13</v>
      </c>
      <c r="W87" s="38">
        <v>383</v>
      </c>
      <c r="X87" s="38">
        <v>381.13</v>
      </c>
      <c r="Y87" s="38">
        <v>381.13</v>
      </c>
      <c r="Z87" s="38">
        <v>385.75</v>
      </c>
      <c r="AA87" s="38">
        <v>410</v>
      </c>
    </row>
    <row r="88" spans="1:27" x14ac:dyDescent="0.2">
      <c r="A88" t="s">
        <v>43</v>
      </c>
      <c r="B88" s="38" t="s">
        <v>86</v>
      </c>
      <c r="C88" s="40" t="s">
        <v>87</v>
      </c>
      <c r="D88" s="38"/>
      <c r="E88" s="38"/>
      <c r="F88" s="38"/>
      <c r="G88" s="38"/>
      <c r="H88" s="38"/>
      <c r="I88" s="38"/>
      <c r="J88" s="38"/>
      <c r="K88" s="38"/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0.75</v>
      </c>
      <c r="Z88" s="38">
        <v>1.5</v>
      </c>
      <c r="AA88" s="38">
        <v>1.63</v>
      </c>
    </row>
    <row r="89" spans="1:27" x14ac:dyDescent="0.2">
      <c r="A89" t="s">
        <v>43</v>
      </c>
      <c r="B89" s="38" t="s">
        <v>88</v>
      </c>
      <c r="C89" s="40" t="s">
        <v>89</v>
      </c>
      <c r="D89" s="38"/>
      <c r="E89" s="38"/>
      <c r="F89" s="38"/>
      <c r="G89" s="38"/>
      <c r="H89" s="38"/>
      <c r="I89" s="38"/>
      <c r="J89" s="38"/>
      <c r="K89" s="38"/>
      <c r="L89" s="38">
        <v>16.38</v>
      </c>
      <c r="M89" s="38">
        <v>18.25</v>
      </c>
      <c r="N89" s="38">
        <v>20.38</v>
      </c>
      <c r="O89" s="38">
        <v>23.25</v>
      </c>
      <c r="P89" s="38">
        <v>24.25</v>
      </c>
      <c r="Q89" s="38">
        <v>25.75</v>
      </c>
      <c r="R89" s="38">
        <v>27.5</v>
      </c>
      <c r="S89" s="38">
        <v>29.75</v>
      </c>
      <c r="T89" s="38">
        <v>28.5</v>
      </c>
      <c r="U89" s="38">
        <v>32.5</v>
      </c>
      <c r="V89" s="38">
        <v>29.75</v>
      </c>
      <c r="W89" s="38">
        <v>28.25</v>
      </c>
      <c r="X89" s="38">
        <v>26.5</v>
      </c>
      <c r="Y89" s="38">
        <v>25</v>
      </c>
      <c r="Z89" s="38">
        <v>26</v>
      </c>
      <c r="AA89" s="38">
        <v>26.25</v>
      </c>
    </row>
    <row r="90" spans="1:27" x14ac:dyDescent="0.2">
      <c r="A90" t="s">
        <v>43</v>
      </c>
      <c r="B90" s="38" t="s">
        <v>90</v>
      </c>
      <c r="C90" s="38" t="s">
        <v>91</v>
      </c>
      <c r="D90" s="38"/>
      <c r="E90" s="38"/>
      <c r="F90" s="38"/>
      <c r="G90" s="38"/>
      <c r="H90" s="38"/>
      <c r="I90" s="38"/>
      <c r="J90" s="38"/>
      <c r="K90" s="38"/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</row>
    <row r="91" spans="1:27" s="141" customFormat="1" ht="14.25" customHeight="1" x14ac:dyDescent="0.2">
      <c r="C91" s="11" t="s">
        <v>37</v>
      </c>
      <c r="D91" s="149"/>
      <c r="E91" s="149"/>
      <c r="F91" s="149"/>
      <c r="G91" s="149"/>
      <c r="H91" s="149"/>
      <c r="I91" s="149"/>
      <c r="J91" s="149"/>
      <c r="K91" s="149"/>
      <c r="L91" s="149">
        <f t="shared" ref="L91:Y91" si="68">SUM(L73:L90)</f>
        <v>7213.4157727929487</v>
      </c>
      <c r="M91" s="149">
        <f t="shared" si="68"/>
        <v>7067.0841588791191</v>
      </c>
      <c r="N91" s="149">
        <f t="shared" si="68"/>
        <v>6820.0831885522784</v>
      </c>
      <c r="O91" s="149">
        <f t="shared" si="68"/>
        <v>6748.6143135090451</v>
      </c>
      <c r="P91" s="149">
        <f t="shared" si="68"/>
        <v>6805.3813817663822</v>
      </c>
      <c r="Q91" s="149">
        <f t="shared" si="68"/>
        <v>6831.2721153846151</v>
      </c>
      <c r="R91" s="149">
        <f t="shared" si="68"/>
        <v>6929.9688461538472</v>
      </c>
      <c r="S91" s="149">
        <f t="shared" si="68"/>
        <v>7000.7742307692306</v>
      </c>
      <c r="T91" s="149">
        <f t="shared" si="68"/>
        <v>6836.1255769230775</v>
      </c>
      <c r="U91" s="149">
        <f t="shared" si="68"/>
        <v>7025.6413247863256</v>
      </c>
      <c r="V91" s="149">
        <f t="shared" si="68"/>
        <v>7174.6694230769235</v>
      </c>
      <c r="W91" s="149">
        <f t="shared" si="68"/>
        <v>7174.959230769231</v>
      </c>
      <c r="X91" s="149">
        <f t="shared" si="68"/>
        <v>7366.9100000000008</v>
      </c>
      <c r="Y91" s="149">
        <f t="shared" si="68"/>
        <v>7464.9343223443229</v>
      </c>
      <c r="Z91" s="149">
        <f t="shared" ref="Z91:AA91" si="69">SUM(Z73:Z90)</f>
        <v>7498.2237037037039</v>
      </c>
      <c r="AA91" s="149">
        <f t="shared" si="69"/>
        <v>7948.1353846153852</v>
      </c>
    </row>
    <row r="92" spans="1:27" s="2" customFormat="1" ht="12" customHeight="1" x14ac:dyDescent="0.2">
      <c r="C92" s="150" t="s">
        <v>115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</row>
    <row r="93" spans="1:27" ht="18.75" customHeight="1" x14ac:dyDescent="0.2">
      <c r="C93" s="148" t="s">
        <v>447</v>
      </c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S93" s="38"/>
    </row>
    <row r="94" spans="1:27" x14ac:dyDescent="0.2"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S94" s="38"/>
    </row>
    <row r="95" spans="1:27" ht="20.100000000000001" customHeight="1" x14ac:dyDescent="0.2">
      <c r="C95" s="39" t="s">
        <v>44</v>
      </c>
      <c r="D95" s="1"/>
      <c r="E95" s="1"/>
      <c r="F95" s="1"/>
      <c r="G95" s="1"/>
      <c r="H95" s="1"/>
      <c r="I95" s="1"/>
      <c r="J95" s="1"/>
      <c r="K95" s="1"/>
      <c r="L95" s="1" t="str">
        <f t="shared" ref="L95:W95" si="70">L72</f>
        <v>FY95</v>
      </c>
      <c r="M95" s="1" t="str">
        <f t="shared" si="70"/>
        <v>FY96</v>
      </c>
      <c r="N95" s="1" t="str">
        <f t="shared" si="70"/>
        <v>FY97</v>
      </c>
      <c r="O95" s="1" t="str">
        <f t="shared" si="70"/>
        <v>FY98</v>
      </c>
      <c r="P95" s="1" t="str">
        <f t="shared" si="70"/>
        <v>FY99</v>
      </c>
      <c r="Q95" s="1" t="str">
        <f t="shared" si="70"/>
        <v>FY00</v>
      </c>
      <c r="R95" s="1" t="str">
        <f t="shared" si="70"/>
        <v>FY01</v>
      </c>
      <c r="S95" s="1" t="str">
        <f t="shared" si="70"/>
        <v>FY02</v>
      </c>
      <c r="T95" s="1" t="str">
        <f t="shared" si="70"/>
        <v>FY03</v>
      </c>
      <c r="U95" s="1" t="str">
        <f t="shared" si="70"/>
        <v>FY04</v>
      </c>
      <c r="V95" s="1" t="str">
        <f t="shared" si="70"/>
        <v>FY05</v>
      </c>
      <c r="W95" s="1" t="str">
        <f t="shared" si="70"/>
        <v>FY06</v>
      </c>
      <c r="X95" s="1" t="str">
        <f>X72</f>
        <v>FY07</v>
      </c>
      <c r="Y95" s="1" t="str">
        <f>Y72</f>
        <v>FY08</v>
      </c>
      <c r="Z95" s="1" t="str">
        <f t="shared" ref="Z95:AA95" si="71">Z72</f>
        <v>FY09</v>
      </c>
      <c r="AA95" s="1" t="str">
        <f t="shared" si="71"/>
        <v>FY10</v>
      </c>
    </row>
    <row r="96" spans="1:27" ht="20.100000000000001" customHeight="1" x14ac:dyDescent="0.2">
      <c r="A96" t="s">
        <v>44</v>
      </c>
      <c r="B96" s="38" t="s">
        <v>56</v>
      </c>
      <c r="C96" s="40" t="s">
        <v>57</v>
      </c>
      <c r="D96" s="38"/>
      <c r="E96" s="38"/>
      <c r="F96" s="38"/>
      <c r="G96" s="38"/>
      <c r="H96" s="38"/>
      <c r="I96" s="38"/>
      <c r="J96" s="38"/>
      <c r="K96" s="38"/>
      <c r="L96" s="38">
        <v>8</v>
      </c>
      <c r="M96" s="38">
        <v>5.25</v>
      </c>
      <c r="N96" s="38">
        <v>4.75</v>
      </c>
      <c r="O96" s="38">
        <v>6</v>
      </c>
      <c r="P96" s="38">
        <v>13.25</v>
      </c>
      <c r="Q96" s="38">
        <v>11.5</v>
      </c>
      <c r="R96" s="38">
        <v>4.75</v>
      </c>
      <c r="S96" s="38">
        <v>5.25</v>
      </c>
      <c r="T96" s="38">
        <v>4</v>
      </c>
      <c r="U96" s="38">
        <v>3.75</v>
      </c>
      <c r="V96" s="38">
        <v>1.75</v>
      </c>
      <c r="W96" s="38">
        <v>1</v>
      </c>
      <c r="X96" s="38">
        <v>1</v>
      </c>
      <c r="Y96" s="38">
        <v>1</v>
      </c>
      <c r="Z96" s="38">
        <v>2.25</v>
      </c>
      <c r="AA96" s="38">
        <v>5.25</v>
      </c>
    </row>
    <row r="97" spans="1:27" x14ac:dyDescent="0.2">
      <c r="A97" t="s">
        <v>44</v>
      </c>
      <c r="B97" s="38" t="s">
        <v>58</v>
      </c>
      <c r="C97" s="40" t="s">
        <v>59</v>
      </c>
      <c r="D97" s="38"/>
      <c r="E97" s="38"/>
      <c r="F97" s="38"/>
      <c r="G97" s="38"/>
      <c r="H97" s="38"/>
      <c r="I97" s="38"/>
      <c r="J97" s="38"/>
      <c r="K97" s="38"/>
      <c r="L97" s="38">
        <v>113.75</v>
      </c>
      <c r="M97" s="38">
        <v>101.63</v>
      </c>
      <c r="N97" s="38">
        <v>128.5</v>
      </c>
      <c r="O97" s="38">
        <v>70.25</v>
      </c>
      <c r="P97" s="38">
        <v>39.5</v>
      </c>
      <c r="Q97" s="38">
        <v>62</v>
      </c>
      <c r="R97" s="38">
        <v>60.75</v>
      </c>
      <c r="S97" s="38">
        <v>39.25</v>
      </c>
      <c r="T97" s="38">
        <v>31.25</v>
      </c>
      <c r="U97" s="38">
        <v>23.5</v>
      </c>
      <c r="V97" s="38">
        <v>21.75</v>
      </c>
      <c r="W97" s="38">
        <v>21.25</v>
      </c>
      <c r="X97" s="38">
        <v>23.5</v>
      </c>
      <c r="Y97" s="38">
        <v>21.25</v>
      </c>
      <c r="Z97" s="38">
        <v>25</v>
      </c>
      <c r="AA97" s="38">
        <v>27.75</v>
      </c>
    </row>
    <row r="98" spans="1:27" x14ac:dyDescent="0.2">
      <c r="A98" t="s">
        <v>44</v>
      </c>
      <c r="B98" s="38" t="s">
        <v>60</v>
      </c>
      <c r="C98" s="40" t="s">
        <v>61</v>
      </c>
      <c r="D98" s="38"/>
      <c r="E98" s="38"/>
      <c r="F98" s="38"/>
      <c r="G98" s="38"/>
      <c r="H98" s="38"/>
      <c r="I98" s="38"/>
      <c r="J98" s="38"/>
      <c r="K98" s="38"/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</row>
    <row r="99" spans="1:27" x14ac:dyDescent="0.2">
      <c r="A99" t="s">
        <v>44</v>
      </c>
      <c r="B99" s="38" t="s">
        <v>62</v>
      </c>
      <c r="C99" s="40" t="s">
        <v>63</v>
      </c>
      <c r="D99" s="38"/>
      <c r="E99" s="38"/>
      <c r="F99" s="38"/>
      <c r="G99" s="38"/>
      <c r="H99" s="38"/>
      <c r="I99" s="38"/>
      <c r="J99" s="38"/>
      <c r="K99" s="38"/>
      <c r="L99" s="38">
        <v>404</v>
      </c>
      <c r="M99" s="38">
        <v>427</v>
      </c>
      <c r="N99" s="38">
        <v>389.25</v>
      </c>
      <c r="O99" s="38">
        <v>405.5</v>
      </c>
      <c r="P99" s="38">
        <v>442.25</v>
      </c>
      <c r="Q99" s="38">
        <v>568</v>
      </c>
      <c r="R99" s="38">
        <v>692.75</v>
      </c>
      <c r="S99" s="38">
        <v>647.5</v>
      </c>
      <c r="T99" s="38">
        <v>569.5</v>
      </c>
      <c r="U99" s="38">
        <v>504.25</v>
      </c>
      <c r="V99" s="38">
        <v>101.75</v>
      </c>
      <c r="W99" s="38">
        <v>6.25</v>
      </c>
      <c r="X99" s="38">
        <v>6</v>
      </c>
      <c r="Y99" s="38">
        <v>7</v>
      </c>
      <c r="Z99" s="38">
        <v>6.13</v>
      </c>
      <c r="AA99" s="38">
        <v>6.25</v>
      </c>
    </row>
    <row r="100" spans="1:27" x14ac:dyDescent="0.2">
      <c r="A100" t="s">
        <v>44</v>
      </c>
      <c r="B100" s="38" t="s">
        <v>64</v>
      </c>
      <c r="C100" s="40" t="s">
        <v>65</v>
      </c>
      <c r="D100" s="38"/>
      <c r="E100" s="38"/>
      <c r="F100" s="38"/>
      <c r="G100" s="38"/>
      <c r="H100" s="38"/>
      <c r="I100" s="38"/>
      <c r="J100" s="38"/>
      <c r="K100" s="38"/>
      <c r="L100" s="38">
        <v>2</v>
      </c>
      <c r="M100" s="38">
        <v>42.5</v>
      </c>
      <c r="N100" s="38">
        <v>84.25</v>
      </c>
      <c r="O100" s="38">
        <v>92</v>
      </c>
      <c r="P100" s="38">
        <v>99</v>
      </c>
      <c r="Q100" s="38">
        <v>103.5</v>
      </c>
      <c r="R100" s="38">
        <v>95</v>
      </c>
      <c r="S100" s="38">
        <v>94.75</v>
      </c>
      <c r="T100" s="38">
        <v>99.5</v>
      </c>
      <c r="U100" s="38">
        <v>102.25</v>
      </c>
      <c r="V100" s="38">
        <v>92.25</v>
      </c>
      <c r="W100" s="38">
        <v>94.25</v>
      </c>
      <c r="X100" s="38">
        <v>89.5</v>
      </c>
      <c r="Y100" s="38">
        <v>88.5</v>
      </c>
      <c r="Z100" s="38">
        <v>91.5</v>
      </c>
      <c r="AA100" s="38">
        <v>92.5</v>
      </c>
    </row>
    <row r="101" spans="1:27" x14ac:dyDescent="0.2">
      <c r="A101" t="s">
        <v>44</v>
      </c>
      <c r="B101" s="38" t="s">
        <v>66</v>
      </c>
      <c r="C101" s="40" t="s">
        <v>67</v>
      </c>
      <c r="D101" s="38"/>
      <c r="E101" s="38"/>
      <c r="F101" s="38"/>
      <c r="G101" s="38"/>
      <c r="H101" s="38"/>
      <c r="I101" s="38"/>
      <c r="J101" s="38"/>
      <c r="K101" s="38"/>
      <c r="L101" s="38">
        <v>41.13</v>
      </c>
      <c r="M101" s="38">
        <v>55.13</v>
      </c>
      <c r="N101" s="38">
        <v>52.13</v>
      </c>
      <c r="O101" s="38">
        <v>103</v>
      </c>
      <c r="P101" s="38">
        <v>53.5</v>
      </c>
      <c r="Q101" s="38">
        <v>61.75</v>
      </c>
      <c r="R101" s="38">
        <v>72.25</v>
      </c>
      <c r="S101" s="38">
        <v>99</v>
      </c>
      <c r="T101" s="38">
        <v>89.25</v>
      </c>
      <c r="U101" s="38">
        <v>122.38</v>
      </c>
      <c r="V101" s="38">
        <v>146.63</v>
      </c>
      <c r="W101" s="38">
        <v>84.63</v>
      </c>
      <c r="X101" s="38">
        <v>90.25</v>
      </c>
      <c r="Y101" s="38">
        <v>97.75</v>
      </c>
      <c r="Z101" s="38">
        <v>159.63</v>
      </c>
      <c r="AA101" s="38">
        <v>124.63</v>
      </c>
    </row>
    <row r="102" spans="1:27" x14ac:dyDescent="0.2">
      <c r="A102" t="s">
        <v>44</v>
      </c>
      <c r="B102" s="38" t="s">
        <v>68</v>
      </c>
      <c r="C102" s="40" t="s">
        <v>69</v>
      </c>
      <c r="D102" s="38"/>
      <c r="E102" s="38"/>
      <c r="F102" s="38"/>
      <c r="G102" s="38"/>
      <c r="H102" s="38"/>
      <c r="I102" s="38"/>
      <c r="J102" s="38"/>
      <c r="K102" s="38"/>
      <c r="L102" s="38">
        <v>387</v>
      </c>
      <c r="M102" s="38">
        <v>413.38</v>
      </c>
      <c r="N102" s="38">
        <v>470.88</v>
      </c>
      <c r="O102" s="38">
        <v>459.25</v>
      </c>
      <c r="P102" s="38">
        <v>508.25</v>
      </c>
      <c r="Q102" s="38">
        <v>522.75</v>
      </c>
      <c r="R102" s="38">
        <v>450</v>
      </c>
      <c r="S102" s="38">
        <v>453.5</v>
      </c>
      <c r="T102" s="38">
        <v>450.75</v>
      </c>
      <c r="U102" s="38">
        <v>440</v>
      </c>
      <c r="V102" s="38">
        <v>453.13</v>
      </c>
      <c r="W102" s="38">
        <v>511.75</v>
      </c>
      <c r="X102" s="38">
        <v>529</v>
      </c>
      <c r="Y102" s="38">
        <v>520.25</v>
      </c>
      <c r="Z102" s="38">
        <v>534.5</v>
      </c>
      <c r="AA102" s="38">
        <v>552.25</v>
      </c>
    </row>
    <row r="103" spans="1:27" x14ac:dyDescent="0.2">
      <c r="A103" t="s">
        <v>44</v>
      </c>
      <c r="B103" s="38" t="s">
        <v>70</v>
      </c>
      <c r="C103" s="40" t="s">
        <v>71</v>
      </c>
      <c r="D103" s="38"/>
      <c r="E103" s="38"/>
      <c r="F103" s="38"/>
      <c r="G103" s="38"/>
      <c r="H103" s="38"/>
      <c r="I103" s="38"/>
      <c r="J103" s="38"/>
      <c r="K103" s="38"/>
      <c r="L103" s="38">
        <v>125.75</v>
      </c>
      <c r="M103" s="38">
        <v>137.5</v>
      </c>
      <c r="N103" s="38">
        <v>144.25</v>
      </c>
      <c r="O103" s="38">
        <v>211</v>
      </c>
      <c r="P103" s="38">
        <v>246.38</v>
      </c>
      <c r="Q103" s="38">
        <v>278.88</v>
      </c>
      <c r="R103" s="38">
        <v>231.25</v>
      </c>
      <c r="S103" s="38">
        <v>204.75</v>
      </c>
      <c r="T103" s="38">
        <v>205.25</v>
      </c>
      <c r="U103" s="38">
        <v>250.38</v>
      </c>
      <c r="V103" s="38">
        <v>256.75</v>
      </c>
      <c r="W103" s="38">
        <v>243.25</v>
      </c>
      <c r="X103" s="38">
        <v>235</v>
      </c>
      <c r="Y103" s="38">
        <v>237.25</v>
      </c>
      <c r="Z103" s="38">
        <v>230.88</v>
      </c>
      <c r="AA103" s="38">
        <v>221.63</v>
      </c>
    </row>
    <row r="104" spans="1:27" x14ac:dyDescent="0.2">
      <c r="A104" t="s">
        <v>44</v>
      </c>
      <c r="B104" s="38" t="s">
        <v>72</v>
      </c>
      <c r="C104" s="40" t="s">
        <v>73</v>
      </c>
      <c r="D104" s="38"/>
      <c r="E104" s="38"/>
      <c r="F104" s="38"/>
      <c r="G104" s="38"/>
      <c r="H104" s="38"/>
      <c r="I104" s="38"/>
      <c r="J104" s="38"/>
      <c r="K104" s="38"/>
      <c r="L104" s="38">
        <v>177</v>
      </c>
      <c r="M104" s="38">
        <v>195</v>
      </c>
      <c r="N104" s="38">
        <v>168.5</v>
      </c>
      <c r="O104" s="38">
        <v>150</v>
      </c>
      <c r="P104" s="38">
        <v>154.75</v>
      </c>
      <c r="Q104" s="38">
        <v>163.75</v>
      </c>
      <c r="R104" s="38">
        <v>158.5</v>
      </c>
      <c r="S104" s="38">
        <v>155.75</v>
      </c>
      <c r="T104" s="38">
        <v>215.5</v>
      </c>
      <c r="U104" s="38">
        <v>190</v>
      </c>
      <c r="V104" s="38">
        <v>197.25</v>
      </c>
      <c r="W104" s="38">
        <v>218.75</v>
      </c>
      <c r="X104" s="38">
        <v>227.25</v>
      </c>
      <c r="Y104" s="38">
        <v>204</v>
      </c>
      <c r="Z104" s="38">
        <v>176.75</v>
      </c>
      <c r="AA104" s="38">
        <v>195.25</v>
      </c>
    </row>
    <row r="105" spans="1:27" x14ac:dyDescent="0.2">
      <c r="A105" t="s">
        <v>44</v>
      </c>
      <c r="B105" s="38" t="s">
        <v>74</v>
      </c>
      <c r="C105" s="40" t="s">
        <v>75</v>
      </c>
      <c r="D105" s="38"/>
      <c r="E105" s="38"/>
      <c r="F105" s="38"/>
      <c r="G105" s="38"/>
      <c r="H105" s="38"/>
      <c r="I105" s="38"/>
      <c r="J105" s="38"/>
      <c r="K105" s="38"/>
      <c r="L105" s="38">
        <v>1</v>
      </c>
      <c r="M105" s="38">
        <v>1</v>
      </c>
      <c r="N105" s="38">
        <v>1</v>
      </c>
      <c r="O105" s="38">
        <v>1</v>
      </c>
      <c r="P105" s="38">
        <v>1</v>
      </c>
      <c r="Q105" s="38">
        <v>3.75</v>
      </c>
      <c r="R105" s="38">
        <v>1</v>
      </c>
      <c r="S105" s="38">
        <v>1</v>
      </c>
      <c r="T105" s="38">
        <v>1</v>
      </c>
      <c r="U105" s="38">
        <v>4.75</v>
      </c>
      <c r="V105" s="38">
        <v>9.5</v>
      </c>
      <c r="W105" s="38">
        <v>11</v>
      </c>
      <c r="X105" s="38">
        <v>10.25</v>
      </c>
      <c r="Y105" s="38">
        <v>9.5</v>
      </c>
      <c r="Z105" s="38">
        <v>11.75</v>
      </c>
      <c r="AA105" s="38">
        <v>17.25</v>
      </c>
    </row>
    <row r="106" spans="1:27" x14ac:dyDescent="0.2">
      <c r="A106" t="s">
        <v>44</v>
      </c>
      <c r="B106" s="38" t="s">
        <v>76</v>
      </c>
      <c r="C106" s="40" t="s">
        <v>77</v>
      </c>
      <c r="D106" s="38"/>
      <c r="E106" s="38"/>
      <c r="F106" s="38"/>
      <c r="G106" s="38"/>
      <c r="H106" s="38"/>
      <c r="I106" s="38"/>
      <c r="J106" s="38"/>
      <c r="K106" s="38"/>
      <c r="L106" s="38">
        <v>63.5</v>
      </c>
      <c r="M106" s="38">
        <v>62.25</v>
      </c>
      <c r="N106" s="38">
        <v>65.5</v>
      </c>
      <c r="O106" s="38">
        <v>74.75</v>
      </c>
      <c r="P106" s="38">
        <v>113.75</v>
      </c>
      <c r="Q106" s="38">
        <v>152.5</v>
      </c>
      <c r="R106" s="38">
        <v>176.5</v>
      </c>
      <c r="S106" s="38">
        <v>171.13</v>
      </c>
      <c r="T106" s="38">
        <v>153.13</v>
      </c>
      <c r="U106" s="38">
        <v>136.5</v>
      </c>
      <c r="V106" s="38">
        <v>142.38</v>
      </c>
      <c r="W106" s="38">
        <v>102</v>
      </c>
      <c r="X106" s="38">
        <v>95.5</v>
      </c>
      <c r="Y106" s="38">
        <v>99.88</v>
      </c>
      <c r="Z106" s="38">
        <v>124</v>
      </c>
      <c r="AA106" s="38">
        <v>121.75</v>
      </c>
    </row>
    <row r="107" spans="1:27" x14ac:dyDescent="0.2">
      <c r="A107" t="s">
        <v>44</v>
      </c>
      <c r="B107" s="38" t="s">
        <v>78</v>
      </c>
      <c r="C107" s="40" t="s">
        <v>79</v>
      </c>
      <c r="D107" s="38"/>
      <c r="E107" s="38"/>
      <c r="F107" s="38"/>
      <c r="G107" s="38"/>
      <c r="H107" s="38"/>
      <c r="I107" s="38"/>
      <c r="J107" s="38"/>
      <c r="K107" s="38"/>
      <c r="L107" s="38">
        <v>1200.3809402113206</v>
      </c>
      <c r="M107" s="38">
        <v>1180.000418292015</v>
      </c>
      <c r="N107" s="38">
        <v>1125.8662108272449</v>
      </c>
      <c r="O107" s="38">
        <v>1035.4581635205816</v>
      </c>
      <c r="P107" s="38">
        <v>1017.3478835978837</v>
      </c>
      <c r="Q107" s="38">
        <v>910.21407407407401</v>
      </c>
      <c r="R107" s="38">
        <v>862.96153846153834</v>
      </c>
      <c r="S107" s="38">
        <v>844.75</v>
      </c>
      <c r="T107" s="38">
        <v>895.48461538461538</v>
      </c>
      <c r="U107" s="38">
        <v>852.57692307692309</v>
      </c>
      <c r="V107" s="38">
        <v>1084.7115384615386</v>
      </c>
      <c r="W107" s="38">
        <v>1139.3084615384616</v>
      </c>
      <c r="X107" s="38">
        <v>1103.4853846153846</v>
      </c>
      <c r="Y107" s="38">
        <v>1107.2410622710622</v>
      </c>
      <c r="Z107" s="38">
        <v>1138.1524216524217</v>
      </c>
      <c r="AA107" s="38">
        <v>1125.3076923076924</v>
      </c>
    </row>
    <row r="108" spans="1:27" x14ac:dyDescent="0.2">
      <c r="A108" t="s">
        <v>44</v>
      </c>
      <c r="B108" s="38" t="s">
        <v>80</v>
      </c>
      <c r="C108" s="40" t="s">
        <v>81</v>
      </c>
      <c r="D108" s="38"/>
      <c r="E108" s="38"/>
      <c r="F108" s="38"/>
      <c r="G108" s="38"/>
      <c r="H108" s="38"/>
      <c r="I108" s="38"/>
      <c r="J108" s="38"/>
      <c r="K108" s="38"/>
      <c r="L108" s="38">
        <v>16</v>
      </c>
      <c r="M108" s="38">
        <v>16</v>
      </c>
      <c r="N108" s="38">
        <v>15.75</v>
      </c>
      <c r="O108" s="38">
        <v>10</v>
      </c>
      <c r="P108" s="38">
        <v>4</v>
      </c>
      <c r="Q108" s="38">
        <v>59.25</v>
      </c>
      <c r="R108" s="38">
        <v>119</v>
      </c>
      <c r="S108" s="38">
        <v>121.5</v>
      </c>
      <c r="T108" s="38">
        <v>120.75</v>
      </c>
      <c r="U108" s="38">
        <v>116.5</v>
      </c>
      <c r="V108" s="38">
        <v>92</v>
      </c>
      <c r="W108" s="38">
        <v>11.5</v>
      </c>
      <c r="X108" s="38">
        <v>9.75</v>
      </c>
      <c r="Y108" s="38">
        <v>11.25</v>
      </c>
      <c r="Z108" s="38">
        <v>13.75</v>
      </c>
      <c r="AA108" s="38">
        <v>12.75</v>
      </c>
    </row>
    <row r="109" spans="1:27" x14ac:dyDescent="0.2">
      <c r="A109" t="s">
        <v>44</v>
      </c>
      <c r="B109" s="38" t="s">
        <v>82</v>
      </c>
      <c r="C109" s="40" t="s">
        <v>83</v>
      </c>
      <c r="D109" s="38"/>
      <c r="E109" s="38"/>
      <c r="F109" s="38"/>
      <c r="G109" s="38"/>
      <c r="H109" s="38"/>
      <c r="I109" s="38"/>
      <c r="J109" s="38"/>
      <c r="K109" s="38"/>
      <c r="L109" s="38">
        <v>0</v>
      </c>
      <c r="M109" s="38">
        <v>0</v>
      </c>
      <c r="N109" s="38">
        <v>0</v>
      </c>
      <c r="O109" s="38">
        <v>0</v>
      </c>
      <c r="P109" s="38">
        <v>0.5</v>
      </c>
      <c r="Q109" s="38">
        <v>2.25</v>
      </c>
      <c r="R109" s="38">
        <v>2.5</v>
      </c>
      <c r="S109" s="38">
        <v>2</v>
      </c>
      <c r="T109" s="38">
        <v>2.25</v>
      </c>
      <c r="U109" s="38">
        <v>3</v>
      </c>
      <c r="V109" s="38">
        <v>3.75</v>
      </c>
      <c r="W109" s="38">
        <v>4</v>
      </c>
      <c r="X109" s="38">
        <v>4</v>
      </c>
      <c r="Y109" s="38">
        <v>4</v>
      </c>
      <c r="Z109" s="38">
        <v>4</v>
      </c>
      <c r="AA109" s="38">
        <v>4</v>
      </c>
    </row>
    <row r="110" spans="1:27" x14ac:dyDescent="0.2">
      <c r="A110" t="s">
        <v>44</v>
      </c>
      <c r="B110" s="38" t="s">
        <v>84</v>
      </c>
      <c r="C110" s="40" t="s">
        <v>85</v>
      </c>
      <c r="D110" s="38"/>
      <c r="E110" s="38"/>
      <c r="F110" s="38"/>
      <c r="G110" s="38"/>
      <c r="H110" s="38"/>
      <c r="I110" s="38"/>
      <c r="J110" s="38"/>
      <c r="K110" s="38"/>
      <c r="L110" s="38">
        <v>64.5</v>
      </c>
      <c r="M110" s="38">
        <v>75.13</v>
      </c>
      <c r="N110" s="38">
        <v>76.88</v>
      </c>
      <c r="O110" s="38">
        <v>69</v>
      </c>
      <c r="P110" s="38">
        <v>67</v>
      </c>
      <c r="Q110" s="38">
        <v>69</v>
      </c>
      <c r="R110" s="38">
        <v>72.5</v>
      </c>
      <c r="S110" s="38">
        <v>74.63</v>
      </c>
      <c r="T110" s="38">
        <v>74.25</v>
      </c>
      <c r="U110" s="38">
        <v>85.13</v>
      </c>
      <c r="V110" s="38">
        <v>87.88</v>
      </c>
      <c r="W110" s="38">
        <v>95.13</v>
      </c>
      <c r="X110" s="38">
        <v>103.38</v>
      </c>
      <c r="Y110" s="38">
        <v>104.38</v>
      </c>
      <c r="Z110" s="38">
        <v>116</v>
      </c>
      <c r="AA110" s="38">
        <v>114.38</v>
      </c>
    </row>
    <row r="111" spans="1:27" x14ac:dyDescent="0.2">
      <c r="A111" t="s">
        <v>44</v>
      </c>
      <c r="B111" s="38" t="s">
        <v>86</v>
      </c>
      <c r="C111" s="40" t="s">
        <v>87</v>
      </c>
      <c r="D111" s="38"/>
      <c r="E111" s="38"/>
      <c r="F111" s="38"/>
      <c r="G111" s="38"/>
      <c r="H111" s="38"/>
      <c r="I111" s="38"/>
      <c r="J111" s="38"/>
      <c r="K111" s="38"/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0.75</v>
      </c>
      <c r="Y111" s="38">
        <v>1.5</v>
      </c>
      <c r="Z111" s="38">
        <v>1</v>
      </c>
      <c r="AA111" s="38">
        <v>1</v>
      </c>
    </row>
    <row r="112" spans="1:27" x14ac:dyDescent="0.2">
      <c r="A112" t="s">
        <v>44</v>
      </c>
      <c r="B112" s="38" t="s">
        <v>88</v>
      </c>
      <c r="C112" s="40" t="s">
        <v>89</v>
      </c>
      <c r="D112" s="38"/>
      <c r="E112" s="38"/>
      <c r="F112" s="38"/>
      <c r="G112" s="38"/>
      <c r="H112" s="38"/>
      <c r="I112" s="38"/>
      <c r="J112" s="38"/>
      <c r="K112" s="38"/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  <c r="AA112" s="38">
        <v>0</v>
      </c>
    </row>
    <row r="113" spans="1:27" x14ac:dyDescent="0.2">
      <c r="A113" t="s">
        <v>44</v>
      </c>
      <c r="B113" s="38" t="s">
        <v>90</v>
      </c>
      <c r="C113" s="38" t="s">
        <v>91</v>
      </c>
      <c r="D113" s="38"/>
      <c r="E113" s="38"/>
      <c r="F113" s="38"/>
      <c r="G113" s="38"/>
      <c r="H113" s="38"/>
      <c r="I113" s="38"/>
      <c r="J113" s="38"/>
      <c r="K113" s="38"/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  <c r="AA113" s="38">
        <v>0</v>
      </c>
    </row>
    <row r="114" spans="1:27" s="141" customFormat="1" ht="20.100000000000001" customHeight="1" x14ac:dyDescent="0.2">
      <c r="C114" s="11" t="s">
        <v>37</v>
      </c>
      <c r="D114" s="149"/>
      <c r="E114" s="149"/>
      <c r="F114" s="149"/>
      <c r="G114" s="149"/>
      <c r="H114" s="149"/>
      <c r="I114" s="149"/>
      <c r="J114" s="149"/>
      <c r="K114" s="149"/>
      <c r="L114" s="149">
        <f t="shared" ref="L114:Y114" si="72">SUM(L96:L113)</f>
        <v>2604.0109402113208</v>
      </c>
      <c r="M114" s="149">
        <f t="shared" si="72"/>
        <v>2711.7704182920152</v>
      </c>
      <c r="N114" s="149">
        <f t="shared" si="72"/>
        <v>2727.506210827245</v>
      </c>
      <c r="O114" s="149">
        <f t="shared" si="72"/>
        <v>2687.2081635205814</v>
      </c>
      <c r="P114" s="149">
        <f t="shared" si="72"/>
        <v>2760.4778835978836</v>
      </c>
      <c r="Q114" s="149">
        <f t="shared" si="72"/>
        <v>2969.0940740740743</v>
      </c>
      <c r="R114" s="149">
        <f t="shared" si="72"/>
        <v>2999.7115384615381</v>
      </c>
      <c r="S114" s="149">
        <f t="shared" si="72"/>
        <v>2914.76</v>
      </c>
      <c r="T114" s="149">
        <f t="shared" si="72"/>
        <v>2911.8646153846157</v>
      </c>
      <c r="U114" s="149">
        <f t="shared" si="72"/>
        <v>2834.9669230769232</v>
      </c>
      <c r="V114" s="149">
        <f t="shared" si="72"/>
        <v>2691.4815384615385</v>
      </c>
      <c r="W114" s="149">
        <f t="shared" si="72"/>
        <v>2544.0684615384616</v>
      </c>
      <c r="X114" s="149">
        <f t="shared" si="72"/>
        <v>2528.6153846153848</v>
      </c>
      <c r="Y114" s="149">
        <f t="shared" si="72"/>
        <v>2514.7510622710624</v>
      </c>
      <c r="Z114" s="149">
        <f t="shared" ref="Z114:AA114" si="73">SUM(Z96:Z113)</f>
        <v>2635.2924216524216</v>
      </c>
      <c r="AA114" s="149">
        <f t="shared" si="73"/>
        <v>2621.9476923076927</v>
      </c>
    </row>
    <row r="115" spans="1:27" s="2" customFormat="1" ht="20.100000000000001" customHeight="1" x14ac:dyDescent="0.2">
      <c r="C115" s="15" t="s">
        <v>115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</row>
    <row r="116" spans="1:27" x14ac:dyDescent="0.2">
      <c r="R116"/>
    </row>
    <row r="117" spans="1:27" x14ac:dyDescent="0.2">
      <c r="R117"/>
    </row>
    <row r="118" spans="1:27" x14ac:dyDescent="0.2">
      <c r="R118"/>
    </row>
    <row r="119" spans="1:27" x14ac:dyDescent="0.2">
      <c r="R119"/>
    </row>
    <row r="120" spans="1:27" x14ac:dyDescent="0.2">
      <c r="R120"/>
    </row>
    <row r="121" spans="1:27" x14ac:dyDescent="0.2">
      <c r="R121"/>
    </row>
    <row r="122" spans="1:27" x14ac:dyDescent="0.2">
      <c r="R122"/>
    </row>
    <row r="123" spans="1:27" x14ac:dyDescent="0.2">
      <c r="R123"/>
    </row>
    <row r="124" spans="1:27" x14ac:dyDescent="0.2">
      <c r="R124"/>
    </row>
    <row r="125" spans="1:27" x14ac:dyDescent="0.2">
      <c r="R125"/>
    </row>
    <row r="126" spans="1:27" x14ac:dyDescent="0.2">
      <c r="R126"/>
    </row>
    <row r="127" spans="1:27" x14ac:dyDescent="0.2">
      <c r="R127"/>
    </row>
    <row r="128" spans="1:27" x14ac:dyDescent="0.2">
      <c r="R128"/>
    </row>
    <row r="129" spans="18:18" x14ac:dyDescent="0.2">
      <c r="R129"/>
    </row>
    <row r="130" spans="18:18" x14ac:dyDescent="0.2">
      <c r="R130"/>
    </row>
    <row r="131" spans="18:18" x14ac:dyDescent="0.2">
      <c r="R131"/>
    </row>
    <row r="132" spans="18:18" x14ac:dyDescent="0.2">
      <c r="R132"/>
    </row>
    <row r="133" spans="18:18" x14ac:dyDescent="0.2">
      <c r="R133"/>
    </row>
    <row r="134" spans="18:18" x14ac:dyDescent="0.2">
      <c r="R134"/>
    </row>
    <row r="135" spans="18:18" x14ac:dyDescent="0.2">
      <c r="R135"/>
    </row>
    <row r="136" spans="18:18" ht="20.100000000000001" customHeight="1" x14ac:dyDescent="0.2">
      <c r="R136"/>
    </row>
    <row r="137" spans="18:18" x14ac:dyDescent="0.2">
      <c r="R137"/>
    </row>
    <row r="138" spans="18:18" x14ac:dyDescent="0.2">
      <c r="R138"/>
    </row>
    <row r="139" spans="18:18" x14ac:dyDescent="0.2">
      <c r="R139"/>
    </row>
    <row r="140" spans="18:18" x14ac:dyDescent="0.2">
      <c r="R140"/>
    </row>
    <row r="141" spans="18:18" x14ac:dyDescent="0.2">
      <c r="R141"/>
    </row>
    <row r="142" spans="18:18" x14ac:dyDescent="0.2">
      <c r="R142"/>
    </row>
    <row r="143" spans="18:18" x14ac:dyDescent="0.2">
      <c r="R143"/>
    </row>
    <row r="144" spans="18:18" x14ac:dyDescent="0.2">
      <c r="R144"/>
    </row>
    <row r="145" spans="18:18" x14ac:dyDescent="0.2">
      <c r="R145"/>
    </row>
    <row r="146" spans="18:18" x14ac:dyDescent="0.2">
      <c r="R146"/>
    </row>
    <row r="147" spans="18:18" x14ac:dyDescent="0.2">
      <c r="R147"/>
    </row>
    <row r="148" spans="18:18" x14ac:dyDescent="0.2">
      <c r="R148"/>
    </row>
    <row r="149" spans="18:18" x14ac:dyDescent="0.2">
      <c r="R149"/>
    </row>
    <row r="150" spans="18:18" x14ac:dyDescent="0.2">
      <c r="R150"/>
    </row>
    <row r="151" spans="18:18" x14ac:dyDescent="0.2">
      <c r="R151"/>
    </row>
    <row r="152" spans="18:18" x14ac:dyDescent="0.2">
      <c r="R152"/>
    </row>
    <row r="153" spans="18:18" x14ac:dyDescent="0.2">
      <c r="R153"/>
    </row>
    <row r="154" spans="18:18" x14ac:dyDescent="0.2">
      <c r="R154"/>
    </row>
    <row r="155" spans="18:18" x14ac:dyDescent="0.2">
      <c r="R155"/>
    </row>
    <row r="156" spans="18:18" x14ac:dyDescent="0.2">
      <c r="R156"/>
    </row>
    <row r="157" spans="18:18" ht="20.100000000000001" customHeight="1" x14ac:dyDescent="0.2">
      <c r="R157"/>
    </row>
    <row r="158" spans="18:18" x14ac:dyDescent="0.2">
      <c r="R158"/>
    </row>
    <row r="159" spans="18:18" x14ac:dyDescent="0.2">
      <c r="R159"/>
    </row>
    <row r="160" spans="18:18" x14ac:dyDescent="0.2">
      <c r="R160"/>
    </row>
    <row r="161" spans="18:18" x14ac:dyDescent="0.2">
      <c r="R161"/>
    </row>
    <row r="162" spans="18:18" x14ac:dyDescent="0.2">
      <c r="R162"/>
    </row>
    <row r="163" spans="18:18" x14ac:dyDescent="0.2">
      <c r="R163"/>
    </row>
    <row r="164" spans="18:18" x14ac:dyDescent="0.2">
      <c r="R164"/>
    </row>
    <row r="165" spans="18:18" x14ac:dyDescent="0.2">
      <c r="R165"/>
    </row>
    <row r="166" spans="18:18" x14ac:dyDescent="0.2">
      <c r="R166"/>
    </row>
    <row r="167" spans="18:18" x14ac:dyDescent="0.2">
      <c r="R167"/>
    </row>
    <row r="168" spans="18:18" x14ac:dyDescent="0.2">
      <c r="R168"/>
    </row>
    <row r="169" spans="18:18" x14ac:dyDescent="0.2">
      <c r="R169"/>
    </row>
    <row r="170" spans="18:18" x14ac:dyDescent="0.2">
      <c r="R170"/>
    </row>
    <row r="171" spans="18:18" x14ac:dyDescent="0.2">
      <c r="R171"/>
    </row>
    <row r="172" spans="18:18" x14ac:dyDescent="0.2">
      <c r="R172"/>
    </row>
    <row r="173" spans="18:18" x14ac:dyDescent="0.2">
      <c r="R173"/>
    </row>
    <row r="174" spans="18:18" x14ac:dyDescent="0.2">
      <c r="R174"/>
    </row>
    <row r="175" spans="18:18" x14ac:dyDescent="0.2">
      <c r="R175"/>
    </row>
    <row r="176" spans="18:18" x14ac:dyDescent="0.2">
      <c r="R176"/>
    </row>
    <row r="177" spans="18:18" x14ac:dyDescent="0.2">
      <c r="R177"/>
    </row>
    <row r="178" spans="18:18" ht="20.100000000000001" customHeight="1" x14ac:dyDescent="0.2">
      <c r="R178"/>
    </row>
    <row r="179" spans="18:18" x14ac:dyDescent="0.2">
      <c r="R179"/>
    </row>
    <row r="180" spans="18:18" x14ac:dyDescent="0.2">
      <c r="R180"/>
    </row>
    <row r="181" spans="18:18" x14ac:dyDescent="0.2">
      <c r="R181"/>
    </row>
    <row r="182" spans="18:18" x14ac:dyDescent="0.2">
      <c r="R182"/>
    </row>
    <row r="183" spans="18:18" x14ac:dyDescent="0.2">
      <c r="R183"/>
    </row>
    <row r="184" spans="18:18" x14ac:dyDescent="0.2">
      <c r="R184"/>
    </row>
    <row r="185" spans="18:18" x14ac:dyDescent="0.2">
      <c r="R185"/>
    </row>
    <row r="186" spans="18:18" x14ac:dyDescent="0.2">
      <c r="R186"/>
    </row>
    <row r="187" spans="18:18" x14ac:dyDescent="0.2">
      <c r="R187"/>
    </row>
    <row r="188" spans="18:18" x14ac:dyDescent="0.2">
      <c r="R188"/>
    </row>
    <row r="189" spans="18:18" x14ac:dyDescent="0.2">
      <c r="R189"/>
    </row>
    <row r="190" spans="18:18" x14ac:dyDescent="0.2">
      <c r="R190"/>
    </row>
    <row r="191" spans="18:18" x14ac:dyDescent="0.2">
      <c r="R191"/>
    </row>
    <row r="192" spans="18:18" x14ac:dyDescent="0.2">
      <c r="R192"/>
    </row>
    <row r="193" spans="18:18" x14ac:dyDescent="0.2">
      <c r="R193"/>
    </row>
    <row r="194" spans="18:18" x14ac:dyDescent="0.2">
      <c r="R194"/>
    </row>
    <row r="195" spans="18:18" x14ac:dyDescent="0.2">
      <c r="R195"/>
    </row>
    <row r="196" spans="18:18" x14ac:dyDescent="0.2">
      <c r="R196"/>
    </row>
    <row r="197" spans="18:18" x14ac:dyDescent="0.2">
      <c r="R197"/>
    </row>
    <row r="198" spans="18:18" x14ac:dyDescent="0.2">
      <c r="R198"/>
    </row>
    <row r="199" spans="18:18" ht="20.100000000000001" customHeight="1" x14ac:dyDescent="0.2">
      <c r="R199"/>
    </row>
    <row r="200" spans="18:18" x14ac:dyDescent="0.2">
      <c r="R200"/>
    </row>
    <row r="201" spans="18:18" x14ac:dyDescent="0.2">
      <c r="R201"/>
    </row>
    <row r="202" spans="18:18" x14ac:dyDescent="0.2">
      <c r="R202"/>
    </row>
    <row r="203" spans="18:18" x14ac:dyDescent="0.2">
      <c r="R203"/>
    </row>
    <row r="204" spans="18:18" x14ac:dyDescent="0.2">
      <c r="R204"/>
    </row>
    <row r="205" spans="18:18" x14ac:dyDescent="0.2">
      <c r="R205"/>
    </row>
    <row r="206" spans="18:18" x14ac:dyDescent="0.2">
      <c r="R206"/>
    </row>
    <row r="207" spans="18:18" x14ac:dyDescent="0.2">
      <c r="R207"/>
    </row>
    <row r="208" spans="18:18" x14ac:dyDescent="0.2">
      <c r="R208"/>
    </row>
    <row r="209" spans="18:18" x14ac:dyDescent="0.2">
      <c r="R209"/>
    </row>
    <row r="210" spans="18:18" x14ac:dyDescent="0.2">
      <c r="R210"/>
    </row>
    <row r="211" spans="18:18" x14ac:dyDescent="0.2">
      <c r="R211"/>
    </row>
    <row r="212" spans="18:18" x14ac:dyDescent="0.2">
      <c r="R212"/>
    </row>
    <row r="213" spans="18:18" x14ac:dyDescent="0.2">
      <c r="R213"/>
    </row>
    <row r="214" spans="18:18" x14ac:dyDescent="0.2">
      <c r="R214"/>
    </row>
    <row r="215" spans="18:18" x14ac:dyDescent="0.2">
      <c r="R215"/>
    </row>
    <row r="216" spans="18:18" x14ac:dyDescent="0.2">
      <c r="R216"/>
    </row>
    <row r="217" spans="18:18" x14ac:dyDescent="0.2">
      <c r="R217"/>
    </row>
    <row r="218" spans="18:18" x14ac:dyDescent="0.2">
      <c r="R218"/>
    </row>
    <row r="219" spans="18:18" x14ac:dyDescent="0.2">
      <c r="R219"/>
    </row>
    <row r="220" spans="18:18" ht="20.100000000000001" customHeight="1" x14ac:dyDescent="0.2">
      <c r="R220"/>
    </row>
    <row r="221" spans="18:18" x14ac:dyDescent="0.2">
      <c r="R221"/>
    </row>
    <row r="222" spans="18:18" x14ac:dyDescent="0.2">
      <c r="R222"/>
    </row>
    <row r="223" spans="18:18" x14ac:dyDescent="0.2">
      <c r="R223"/>
    </row>
    <row r="224" spans="18:18" x14ac:dyDescent="0.2">
      <c r="R224"/>
    </row>
    <row r="225" spans="18:18" x14ac:dyDescent="0.2">
      <c r="R225"/>
    </row>
    <row r="226" spans="18:18" x14ac:dyDescent="0.2">
      <c r="R226"/>
    </row>
    <row r="227" spans="18:18" x14ac:dyDescent="0.2">
      <c r="R227"/>
    </row>
    <row r="228" spans="18:18" x14ac:dyDescent="0.2">
      <c r="R228"/>
    </row>
    <row r="229" spans="18:18" x14ac:dyDescent="0.2">
      <c r="R229"/>
    </row>
    <row r="230" spans="18:18" x14ac:dyDescent="0.2">
      <c r="R230"/>
    </row>
    <row r="231" spans="18:18" x14ac:dyDescent="0.2">
      <c r="R231"/>
    </row>
    <row r="232" spans="18:18" x14ac:dyDescent="0.2">
      <c r="R232"/>
    </row>
    <row r="233" spans="18:18" x14ac:dyDescent="0.2">
      <c r="R233"/>
    </row>
    <row r="234" spans="18:18" x14ac:dyDescent="0.2">
      <c r="R234"/>
    </row>
    <row r="235" spans="18:18" x14ac:dyDescent="0.2">
      <c r="R235"/>
    </row>
    <row r="236" spans="18:18" x14ac:dyDescent="0.2">
      <c r="R236"/>
    </row>
    <row r="237" spans="18:18" x14ac:dyDescent="0.2">
      <c r="R237"/>
    </row>
    <row r="238" spans="18:18" x14ac:dyDescent="0.2">
      <c r="R238"/>
    </row>
    <row r="239" spans="18:18" x14ac:dyDescent="0.2">
      <c r="R239"/>
    </row>
    <row r="240" spans="18:18" x14ac:dyDescent="0.2">
      <c r="R240"/>
    </row>
    <row r="241" spans="18:18" x14ac:dyDescent="0.2">
      <c r="R241"/>
    </row>
    <row r="242" spans="18:18" x14ac:dyDescent="0.2">
      <c r="R242"/>
    </row>
    <row r="243" spans="18:18" x14ac:dyDescent="0.2">
      <c r="R243"/>
    </row>
    <row r="244" spans="18:18" x14ac:dyDescent="0.2">
      <c r="R244"/>
    </row>
    <row r="245" spans="18:18" x14ac:dyDescent="0.2">
      <c r="R245"/>
    </row>
    <row r="246" spans="18:18" x14ac:dyDescent="0.2">
      <c r="R246"/>
    </row>
    <row r="247" spans="18:18" x14ac:dyDescent="0.2">
      <c r="R247"/>
    </row>
    <row r="248" spans="18:18" x14ac:dyDescent="0.2">
      <c r="R248"/>
    </row>
    <row r="249" spans="18:18" x14ac:dyDescent="0.2">
      <c r="R249"/>
    </row>
    <row r="250" spans="18:18" x14ac:dyDescent="0.2">
      <c r="R250"/>
    </row>
    <row r="251" spans="18:18" x14ac:dyDescent="0.2">
      <c r="R251"/>
    </row>
    <row r="252" spans="18:18" x14ac:dyDescent="0.2">
      <c r="R252"/>
    </row>
    <row r="253" spans="18:18" x14ac:dyDescent="0.2">
      <c r="R253"/>
    </row>
    <row r="254" spans="18:18" x14ac:dyDescent="0.2">
      <c r="R254"/>
    </row>
    <row r="255" spans="18:18" x14ac:dyDescent="0.2">
      <c r="R255"/>
    </row>
    <row r="256" spans="18:18" x14ac:dyDescent="0.2">
      <c r="R256"/>
    </row>
    <row r="257" spans="18:18" x14ac:dyDescent="0.2">
      <c r="R257"/>
    </row>
    <row r="258" spans="18:18" x14ac:dyDescent="0.2">
      <c r="R258"/>
    </row>
    <row r="259" spans="18:18" x14ac:dyDescent="0.2">
      <c r="R259"/>
    </row>
    <row r="260" spans="18:18" x14ac:dyDescent="0.2">
      <c r="R260"/>
    </row>
    <row r="261" spans="18:18" x14ac:dyDescent="0.2">
      <c r="R261"/>
    </row>
    <row r="262" spans="18:18" x14ac:dyDescent="0.2">
      <c r="R262"/>
    </row>
    <row r="263" spans="18:18" x14ac:dyDescent="0.2">
      <c r="R263"/>
    </row>
    <row r="264" spans="18:18" x14ac:dyDescent="0.2">
      <c r="R264"/>
    </row>
    <row r="265" spans="18:18" x14ac:dyDescent="0.2">
      <c r="R265"/>
    </row>
    <row r="266" spans="18:18" x14ac:dyDescent="0.2">
      <c r="R266"/>
    </row>
    <row r="267" spans="18:18" x14ac:dyDescent="0.2">
      <c r="R267"/>
    </row>
    <row r="268" spans="18:18" x14ac:dyDescent="0.2">
      <c r="R268"/>
    </row>
    <row r="269" spans="18:18" x14ac:dyDescent="0.2">
      <c r="R269"/>
    </row>
    <row r="270" spans="18:18" x14ac:dyDescent="0.2">
      <c r="R270"/>
    </row>
    <row r="271" spans="18:18" x14ac:dyDescent="0.2">
      <c r="R271"/>
    </row>
    <row r="272" spans="18:18" x14ac:dyDescent="0.2">
      <c r="R272"/>
    </row>
    <row r="273" spans="18:18" x14ac:dyDescent="0.2">
      <c r="R273"/>
    </row>
    <row r="274" spans="18:18" x14ac:dyDescent="0.2">
      <c r="R274"/>
    </row>
    <row r="275" spans="18:18" x14ac:dyDescent="0.2">
      <c r="R275"/>
    </row>
    <row r="276" spans="18:18" x14ac:dyDescent="0.2">
      <c r="R276"/>
    </row>
    <row r="277" spans="18:18" x14ac:dyDescent="0.2">
      <c r="R277"/>
    </row>
    <row r="278" spans="18:18" x14ac:dyDescent="0.2">
      <c r="R278"/>
    </row>
    <row r="279" spans="18:18" x14ac:dyDescent="0.2">
      <c r="R279"/>
    </row>
    <row r="280" spans="18:18" x14ac:dyDescent="0.2">
      <c r="R280"/>
    </row>
    <row r="281" spans="18:18" x14ac:dyDescent="0.2">
      <c r="R281"/>
    </row>
    <row r="282" spans="18:18" x14ac:dyDescent="0.2">
      <c r="R282"/>
    </row>
    <row r="283" spans="18:18" x14ac:dyDescent="0.2">
      <c r="R283"/>
    </row>
    <row r="284" spans="18:18" x14ac:dyDescent="0.2">
      <c r="R284"/>
    </row>
    <row r="285" spans="18:18" x14ac:dyDescent="0.2">
      <c r="R285"/>
    </row>
    <row r="286" spans="18:18" x14ac:dyDescent="0.2">
      <c r="R286"/>
    </row>
    <row r="287" spans="18:18" x14ac:dyDescent="0.2">
      <c r="R287"/>
    </row>
    <row r="288" spans="18:18" x14ac:dyDescent="0.2">
      <c r="R288"/>
    </row>
    <row r="289" spans="18:18" x14ac:dyDescent="0.2">
      <c r="R289"/>
    </row>
    <row r="290" spans="18:18" x14ac:dyDescent="0.2">
      <c r="R290"/>
    </row>
    <row r="291" spans="18:18" x14ac:dyDescent="0.2">
      <c r="R291"/>
    </row>
    <row r="292" spans="18:18" x14ac:dyDescent="0.2">
      <c r="R292"/>
    </row>
    <row r="293" spans="18:18" x14ac:dyDescent="0.2">
      <c r="R293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0" fitToWidth="0" fitToHeight="0" orientation="landscape" r:id="rId1"/>
  <headerFooter alignWithMargins="0">
    <oddFooter>&amp;L&amp;"Times New Roman,Bold Italic"&amp;12FSM Compact Economic Report - FY 2010&amp;RPage S&amp;P  of  &amp;N</oddFooter>
  </headerFooter>
  <rowBreaks count="3" manualBreakCount="3">
    <brk id="46" min="2" max="24" man="1"/>
    <brk id="92" min="2" max="24" man="1"/>
    <brk id="157" max="22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B135"/>
  <sheetViews>
    <sheetView topLeftCell="B1" zoomScale="80" zoomScaleNormal="80" zoomScaleSheetLayoutView="75" workbookViewId="0">
      <pane xSplit="10" topLeftCell="L1" activePane="topRight" state="frozen"/>
      <selection activeCell="A2" sqref="A2"/>
      <selection pane="topRight" activeCell="A2" sqref="A2"/>
    </sheetView>
  </sheetViews>
  <sheetFormatPr defaultRowHeight="12.75" outlineLevelCol="1" x14ac:dyDescent="0.2"/>
  <cols>
    <col min="1" max="1" width="9.140625" hidden="1" customWidth="1" outlineLevel="1"/>
    <col min="2" max="2" width="4.28515625" customWidth="1" collapsed="1"/>
    <col min="3" max="3" width="32.28515625" style="5" bestFit="1" customWidth="1"/>
    <col min="4" max="11" width="6.7109375" hidden="1" customWidth="1" outlineLevel="1"/>
    <col min="12" max="12" width="8.85546875" customWidth="1" collapsed="1"/>
    <col min="13" max="38" width="8.85546875" customWidth="1"/>
    <col min="39" max="81" width="6.85546875" customWidth="1"/>
  </cols>
  <sheetData>
    <row r="1" spans="1:27" ht="15" x14ac:dyDescent="0.2">
      <c r="B1" s="31" t="s">
        <v>744</v>
      </c>
    </row>
    <row r="3" spans="1:27" ht="20.100000000000001" customHeight="1" x14ac:dyDescent="0.2">
      <c r="B3" s="151" t="s">
        <v>39</v>
      </c>
      <c r="C3" s="48"/>
      <c r="D3" s="49" t="s">
        <v>93</v>
      </c>
      <c r="E3" s="49" t="s">
        <v>94</v>
      </c>
      <c r="F3" s="49" t="s">
        <v>95</v>
      </c>
      <c r="G3" s="49" t="s">
        <v>45</v>
      </c>
      <c r="H3" s="49" t="s">
        <v>46</v>
      </c>
      <c r="I3" s="49" t="s">
        <v>47</v>
      </c>
      <c r="J3" s="49" t="s">
        <v>48</v>
      </c>
      <c r="K3" s="49" t="s">
        <v>49</v>
      </c>
      <c r="L3" s="156" t="str">
        <f>E_ind!L$3</f>
        <v>FY95</v>
      </c>
      <c r="M3" s="156" t="str">
        <f>E_ind!M$3</f>
        <v>FY96</v>
      </c>
      <c r="N3" s="156" t="str">
        <f>E_ind!N$3</f>
        <v>FY97</v>
      </c>
      <c r="O3" s="156" t="str">
        <f>E_ind!O$3</f>
        <v>FY98</v>
      </c>
      <c r="P3" s="156" t="str">
        <f>E_ind!P$3</f>
        <v>FY99</v>
      </c>
      <c r="Q3" s="156" t="str">
        <f>E_ind!Q$3</f>
        <v>FY00</v>
      </c>
      <c r="R3" s="156" t="str">
        <f>E_ind!R$3</f>
        <v>FY01</v>
      </c>
      <c r="S3" s="156" t="str">
        <f>E_ind!S$3</f>
        <v>FY02</v>
      </c>
      <c r="T3" s="156" t="str">
        <f>E_ind!T$3</f>
        <v>FY03</v>
      </c>
      <c r="U3" s="156" t="str">
        <f>E_ind!U$3</f>
        <v>FY04</v>
      </c>
      <c r="V3" s="156" t="str">
        <f>E_ind!V$3</f>
        <v>FY05</v>
      </c>
      <c r="W3" s="156" t="str">
        <f>E_ind!W$3</f>
        <v>FY06</v>
      </c>
      <c r="X3" s="156" t="str">
        <f>E_ind!X$3</f>
        <v>FY07</v>
      </c>
      <c r="Y3" s="156" t="str">
        <f>E_ind!Y$3</f>
        <v>FY08</v>
      </c>
      <c r="Z3" s="156" t="str">
        <f>E_ind!Z$3</f>
        <v>FY09</v>
      </c>
      <c r="AA3" s="156" t="str">
        <f>E_ind!AA$3</f>
        <v>FY10</v>
      </c>
    </row>
    <row r="4" spans="1:27" ht="20.100000000000001" customHeight="1" x14ac:dyDescent="0.2">
      <c r="A4" t="s">
        <v>39</v>
      </c>
      <c r="B4" s="7" t="s">
        <v>97</v>
      </c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>
        <f t="shared" ref="L4:W4" si="0">L16+L27+L41+L53</f>
        <v>6677.01</v>
      </c>
      <c r="M4" s="51">
        <f t="shared" si="0"/>
        <v>6453.39</v>
      </c>
      <c r="N4" s="51">
        <f t="shared" si="0"/>
        <v>6167.13</v>
      </c>
      <c r="O4" s="51">
        <f t="shared" si="0"/>
        <v>6314.26</v>
      </c>
      <c r="P4" s="51">
        <f t="shared" si="0"/>
        <v>6579.14</v>
      </c>
      <c r="Q4" s="51">
        <f t="shared" si="0"/>
        <v>7291.76</v>
      </c>
      <c r="R4" s="51">
        <f t="shared" si="0"/>
        <v>7195.26</v>
      </c>
      <c r="S4" s="51">
        <f t="shared" si="0"/>
        <v>6999.63</v>
      </c>
      <c r="T4" s="51">
        <f t="shared" si="0"/>
        <v>6948.39</v>
      </c>
      <c r="U4" s="51">
        <f t="shared" si="0"/>
        <v>7102.64</v>
      </c>
      <c r="V4" s="51">
        <f t="shared" si="0"/>
        <v>6847.89</v>
      </c>
      <c r="W4" s="51">
        <f t="shared" si="0"/>
        <v>6687.63</v>
      </c>
      <c r="X4" s="51">
        <f t="shared" ref="X4:Y12" si="1">X16+X27+X41+X53</f>
        <v>6933.26</v>
      </c>
      <c r="Y4" s="51">
        <f t="shared" si="1"/>
        <v>6767.63</v>
      </c>
      <c r="Z4" s="51">
        <f t="shared" ref="Z4:AA4" si="2">Z16+Z27+Z41+Z53</f>
        <v>6987.77</v>
      </c>
      <c r="AA4" s="51">
        <f t="shared" si="2"/>
        <v>7554.14</v>
      </c>
    </row>
    <row r="5" spans="1:27" x14ac:dyDescent="0.2">
      <c r="B5" s="7" t="s">
        <v>98</v>
      </c>
      <c r="C5" s="50" t="s">
        <v>99</v>
      </c>
      <c r="D5" s="51"/>
      <c r="E5" s="51"/>
      <c r="F5" s="51"/>
      <c r="G5" s="51"/>
      <c r="H5" s="51"/>
      <c r="I5" s="51"/>
      <c r="J5" s="51"/>
      <c r="K5" s="51"/>
      <c r="L5" s="51">
        <f t="shared" ref="L5:W5" si="3">L17+L28+L42+L54</f>
        <v>951</v>
      </c>
      <c r="M5" s="51">
        <f t="shared" si="3"/>
        <v>1002</v>
      </c>
      <c r="N5" s="51">
        <f t="shared" si="3"/>
        <v>1046.75</v>
      </c>
      <c r="O5" s="51">
        <f t="shared" si="3"/>
        <v>1032.75</v>
      </c>
      <c r="P5" s="51">
        <f t="shared" si="3"/>
        <v>978.38</v>
      </c>
      <c r="Q5" s="51">
        <f t="shared" si="3"/>
        <v>987.63</v>
      </c>
      <c r="R5" s="51">
        <f t="shared" si="3"/>
        <v>913.63</v>
      </c>
      <c r="S5" s="51">
        <f t="shared" si="3"/>
        <v>880.88</v>
      </c>
      <c r="T5" s="51">
        <f t="shared" si="3"/>
        <v>881.5</v>
      </c>
      <c r="U5" s="51">
        <f t="shared" si="3"/>
        <v>870.25</v>
      </c>
      <c r="V5" s="51">
        <f t="shared" si="3"/>
        <v>770.75</v>
      </c>
      <c r="W5" s="51">
        <f t="shared" si="3"/>
        <v>707.75</v>
      </c>
      <c r="X5" s="51">
        <f t="shared" si="1"/>
        <v>694.88</v>
      </c>
      <c r="Y5" s="51">
        <f t="shared" si="1"/>
        <v>681</v>
      </c>
      <c r="Z5" s="51">
        <f t="shared" ref="Z5:AA5" si="4">Z17+Z28+Z42+Z54</f>
        <v>687.5</v>
      </c>
      <c r="AA5" s="51">
        <f t="shared" si="4"/>
        <v>700.75</v>
      </c>
    </row>
    <row r="6" spans="1:27" x14ac:dyDescent="0.2">
      <c r="B6" s="7" t="s">
        <v>100</v>
      </c>
      <c r="C6" s="50" t="s">
        <v>101</v>
      </c>
      <c r="D6" s="51"/>
      <c r="E6" s="51"/>
      <c r="F6" s="51"/>
      <c r="G6" s="51"/>
      <c r="H6" s="51"/>
      <c r="I6" s="51"/>
      <c r="J6" s="51"/>
      <c r="K6" s="51"/>
      <c r="L6" s="51">
        <f t="shared" ref="L6:W6" si="5">L18+L29+L43+L55</f>
        <v>218.75</v>
      </c>
      <c r="M6" s="51">
        <f t="shared" si="5"/>
        <v>210</v>
      </c>
      <c r="N6" s="51">
        <f t="shared" si="5"/>
        <v>207</v>
      </c>
      <c r="O6" s="51">
        <f t="shared" si="5"/>
        <v>208</v>
      </c>
      <c r="P6" s="51">
        <f t="shared" si="5"/>
        <v>201</v>
      </c>
      <c r="Q6" s="51">
        <f t="shared" si="5"/>
        <v>195.75</v>
      </c>
      <c r="R6" s="51">
        <f t="shared" si="5"/>
        <v>199.5</v>
      </c>
      <c r="S6" s="51">
        <f t="shared" si="5"/>
        <v>195.5</v>
      </c>
      <c r="T6" s="51">
        <f t="shared" si="5"/>
        <v>169.25</v>
      </c>
      <c r="U6" s="51">
        <f t="shared" si="5"/>
        <v>170.25</v>
      </c>
      <c r="V6" s="51">
        <f t="shared" si="5"/>
        <v>181.75</v>
      </c>
      <c r="W6" s="51">
        <f t="shared" si="5"/>
        <v>187.75</v>
      </c>
      <c r="X6" s="51">
        <f t="shared" si="1"/>
        <v>192.75</v>
      </c>
      <c r="Y6" s="51">
        <f t="shared" si="1"/>
        <v>188.25</v>
      </c>
      <c r="Z6" s="51">
        <f t="shared" ref="Z6:AA6" si="6">Z18+Z29+Z43+Z55</f>
        <v>186.25</v>
      </c>
      <c r="AA6" s="51">
        <f t="shared" si="6"/>
        <v>205.75</v>
      </c>
    </row>
    <row r="7" spans="1:27" x14ac:dyDescent="0.2">
      <c r="B7" s="7" t="s">
        <v>102</v>
      </c>
      <c r="C7" s="50" t="s">
        <v>103</v>
      </c>
      <c r="D7" s="51"/>
      <c r="E7" s="51"/>
      <c r="F7" s="51"/>
      <c r="G7" s="51"/>
      <c r="H7" s="51"/>
      <c r="I7" s="51"/>
      <c r="J7" s="51"/>
      <c r="K7" s="51"/>
      <c r="L7" s="51">
        <f t="shared" ref="L7:W7" si="7">L19+L30+L44+L56</f>
        <v>685.75</v>
      </c>
      <c r="M7" s="51">
        <f t="shared" si="7"/>
        <v>658.61538461538464</v>
      </c>
      <c r="N7" s="51">
        <f t="shared" si="7"/>
        <v>670.19230769230774</v>
      </c>
      <c r="O7" s="51">
        <f t="shared" si="7"/>
        <v>678.34615384615381</v>
      </c>
      <c r="P7" s="51">
        <f t="shared" si="7"/>
        <v>828.11111111111109</v>
      </c>
      <c r="Q7" s="51">
        <f t="shared" si="7"/>
        <v>827.92</v>
      </c>
      <c r="R7" s="51">
        <f t="shared" si="7"/>
        <v>838.96153846153845</v>
      </c>
      <c r="S7" s="51">
        <f t="shared" si="7"/>
        <v>826.38461538461536</v>
      </c>
      <c r="T7" s="51">
        <f t="shared" si="7"/>
        <v>854.42307692307691</v>
      </c>
      <c r="U7" s="51">
        <f t="shared" si="7"/>
        <v>851.07692307692298</v>
      </c>
      <c r="V7" s="51">
        <f t="shared" si="7"/>
        <v>655.23076923076917</v>
      </c>
      <c r="W7" s="51">
        <f t="shared" si="7"/>
        <v>665.2</v>
      </c>
      <c r="X7" s="51">
        <f t="shared" si="1"/>
        <v>737.46153846153845</v>
      </c>
      <c r="Y7" s="51">
        <f t="shared" si="1"/>
        <v>853.88424908424895</v>
      </c>
      <c r="Z7" s="51">
        <f t="shared" ref="Z7:AA7" si="8">Z19+Z30+Z44+Z56</f>
        <v>897.03703703703707</v>
      </c>
      <c r="AA7" s="51">
        <f t="shared" si="8"/>
        <v>940.5</v>
      </c>
    </row>
    <row r="8" spans="1:27" x14ac:dyDescent="0.2">
      <c r="B8" s="7" t="s">
        <v>104</v>
      </c>
      <c r="C8" s="50" t="s">
        <v>105</v>
      </c>
      <c r="D8" s="51"/>
      <c r="E8" s="51"/>
      <c r="F8" s="51"/>
      <c r="G8" s="51"/>
      <c r="H8" s="51"/>
      <c r="I8" s="51"/>
      <c r="J8" s="51"/>
      <c r="K8" s="51"/>
      <c r="L8" s="51">
        <f t="shared" ref="L8:W8" si="9">L20+L31+L45+L57</f>
        <v>6097.8365721997297</v>
      </c>
      <c r="M8" s="51">
        <f t="shared" si="9"/>
        <v>5921.1139601139603</v>
      </c>
      <c r="N8" s="51">
        <f t="shared" si="9"/>
        <v>5496.6638795986619</v>
      </c>
      <c r="O8" s="51">
        <f t="shared" si="9"/>
        <v>4933.1056410256406</v>
      </c>
      <c r="P8" s="51">
        <f t="shared" si="9"/>
        <v>4658.4648351648357</v>
      </c>
      <c r="Q8" s="51">
        <f t="shared" si="9"/>
        <v>4695.4259621859619</v>
      </c>
      <c r="R8" s="51">
        <f t="shared" si="9"/>
        <v>4920.4500000000007</v>
      </c>
      <c r="S8" s="51">
        <f t="shared" si="9"/>
        <v>5085.3461538461534</v>
      </c>
      <c r="T8" s="51">
        <f t="shared" si="9"/>
        <v>4814.6769230769232</v>
      </c>
      <c r="U8" s="51">
        <f t="shared" si="9"/>
        <v>4763.1801709401707</v>
      </c>
      <c r="V8" s="51">
        <f t="shared" si="9"/>
        <v>5233.8846153846152</v>
      </c>
      <c r="W8" s="51">
        <f t="shared" si="9"/>
        <v>5876.2307692307695</v>
      </c>
      <c r="X8" s="51">
        <f t="shared" si="1"/>
        <v>5377.1676923076921</v>
      </c>
      <c r="Y8" s="51">
        <f t="shared" si="1"/>
        <v>4934.2300854700852</v>
      </c>
      <c r="Z8" s="51">
        <f t="shared" ref="Z8:AA8" si="10">Z20+Z31+Z45+Z57</f>
        <v>4792.9074074074069</v>
      </c>
      <c r="AA8" s="51">
        <f t="shared" si="10"/>
        <v>4843.7692307692305</v>
      </c>
    </row>
    <row r="9" spans="1:27" x14ac:dyDescent="0.2">
      <c r="B9" s="7" t="s">
        <v>106</v>
      </c>
      <c r="C9" s="50" t="s">
        <v>10</v>
      </c>
      <c r="D9" s="51"/>
      <c r="E9" s="51"/>
      <c r="F9" s="51"/>
      <c r="G9" s="51"/>
      <c r="H9" s="51"/>
      <c r="I9" s="51"/>
      <c r="J9" s="51"/>
      <c r="K9" s="51"/>
      <c r="L9" s="51">
        <f t="shared" ref="L9:W9" si="11">L21+L32+L46+L58</f>
        <v>1169.26</v>
      </c>
      <c r="M9" s="51">
        <f t="shared" si="11"/>
        <v>1202.6300000000001</v>
      </c>
      <c r="N9" s="51">
        <f t="shared" si="11"/>
        <v>1126.8800000000001</v>
      </c>
      <c r="O9" s="51">
        <f t="shared" si="11"/>
        <v>1308.6300000000001</v>
      </c>
      <c r="P9" s="51">
        <f t="shared" si="11"/>
        <v>801.03250000000003</v>
      </c>
      <c r="Q9" s="51">
        <f t="shared" si="11"/>
        <v>685.41</v>
      </c>
      <c r="R9" s="51">
        <f t="shared" si="11"/>
        <v>704.02250000000004</v>
      </c>
      <c r="S9" s="51">
        <f t="shared" si="11"/>
        <v>959.29000000000008</v>
      </c>
      <c r="T9" s="51">
        <f t="shared" si="11"/>
        <v>871.88</v>
      </c>
      <c r="U9" s="51">
        <f t="shared" si="11"/>
        <v>602.54750000000001</v>
      </c>
      <c r="V9" s="51">
        <f t="shared" si="11"/>
        <v>499.17250000000001</v>
      </c>
      <c r="W9" s="51">
        <f t="shared" si="11"/>
        <v>590.5</v>
      </c>
      <c r="X9" s="51">
        <f t="shared" si="1"/>
        <v>541.88</v>
      </c>
      <c r="Y9" s="51">
        <f t="shared" si="1"/>
        <v>384.13</v>
      </c>
      <c r="Z9" s="51">
        <f t="shared" ref="Z9:AA9" si="12">Z21+Z32+Z46+Z58</f>
        <v>378.13</v>
      </c>
      <c r="AA9" s="51">
        <f t="shared" si="12"/>
        <v>389.38</v>
      </c>
    </row>
    <row r="10" spans="1:27" x14ac:dyDescent="0.2">
      <c r="B10" s="7" t="s">
        <v>107</v>
      </c>
      <c r="C10" s="50" t="s">
        <v>11</v>
      </c>
      <c r="D10" s="51"/>
      <c r="E10" s="51"/>
      <c r="F10" s="51"/>
      <c r="G10" s="51"/>
      <c r="H10" s="51"/>
      <c r="I10" s="51"/>
      <c r="J10" s="51"/>
      <c r="K10" s="51"/>
      <c r="L10" s="51">
        <f t="shared" ref="L10:W10" si="13">L22+L33+L47+L59</f>
        <v>873.50749999999994</v>
      </c>
      <c r="M10" s="51">
        <f t="shared" si="13"/>
        <v>926.98083333333329</v>
      </c>
      <c r="N10" s="51">
        <f t="shared" si="13"/>
        <v>1051.8699999999999</v>
      </c>
      <c r="O10" s="51">
        <f t="shared" si="13"/>
        <v>1060.3274999999999</v>
      </c>
      <c r="P10" s="51">
        <f t="shared" si="13"/>
        <v>1355.2531481481483</v>
      </c>
      <c r="Q10" s="51">
        <f t="shared" si="13"/>
        <v>1171.7775000000001</v>
      </c>
      <c r="R10" s="51">
        <f t="shared" si="13"/>
        <v>1266.0065384615386</v>
      </c>
      <c r="S10" s="51">
        <f t="shared" si="13"/>
        <v>1303.8888461538461</v>
      </c>
      <c r="T10" s="51">
        <f t="shared" si="13"/>
        <v>1386.365576923077</v>
      </c>
      <c r="U10" s="51">
        <f t="shared" si="13"/>
        <v>1485.2296153846155</v>
      </c>
      <c r="V10" s="51">
        <f t="shared" si="13"/>
        <v>1411.6301923076921</v>
      </c>
      <c r="W10" s="51">
        <f t="shared" si="13"/>
        <v>1008.9807692307692</v>
      </c>
      <c r="X10" s="51">
        <f t="shared" si="1"/>
        <v>1000.3846153846155</v>
      </c>
      <c r="Y10" s="51">
        <f t="shared" si="1"/>
        <v>977.34805860805864</v>
      </c>
      <c r="Z10" s="51">
        <f t="shared" ref="Z10:AA10" si="14">Z22+Z33+Z47+Z59</f>
        <v>926.5374074074075</v>
      </c>
      <c r="AA10" s="51">
        <f t="shared" si="14"/>
        <v>893.38461538461536</v>
      </c>
    </row>
    <row r="11" spans="1:27" x14ac:dyDescent="0.2">
      <c r="B11" s="7" t="s">
        <v>108</v>
      </c>
      <c r="C11" s="50" t="s">
        <v>109</v>
      </c>
      <c r="D11" s="51"/>
      <c r="E11" s="51"/>
      <c r="F11" s="51"/>
      <c r="G11" s="51"/>
      <c r="H11" s="51"/>
      <c r="I11" s="51"/>
      <c r="J11" s="51"/>
      <c r="K11" s="51"/>
      <c r="L11" s="51">
        <f t="shared" ref="L11:W11" si="15">L23+L34+L48+L60</f>
        <v>639.25</v>
      </c>
      <c r="M11" s="51">
        <f t="shared" si="15"/>
        <v>579.51</v>
      </c>
      <c r="N11" s="51">
        <f t="shared" si="15"/>
        <v>593.76</v>
      </c>
      <c r="O11" s="51">
        <f t="shared" si="15"/>
        <v>615.63</v>
      </c>
      <c r="P11" s="51">
        <f t="shared" si="15"/>
        <v>636.63</v>
      </c>
      <c r="Q11" s="51">
        <f t="shared" si="15"/>
        <v>565.63</v>
      </c>
      <c r="R11" s="51">
        <f t="shared" si="15"/>
        <v>538</v>
      </c>
      <c r="S11" s="51">
        <f t="shared" si="15"/>
        <v>583.63</v>
      </c>
      <c r="T11" s="51">
        <f t="shared" si="15"/>
        <v>569</v>
      </c>
      <c r="U11" s="51">
        <f t="shared" si="15"/>
        <v>566.88</v>
      </c>
      <c r="V11" s="51">
        <f t="shared" si="15"/>
        <v>521.13</v>
      </c>
      <c r="W11" s="51">
        <f t="shared" si="15"/>
        <v>530.5</v>
      </c>
      <c r="X11" s="51">
        <f t="shared" si="1"/>
        <v>535.38</v>
      </c>
      <c r="Y11" s="51">
        <f t="shared" si="1"/>
        <v>555.01</v>
      </c>
      <c r="Z11" s="51">
        <f t="shared" ref="Z11:AA11" si="16">Z23+Z34+Z48+Z60</f>
        <v>553.13</v>
      </c>
      <c r="AA11" s="51">
        <f t="shared" si="16"/>
        <v>575.13</v>
      </c>
    </row>
    <row r="12" spans="1:27" x14ac:dyDescent="0.2">
      <c r="B12" s="51" t="s">
        <v>110</v>
      </c>
      <c r="C12" s="50" t="s">
        <v>13</v>
      </c>
      <c r="D12" s="51"/>
      <c r="E12" s="51"/>
      <c r="F12" s="51"/>
      <c r="G12" s="51"/>
      <c r="H12" s="51"/>
      <c r="I12" s="51"/>
      <c r="J12" s="51"/>
      <c r="K12" s="51"/>
      <c r="L12" s="51">
        <f t="shared" ref="L12:W12" si="17">L24+L35+L49+L61</f>
        <v>32.25</v>
      </c>
      <c r="M12" s="51">
        <f t="shared" si="17"/>
        <v>31.63</v>
      </c>
      <c r="N12" s="51">
        <f t="shared" si="17"/>
        <v>26</v>
      </c>
      <c r="O12" s="51">
        <f t="shared" si="17"/>
        <v>25.25</v>
      </c>
      <c r="P12" s="51">
        <f t="shared" si="17"/>
        <v>26.63</v>
      </c>
      <c r="Q12" s="51">
        <f t="shared" si="17"/>
        <v>25.13</v>
      </c>
      <c r="R12" s="51">
        <f t="shared" si="17"/>
        <v>22.25</v>
      </c>
      <c r="S12" s="51">
        <f t="shared" si="17"/>
        <v>25.13</v>
      </c>
      <c r="T12" s="51">
        <f t="shared" si="17"/>
        <v>22.25</v>
      </c>
      <c r="U12" s="51">
        <f t="shared" si="17"/>
        <v>20.75</v>
      </c>
      <c r="V12" s="51">
        <f t="shared" si="17"/>
        <v>20.13</v>
      </c>
      <c r="W12" s="51">
        <f t="shared" si="17"/>
        <v>18.75</v>
      </c>
      <c r="X12" s="51">
        <f t="shared" si="1"/>
        <v>19.25</v>
      </c>
      <c r="Y12" s="51">
        <f t="shared" si="1"/>
        <v>18.38</v>
      </c>
      <c r="Z12" s="51">
        <f t="shared" ref="Z12:AA12" si="18">Z24+Z35+Z49+Z61</f>
        <v>36</v>
      </c>
      <c r="AA12" s="51">
        <f t="shared" si="18"/>
        <v>30.75</v>
      </c>
    </row>
    <row r="13" spans="1:27" x14ac:dyDescent="0.2">
      <c r="B13" s="7" t="s">
        <v>111</v>
      </c>
      <c r="C13" s="52" t="s">
        <v>112</v>
      </c>
      <c r="D13" s="51"/>
      <c r="E13" s="51"/>
      <c r="F13" s="51"/>
      <c r="G13" s="51"/>
      <c r="H13" s="51"/>
      <c r="I13" s="51"/>
      <c r="J13" s="51"/>
      <c r="K13" s="51"/>
      <c r="L13" s="51">
        <f t="shared" ref="L13:W13" si="19">L50</f>
        <v>18.38</v>
      </c>
      <c r="M13" s="51">
        <f t="shared" si="19"/>
        <v>20.25</v>
      </c>
      <c r="N13" s="51">
        <f t="shared" si="19"/>
        <v>22.38</v>
      </c>
      <c r="O13" s="51">
        <f t="shared" si="19"/>
        <v>25.25</v>
      </c>
      <c r="P13" s="51">
        <f t="shared" si="19"/>
        <v>26.25</v>
      </c>
      <c r="Q13" s="51">
        <f t="shared" si="19"/>
        <v>27.75</v>
      </c>
      <c r="R13" s="51">
        <f t="shared" si="19"/>
        <v>29.5</v>
      </c>
      <c r="S13" s="51">
        <f t="shared" si="19"/>
        <v>31.75</v>
      </c>
      <c r="T13" s="51">
        <f t="shared" si="19"/>
        <v>30.5</v>
      </c>
      <c r="U13" s="51">
        <f t="shared" si="19"/>
        <v>35</v>
      </c>
      <c r="V13" s="51">
        <f t="shared" si="19"/>
        <v>32</v>
      </c>
      <c r="W13" s="51">
        <f t="shared" si="19"/>
        <v>33.75</v>
      </c>
      <c r="X13" s="51">
        <f>X50</f>
        <v>36.130000000000003</v>
      </c>
      <c r="Y13" s="51">
        <f>Y50</f>
        <v>37</v>
      </c>
      <c r="Z13" s="51">
        <f t="shared" ref="Z13:AA13" si="20">Z50</f>
        <v>39.75</v>
      </c>
      <c r="AA13" s="51">
        <f t="shared" si="20"/>
        <v>45</v>
      </c>
    </row>
    <row r="14" spans="1:27" ht="20.100000000000001" customHeight="1" x14ac:dyDescent="0.2">
      <c r="B14" s="53"/>
      <c r="C14" s="54" t="s">
        <v>37</v>
      </c>
      <c r="D14" s="44">
        <f t="shared" ref="D14:K14" si="21">SUM(D4:D11)</f>
        <v>0</v>
      </c>
      <c r="E14" s="44">
        <f t="shared" si="21"/>
        <v>0</v>
      </c>
      <c r="F14" s="44">
        <f t="shared" si="21"/>
        <v>0</v>
      </c>
      <c r="G14" s="44">
        <f t="shared" si="21"/>
        <v>0</v>
      </c>
      <c r="H14" s="44">
        <f t="shared" si="21"/>
        <v>0</v>
      </c>
      <c r="I14" s="44">
        <f t="shared" si="21"/>
        <v>0</v>
      </c>
      <c r="J14" s="44">
        <f t="shared" si="21"/>
        <v>0</v>
      </c>
      <c r="K14" s="44">
        <f t="shared" si="21"/>
        <v>0</v>
      </c>
      <c r="L14" s="44">
        <f t="shared" ref="L14:Y14" si="22">SUM(L4:L13)</f>
        <v>17362.994072199734</v>
      </c>
      <c r="M14" s="44">
        <f t="shared" si="22"/>
        <v>17006.12017806268</v>
      </c>
      <c r="N14" s="44">
        <f t="shared" si="22"/>
        <v>16408.626187290971</v>
      </c>
      <c r="O14" s="44">
        <f t="shared" si="22"/>
        <v>16201.549294871793</v>
      </c>
      <c r="P14" s="44">
        <f t="shared" si="22"/>
        <v>16090.891594424094</v>
      </c>
      <c r="Q14" s="44">
        <f t="shared" si="22"/>
        <v>16474.183462185963</v>
      </c>
      <c r="R14" s="44">
        <f t="shared" si="22"/>
        <v>16627.580576923079</v>
      </c>
      <c r="S14" s="44">
        <f t="shared" si="22"/>
        <v>16891.429615384615</v>
      </c>
      <c r="T14" s="44">
        <f t="shared" si="22"/>
        <v>16548.235576923078</v>
      </c>
      <c r="U14" s="44">
        <f t="shared" si="22"/>
        <v>16467.804209401711</v>
      </c>
      <c r="V14" s="44">
        <f t="shared" si="22"/>
        <v>16173.568076923075</v>
      </c>
      <c r="W14" s="44">
        <f t="shared" si="22"/>
        <v>16307.041538461539</v>
      </c>
      <c r="X14" s="44">
        <f t="shared" si="22"/>
        <v>16068.543846153843</v>
      </c>
      <c r="Y14" s="44">
        <f t="shared" si="22"/>
        <v>15396.86239316239</v>
      </c>
      <c r="Z14" s="44">
        <f t="shared" ref="Z14:AA14" si="23">SUM(Z4:Z13)</f>
        <v>15485.01185185185</v>
      </c>
      <c r="AA14" s="44">
        <f t="shared" si="23"/>
        <v>16178.553846153844</v>
      </c>
    </row>
    <row r="15" spans="1:27" ht="20.100000000000001" customHeight="1" x14ac:dyDescent="0.25">
      <c r="A15" s="45"/>
      <c r="B15" s="41" t="s">
        <v>41</v>
      </c>
      <c r="C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1:27" ht="20.100000000000001" customHeight="1" x14ac:dyDescent="0.2">
      <c r="A16" t="s">
        <v>41</v>
      </c>
      <c r="B16" s="51" t="s">
        <v>97</v>
      </c>
      <c r="C16" s="50" t="s">
        <v>1</v>
      </c>
      <c r="D16" s="51"/>
      <c r="E16" s="51"/>
      <c r="F16" s="51"/>
      <c r="G16" s="51"/>
      <c r="H16" s="51"/>
      <c r="I16" s="51"/>
      <c r="J16" s="51"/>
      <c r="K16" s="51"/>
      <c r="L16" s="51">
        <v>1889.5</v>
      </c>
      <c r="M16" s="51">
        <v>1654.75</v>
      </c>
      <c r="N16" s="51">
        <v>1517.13</v>
      </c>
      <c r="O16" s="51">
        <v>1526.38</v>
      </c>
      <c r="P16" s="51">
        <v>1617.5</v>
      </c>
      <c r="Q16" s="51">
        <v>1911</v>
      </c>
      <c r="R16" s="51">
        <v>1809.63</v>
      </c>
      <c r="S16" s="51">
        <v>1728.63</v>
      </c>
      <c r="T16" s="51">
        <v>1772.75</v>
      </c>
      <c r="U16" s="51">
        <v>1814.63</v>
      </c>
      <c r="V16" s="51">
        <v>1761.13</v>
      </c>
      <c r="W16" s="51">
        <v>1679</v>
      </c>
      <c r="X16" s="51">
        <v>1751.5</v>
      </c>
      <c r="Y16" s="51">
        <v>1522.25</v>
      </c>
      <c r="Z16" s="51">
        <v>1494.63</v>
      </c>
      <c r="AA16" s="51">
        <v>1724.38</v>
      </c>
    </row>
    <row r="17" spans="1:27" x14ac:dyDescent="0.2">
      <c r="B17" s="51" t="s">
        <v>98</v>
      </c>
      <c r="C17" s="50" t="s">
        <v>99</v>
      </c>
      <c r="D17" s="51"/>
      <c r="E17" s="51"/>
      <c r="F17" s="51"/>
      <c r="G17" s="51"/>
      <c r="H17" s="51"/>
      <c r="I17" s="51"/>
      <c r="J17" s="51"/>
      <c r="K17" s="51"/>
      <c r="L17" s="51">
        <v>0</v>
      </c>
      <c r="M17" s="51">
        <v>44.25</v>
      </c>
      <c r="N17" s="51">
        <v>88.75</v>
      </c>
      <c r="O17" s="51">
        <v>86.25</v>
      </c>
      <c r="P17" s="51">
        <v>96.25</v>
      </c>
      <c r="Q17" s="51">
        <v>100</v>
      </c>
      <c r="R17" s="51">
        <v>99.75</v>
      </c>
      <c r="S17" s="51">
        <v>99.5</v>
      </c>
      <c r="T17" s="51">
        <v>96.25</v>
      </c>
      <c r="U17" s="51">
        <v>91</v>
      </c>
      <c r="V17" s="51">
        <v>81.5</v>
      </c>
      <c r="W17" s="51">
        <v>78.75</v>
      </c>
      <c r="X17" s="51">
        <v>76.25</v>
      </c>
      <c r="Y17" s="51">
        <v>67.5</v>
      </c>
      <c r="Z17" s="51">
        <v>62.75</v>
      </c>
      <c r="AA17" s="51">
        <v>69.5</v>
      </c>
    </row>
    <row r="18" spans="1:27" x14ac:dyDescent="0.2">
      <c r="B18" s="51" t="s">
        <v>100</v>
      </c>
      <c r="C18" s="50" t="s">
        <v>101</v>
      </c>
      <c r="D18" s="51"/>
      <c r="E18" s="51"/>
      <c r="F18" s="51"/>
      <c r="G18" s="51"/>
      <c r="H18" s="51"/>
      <c r="I18" s="51"/>
      <c r="J18" s="51"/>
      <c r="K18" s="51"/>
      <c r="L18" s="51">
        <v>30.25</v>
      </c>
      <c r="M18" s="51">
        <v>24.25</v>
      </c>
      <c r="N18" s="51">
        <v>21.75</v>
      </c>
      <c r="O18" s="51">
        <v>20.25</v>
      </c>
      <c r="P18" s="51">
        <v>19.75</v>
      </c>
      <c r="Q18" s="51">
        <v>18.75</v>
      </c>
      <c r="R18" s="51">
        <v>18.5</v>
      </c>
      <c r="S18" s="51">
        <v>17.25</v>
      </c>
      <c r="T18" s="51">
        <v>16.5</v>
      </c>
      <c r="U18" s="51">
        <v>17.5</v>
      </c>
      <c r="V18" s="51">
        <v>19</v>
      </c>
      <c r="W18" s="51">
        <v>18</v>
      </c>
      <c r="X18" s="51">
        <v>18.75</v>
      </c>
      <c r="Y18" s="51">
        <v>18.5</v>
      </c>
      <c r="Z18" s="51">
        <v>17</v>
      </c>
      <c r="AA18" s="51">
        <v>16.5</v>
      </c>
    </row>
    <row r="19" spans="1:27" x14ac:dyDescent="0.2">
      <c r="B19" s="7" t="s">
        <v>102</v>
      </c>
      <c r="C19" s="50" t="s">
        <v>103</v>
      </c>
      <c r="D19" s="51"/>
      <c r="E19" s="51"/>
      <c r="F19" s="51"/>
      <c r="G19" s="51"/>
      <c r="H19" s="51"/>
      <c r="I19" s="51"/>
      <c r="J19" s="51"/>
      <c r="K19" s="51"/>
      <c r="L19" s="51">
        <v>58.199356387040467</v>
      </c>
      <c r="M19" s="51">
        <v>55.896451317854172</v>
      </c>
      <c r="N19" s="51">
        <v>56.878980624480789</v>
      </c>
      <c r="O19" s="51">
        <v>57.570994621174606</v>
      </c>
      <c r="P19" s="51">
        <v>206.7037037037037</v>
      </c>
      <c r="Q19" s="51">
        <v>227.24</v>
      </c>
      <c r="R19" s="51">
        <v>228.80769230769232</v>
      </c>
      <c r="S19" s="51">
        <v>205.07692307692307</v>
      </c>
      <c r="T19" s="51">
        <v>247.96153846153845</v>
      </c>
      <c r="U19" s="51">
        <v>268.34615384615387</v>
      </c>
      <c r="V19" s="51">
        <v>65.65384615384616</v>
      </c>
      <c r="W19" s="51">
        <v>67.12</v>
      </c>
      <c r="X19" s="51">
        <v>116</v>
      </c>
      <c r="Y19" s="51">
        <v>184.35018315018314</v>
      </c>
      <c r="Z19" s="51">
        <v>192.51851851851853</v>
      </c>
      <c r="AA19" s="51">
        <v>208.38461538461542</v>
      </c>
    </row>
    <row r="20" spans="1:27" x14ac:dyDescent="0.2">
      <c r="B20" s="51" t="s">
        <v>104</v>
      </c>
      <c r="C20" s="50" t="s">
        <v>105</v>
      </c>
      <c r="D20" s="51"/>
      <c r="E20" s="51"/>
      <c r="F20" s="51"/>
      <c r="G20" s="51"/>
      <c r="H20" s="51"/>
      <c r="I20" s="51"/>
      <c r="J20" s="51"/>
      <c r="K20" s="51"/>
      <c r="L20" s="51">
        <v>2833.5833333333335</v>
      </c>
      <c r="M20" s="51">
        <v>2679.037037037037</v>
      </c>
      <c r="N20" s="51">
        <v>2473.086956521739</v>
      </c>
      <c r="O20" s="51">
        <v>2250.8888888888887</v>
      </c>
      <c r="P20" s="51">
        <v>2119.6153846153848</v>
      </c>
      <c r="Q20" s="51">
        <v>2141.7272727272725</v>
      </c>
      <c r="R20" s="51">
        <v>2373.9499999999998</v>
      </c>
      <c r="S20" s="51">
        <v>2463.5384615384614</v>
      </c>
      <c r="T20" s="51">
        <v>2172.7307692307691</v>
      </c>
      <c r="U20" s="51">
        <v>2111.2399999999998</v>
      </c>
      <c r="V20" s="51">
        <v>2297.8461538461538</v>
      </c>
      <c r="W20" s="51">
        <v>2763</v>
      </c>
      <c r="X20" s="51">
        <v>2316.2399999999998</v>
      </c>
      <c r="Y20" s="51">
        <v>1978.6923076923076</v>
      </c>
      <c r="Z20" s="51">
        <v>1842</v>
      </c>
      <c r="AA20" s="51">
        <v>1870.6153846153845</v>
      </c>
    </row>
    <row r="21" spans="1:27" x14ac:dyDescent="0.2">
      <c r="B21" s="7" t="s">
        <v>106</v>
      </c>
      <c r="C21" s="50" t="s">
        <v>10</v>
      </c>
      <c r="D21" s="51"/>
      <c r="E21" s="51"/>
      <c r="F21" s="51"/>
      <c r="G21" s="51"/>
      <c r="H21" s="51"/>
      <c r="I21" s="51"/>
      <c r="J21" s="51"/>
      <c r="K21" s="51"/>
      <c r="L21" s="51">
        <v>832.38</v>
      </c>
      <c r="M21" s="51">
        <v>795.75</v>
      </c>
      <c r="N21" s="51">
        <v>743.63</v>
      </c>
      <c r="O21" s="51">
        <v>920.38</v>
      </c>
      <c r="P21" s="51">
        <v>390.28250000000003</v>
      </c>
      <c r="Q21" s="51">
        <v>269.90999999999997</v>
      </c>
      <c r="R21" s="51">
        <v>271.27250000000004</v>
      </c>
      <c r="S21" s="51">
        <v>513.66000000000008</v>
      </c>
      <c r="T21" s="51">
        <v>465.75</v>
      </c>
      <c r="U21" s="51">
        <v>239.66749999999999</v>
      </c>
      <c r="V21" s="51">
        <v>143.17250000000001</v>
      </c>
      <c r="W21" s="51">
        <v>227</v>
      </c>
      <c r="X21" s="51">
        <v>165</v>
      </c>
      <c r="Y21" s="51">
        <v>29.5</v>
      </c>
      <c r="Z21" s="51">
        <v>26.5</v>
      </c>
      <c r="AA21" s="51">
        <v>31</v>
      </c>
    </row>
    <row r="22" spans="1:27" x14ac:dyDescent="0.2">
      <c r="B22" s="7" t="s">
        <v>107</v>
      </c>
      <c r="C22" s="50" t="s">
        <v>11</v>
      </c>
      <c r="D22" s="51"/>
      <c r="E22" s="51"/>
      <c r="F22" s="51"/>
      <c r="G22" s="51"/>
      <c r="H22" s="51"/>
      <c r="I22" s="51"/>
      <c r="J22" s="51"/>
      <c r="K22" s="51"/>
      <c r="L22" s="51">
        <v>168.06367187500001</v>
      </c>
      <c r="M22" s="51">
        <v>192.49853515625</v>
      </c>
      <c r="N22" s="51">
        <v>213.55634765625001</v>
      </c>
      <c r="O22" s="51">
        <v>203.75830078125</v>
      </c>
      <c r="P22" s="51">
        <v>333.00925925925924</v>
      </c>
      <c r="Q22" s="51">
        <v>212.85</v>
      </c>
      <c r="R22" s="51">
        <v>200.05307692307693</v>
      </c>
      <c r="S22" s="51">
        <v>211.89923076923077</v>
      </c>
      <c r="T22" s="51">
        <v>223.94230769230768</v>
      </c>
      <c r="U22" s="51">
        <v>325.76923076923077</v>
      </c>
      <c r="V22" s="51">
        <v>276.48076923076923</v>
      </c>
      <c r="W22" s="51">
        <v>41.92307692307692</v>
      </c>
      <c r="X22" s="51">
        <v>53.28846153846154</v>
      </c>
      <c r="Y22" s="51">
        <v>60.579670329670328</v>
      </c>
      <c r="Z22" s="51">
        <v>54.824074074074076</v>
      </c>
      <c r="AA22" s="51">
        <v>40.75</v>
      </c>
    </row>
    <row r="23" spans="1:27" x14ac:dyDescent="0.2">
      <c r="B23" s="51" t="s">
        <v>108</v>
      </c>
      <c r="C23" s="50" t="s">
        <v>109</v>
      </c>
      <c r="D23" s="51"/>
      <c r="E23" s="51"/>
      <c r="F23" s="51"/>
      <c r="G23" s="51"/>
      <c r="H23" s="51"/>
      <c r="I23" s="51"/>
      <c r="J23" s="51"/>
      <c r="K23" s="51"/>
      <c r="L23" s="51">
        <v>289.75</v>
      </c>
      <c r="M23" s="51">
        <v>284.13</v>
      </c>
      <c r="N23" s="51">
        <v>296.88</v>
      </c>
      <c r="O23" s="51">
        <v>301.63</v>
      </c>
      <c r="P23" s="51">
        <v>309.38</v>
      </c>
      <c r="Q23" s="51">
        <v>282.63</v>
      </c>
      <c r="R23" s="51">
        <v>237.75</v>
      </c>
      <c r="S23" s="51">
        <v>279.5</v>
      </c>
      <c r="T23" s="51">
        <v>277</v>
      </c>
      <c r="U23" s="51">
        <v>281.63</v>
      </c>
      <c r="V23" s="51">
        <v>234.38</v>
      </c>
      <c r="W23" s="51">
        <v>256</v>
      </c>
      <c r="X23" s="51">
        <v>248.25</v>
      </c>
      <c r="Y23" s="51">
        <v>250.5</v>
      </c>
      <c r="Z23" s="51">
        <v>247.13</v>
      </c>
      <c r="AA23" s="51">
        <v>257.75</v>
      </c>
    </row>
    <row r="24" spans="1:27" x14ac:dyDescent="0.2">
      <c r="B24" s="51" t="s">
        <v>110</v>
      </c>
      <c r="C24" s="50" t="s">
        <v>13</v>
      </c>
      <c r="D24" s="51"/>
      <c r="E24" s="51"/>
      <c r="F24" s="51"/>
      <c r="G24" s="51"/>
      <c r="H24" s="51"/>
      <c r="I24" s="51"/>
      <c r="J24" s="51"/>
      <c r="K24" s="51"/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1.5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</row>
    <row r="25" spans="1:27" ht="20.100000000000001" customHeight="1" x14ac:dyDescent="0.2">
      <c r="B25" s="53"/>
      <c r="C25" s="50" t="s">
        <v>37</v>
      </c>
      <c r="D25" s="44">
        <f t="shared" ref="D25:Y25" si="24">SUM(D16:D24)</f>
        <v>0</v>
      </c>
      <c r="E25" s="44">
        <f t="shared" si="24"/>
        <v>0</v>
      </c>
      <c r="F25" s="44">
        <f t="shared" si="24"/>
        <v>0</v>
      </c>
      <c r="G25" s="44">
        <f t="shared" si="24"/>
        <v>0</v>
      </c>
      <c r="H25" s="44">
        <f t="shared" si="24"/>
        <v>0</v>
      </c>
      <c r="I25" s="44">
        <f t="shared" si="24"/>
        <v>0</v>
      </c>
      <c r="J25" s="44">
        <f t="shared" si="24"/>
        <v>0</v>
      </c>
      <c r="K25" s="44">
        <f t="shared" si="24"/>
        <v>0</v>
      </c>
      <c r="L25" s="44">
        <f t="shared" si="24"/>
        <v>6101.7263615953743</v>
      </c>
      <c r="M25" s="44">
        <f t="shared" si="24"/>
        <v>5730.562023511141</v>
      </c>
      <c r="N25" s="44">
        <f t="shared" si="24"/>
        <v>5411.6622848024699</v>
      </c>
      <c r="O25" s="44">
        <f t="shared" si="24"/>
        <v>5367.1081842913136</v>
      </c>
      <c r="P25" s="44">
        <f t="shared" si="24"/>
        <v>5092.4908475783477</v>
      </c>
      <c r="Q25" s="44">
        <f t="shared" si="24"/>
        <v>5164.1072727272722</v>
      </c>
      <c r="R25" s="44">
        <f t="shared" si="24"/>
        <v>5239.7132692307696</v>
      </c>
      <c r="S25" s="44">
        <f t="shared" si="24"/>
        <v>5520.5546153846144</v>
      </c>
      <c r="T25" s="44">
        <f t="shared" si="24"/>
        <v>5272.8846153846152</v>
      </c>
      <c r="U25" s="44">
        <f t="shared" si="24"/>
        <v>5149.7828846153834</v>
      </c>
      <c r="V25" s="44">
        <f t="shared" si="24"/>
        <v>4879.1632692307694</v>
      </c>
      <c r="W25" s="44">
        <f t="shared" si="24"/>
        <v>5130.793076923077</v>
      </c>
      <c r="X25" s="44">
        <f t="shared" si="24"/>
        <v>4745.2784615384617</v>
      </c>
      <c r="Y25" s="44">
        <f t="shared" si="24"/>
        <v>4111.8721611721612</v>
      </c>
      <c r="Z25" s="44">
        <f t="shared" ref="Z25:AA25" si="25">SUM(Z16:Z24)</f>
        <v>3937.3525925925924</v>
      </c>
      <c r="AA25" s="44">
        <f t="shared" si="25"/>
        <v>4218.88</v>
      </c>
    </row>
    <row r="26" spans="1:27" s="2" customFormat="1" ht="20.100000000000001" customHeight="1" x14ac:dyDescent="0.2">
      <c r="B26" s="41" t="s">
        <v>42</v>
      </c>
      <c r="C26" s="152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</row>
    <row r="27" spans="1:27" ht="20.100000000000001" customHeight="1" x14ac:dyDescent="0.2">
      <c r="A27" t="s">
        <v>42</v>
      </c>
      <c r="B27" s="51" t="s">
        <v>97</v>
      </c>
      <c r="C27" s="50" t="s">
        <v>1</v>
      </c>
      <c r="D27" s="51"/>
      <c r="E27" s="51"/>
      <c r="F27" s="51"/>
      <c r="G27" s="51"/>
      <c r="H27" s="51"/>
      <c r="I27" s="51"/>
      <c r="J27" s="51"/>
      <c r="K27" s="51"/>
      <c r="L27" s="51">
        <v>444.63</v>
      </c>
      <c r="M27" s="51">
        <v>497.13</v>
      </c>
      <c r="N27" s="51">
        <v>492</v>
      </c>
      <c r="O27" s="51">
        <v>502.25</v>
      </c>
      <c r="P27" s="51">
        <v>540.63</v>
      </c>
      <c r="Q27" s="51">
        <v>629.63</v>
      </c>
      <c r="R27" s="51">
        <v>589.63</v>
      </c>
      <c r="S27" s="51">
        <v>588.75</v>
      </c>
      <c r="T27" s="51">
        <v>662.13</v>
      </c>
      <c r="U27" s="51">
        <v>626.5</v>
      </c>
      <c r="V27" s="51">
        <v>588.88</v>
      </c>
      <c r="W27" s="51">
        <v>620.13</v>
      </c>
      <c r="X27" s="51">
        <v>589.13</v>
      </c>
      <c r="Y27" s="51">
        <v>577.75</v>
      </c>
      <c r="Z27" s="51">
        <v>676.88</v>
      </c>
      <c r="AA27" s="51">
        <v>661.25</v>
      </c>
    </row>
    <row r="28" spans="1:27" x14ac:dyDescent="0.2">
      <c r="B28" s="51" t="s">
        <v>98</v>
      </c>
      <c r="C28" s="50" t="s">
        <v>99</v>
      </c>
      <c r="D28" s="51"/>
      <c r="E28" s="51"/>
      <c r="F28" s="51"/>
      <c r="G28" s="51"/>
      <c r="H28" s="51"/>
      <c r="I28" s="51"/>
      <c r="J28" s="51"/>
      <c r="K28" s="51"/>
      <c r="L28" s="51">
        <v>87.75</v>
      </c>
      <c r="M28" s="51">
        <v>86.5</v>
      </c>
      <c r="N28" s="51">
        <v>87.75</v>
      </c>
      <c r="O28" s="51">
        <v>126</v>
      </c>
      <c r="P28" s="51">
        <v>132.13</v>
      </c>
      <c r="Q28" s="51">
        <v>128.5</v>
      </c>
      <c r="R28" s="51">
        <v>76.5</v>
      </c>
      <c r="S28" s="51">
        <v>73.25</v>
      </c>
      <c r="T28" s="51">
        <v>73</v>
      </c>
      <c r="U28" s="51">
        <v>67.25</v>
      </c>
      <c r="V28" s="51">
        <v>55.25</v>
      </c>
      <c r="W28" s="51">
        <v>53.25</v>
      </c>
      <c r="X28" s="51">
        <v>47.75</v>
      </c>
      <c r="Y28" s="51">
        <v>44.75</v>
      </c>
      <c r="Z28" s="51">
        <v>40.5</v>
      </c>
      <c r="AA28" s="51">
        <v>33.75</v>
      </c>
    </row>
    <row r="29" spans="1:27" x14ac:dyDescent="0.2">
      <c r="B29" s="51" t="s">
        <v>100</v>
      </c>
      <c r="C29" s="50" t="s">
        <v>101</v>
      </c>
      <c r="D29" s="51"/>
      <c r="E29" s="51"/>
      <c r="F29" s="51"/>
      <c r="G29" s="51"/>
      <c r="H29" s="51"/>
      <c r="I29" s="51"/>
      <c r="J29" s="51"/>
      <c r="K29" s="51"/>
      <c r="L29" s="51">
        <v>0.5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0.75</v>
      </c>
      <c r="U29" s="51">
        <v>3.75</v>
      </c>
      <c r="V29" s="51">
        <v>4.25</v>
      </c>
      <c r="W29" s="51">
        <v>3</v>
      </c>
      <c r="X29" s="51">
        <v>4.25</v>
      </c>
      <c r="Y29" s="51">
        <v>3.25</v>
      </c>
      <c r="Z29" s="51">
        <v>4.25</v>
      </c>
      <c r="AA29" s="51">
        <v>8.75</v>
      </c>
    </row>
    <row r="30" spans="1:27" x14ac:dyDescent="0.2">
      <c r="B30" s="51" t="s">
        <v>102</v>
      </c>
      <c r="C30" s="50" t="s">
        <v>103</v>
      </c>
      <c r="D30" s="51"/>
      <c r="E30" s="51"/>
      <c r="F30" s="51"/>
      <c r="G30" s="51"/>
      <c r="H30" s="51"/>
      <c r="I30" s="51"/>
      <c r="J30" s="51"/>
      <c r="K30" s="51"/>
      <c r="L30" s="51">
        <v>46.940997600087279</v>
      </c>
      <c r="M30" s="51">
        <v>45.083577380402964</v>
      </c>
      <c r="N30" s="51">
        <v>45.876041570516328</v>
      </c>
      <c r="O30" s="51">
        <v>46.434189106410123</v>
      </c>
      <c r="P30" s="51">
        <v>46.481481481481481</v>
      </c>
      <c r="Q30" s="51">
        <v>42.6</v>
      </c>
      <c r="R30" s="51">
        <v>46.269230769230766</v>
      </c>
      <c r="S30" s="51">
        <v>44.07692307692308</v>
      </c>
      <c r="T30" s="51">
        <v>44.846153846153847</v>
      </c>
      <c r="U30" s="51">
        <v>44.153846153846153</v>
      </c>
      <c r="V30" s="51">
        <v>45.692307692307693</v>
      </c>
      <c r="W30" s="51">
        <v>46.64</v>
      </c>
      <c r="X30" s="51">
        <v>71.34615384615384</v>
      </c>
      <c r="Y30" s="51">
        <v>110.39706959706959</v>
      </c>
      <c r="Z30" s="51">
        <v>114.5185185185185</v>
      </c>
      <c r="AA30" s="51">
        <v>114.92307692307693</v>
      </c>
    </row>
    <row r="31" spans="1:27" x14ac:dyDescent="0.2">
      <c r="B31" s="51" t="s">
        <v>104</v>
      </c>
      <c r="C31" s="50" t="s">
        <v>105</v>
      </c>
      <c r="D31" s="51"/>
      <c r="E31" s="51"/>
      <c r="F31" s="51"/>
      <c r="G31" s="51"/>
      <c r="H31" s="51"/>
      <c r="I31" s="51"/>
      <c r="J31" s="51"/>
      <c r="K31" s="51"/>
      <c r="L31" s="51">
        <v>756.15</v>
      </c>
      <c r="M31" s="51">
        <v>782.5</v>
      </c>
      <c r="N31" s="51">
        <v>763.03846153846155</v>
      </c>
      <c r="O31" s="51">
        <v>659.44444444444446</v>
      </c>
      <c r="P31" s="51">
        <v>632.79999999999995</v>
      </c>
      <c r="Q31" s="51">
        <v>639.24</v>
      </c>
      <c r="R31" s="51">
        <v>628.80769230769226</v>
      </c>
      <c r="S31" s="51">
        <v>650.65384615384619</v>
      </c>
      <c r="T31" s="51">
        <v>661.38461538461536</v>
      </c>
      <c r="U31" s="51">
        <v>664.76923076923072</v>
      </c>
      <c r="V31" s="51">
        <v>680.96153846153845</v>
      </c>
      <c r="W31" s="51">
        <v>685.73076923076928</v>
      </c>
      <c r="X31" s="51">
        <v>630.15384615384619</v>
      </c>
      <c r="Y31" s="51">
        <v>514.77777777777783</v>
      </c>
      <c r="Z31" s="51">
        <v>499.88461538461536</v>
      </c>
      <c r="AA31" s="51">
        <v>500.30769230769232</v>
      </c>
    </row>
    <row r="32" spans="1:27" x14ac:dyDescent="0.2">
      <c r="B32" s="7" t="s">
        <v>106</v>
      </c>
      <c r="C32" s="50" t="s">
        <v>10</v>
      </c>
      <c r="D32" s="51"/>
      <c r="E32" s="51"/>
      <c r="F32" s="51"/>
      <c r="G32" s="51"/>
      <c r="H32" s="51"/>
      <c r="I32" s="51"/>
      <c r="J32" s="51"/>
      <c r="K32" s="51"/>
      <c r="L32" s="51">
        <v>60.88</v>
      </c>
      <c r="M32" s="51">
        <v>61</v>
      </c>
      <c r="N32" s="51">
        <v>54.25</v>
      </c>
      <c r="O32" s="51">
        <v>56.5</v>
      </c>
      <c r="P32" s="51">
        <v>53.75</v>
      </c>
      <c r="Q32" s="51">
        <v>54</v>
      </c>
      <c r="R32" s="51">
        <v>50</v>
      </c>
      <c r="S32" s="51">
        <v>52.63</v>
      </c>
      <c r="T32" s="51">
        <v>56</v>
      </c>
      <c r="U32" s="51">
        <v>35.5</v>
      </c>
      <c r="V32" s="51">
        <v>31.25</v>
      </c>
      <c r="W32" s="51">
        <v>33.5</v>
      </c>
      <c r="X32" s="51">
        <v>32.880000000000003</v>
      </c>
      <c r="Y32" s="51">
        <v>28.88</v>
      </c>
      <c r="Z32" s="51">
        <v>27.63</v>
      </c>
      <c r="AA32" s="51">
        <v>26.38</v>
      </c>
    </row>
    <row r="33" spans="1:27" x14ac:dyDescent="0.2">
      <c r="B33" s="7" t="s">
        <v>107</v>
      </c>
      <c r="C33" s="50" t="s">
        <v>11</v>
      </c>
      <c r="D33" s="51"/>
      <c r="E33" s="51"/>
      <c r="F33" s="51"/>
      <c r="G33" s="51"/>
      <c r="H33" s="51"/>
      <c r="I33" s="51"/>
      <c r="J33" s="51"/>
      <c r="K33" s="51"/>
      <c r="L33" s="51">
        <v>21.25</v>
      </c>
      <c r="M33" s="51">
        <v>19</v>
      </c>
      <c r="N33" s="51">
        <v>2.75</v>
      </c>
      <c r="O33" s="51">
        <v>4</v>
      </c>
      <c r="P33" s="51">
        <v>22.5</v>
      </c>
      <c r="Q33" s="51">
        <v>9.5</v>
      </c>
      <c r="R33" s="51">
        <v>63</v>
      </c>
      <c r="S33" s="51">
        <v>42.75</v>
      </c>
      <c r="T33" s="51">
        <v>22</v>
      </c>
      <c r="U33" s="51">
        <v>11.5</v>
      </c>
      <c r="V33" s="51">
        <v>17</v>
      </c>
      <c r="W33" s="51">
        <v>10.25</v>
      </c>
      <c r="X33" s="51">
        <v>38</v>
      </c>
      <c r="Y33" s="51">
        <v>14</v>
      </c>
      <c r="Z33" s="51">
        <v>20.75</v>
      </c>
      <c r="AA33" s="51">
        <v>19.75</v>
      </c>
    </row>
    <row r="34" spans="1:27" x14ac:dyDescent="0.2">
      <c r="B34" s="51" t="s">
        <v>108</v>
      </c>
      <c r="C34" s="50" t="s">
        <v>109</v>
      </c>
      <c r="D34" s="51"/>
      <c r="E34" s="51"/>
      <c r="F34" s="51"/>
      <c r="G34" s="51"/>
      <c r="H34" s="51"/>
      <c r="I34" s="51"/>
      <c r="J34" s="51"/>
      <c r="K34" s="51"/>
      <c r="L34" s="51">
        <v>23.75</v>
      </c>
      <c r="M34" s="51">
        <v>3</v>
      </c>
      <c r="N34" s="51">
        <v>3</v>
      </c>
      <c r="O34" s="51">
        <v>3</v>
      </c>
      <c r="P34" s="51">
        <v>3</v>
      </c>
      <c r="Q34" s="51">
        <v>3.5</v>
      </c>
      <c r="R34" s="51">
        <v>2</v>
      </c>
      <c r="S34" s="51">
        <v>1</v>
      </c>
      <c r="T34" s="51">
        <v>4.25</v>
      </c>
      <c r="U34" s="51">
        <v>1</v>
      </c>
      <c r="V34" s="51">
        <v>3</v>
      </c>
      <c r="W34" s="51">
        <v>3.75</v>
      </c>
      <c r="X34" s="51">
        <v>13.25</v>
      </c>
      <c r="Y34" s="51">
        <v>10.5</v>
      </c>
      <c r="Z34" s="51">
        <v>11.5</v>
      </c>
      <c r="AA34" s="51">
        <v>11.25</v>
      </c>
    </row>
    <row r="35" spans="1:27" x14ac:dyDescent="0.2">
      <c r="B35" s="51" t="s">
        <v>110</v>
      </c>
      <c r="C35" s="50" t="s">
        <v>13</v>
      </c>
      <c r="D35" s="51"/>
      <c r="E35" s="51"/>
      <c r="F35" s="51"/>
      <c r="G35" s="51"/>
      <c r="H35" s="51"/>
      <c r="I35" s="51"/>
      <c r="J35" s="51"/>
      <c r="K35" s="51"/>
      <c r="L35" s="51">
        <v>2</v>
      </c>
      <c r="M35" s="51">
        <v>2.5</v>
      </c>
      <c r="N35" s="51">
        <v>0.75</v>
      </c>
      <c r="O35" s="51">
        <v>1</v>
      </c>
      <c r="P35" s="51">
        <v>1.25</v>
      </c>
      <c r="Q35" s="51">
        <v>2.75</v>
      </c>
      <c r="R35" s="51">
        <v>2</v>
      </c>
      <c r="S35" s="51">
        <v>2.25</v>
      </c>
      <c r="T35" s="51">
        <v>3</v>
      </c>
      <c r="U35" s="51">
        <v>3</v>
      </c>
      <c r="V35" s="51">
        <v>2</v>
      </c>
      <c r="W35" s="51">
        <v>1</v>
      </c>
      <c r="X35" s="51">
        <v>1</v>
      </c>
      <c r="Y35" s="51">
        <v>1</v>
      </c>
      <c r="Z35" s="51">
        <v>18.25</v>
      </c>
      <c r="AA35" s="51">
        <v>13.25</v>
      </c>
    </row>
    <row r="36" spans="1:27" ht="20.100000000000001" customHeight="1" x14ac:dyDescent="0.2">
      <c r="B36" s="57"/>
      <c r="C36" s="58" t="s">
        <v>37</v>
      </c>
      <c r="D36" s="42">
        <f t="shared" ref="D36:Y36" si="26">SUM(D27:D35)</f>
        <v>0</v>
      </c>
      <c r="E36" s="42">
        <f t="shared" si="26"/>
        <v>0</v>
      </c>
      <c r="F36" s="42">
        <f t="shared" si="26"/>
        <v>0</v>
      </c>
      <c r="G36" s="42">
        <f t="shared" si="26"/>
        <v>0</v>
      </c>
      <c r="H36" s="42">
        <f t="shared" si="26"/>
        <v>0</v>
      </c>
      <c r="I36" s="42">
        <f t="shared" si="26"/>
        <v>0</v>
      </c>
      <c r="J36" s="42">
        <f t="shared" si="26"/>
        <v>0</v>
      </c>
      <c r="K36" s="42">
        <f t="shared" si="26"/>
        <v>0</v>
      </c>
      <c r="L36" s="42">
        <f t="shared" si="26"/>
        <v>1443.8509976000873</v>
      </c>
      <c r="M36" s="42">
        <f t="shared" si="26"/>
        <v>1496.713577380403</v>
      </c>
      <c r="N36" s="42">
        <f t="shared" si="26"/>
        <v>1449.4145031089779</v>
      </c>
      <c r="O36" s="42">
        <f t="shared" si="26"/>
        <v>1398.6286335508546</v>
      </c>
      <c r="P36" s="42">
        <f t="shared" si="26"/>
        <v>1432.5414814814815</v>
      </c>
      <c r="Q36" s="42">
        <f t="shared" si="26"/>
        <v>1509.72</v>
      </c>
      <c r="R36" s="42">
        <f t="shared" si="26"/>
        <v>1458.206923076923</v>
      </c>
      <c r="S36" s="42">
        <f t="shared" si="26"/>
        <v>1455.3607692307694</v>
      </c>
      <c r="T36" s="42">
        <f t="shared" si="26"/>
        <v>1527.3607692307692</v>
      </c>
      <c r="U36" s="42">
        <f t="shared" si="26"/>
        <v>1457.4230769230769</v>
      </c>
      <c r="V36" s="42">
        <f t="shared" si="26"/>
        <v>1428.2838461538463</v>
      </c>
      <c r="W36" s="42">
        <f t="shared" si="26"/>
        <v>1457.2507692307693</v>
      </c>
      <c r="X36" s="42">
        <f t="shared" si="26"/>
        <v>1427.7600000000002</v>
      </c>
      <c r="Y36" s="42">
        <f t="shared" si="26"/>
        <v>1305.3048473748477</v>
      </c>
      <c r="Z36" s="42">
        <f t="shared" ref="Z36:AA36" si="27">SUM(Z27:Z35)</f>
        <v>1414.1631339031339</v>
      </c>
      <c r="AA36" s="42">
        <f t="shared" si="27"/>
        <v>1389.6107692307694</v>
      </c>
    </row>
    <row r="37" spans="1:27" s="2" customFormat="1" ht="20.100000000000001" customHeight="1" x14ac:dyDescent="0.2">
      <c r="C37" s="15" t="s">
        <v>115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27" ht="15" x14ac:dyDescent="0.2">
      <c r="B38" s="148" t="s">
        <v>448</v>
      </c>
    </row>
    <row r="39" spans="1:27" x14ac:dyDescent="0.2">
      <c r="B39" s="37"/>
      <c r="C39" s="71"/>
    </row>
    <row r="40" spans="1:27" ht="20.100000000000001" customHeight="1" x14ac:dyDescent="0.2">
      <c r="B40" s="41" t="s">
        <v>43</v>
      </c>
      <c r="C40" s="55"/>
      <c r="D40" s="59" t="s">
        <v>93</v>
      </c>
      <c r="E40" s="59" t="s">
        <v>94</v>
      </c>
      <c r="F40" s="59" t="s">
        <v>95</v>
      </c>
      <c r="G40" s="59" t="s">
        <v>45</v>
      </c>
      <c r="H40" s="59" t="s">
        <v>46</v>
      </c>
      <c r="I40" s="59" t="s">
        <v>47</v>
      </c>
      <c r="J40" s="59" t="s">
        <v>48</v>
      </c>
      <c r="K40" s="59" t="s">
        <v>49</v>
      </c>
      <c r="L40" s="156" t="str">
        <f>E_ind!L$3</f>
        <v>FY95</v>
      </c>
      <c r="M40" s="156" t="str">
        <f>E_ind!M$3</f>
        <v>FY96</v>
      </c>
      <c r="N40" s="156" t="str">
        <f>E_ind!N$3</f>
        <v>FY97</v>
      </c>
      <c r="O40" s="156" t="str">
        <f>E_ind!O$3</f>
        <v>FY98</v>
      </c>
      <c r="P40" s="156" t="str">
        <f>E_ind!P$3</f>
        <v>FY99</v>
      </c>
      <c r="Q40" s="156" t="str">
        <f>E_ind!Q$3</f>
        <v>FY00</v>
      </c>
      <c r="R40" s="156" t="str">
        <f>E_ind!R$3</f>
        <v>FY01</v>
      </c>
      <c r="S40" s="156" t="str">
        <f>E_ind!S$3</f>
        <v>FY02</v>
      </c>
      <c r="T40" s="156" t="str">
        <f>E_ind!T$3</f>
        <v>FY03</v>
      </c>
      <c r="U40" s="156" t="str">
        <f>E_ind!U$3</f>
        <v>FY04</v>
      </c>
      <c r="V40" s="156" t="str">
        <f>E_ind!V$3</f>
        <v>FY05</v>
      </c>
      <c r="W40" s="156" t="str">
        <f>E_ind!W$3</f>
        <v>FY06</v>
      </c>
      <c r="X40" s="156" t="str">
        <f>E_ind!X$3</f>
        <v>FY07</v>
      </c>
      <c r="Y40" s="156" t="str">
        <f>E_ind!Y$3</f>
        <v>FY08</v>
      </c>
      <c r="Z40" s="156" t="str">
        <f>E_ind!Z$3</f>
        <v>FY09</v>
      </c>
      <c r="AA40" s="156" t="str">
        <f>E_ind!AA$3</f>
        <v>FY10</v>
      </c>
    </row>
    <row r="41" spans="1:27" ht="20.100000000000001" customHeight="1" x14ac:dyDescent="0.2">
      <c r="A41" t="s">
        <v>43</v>
      </c>
      <c r="B41" s="51" t="s">
        <v>97</v>
      </c>
      <c r="C41" s="50" t="s">
        <v>1</v>
      </c>
      <c r="D41" s="51"/>
      <c r="E41" s="51"/>
      <c r="F41" s="51"/>
      <c r="G41" s="51"/>
      <c r="H41" s="51"/>
      <c r="I41" s="51"/>
      <c r="J41" s="51"/>
      <c r="K41" s="51"/>
      <c r="L41" s="51">
        <v>3116</v>
      </c>
      <c r="M41" s="51">
        <v>2978.63</v>
      </c>
      <c r="N41" s="51">
        <v>2807</v>
      </c>
      <c r="O41" s="51">
        <v>2859.63</v>
      </c>
      <c r="P41" s="51">
        <v>2895.13</v>
      </c>
      <c r="Q41" s="51">
        <v>2994.75</v>
      </c>
      <c r="R41" s="51">
        <v>3005</v>
      </c>
      <c r="S41" s="51">
        <v>2929.75</v>
      </c>
      <c r="T41" s="51">
        <v>2819.88</v>
      </c>
      <c r="U41" s="51">
        <v>3004.38</v>
      </c>
      <c r="V41" s="51">
        <v>3180.63</v>
      </c>
      <c r="W41" s="51">
        <v>3197.5</v>
      </c>
      <c r="X41" s="51">
        <v>3379.5</v>
      </c>
      <c r="Y41" s="51">
        <v>3467.5</v>
      </c>
      <c r="Z41" s="51">
        <v>3541.63</v>
      </c>
      <c r="AA41" s="51">
        <v>3904.38</v>
      </c>
    </row>
    <row r="42" spans="1:27" x14ac:dyDescent="0.2">
      <c r="B42" s="51" t="s">
        <v>98</v>
      </c>
      <c r="C42" s="50" t="s">
        <v>99</v>
      </c>
      <c r="D42" s="51"/>
      <c r="E42" s="51"/>
      <c r="F42" s="51"/>
      <c r="G42" s="51"/>
      <c r="H42" s="51"/>
      <c r="I42" s="51"/>
      <c r="J42" s="51"/>
      <c r="K42" s="51"/>
      <c r="L42" s="51">
        <v>761</v>
      </c>
      <c r="M42" s="51">
        <v>734.75</v>
      </c>
      <c r="N42" s="51">
        <v>688</v>
      </c>
      <c r="O42" s="51">
        <v>659.25</v>
      </c>
      <c r="P42" s="51">
        <v>590.75</v>
      </c>
      <c r="Q42" s="51">
        <v>569.88</v>
      </c>
      <c r="R42" s="51">
        <v>561.88</v>
      </c>
      <c r="S42" s="51">
        <v>564.38</v>
      </c>
      <c r="T42" s="51">
        <v>567</v>
      </c>
      <c r="U42" s="51">
        <v>564.75</v>
      </c>
      <c r="V42" s="51">
        <v>500.75</v>
      </c>
      <c r="W42" s="51">
        <v>444.25</v>
      </c>
      <c r="X42" s="51">
        <v>443.63</v>
      </c>
      <c r="Y42" s="51">
        <v>446</v>
      </c>
      <c r="Z42" s="51">
        <v>453.5</v>
      </c>
      <c r="AA42" s="51">
        <v>464.25</v>
      </c>
    </row>
    <row r="43" spans="1:27" x14ac:dyDescent="0.2">
      <c r="B43" s="51" t="s">
        <v>100</v>
      </c>
      <c r="C43" s="50" t="s">
        <v>101</v>
      </c>
      <c r="D43" s="51"/>
      <c r="E43" s="51"/>
      <c r="F43" s="51"/>
      <c r="G43" s="51"/>
      <c r="H43" s="51"/>
      <c r="I43" s="51"/>
      <c r="J43" s="51"/>
      <c r="K43" s="51"/>
      <c r="L43" s="51">
        <v>187</v>
      </c>
      <c r="M43" s="51">
        <v>184.75</v>
      </c>
      <c r="N43" s="51">
        <v>184.25</v>
      </c>
      <c r="O43" s="51">
        <v>186.75</v>
      </c>
      <c r="P43" s="51">
        <v>180.25</v>
      </c>
      <c r="Q43" s="51">
        <v>173.25</v>
      </c>
      <c r="R43" s="51">
        <v>180</v>
      </c>
      <c r="S43" s="51">
        <v>177.25</v>
      </c>
      <c r="T43" s="51">
        <v>151</v>
      </c>
      <c r="U43" s="51">
        <v>144.25</v>
      </c>
      <c r="V43" s="51">
        <v>149</v>
      </c>
      <c r="W43" s="51">
        <v>155.75</v>
      </c>
      <c r="X43" s="51">
        <v>159.5</v>
      </c>
      <c r="Y43" s="51">
        <v>157</v>
      </c>
      <c r="Z43" s="51">
        <v>153.25</v>
      </c>
      <c r="AA43" s="51">
        <v>163.25</v>
      </c>
    </row>
    <row r="44" spans="1:27" x14ac:dyDescent="0.2">
      <c r="B44" s="51" t="s">
        <v>102</v>
      </c>
      <c r="C44" s="50" t="s">
        <v>103</v>
      </c>
      <c r="D44" s="51"/>
      <c r="E44" s="51"/>
      <c r="F44" s="51"/>
      <c r="G44" s="51"/>
      <c r="H44" s="51"/>
      <c r="I44" s="51"/>
      <c r="J44" s="51"/>
      <c r="K44" s="51"/>
      <c r="L44" s="51">
        <v>537.40896694665651</v>
      </c>
      <c r="M44" s="51">
        <v>516.1440954594658</v>
      </c>
      <c r="N44" s="51">
        <v>525.21670540651678</v>
      </c>
      <c r="O44" s="51">
        <v>531.60671639912391</v>
      </c>
      <c r="P44" s="51">
        <v>532.14814814814815</v>
      </c>
      <c r="Q44" s="51">
        <v>515.28</v>
      </c>
      <c r="R44" s="51">
        <v>517.57692307692309</v>
      </c>
      <c r="S44" s="51">
        <v>532.42307692307691</v>
      </c>
      <c r="T44" s="51">
        <v>514.46153846153845</v>
      </c>
      <c r="U44" s="51">
        <v>491.69230769230768</v>
      </c>
      <c r="V44" s="51">
        <v>497.03846153846155</v>
      </c>
      <c r="W44" s="51">
        <v>504.92</v>
      </c>
      <c r="X44" s="51">
        <v>500.26923076923077</v>
      </c>
      <c r="Y44" s="51">
        <v>509.265934065934</v>
      </c>
      <c r="Z44" s="51">
        <v>539.44444444444446</v>
      </c>
      <c r="AA44" s="51">
        <v>553.34615384615381</v>
      </c>
    </row>
    <row r="45" spans="1:27" x14ac:dyDescent="0.2">
      <c r="B45" s="51" t="s">
        <v>104</v>
      </c>
      <c r="C45" s="50" t="s">
        <v>105</v>
      </c>
      <c r="D45" s="51"/>
      <c r="E45" s="51"/>
      <c r="F45" s="51"/>
      <c r="G45" s="51"/>
      <c r="H45" s="51"/>
      <c r="I45" s="51"/>
      <c r="J45" s="51"/>
      <c r="K45" s="51"/>
      <c r="L45" s="51">
        <v>1509.5263157894738</v>
      </c>
      <c r="M45" s="51">
        <v>1455.3846153846155</v>
      </c>
      <c r="N45" s="51">
        <v>1345.8076923076924</v>
      </c>
      <c r="O45" s="51">
        <v>1175.6923076923076</v>
      </c>
      <c r="P45" s="51">
        <v>1140.1923076923076</v>
      </c>
      <c r="Q45" s="51">
        <v>1168.3846153846155</v>
      </c>
      <c r="R45" s="51">
        <v>1180.8461538461538</v>
      </c>
      <c r="S45" s="51">
        <v>1215.9615384615386</v>
      </c>
      <c r="T45" s="51">
        <v>1206.9615384615386</v>
      </c>
      <c r="U45" s="51">
        <v>1220.5555555555557</v>
      </c>
      <c r="V45" s="51">
        <v>1253.4230769230769</v>
      </c>
      <c r="W45" s="51">
        <v>1371.4230769230769</v>
      </c>
      <c r="X45" s="51">
        <v>1410.6538461538462</v>
      </c>
      <c r="Y45" s="51">
        <v>1419.64</v>
      </c>
      <c r="Z45" s="51">
        <v>1404.4074074074074</v>
      </c>
      <c r="AA45" s="51">
        <v>1439.3846153846155</v>
      </c>
    </row>
    <row r="46" spans="1:27" x14ac:dyDescent="0.2">
      <c r="B46" s="7" t="s">
        <v>106</v>
      </c>
      <c r="C46" s="50" t="s">
        <v>10</v>
      </c>
      <c r="D46" s="51"/>
      <c r="E46" s="51"/>
      <c r="F46" s="51"/>
      <c r="G46" s="51"/>
      <c r="H46" s="51"/>
      <c r="I46" s="51"/>
      <c r="J46" s="51"/>
      <c r="K46" s="51"/>
      <c r="L46" s="51">
        <v>276</v>
      </c>
      <c r="M46" s="51">
        <v>345.88</v>
      </c>
      <c r="N46" s="51">
        <v>329</v>
      </c>
      <c r="O46" s="51">
        <v>331.75</v>
      </c>
      <c r="P46" s="51">
        <v>357</v>
      </c>
      <c r="Q46" s="51">
        <v>361.5</v>
      </c>
      <c r="R46" s="51">
        <v>382.75</v>
      </c>
      <c r="S46" s="51">
        <v>393</v>
      </c>
      <c r="T46" s="51">
        <v>350.13</v>
      </c>
      <c r="U46" s="51">
        <v>327.38</v>
      </c>
      <c r="V46" s="51">
        <v>324.75</v>
      </c>
      <c r="W46" s="51">
        <v>330</v>
      </c>
      <c r="X46" s="51">
        <v>344</v>
      </c>
      <c r="Y46" s="51">
        <v>325.75</v>
      </c>
      <c r="Z46" s="51">
        <v>324</v>
      </c>
      <c r="AA46" s="51">
        <v>332</v>
      </c>
    </row>
    <row r="47" spans="1:27" x14ac:dyDescent="0.2">
      <c r="B47" s="7" t="s">
        <v>107</v>
      </c>
      <c r="C47" s="50" t="s">
        <v>11</v>
      </c>
      <c r="D47" s="51"/>
      <c r="E47" s="51"/>
      <c r="F47" s="51"/>
      <c r="G47" s="51"/>
      <c r="H47" s="51"/>
      <c r="I47" s="51"/>
      <c r="J47" s="51"/>
      <c r="K47" s="51"/>
      <c r="L47" s="51">
        <v>522.59049005681823</v>
      </c>
      <c r="M47" s="51">
        <v>578.1654480350378</v>
      </c>
      <c r="N47" s="51">
        <v>663.64879083806818</v>
      </c>
      <c r="O47" s="51">
        <v>703.67528941761361</v>
      </c>
      <c r="P47" s="51">
        <v>788.030925925926</v>
      </c>
      <c r="Q47" s="51">
        <v>766.08750000000009</v>
      </c>
      <c r="R47" s="51">
        <v>800.64576923076925</v>
      </c>
      <c r="S47" s="51">
        <v>877.23961538461538</v>
      </c>
      <c r="T47" s="51">
        <v>936.1925</v>
      </c>
      <c r="U47" s="51">
        <v>982.63346153846157</v>
      </c>
      <c r="V47" s="51">
        <v>979.68788461538463</v>
      </c>
      <c r="W47" s="51">
        <v>898.09615384615381</v>
      </c>
      <c r="X47" s="51">
        <v>855.07692307692309</v>
      </c>
      <c r="Y47" s="51">
        <v>845.26838827838833</v>
      </c>
      <c r="Z47" s="51">
        <v>786.98185185185184</v>
      </c>
      <c r="AA47" s="51">
        <v>780.13461538461536</v>
      </c>
    </row>
    <row r="48" spans="1:27" x14ac:dyDescent="0.2">
      <c r="B48" s="51" t="s">
        <v>108</v>
      </c>
      <c r="C48" s="50" t="s">
        <v>109</v>
      </c>
      <c r="D48" s="51"/>
      <c r="E48" s="51"/>
      <c r="F48" s="51"/>
      <c r="G48" s="51"/>
      <c r="H48" s="51"/>
      <c r="I48" s="51"/>
      <c r="J48" s="51"/>
      <c r="K48" s="51"/>
      <c r="L48" s="51">
        <v>255.25</v>
      </c>
      <c r="M48" s="51">
        <v>224</v>
      </c>
      <c r="N48" s="51">
        <v>229.5</v>
      </c>
      <c r="O48" s="51">
        <v>250.75</v>
      </c>
      <c r="P48" s="51">
        <v>270.25</v>
      </c>
      <c r="Q48" s="51">
        <v>232</v>
      </c>
      <c r="R48" s="51">
        <v>251.5</v>
      </c>
      <c r="S48" s="51">
        <v>257.63</v>
      </c>
      <c r="T48" s="51">
        <v>240.75</v>
      </c>
      <c r="U48" s="51">
        <v>237.25</v>
      </c>
      <c r="V48" s="51">
        <v>239.25</v>
      </c>
      <c r="W48" s="51">
        <v>221.5</v>
      </c>
      <c r="X48" s="51">
        <v>219.88</v>
      </c>
      <c r="Y48" s="51">
        <v>240.13</v>
      </c>
      <c r="Z48" s="51">
        <v>237.5</v>
      </c>
      <c r="AA48" s="51">
        <v>248.88</v>
      </c>
    </row>
    <row r="49" spans="1:27" x14ac:dyDescent="0.2">
      <c r="B49" s="51" t="s">
        <v>110</v>
      </c>
      <c r="C49" s="50" t="s">
        <v>13</v>
      </c>
      <c r="D49" s="51"/>
      <c r="E49" s="51"/>
      <c r="F49" s="51"/>
      <c r="G49" s="51"/>
      <c r="H49" s="51"/>
      <c r="I49" s="51"/>
      <c r="J49" s="51"/>
      <c r="K49" s="51"/>
      <c r="L49" s="51">
        <v>30.25</v>
      </c>
      <c r="M49" s="51">
        <v>29.13</v>
      </c>
      <c r="N49" s="51">
        <v>25.25</v>
      </c>
      <c r="O49" s="51">
        <v>24.25</v>
      </c>
      <c r="P49" s="51">
        <v>25.38</v>
      </c>
      <c r="Q49" s="51">
        <v>22.38</v>
      </c>
      <c r="R49" s="51">
        <v>20.25</v>
      </c>
      <c r="S49" s="51">
        <v>21.38</v>
      </c>
      <c r="T49" s="51">
        <v>19.25</v>
      </c>
      <c r="U49" s="51">
        <v>17.75</v>
      </c>
      <c r="V49" s="51">
        <v>18.13</v>
      </c>
      <c r="W49" s="51">
        <v>17.75</v>
      </c>
      <c r="X49" s="51">
        <v>18.25</v>
      </c>
      <c r="Y49" s="51">
        <v>17.38</v>
      </c>
      <c r="Z49" s="51">
        <v>17.75</v>
      </c>
      <c r="AA49" s="51">
        <v>17.5</v>
      </c>
    </row>
    <row r="50" spans="1:27" x14ac:dyDescent="0.2">
      <c r="B50" s="51" t="s">
        <v>111</v>
      </c>
      <c r="C50" s="50" t="s">
        <v>112</v>
      </c>
      <c r="D50" s="51"/>
      <c r="E50" s="51"/>
      <c r="F50" s="51"/>
      <c r="G50" s="51"/>
      <c r="H50" s="51"/>
      <c r="I50" s="51"/>
      <c r="J50" s="51"/>
      <c r="K50" s="51"/>
      <c r="L50" s="51">
        <v>18.38</v>
      </c>
      <c r="M50" s="51">
        <v>20.25</v>
      </c>
      <c r="N50" s="51">
        <v>22.38</v>
      </c>
      <c r="O50" s="51">
        <v>25.25</v>
      </c>
      <c r="P50" s="51">
        <v>26.25</v>
      </c>
      <c r="Q50" s="51">
        <v>27.75</v>
      </c>
      <c r="R50" s="51">
        <v>29.5</v>
      </c>
      <c r="S50" s="51">
        <v>31.75</v>
      </c>
      <c r="T50" s="51">
        <v>30.5</v>
      </c>
      <c r="U50" s="51">
        <v>35</v>
      </c>
      <c r="V50" s="51">
        <v>32</v>
      </c>
      <c r="W50" s="51">
        <v>33.75</v>
      </c>
      <c r="X50" s="51">
        <v>36.130000000000003</v>
      </c>
      <c r="Y50" s="51">
        <v>37</v>
      </c>
      <c r="Z50" s="51">
        <v>39.75</v>
      </c>
      <c r="AA50" s="51">
        <v>45</v>
      </c>
    </row>
    <row r="51" spans="1:27" ht="20.100000000000001" customHeight="1" x14ac:dyDescent="0.2">
      <c r="B51" s="53"/>
      <c r="C51" s="54" t="s">
        <v>37</v>
      </c>
      <c r="D51" s="44">
        <f t="shared" ref="D51:K51" si="28">SUM(D41:D48)</f>
        <v>0</v>
      </c>
      <c r="E51" s="44">
        <f t="shared" si="28"/>
        <v>0</v>
      </c>
      <c r="F51" s="44">
        <f t="shared" si="28"/>
        <v>0</v>
      </c>
      <c r="G51" s="44">
        <f t="shared" si="28"/>
        <v>0</v>
      </c>
      <c r="H51" s="44">
        <f t="shared" si="28"/>
        <v>0</v>
      </c>
      <c r="I51" s="44">
        <f t="shared" si="28"/>
        <v>0</v>
      </c>
      <c r="J51" s="44">
        <f t="shared" si="28"/>
        <v>0</v>
      </c>
      <c r="K51" s="44">
        <f t="shared" si="28"/>
        <v>0</v>
      </c>
      <c r="L51" s="44">
        <f t="shared" ref="L51:Y51" si="29">SUM(L41:L50)</f>
        <v>7213.4057727929494</v>
      </c>
      <c r="M51" s="44">
        <f t="shared" si="29"/>
        <v>7067.0841588791191</v>
      </c>
      <c r="N51" s="44">
        <f t="shared" si="29"/>
        <v>6820.0531885522769</v>
      </c>
      <c r="O51" s="44">
        <f t="shared" si="29"/>
        <v>6748.6043135090449</v>
      </c>
      <c r="P51" s="44">
        <f t="shared" si="29"/>
        <v>6805.3813817663813</v>
      </c>
      <c r="Q51" s="44">
        <f t="shared" si="29"/>
        <v>6831.2621153846148</v>
      </c>
      <c r="R51" s="44">
        <f t="shared" si="29"/>
        <v>6929.9488461538467</v>
      </c>
      <c r="S51" s="44">
        <f t="shared" si="29"/>
        <v>7000.7642307692322</v>
      </c>
      <c r="T51" s="44">
        <f t="shared" si="29"/>
        <v>6836.1255769230775</v>
      </c>
      <c r="U51" s="44">
        <f t="shared" si="29"/>
        <v>7025.6413247863247</v>
      </c>
      <c r="V51" s="44">
        <f t="shared" si="29"/>
        <v>7174.6594230769242</v>
      </c>
      <c r="W51" s="44">
        <f t="shared" si="29"/>
        <v>7174.9392307692306</v>
      </c>
      <c r="X51" s="44">
        <f t="shared" si="29"/>
        <v>7366.89</v>
      </c>
      <c r="Y51" s="44">
        <f t="shared" si="29"/>
        <v>7464.9343223443229</v>
      </c>
      <c r="Z51" s="44">
        <f t="shared" ref="Z51:AA51" si="30">SUM(Z41:Z50)</f>
        <v>7498.2137037037028</v>
      </c>
      <c r="AA51" s="44">
        <f t="shared" si="30"/>
        <v>7948.1253846153841</v>
      </c>
    </row>
    <row r="52" spans="1:27" ht="20.100000000000001" customHeight="1" x14ac:dyDescent="0.2">
      <c r="B52" s="41" t="s">
        <v>44</v>
      </c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ht="20.100000000000001" customHeight="1" x14ac:dyDescent="0.2">
      <c r="A53" t="s">
        <v>44</v>
      </c>
      <c r="B53" s="51" t="s">
        <v>97</v>
      </c>
      <c r="C53" s="50" t="s">
        <v>1</v>
      </c>
      <c r="D53" s="51"/>
      <c r="E53" s="51"/>
      <c r="F53" s="51"/>
      <c r="G53" s="51"/>
      <c r="H53" s="51"/>
      <c r="I53" s="51"/>
      <c r="J53" s="51"/>
      <c r="K53" s="51"/>
      <c r="L53" s="51">
        <v>1226.8800000000001</v>
      </c>
      <c r="M53" s="51">
        <v>1322.88</v>
      </c>
      <c r="N53" s="51">
        <v>1351</v>
      </c>
      <c r="O53" s="51">
        <v>1426</v>
      </c>
      <c r="P53" s="51">
        <v>1525.88</v>
      </c>
      <c r="Q53" s="51">
        <v>1756.38</v>
      </c>
      <c r="R53" s="51">
        <v>1791</v>
      </c>
      <c r="S53" s="51">
        <v>1752.5</v>
      </c>
      <c r="T53" s="51">
        <v>1693.63</v>
      </c>
      <c r="U53" s="51">
        <v>1657.13</v>
      </c>
      <c r="V53" s="51">
        <v>1317.25</v>
      </c>
      <c r="W53" s="51">
        <v>1191</v>
      </c>
      <c r="X53" s="51">
        <v>1213.1300000000001</v>
      </c>
      <c r="Y53" s="51">
        <v>1200.1300000000001</v>
      </c>
      <c r="Z53" s="51">
        <v>1274.6300000000001</v>
      </c>
      <c r="AA53" s="51">
        <v>1264.1300000000001</v>
      </c>
    </row>
    <row r="54" spans="1:27" x14ac:dyDescent="0.2">
      <c r="B54" s="51" t="s">
        <v>98</v>
      </c>
      <c r="C54" s="50" t="s">
        <v>99</v>
      </c>
      <c r="D54" s="51"/>
      <c r="E54" s="51"/>
      <c r="F54" s="51"/>
      <c r="G54" s="51"/>
      <c r="H54" s="51"/>
      <c r="I54" s="51"/>
      <c r="J54" s="51"/>
      <c r="K54" s="51"/>
      <c r="L54" s="51">
        <v>102.25</v>
      </c>
      <c r="M54" s="51">
        <v>136.5</v>
      </c>
      <c r="N54" s="51">
        <v>182.25</v>
      </c>
      <c r="O54" s="51">
        <v>161.25</v>
      </c>
      <c r="P54" s="51">
        <v>159.25</v>
      </c>
      <c r="Q54" s="51">
        <v>189.25</v>
      </c>
      <c r="R54" s="51">
        <v>175.5</v>
      </c>
      <c r="S54" s="51">
        <v>143.75</v>
      </c>
      <c r="T54" s="51">
        <v>145.25</v>
      </c>
      <c r="U54" s="51">
        <v>147.25</v>
      </c>
      <c r="V54" s="51">
        <v>133.25</v>
      </c>
      <c r="W54" s="51">
        <v>131.5</v>
      </c>
      <c r="X54" s="51">
        <v>127.25</v>
      </c>
      <c r="Y54" s="51">
        <v>122.75</v>
      </c>
      <c r="Z54" s="51">
        <v>130.75</v>
      </c>
      <c r="AA54" s="51">
        <v>133.25</v>
      </c>
    </row>
    <row r="55" spans="1:27" x14ac:dyDescent="0.2">
      <c r="B55" s="51" t="s">
        <v>100</v>
      </c>
      <c r="C55" s="50" t="s">
        <v>101</v>
      </c>
      <c r="D55" s="51"/>
      <c r="E55" s="51"/>
      <c r="F55" s="51"/>
      <c r="G55" s="51"/>
      <c r="H55" s="51"/>
      <c r="I55" s="51"/>
      <c r="J55" s="51"/>
      <c r="K55" s="51"/>
      <c r="L55" s="51">
        <v>1</v>
      </c>
      <c r="M55" s="51">
        <v>1</v>
      </c>
      <c r="N55" s="51">
        <v>1</v>
      </c>
      <c r="O55" s="51">
        <v>1</v>
      </c>
      <c r="P55" s="51">
        <v>1</v>
      </c>
      <c r="Q55" s="51">
        <v>3.75</v>
      </c>
      <c r="R55" s="51">
        <v>1</v>
      </c>
      <c r="S55" s="51">
        <v>1</v>
      </c>
      <c r="T55" s="51">
        <v>1</v>
      </c>
      <c r="U55" s="51">
        <v>4.75</v>
      </c>
      <c r="V55" s="51">
        <v>9.5</v>
      </c>
      <c r="W55" s="51">
        <v>11</v>
      </c>
      <c r="X55" s="51">
        <v>10.25</v>
      </c>
      <c r="Y55" s="51">
        <v>9.5</v>
      </c>
      <c r="Z55" s="51">
        <v>11.75</v>
      </c>
      <c r="AA55" s="51">
        <v>17.25</v>
      </c>
    </row>
    <row r="56" spans="1:27" x14ac:dyDescent="0.2">
      <c r="B56" s="51" t="s">
        <v>102</v>
      </c>
      <c r="C56" s="50" t="s">
        <v>103</v>
      </c>
      <c r="D56" s="51"/>
      <c r="E56" s="51"/>
      <c r="F56" s="51"/>
      <c r="G56" s="51"/>
      <c r="H56" s="51"/>
      <c r="I56" s="51"/>
      <c r="J56" s="51"/>
      <c r="K56" s="51"/>
      <c r="L56" s="51">
        <v>43.200679066215777</v>
      </c>
      <c r="M56" s="51">
        <v>41.491260457661681</v>
      </c>
      <c r="N56" s="51">
        <v>42.220580090793909</v>
      </c>
      <c r="O56" s="51">
        <v>42.734253719445171</v>
      </c>
      <c r="P56" s="51">
        <v>42.777777777777779</v>
      </c>
      <c r="Q56" s="51">
        <v>42.8</v>
      </c>
      <c r="R56" s="51">
        <v>46.307692307692307</v>
      </c>
      <c r="S56" s="51">
        <v>44.807692307692307</v>
      </c>
      <c r="T56" s="51">
        <v>47.153846153846153</v>
      </c>
      <c r="U56" s="51">
        <v>46.884615384615387</v>
      </c>
      <c r="V56" s="51">
        <v>46.846153846153847</v>
      </c>
      <c r="W56" s="51">
        <v>46.52</v>
      </c>
      <c r="X56" s="51">
        <v>49.846153846153847</v>
      </c>
      <c r="Y56" s="51">
        <v>49.871062271062272</v>
      </c>
      <c r="Z56" s="51">
        <v>50.555555555555557</v>
      </c>
      <c r="AA56" s="51">
        <v>63.84615384615384</v>
      </c>
    </row>
    <row r="57" spans="1:27" x14ac:dyDescent="0.2">
      <c r="B57" s="51" t="s">
        <v>104</v>
      </c>
      <c r="C57" s="50" t="s">
        <v>105</v>
      </c>
      <c r="D57" s="51"/>
      <c r="E57" s="51"/>
      <c r="F57" s="51"/>
      <c r="G57" s="51"/>
      <c r="H57" s="51"/>
      <c r="I57" s="51"/>
      <c r="J57" s="51"/>
      <c r="K57" s="51"/>
      <c r="L57" s="51">
        <v>998.57692307692309</v>
      </c>
      <c r="M57" s="51">
        <v>1004.1923076923077</v>
      </c>
      <c r="N57" s="51">
        <v>914.73076923076928</v>
      </c>
      <c r="O57" s="51">
        <v>847.08</v>
      </c>
      <c r="P57" s="51">
        <v>765.85714285714289</v>
      </c>
      <c r="Q57" s="51">
        <v>746.07407407407402</v>
      </c>
      <c r="R57" s="51">
        <v>736.84615384615381</v>
      </c>
      <c r="S57" s="51">
        <v>755.19230769230774</v>
      </c>
      <c r="T57" s="51">
        <v>773.6</v>
      </c>
      <c r="U57" s="51">
        <v>766.61538461538464</v>
      </c>
      <c r="V57" s="51">
        <v>1001.6538461538462</v>
      </c>
      <c r="W57" s="51">
        <v>1056.0769230769231</v>
      </c>
      <c r="X57" s="51">
        <v>1020.12</v>
      </c>
      <c r="Y57" s="51">
        <v>1021.12</v>
      </c>
      <c r="Z57" s="51">
        <v>1046.6153846153845</v>
      </c>
      <c r="AA57" s="51">
        <v>1033.4615384615386</v>
      </c>
    </row>
    <row r="58" spans="1:27" x14ac:dyDescent="0.2">
      <c r="B58" s="7" t="s">
        <v>106</v>
      </c>
      <c r="C58" s="50" t="s">
        <v>10</v>
      </c>
      <c r="D58" s="51"/>
      <c r="E58" s="51"/>
      <c r="F58" s="51"/>
      <c r="G58" s="51"/>
      <c r="H58" s="51"/>
      <c r="I58" s="51"/>
      <c r="J58" s="51"/>
      <c r="K58" s="51"/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</row>
    <row r="59" spans="1:27" x14ac:dyDescent="0.2">
      <c r="B59" s="7" t="s">
        <v>107</v>
      </c>
      <c r="C59" s="50" t="s">
        <v>11</v>
      </c>
      <c r="D59" s="51"/>
      <c r="E59" s="51"/>
      <c r="F59" s="51"/>
      <c r="G59" s="51"/>
      <c r="H59" s="51"/>
      <c r="I59" s="51"/>
      <c r="J59" s="51"/>
      <c r="K59" s="51"/>
      <c r="L59" s="51">
        <v>161.60333806818181</v>
      </c>
      <c r="M59" s="51">
        <v>137.31685014204547</v>
      </c>
      <c r="N59" s="51">
        <v>171.91486150568181</v>
      </c>
      <c r="O59" s="51">
        <v>148.89390980113637</v>
      </c>
      <c r="P59" s="51">
        <v>211.71296296296296</v>
      </c>
      <c r="Q59" s="51">
        <v>183.34</v>
      </c>
      <c r="R59" s="51">
        <v>202.30769230769232</v>
      </c>
      <c r="S59" s="51">
        <v>172</v>
      </c>
      <c r="T59" s="51">
        <v>204.23076923076923</v>
      </c>
      <c r="U59" s="51">
        <v>165.32692307692307</v>
      </c>
      <c r="V59" s="51">
        <v>138.46153846153845</v>
      </c>
      <c r="W59" s="51">
        <v>58.71153846153846</v>
      </c>
      <c r="X59" s="51">
        <v>54.019230769230774</v>
      </c>
      <c r="Y59" s="51">
        <v>57.5</v>
      </c>
      <c r="Z59" s="51">
        <v>63.981481481481481</v>
      </c>
      <c r="AA59" s="51">
        <v>52.75</v>
      </c>
    </row>
    <row r="60" spans="1:27" x14ac:dyDescent="0.2">
      <c r="B60" s="51" t="s">
        <v>108</v>
      </c>
      <c r="C60" s="50" t="s">
        <v>109</v>
      </c>
      <c r="D60" s="51"/>
      <c r="E60" s="51"/>
      <c r="F60" s="51"/>
      <c r="G60" s="51"/>
      <c r="H60" s="51"/>
      <c r="I60" s="51"/>
      <c r="J60" s="51"/>
      <c r="K60" s="51"/>
      <c r="L60" s="51">
        <v>70.5</v>
      </c>
      <c r="M60" s="51">
        <v>68.38</v>
      </c>
      <c r="N60" s="51">
        <v>64.38</v>
      </c>
      <c r="O60" s="51">
        <v>60.25</v>
      </c>
      <c r="P60" s="51">
        <v>54</v>
      </c>
      <c r="Q60" s="51">
        <v>47.5</v>
      </c>
      <c r="R60" s="51">
        <v>46.75</v>
      </c>
      <c r="S60" s="51">
        <v>45.5</v>
      </c>
      <c r="T60" s="51">
        <v>47</v>
      </c>
      <c r="U60" s="51">
        <v>47</v>
      </c>
      <c r="V60" s="51">
        <v>44.5</v>
      </c>
      <c r="W60" s="51">
        <v>49.25</v>
      </c>
      <c r="X60" s="51">
        <v>54</v>
      </c>
      <c r="Y60" s="51">
        <v>53.88</v>
      </c>
      <c r="Z60" s="51">
        <v>57</v>
      </c>
      <c r="AA60" s="51">
        <v>57.25</v>
      </c>
    </row>
    <row r="61" spans="1:27" x14ac:dyDescent="0.2">
      <c r="B61" s="51" t="s">
        <v>110</v>
      </c>
      <c r="C61" s="50" t="s">
        <v>13</v>
      </c>
      <c r="D61" s="51"/>
      <c r="E61" s="51"/>
      <c r="F61" s="51"/>
      <c r="G61" s="51"/>
      <c r="H61" s="51"/>
      <c r="I61" s="51"/>
      <c r="J61" s="51"/>
      <c r="K61" s="51"/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</row>
    <row r="62" spans="1:27" ht="20.100000000000001" customHeight="1" x14ac:dyDescent="0.2">
      <c r="B62" s="57"/>
      <c r="C62" s="58" t="s">
        <v>37</v>
      </c>
      <c r="D62" s="42">
        <f t="shared" ref="D62:K62" si="31">SUM(D53:D60)</f>
        <v>0</v>
      </c>
      <c r="E62" s="42">
        <f t="shared" si="31"/>
        <v>0</v>
      </c>
      <c r="F62" s="42">
        <f t="shared" si="31"/>
        <v>0</v>
      </c>
      <c r="G62" s="42">
        <f t="shared" si="31"/>
        <v>0</v>
      </c>
      <c r="H62" s="42">
        <f t="shared" si="31"/>
        <v>0</v>
      </c>
      <c r="I62" s="42">
        <f t="shared" si="31"/>
        <v>0</v>
      </c>
      <c r="J62" s="42">
        <f t="shared" si="31"/>
        <v>0</v>
      </c>
      <c r="K62" s="42">
        <f t="shared" si="31"/>
        <v>0</v>
      </c>
      <c r="L62" s="42">
        <f t="shared" ref="L62:Y62" si="32">SUM(L53:L61)</f>
        <v>2604.0109402113212</v>
      </c>
      <c r="M62" s="42">
        <f t="shared" si="32"/>
        <v>2711.7604182920149</v>
      </c>
      <c r="N62" s="42">
        <f t="shared" si="32"/>
        <v>2727.4962108272452</v>
      </c>
      <c r="O62" s="42">
        <f t="shared" si="32"/>
        <v>2687.2081635205818</v>
      </c>
      <c r="P62" s="42">
        <f t="shared" si="32"/>
        <v>2760.4778835978836</v>
      </c>
      <c r="Q62" s="42">
        <f t="shared" si="32"/>
        <v>2969.0940740740743</v>
      </c>
      <c r="R62" s="42">
        <f t="shared" si="32"/>
        <v>2999.7115384615386</v>
      </c>
      <c r="S62" s="42">
        <f t="shared" si="32"/>
        <v>2914.75</v>
      </c>
      <c r="T62" s="42">
        <f t="shared" si="32"/>
        <v>2911.8646153846153</v>
      </c>
      <c r="U62" s="42">
        <f t="shared" si="32"/>
        <v>2834.956923076923</v>
      </c>
      <c r="V62" s="42">
        <f t="shared" si="32"/>
        <v>2691.4615384615386</v>
      </c>
      <c r="W62" s="42">
        <f t="shared" si="32"/>
        <v>2544.0584615384619</v>
      </c>
      <c r="X62" s="42">
        <f t="shared" si="32"/>
        <v>2528.6153846153848</v>
      </c>
      <c r="Y62" s="42">
        <f t="shared" si="32"/>
        <v>2514.7510622710624</v>
      </c>
      <c r="Z62" s="42">
        <f t="shared" ref="Z62:AA62" si="33">SUM(Z53:Z61)</f>
        <v>2635.2824216524218</v>
      </c>
      <c r="AA62" s="42">
        <f t="shared" si="33"/>
        <v>2621.9376923076925</v>
      </c>
    </row>
    <row r="63" spans="1:27" s="2" customFormat="1" ht="20.100000000000001" customHeight="1" x14ac:dyDescent="0.2">
      <c r="C63" s="15" t="s">
        <v>115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</row>
    <row r="64" spans="1:27" x14ac:dyDescent="0.2">
      <c r="C64"/>
    </row>
    <row r="65" spans="3:28" x14ac:dyDescent="0.2">
      <c r="C65"/>
    </row>
    <row r="66" spans="3:28" ht="15" customHeight="1" x14ac:dyDescent="0.2">
      <c r="C66"/>
    </row>
    <row r="67" spans="3:28" x14ac:dyDescent="0.2">
      <c r="C67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</row>
    <row r="68" spans="3:28" x14ac:dyDescent="0.2">
      <c r="C6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3:28" x14ac:dyDescent="0.2">
      <c r="C69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3:28" x14ac:dyDescent="0.2">
      <c r="C70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3:28" x14ac:dyDescent="0.2">
      <c r="C71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3:28" x14ac:dyDescent="0.2">
      <c r="C72"/>
    </row>
    <row r="73" spans="3:28" x14ac:dyDescent="0.2">
      <c r="C73"/>
    </row>
    <row r="74" spans="3:28" x14ac:dyDescent="0.2">
      <c r="C74"/>
    </row>
    <row r="75" spans="3:28" x14ac:dyDescent="0.2">
      <c r="C75"/>
    </row>
    <row r="76" spans="3:28" x14ac:dyDescent="0.2">
      <c r="C76"/>
    </row>
    <row r="77" spans="3:28" x14ac:dyDescent="0.2">
      <c r="C77"/>
    </row>
    <row r="78" spans="3:28" x14ac:dyDescent="0.2">
      <c r="C78"/>
    </row>
    <row r="79" spans="3:28" x14ac:dyDescent="0.2">
      <c r="C79"/>
    </row>
    <row r="80" spans="3:28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21" x14ac:dyDescent="0.2">
      <c r="C129"/>
    </row>
    <row r="130" spans="3:21" x14ac:dyDescent="0.2">
      <c r="C130"/>
    </row>
    <row r="131" spans="3:21" x14ac:dyDescent="0.2">
      <c r="C131"/>
    </row>
    <row r="132" spans="3:21" x14ac:dyDescent="0.2">
      <c r="C132"/>
    </row>
    <row r="133" spans="3:21" x14ac:dyDescent="0.2">
      <c r="C133"/>
    </row>
    <row r="134" spans="3:21" x14ac:dyDescent="0.2">
      <c r="C134"/>
    </row>
    <row r="135" spans="3:21" x14ac:dyDescent="0.2">
      <c r="U135" s="61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9" fitToHeight="0" orientation="landscape" r:id="rId1"/>
  <headerFooter alignWithMargins="0">
    <oddFooter>&amp;L&amp;"Times New Roman,Bold Italic"&amp;12FSM Compact Economic Report - FY 2010&amp;RPage S&amp;P  of  &amp;N</oddFooter>
  </headerFooter>
  <rowBreaks count="2" manualBreakCount="2">
    <brk id="37" max="24" man="1"/>
    <brk id="63" max="2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D131"/>
  <sheetViews>
    <sheetView topLeftCell="B1" zoomScale="80" zoomScaleNormal="80" zoomScaleSheetLayoutView="75" workbookViewId="0">
      <pane xSplit="10" topLeftCell="L1" activePane="topRight" state="frozen"/>
      <selection activeCell="A2" sqref="A2"/>
      <selection pane="topRight" activeCell="A2" sqref="A2"/>
    </sheetView>
  </sheetViews>
  <sheetFormatPr defaultRowHeight="12.75" outlineLevelCol="1" x14ac:dyDescent="0.2"/>
  <cols>
    <col min="1" max="1" width="7.7109375" hidden="1" customWidth="1" outlineLevel="1"/>
    <col min="2" max="2" width="5" style="63" customWidth="1" collapsed="1"/>
    <col min="3" max="3" width="31.42578125" customWidth="1"/>
    <col min="4" max="11" width="6.7109375" hidden="1" customWidth="1" outlineLevel="1"/>
    <col min="12" max="12" width="9.140625" collapsed="1"/>
    <col min="14" max="27" width="9" customWidth="1"/>
    <col min="28" max="30" width="9" style="8" customWidth="1"/>
    <col min="31" max="34" width="9" customWidth="1"/>
  </cols>
  <sheetData>
    <row r="1" spans="1:30" ht="15" x14ac:dyDescent="0.2">
      <c r="B1" s="31" t="s">
        <v>745</v>
      </c>
    </row>
    <row r="2" spans="1:30" x14ac:dyDescent="0.2">
      <c r="B2"/>
    </row>
    <row r="3" spans="1:30" ht="20.100000000000001" customHeight="1" x14ac:dyDescent="0.2">
      <c r="B3" s="153" t="s">
        <v>39</v>
      </c>
      <c r="C3" s="62"/>
      <c r="D3" s="49" t="s">
        <v>93</v>
      </c>
      <c r="E3" s="49" t="s">
        <v>94</v>
      </c>
      <c r="F3" s="49" t="s">
        <v>95</v>
      </c>
      <c r="G3" s="49" t="s">
        <v>45</v>
      </c>
      <c r="H3" s="49" t="s">
        <v>46</v>
      </c>
      <c r="I3" s="49" t="s">
        <v>47</v>
      </c>
      <c r="J3" s="49" t="s">
        <v>48</v>
      </c>
      <c r="K3" s="49" t="s">
        <v>49</v>
      </c>
      <c r="L3" s="156" t="s">
        <v>878</v>
      </c>
      <c r="M3" s="156" t="s">
        <v>879</v>
      </c>
      <c r="N3" s="156" t="s">
        <v>880</v>
      </c>
      <c r="O3" s="156" t="s">
        <v>881</v>
      </c>
      <c r="P3" s="156" t="s">
        <v>882</v>
      </c>
      <c r="Q3" s="156" t="s">
        <v>50</v>
      </c>
      <c r="R3" s="156" t="s">
        <v>51</v>
      </c>
      <c r="S3" s="156" t="s">
        <v>52</v>
      </c>
      <c r="T3" s="156" t="s">
        <v>53</v>
      </c>
      <c r="U3" s="156" t="s">
        <v>54</v>
      </c>
      <c r="V3" s="156" t="s">
        <v>55</v>
      </c>
      <c r="W3" s="156" t="s">
        <v>192</v>
      </c>
      <c r="X3" s="156" t="s">
        <v>204</v>
      </c>
      <c r="Y3" s="156" t="s">
        <v>255</v>
      </c>
      <c r="Z3" s="156" t="s">
        <v>608</v>
      </c>
      <c r="AA3" s="156" t="s">
        <v>833</v>
      </c>
      <c r="AB3" s="588"/>
      <c r="AC3" s="588"/>
      <c r="AD3" s="588"/>
    </row>
    <row r="4" spans="1:30" ht="20.100000000000001" customHeight="1" x14ac:dyDescent="0.2">
      <c r="A4" s="14" t="s">
        <v>39</v>
      </c>
      <c r="B4" s="63">
        <v>1.1000000000000001</v>
      </c>
      <c r="C4" s="5" t="s">
        <v>1</v>
      </c>
      <c r="D4" s="38"/>
      <c r="E4" s="38"/>
      <c r="F4" s="38"/>
      <c r="G4" s="38"/>
      <c r="H4" s="38"/>
      <c r="I4" s="38"/>
      <c r="J4" s="38"/>
      <c r="K4" s="38"/>
      <c r="L4" s="38">
        <v>3515.4627595285911</v>
      </c>
      <c r="M4" s="38">
        <v>3653.2427142943479</v>
      </c>
      <c r="N4" s="38">
        <v>3642.674955773593</v>
      </c>
      <c r="O4" s="38">
        <v>3644.3066962716134</v>
      </c>
      <c r="P4" s="38">
        <v>3685.8631979255647</v>
      </c>
      <c r="Q4" s="38">
        <v>3723.8581631869392</v>
      </c>
      <c r="R4" s="38">
        <v>3847.9512901549078</v>
      </c>
      <c r="S4" s="38">
        <v>3897.37600416022</v>
      </c>
      <c r="T4" s="38">
        <v>3956.7583281882562</v>
      </c>
      <c r="U4" s="38">
        <v>3902.916380388137</v>
      </c>
      <c r="V4" s="38">
        <v>3924.1138511278655</v>
      </c>
      <c r="W4" s="38">
        <v>3982.1910003992443</v>
      </c>
      <c r="X4" s="38">
        <v>3986.6527434424784</v>
      </c>
      <c r="Y4" s="38">
        <v>4223.6558440694898</v>
      </c>
      <c r="Z4" s="38">
        <v>4335.9312055205019</v>
      </c>
      <c r="AA4" s="38">
        <v>4479.1902188733593</v>
      </c>
      <c r="AB4" s="380"/>
      <c r="AC4" s="380"/>
      <c r="AD4" s="380"/>
    </row>
    <row r="5" spans="1:30" x14ac:dyDescent="0.2">
      <c r="A5" s="14"/>
      <c r="B5" s="63">
        <v>1.2</v>
      </c>
      <c r="C5" s="5" t="s">
        <v>99</v>
      </c>
      <c r="D5" s="38"/>
      <c r="E5" s="38"/>
      <c r="F5" s="38"/>
      <c r="G5" s="38"/>
      <c r="H5" s="38"/>
      <c r="I5" s="38"/>
      <c r="J5" s="38"/>
      <c r="K5" s="38"/>
      <c r="L5" s="38">
        <v>7576.4458464773916</v>
      </c>
      <c r="M5" s="38">
        <v>8047.674650698601</v>
      </c>
      <c r="N5" s="38">
        <v>8435.6436589443529</v>
      </c>
      <c r="O5" s="38">
        <v>8908.438634713144</v>
      </c>
      <c r="P5" s="38">
        <v>9627.0569717287763</v>
      </c>
      <c r="Q5" s="38">
        <v>9735.6297398823426</v>
      </c>
      <c r="R5" s="38">
        <v>10495.309917581515</v>
      </c>
      <c r="S5" s="38">
        <v>10459.177186449911</v>
      </c>
      <c r="T5" s="38">
        <v>10570.686330119115</v>
      </c>
      <c r="U5" s="38">
        <v>10783.131284113761</v>
      </c>
      <c r="V5" s="38">
        <v>11223.665261109309</v>
      </c>
      <c r="W5" s="38">
        <v>12040.409749205228</v>
      </c>
      <c r="X5" s="38">
        <v>12315.809924015659</v>
      </c>
      <c r="Y5" s="38">
        <v>12697.606461086638</v>
      </c>
      <c r="Z5" s="38">
        <v>12473.847272727273</v>
      </c>
      <c r="AA5" s="38">
        <v>12767.834463075276</v>
      </c>
      <c r="AB5" s="380"/>
      <c r="AC5" s="380"/>
      <c r="AD5" s="380"/>
    </row>
    <row r="6" spans="1:30" x14ac:dyDescent="0.2">
      <c r="A6" s="14"/>
      <c r="B6" s="63">
        <v>2</v>
      </c>
      <c r="C6" s="5" t="s">
        <v>101</v>
      </c>
      <c r="D6" s="38"/>
      <c r="E6" s="38"/>
      <c r="F6" s="38"/>
      <c r="G6" s="38"/>
      <c r="H6" s="38"/>
      <c r="I6" s="38"/>
      <c r="J6" s="38"/>
      <c r="K6" s="38"/>
      <c r="L6" s="38">
        <v>12157.211428571429</v>
      </c>
      <c r="M6" s="38">
        <v>12701.666666666666</v>
      </c>
      <c r="N6" s="38">
        <v>12764.879227053139</v>
      </c>
      <c r="O6" s="38">
        <v>13243.749999999998</v>
      </c>
      <c r="P6" s="38">
        <v>14500.597014925375</v>
      </c>
      <c r="Q6" s="38">
        <v>15823.652618135375</v>
      </c>
      <c r="R6" s="38">
        <v>16050.225563909773</v>
      </c>
      <c r="S6" s="38">
        <v>15921.48337595908</v>
      </c>
      <c r="T6" s="38">
        <v>16382.924667651401</v>
      </c>
      <c r="U6" s="38">
        <v>14160.99853157122</v>
      </c>
      <c r="V6" s="38">
        <v>13794.938101788171</v>
      </c>
      <c r="W6" s="38">
        <v>14357.762982689748</v>
      </c>
      <c r="X6" s="38">
        <v>18522.542153047991</v>
      </c>
      <c r="Y6" s="38">
        <v>15473.678618857901</v>
      </c>
      <c r="Z6" s="38">
        <v>15737.664429530203</v>
      </c>
      <c r="AA6" s="38">
        <v>15963.013365735116</v>
      </c>
      <c r="AB6" s="380"/>
      <c r="AC6" s="380"/>
      <c r="AD6" s="380"/>
    </row>
    <row r="7" spans="1:30" x14ac:dyDescent="0.2">
      <c r="A7" s="14"/>
      <c r="B7" s="63">
        <v>3.1</v>
      </c>
      <c r="C7" s="5" t="s">
        <v>103</v>
      </c>
      <c r="D7" s="38"/>
      <c r="E7" s="38"/>
      <c r="F7" s="38"/>
      <c r="G7" s="38"/>
      <c r="H7" s="38"/>
      <c r="I7" s="38"/>
      <c r="J7" s="38"/>
      <c r="K7" s="38"/>
      <c r="L7" s="38">
        <v>14954.303680797819</v>
      </c>
      <c r="M7" s="38">
        <v>14827.46147574828</v>
      </c>
      <c r="N7" s="38">
        <v>14415.591526542263</v>
      </c>
      <c r="O7" s="38">
        <v>14159.076916425636</v>
      </c>
      <c r="P7" s="38">
        <v>12712.602515765459</v>
      </c>
      <c r="Q7" s="38">
        <v>12236.56751908397</v>
      </c>
      <c r="R7" s="38">
        <v>12160.56561270802</v>
      </c>
      <c r="S7" s="38">
        <v>12826.787017592855</v>
      </c>
      <c r="T7" s="38">
        <v>12571.184012153952</v>
      </c>
      <c r="U7" s="38">
        <v>12577.503781182213</v>
      </c>
      <c r="V7" s="38">
        <v>14632.25270779526</v>
      </c>
      <c r="W7" s="38">
        <v>14784.714657824135</v>
      </c>
      <c r="X7" s="38">
        <v>14470.631146344009</v>
      </c>
      <c r="Y7" s="38">
        <v>13848.245046724644</v>
      </c>
      <c r="Z7" s="38">
        <v>14930.201816680428</v>
      </c>
      <c r="AA7" s="38">
        <v>15775.820308346625</v>
      </c>
      <c r="AB7" s="380"/>
      <c r="AC7" s="380"/>
      <c r="AD7" s="380"/>
    </row>
    <row r="8" spans="1:30" x14ac:dyDescent="0.2">
      <c r="A8" s="14"/>
      <c r="B8" s="63">
        <v>3.2</v>
      </c>
      <c r="C8" s="5" t="s">
        <v>105</v>
      </c>
      <c r="D8" s="38"/>
      <c r="E8" s="38"/>
      <c r="F8" s="38"/>
      <c r="G8" s="38"/>
      <c r="H8" s="38"/>
      <c r="I8" s="38"/>
      <c r="J8" s="38"/>
      <c r="K8" s="38"/>
      <c r="L8" s="38">
        <v>8349.0985318208968</v>
      </c>
      <c r="M8" s="38">
        <v>8424.7915707201682</v>
      </c>
      <c r="N8" s="38">
        <v>7622.9135453247636</v>
      </c>
      <c r="O8" s="38">
        <v>7730.0989279956348</v>
      </c>
      <c r="P8" s="38">
        <v>7764.023401309606</v>
      </c>
      <c r="Q8" s="38">
        <v>7915.4339237172398</v>
      </c>
      <c r="R8" s="38">
        <v>8049.4115220737758</v>
      </c>
      <c r="S8" s="38">
        <v>8203.444004585217</v>
      </c>
      <c r="T8" s="38">
        <v>8526.6923515042381</v>
      </c>
      <c r="U8" s="38">
        <v>8271.9613131823353</v>
      </c>
      <c r="V8" s="38">
        <v>8134.7875866123513</v>
      </c>
      <c r="W8" s="38">
        <v>8010.9126565840343</v>
      </c>
      <c r="X8" s="38">
        <v>8148.6712357802844</v>
      </c>
      <c r="Y8" s="38">
        <v>8329.0715356084056</v>
      </c>
      <c r="Z8" s="38">
        <v>8828.920732880677</v>
      </c>
      <c r="AA8" s="38">
        <v>9151.8953600751411</v>
      </c>
      <c r="AB8" s="380"/>
      <c r="AC8" s="380"/>
      <c r="AD8" s="380"/>
    </row>
    <row r="9" spans="1:30" x14ac:dyDescent="0.2">
      <c r="A9" s="14"/>
      <c r="B9" s="64" t="s">
        <v>106</v>
      </c>
      <c r="C9" s="50" t="s">
        <v>10</v>
      </c>
      <c r="D9" s="38"/>
      <c r="E9" s="38"/>
      <c r="F9" s="38"/>
      <c r="G9" s="38"/>
      <c r="H9" s="38"/>
      <c r="I9" s="38"/>
      <c r="J9" s="38"/>
      <c r="K9" s="38"/>
      <c r="L9" s="38">
        <v>1789.1144826642494</v>
      </c>
      <c r="M9" s="38">
        <v>1827.4199047088464</v>
      </c>
      <c r="N9" s="38">
        <v>1955.3102371148655</v>
      </c>
      <c r="O9" s="38">
        <v>1763.6248443028203</v>
      </c>
      <c r="P9" s="38">
        <v>3411.0648943707029</v>
      </c>
      <c r="Q9" s="38">
        <v>3997.0239564640146</v>
      </c>
      <c r="R9" s="38">
        <v>3580.157523374608</v>
      </c>
      <c r="S9" s="38">
        <v>3290.1837192089984</v>
      </c>
      <c r="T9" s="38">
        <v>3389.3692480616605</v>
      </c>
      <c r="U9" s="38">
        <v>3239.7766483140331</v>
      </c>
      <c r="V9" s="38">
        <v>4798.6760288277101</v>
      </c>
      <c r="W9" s="38">
        <v>4965.2938187976297</v>
      </c>
      <c r="X9" s="38">
        <v>3767.2428212888462</v>
      </c>
      <c r="Y9" s="38">
        <v>4539.3226251529431</v>
      </c>
      <c r="Z9" s="38">
        <v>4659.8524317033825</v>
      </c>
      <c r="AA9" s="38">
        <v>4711.6441522420255</v>
      </c>
      <c r="AB9" s="380"/>
      <c r="AC9" s="380"/>
      <c r="AD9" s="380"/>
    </row>
    <row r="10" spans="1:30" x14ac:dyDescent="0.2">
      <c r="A10" s="14"/>
      <c r="B10" s="64" t="s">
        <v>107</v>
      </c>
      <c r="C10" s="50" t="s">
        <v>11</v>
      </c>
      <c r="D10" s="38"/>
      <c r="E10" s="38"/>
      <c r="F10" s="38"/>
      <c r="G10" s="38"/>
      <c r="H10" s="38"/>
      <c r="I10" s="38"/>
      <c r="J10" s="38"/>
      <c r="K10" s="38"/>
      <c r="L10" s="38">
        <v>8132.2773691124585</v>
      </c>
      <c r="M10" s="38">
        <v>8275.4090744414898</v>
      </c>
      <c r="N10" s="38">
        <v>8192.3375226976714</v>
      </c>
      <c r="O10" s="38">
        <v>9746.5570024355693</v>
      </c>
      <c r="P10" s="38">
        <v>7595.8414777504322</v>
      </c>
      <c r="Q10" s="38">
        <v>9054.6224425712207</v>
      </c>
      <c r="R10" s="38">
        <v>9052.814679836687</v>
      </c>
      <c r="S10" s="38">
        <v>9657.9693797636701</v>
      </c>
      <c r="T10" s="38">
        <v>9655.6197878209769</v>
      </c>
      <c r="U10" s="38">
        <v>9716.2475418848717</v>
      </c>
      <c r="V10" s="38">
        <v>9712.328512166172</v>
      </c>
      <c r="W10" s="38">
        <v>11389.694458230888</v>
      </c>
      <c r="X10" s="38">
        <v>11601.980202339762</v>
      </c>
      <c r="Y10" s="38">
        <v>12043.564720776511</v>
      </c>
      <c r="Z10" s="38">
        <v>12622.713117400126</v>
      </c>
      <c r="AA10" s="38">
        <v>12553.931003837732</v>
      </c>
      <c r="AB10" s="380"/>
      <c r="AC10" s="380"/>
      <c r="AD10" s="380"/>
    </row>
    <row r="11" spans="1:30" x14ac:dyDescent="0.2">
      <c r="A11" s="14"/>
      <c r="B11" s="63">
        <v>4</v>
      </c>
      <c r="C11" s="5" t="s">
        <v>113</v>
      </c>
      <c r="D11" s="38"/>
      <c r="E11" s="38"/>
      <c r="F11" s="38"/>
      <c r="G11" s="38"/>
      <c r="H11" s="38"/>
      <c r="I11" s="38"/>
      <c r="J11" s="38"/>
      <c r="K11" s="38"/>
      <c r="L11" s="38">
        <v>3382.5576847868601</v>
      </c>
      <c r="M11" s="38">
        <v>3357.9575848561717</v>
      </c>
      <c r="N11" s="38">
        <v>3468.2194826192399</v>
      </c>
      <c r="O11" s="38">
        <v>3424.7193931419838</v>
      </c>
      <c r="P11" s="38">
        <v>3396.9495625402515</v>
      </c>
      <c r="Q11" s="38">
        <v>3919.8769513639659</v>
      </c>
      <c r="R11" s="38">
        <v>4250.4460966542747</v>
      </c>
      <c r="S11" s="38">
        <v>4272.5870842828508</v>
      </c>
      <c r="T11" s="38">
        <v>4304.8330404217932</v>
      </c>
      <c r="U11" s="38">
        <v>4543.6600338696016</v>
      </c>
      <c r="V11" s="38">
        <v>5088.6151248248998</v>
      </c>
      <c r="W11" s="38">
        <v>5127.163053722903</v>
      </c>
      <c r="X11" s="38">
        <v>5229.9861780417659</v>
      </c>
      <c r="Y11" s="38">
        <v>5465.2528783265161</v>
      </c>
      <c r="Z11" s="38">
        <v>5650.6427060546357</v>
      </c>
      <c r="AA11" s="38">
        <v>5864.0655156225548</v>
      </c>
      <c r="AB11" s="380"/>
      <c r="AC11" s="380"/>
      <c r="AD11" s="380"/>
    </row>
    <row r="12" spans="1:30" x14ac:dyDescent="0.2">
      <c r="A12" s="14"/>
      <c r="B12" s="64" t="s">
        <v>111</v>
      </c>
      <c r="C12" s="52" t="s">
        <v>112</v>
      </c>
      <c r="D12" s="38"/>
      <c r="E12" s="38"/>
      <c r="F12" s="38"/>
      <c r="G12" s="38"/>
      <c r="H12" s="38"/>
      <c r="I12" s="38"/>
      <c r="J12" s="38"/>
      <c r="K12" s="38"/>
      <c r="L12" s="38">
        <v>6056.0391730141464</v>
      </c>
      <c r="M12" s="38">
        <v>6923.4567901234559</v>
      </c>
      <c r="N12" s="38">
        <v>6718.0518319928506</v>
      </c>
      <c r="O12" s="38">
        <v>7470.4950495049497</v>
      </c>
      <c r="P12" s="38">
        <v>7967.2380952380945</v>
      </c>
      <c r="Q12" s="38">
        <v>8667.7477477477478</v>
      </c>
      <c r="R12" s="38">
        <v>8925.0847457627115</v>
      </c>
      <c r="S12" s="38">
        <v>9406.6141732283468</v>
      </c>
      <c r="T12" s="38">
        <v>9393.4426229508208</v>
      </c>
      <c r="U12" s="38">
        <v>9082</v>
      </c>
      <c r="V12" s="38">
        <v>10480</v>
      </c>
      <c r="W12" s="38">
        <v>11650.666666666666</v>
      </c>
      <c r="X12" s="38">
        <v>12332.410738998062</v>
      </c>
      <c r="Y12" s="38">
        <v>12571.62162162162</v>
      </c>
      <c r="Z12" s="38">
        <v>13230.691823899369</v>
      </c>
      <c r="AA12" s="38">
        <v>13792.444444444443</v>
      </c>
      <c r="AB12" s="380"/>
      <c r="AC12" s="380"/>
      <c r="AD12" s="380"/>
    </row>
    <row r="13" spans="1:30" s="76" customFormat="1" ht="20.100000000000001" customHeight="1" x14ac:dyDescent="0.2">
      <c r="B13" s="65"/>
      <c r="C13" s="77" t="s">
        <v>37</v>
      </c>
      <c r="D13" s="44"/>
      <c r="E13" s="44"/>
      <c r="F13" s="44"/>
      <c r="G13" s="44"/>
      <c r="H13" s="44"/>
      <c r="I13" s="44"/>
      <c r="J13" s="44"/>
      <c r="K13" s="44"/>
      <c r="L13" s="78">
        <v>6106.8930251561233</v>
      </c>
      <c r="M13" s="78">
        <v>6231.1373619396045</v>
      </c>
      <c r="N13" s="78">
        <v>6007.541096899572</v>
      </c>
      <c r="O13" s="78">
        <v>6029.3236787280784</v>
      </c>
      <c r="P13" s="78">
        <v>6135.3896224500086</v>
      </c>
      <c r="Q13" s="78">
        <v>6253.707578495003</v>
      </c>
      <c r="R13" s="78">
        <v>6426.999844659128</v>
      </c>
      <c r="S13" s="78">
        <v>6543.3106184965254</v>
      </c>
      <c r="T13" s="78">
        <v>6677.7476222896476</v>
      </c>
      <c r="U13" s="78">
        <v>6615.5834654160399</v>
      </c>
      <c r="V13" s="78">
        <v>6759.8636585133809</v>
      </c>
      <c r="W13" s="78">
        <v>6888.7867884214202</v>
      </c>
      <c r="X13" s="78">
        <v>6920.2170849476752</v>
      </c>
      <c r="Y13" s="78">
        <v>7153.4008334952887</v>
      </c>
      <c r="Z13" s="78">
        <v>7410.4528019819982</v>
      </c>
      <c r="AA13" s="78">
        <v>7564.8570405985856</v>
      </c>
      <c r="AB13" s="78"/>
      <c r="AC13" s="78"/>
      <c r="AD13" s="78"/>
    </row>
    <row r="14" spans="1:30" s="2" customFormat="1" ht="20.100000000000001" customHeight="1" x14ac:dyDescent="0.2">
      <c r="A14" s="66"/>
      <c r="B14" s="67" t="s">
        <v>41</v>
      </c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47"/>
      <c r="V14" s="47"/>
      <c r="W14" s="47"/>
      <c r="X14" s="47"/>
      <c r="Y14" s="47"/>
      <c r="Z14" s="47"/>
      <c r="AA14" s="47"/>
      <c r="AB14" s="76"/>
      <c r="AC14" s="76"/>
      <c r="AD14" s="76"/>
    </row>
    <row r="15" spans="1:30" ht="20.100000000000001" customHeight="1" x14ac:dyDescent="0.2">
      <c r="A15" t="s">
        <v>41</v>
      </c>
      <c r="B15" s="63">
        <v>1.1000000000000001</v>
      </c>
      <c r="C15" s="5" t="s">
        <v>1</v>
      </c>
      <c r="D15" s="46"/>
      <c r="E15" s="46"/>
      <c r="F15" s="46"/>
      <c r="G15" s="46"/>
      <c r="H15" s="46"/>
      <c r="I15" s="46"/>
      <c r="J15" s="46"/>
      <c r="K15" s="46"/>
      <c r="L15" s="46">
        <v>2927.1817941254299</v>
      </c>
      <c r="M15" s="46">
        <v>2943.7981568212722</v>
      </c>
      <c r="N15" s="46">
        <v>2902.7176313170262</v>
      </c>
      <c r="O15" s="46">
        <v>2896.1071292862853</v>
      </c>
      <c r="P15" s="46">
        <v>2923.190108191654</v>
      </c>
      <c r="Q15" s="46">
        <v>3070.1883830455258</v>
      </c>
      <c r="R15" s="46">
        <v>3129.7779104015735</v>
      </c>
      <c r="S15" s="46">
        <v>3267.5355628445645</v>
      </c>
      <c r="T15" s="46">
        <v>3335.9695388520659</v>
      </c>
      <c r="U15" s="46">
        <v>3243.5537823137502</v>
      </c>
      <c r="V15" s="46">
        <v>3154.4519711775961</v>
      </c>
      <c r="W15" s="46">
        <v>3274.663490172722</v>
      </c>
      <c r="X15" s="46">
        <v>3156.9626034827293</v>
      </c>
      <c r="Y15" s="46">
        <v>3402.6605353916898</v>
      </c>
      <c r="Z15" s="46">
        <v>3523.7684242922992</v>
      </c>
      <c r="AA15" s="46">
        <v>3938.5054338370887</v>
      </c>
      <c r="AB15" s="136"/>
      <c r="AC15" s="136"/>
      <c r="AD15" s="136"/>
    </row>
    <row r="16" spans="1:30" x14ac:dyDescent="0.2">
      <c r="B16" s="63">
        <v>1.2</v>
      </c>
      <c r="C16" s="5" t="s">
        <v>99</v>
      </c>
      <c r="D16" s="46"/>
      <c r="E16" s="46"/>
      <c r="F16" s="46"/>
      <c r="G16" s="46"/>
      <c r="H16" s="46"/>
      <c r="I16" s="46"/>
      <c r="J16" s="46"/>
      <c r="K16" s="46"/>
      <c r="L16" s="46" t="s">
        <v>883</v>
      </c>
      <c r="M16" s="46">
        <v>6936.0451977401135</v>
      </c>
      <c r="N16" s="46">
        <v>7594.5915492957747</v>
      </c>
      <c r="O16" s="46">
        <v>8505.04347826087</v>
      </c>
      <c r="P16" s="46">
        <v>10102.025974025973</v>
      </c>
      <c r="Q16" s="46">
        <v>10755.3</v>
      </c>
      <c r="R16" s="46">
        <v>10637.092731829574</v>
      </c>
      <c r="S16" s="46">
        <v>10089.64824120603</v>
      </c>
      <c r="T16" s="46">
        <v>10361.35064935065</v>
      </c>
      <c r="U16" s="46">
        <v>9593.1868131868141</v>
      </c>
      <c r="V16" s="46">
        <v>8911.1656441717787</v>
      </c>
      <c r="W16" s="46">
        <v>9871.4920634920636</v>
      </c>
      <c r="X16" s="46">
        <v>10131.672131147541</v>
      </c>
      <c r="Y16" s="46">
        <v>8868.5925925925931</v>
      </c>
      <c r="Z16" s="46">
        <v>8406.05577689243</v>
      </c>
      <c r="AA16" s="46">
        <v>7701.5827338129493</v>
      </c>
      <c r="AB16" s="136"/>
      <c r="AC16" s="136"/>
      <c r="AD16" s="136"/>
    </row>
    <row r="17" spans="1:30" x14ac:dyDescent="0.2">
      <c r="B17" s="63">
        <v>2</v>
      </c>
      <c r="C17" s="5" t="s">
        <v>101</v>
      </c>
      <c r="D17" s="46"/>
      <c r="E17" s="46"/>
      <c r="F17" s="46"/>
      <c r="G17" s="46"/>
      <c r="H17" s="46"/>
      <c r="I17" s="46"/>
      <c r="J17" s="46"/>
      <c r="K17" s="46"/>
      <c r="L17" s="46">
        <v>12112.066115702479</v>
      </c>
      <c r="M17" s="46">
        <v>14312.577319587628</v>
      </c>
      <c r="N17" s="46">
        <v>12755.402298850575</v>
      </c>
      <c r="O17" s="46">
        <v>12933.333333333332</v>
      </c>
      <c r="P17" s="46">
        <v>15327.088607594937</v>
      </c>
      <c r="Q17" s="46">
        <v>16462.933333333331</v>
      </c>
      <c r="R17" s="46">
        <v>16414.594594594597</v>
      </c>
      <c r="S17" s="46">
        <v>14477.101449275362</v>
      </c>
      <c r="T17" s="46">
        <v>12824.848484848486</v>
      </c>
      <c r="U17" s="46">
        <v>11908</v>
      </c>
      <c r="V17" s="46">
        <v>9948.9473684210516</v>
      </c>
      <c r="W17" s="46">
        <v>10788.333333333334</v>
      </c>
      <c r="X17" s="46">
        <v>12415.466666666667</v>
      </c>
      <c r="Y17" s="46">
        <v>12791.35135135135</v>
      </c>
      <c r="Z17" s="46">
        <v>13262.352941176472</v>
      </c>
      <c r="AA17" s="46">
        <v>14702.424242424244</v>
      </c>
      <c r="AB17" s="136"/>
      <c r="AC17" s="136"/>
      <c r="AD17" s="136"/>
    </row>
    <row r="18" spans="1:30" x14ac:dyDescent="0.2">
      <c r="B18" s="63">
        <v>3.1</v>
      </c>
      <c r="C18" s="5" t="s">
        <v>103</v>
      </c>
      <c r="D18" s="46"/>
      <c r="E18" s="46"/>
      <c r="F18" s="46"/>
      <c r="G18" s="46"/>
      <c r="H18" s="46"/>
      <c r="I18" s="46"/>
      <c r="J18" s="46"/>
      <c r="K18" s="46"/>
      <c r="L18" s="46">
        <v>14748.689702282083</v>
      </c>
      <c r="M18" s="46">
        <v>14623.59151226531</v>
      </c>
      <c r="N18" s="46">
        <v>14217.384562868245</v>
      </c>
      <c r="O18" s="46">
        <v>13964.396896610682</v>
      </c>
      <c r="P18" s="46">
        <v>8340.6903386489648</v>
      </c>
      <c r="Q18" s="46">
        <v>7803.4700932934338</v>
      </c>
      <c r="R18" s="46">
        <v>7526.9905244578913</v>
      </c>
      <c r="S18" s="46">
        <v>8244.1974587396853</v>
      </c>
      <c r="T18" s="46">
        <v>8219.8948580735214</v>
      </c>
      <c r="U18" s="46">
        <v>8190.0154880321043</v>
      </c>
      <c r="V18" s="46">
        <v>13919.241862917399</v>
      </c>
      <c r="W18" s="46">
        <v>14021.82730127441</v>
      </c>
      <c r="X18" s="46">
        <v>12068.975112732096</v>
      </c>
      <c r="Y18" s="46">
        <v>10153.400862349883</v>
      </c>
      <c r="Z18" s="46">
        <v>10500.039245863793</v>
      </c>
      <c r="AA18" s="46">
        <v>11212.329641934291</v>
      </c>
      <c r="AB18" s="136"/>
      <c r="AC18" s="136"/>
      <c r="AD18" s="136"/>
    </row>
    <row r="19" spans="1:30" x14ac:dyDescent="0.2">
      <c r="B19" s="63">
        <v>3.2</v>
      </c>
      <c r="C19" s="5" t="s">
        <v>105</v>
      </c>
      <c r="D19" s="46"/>
      <c r="E19" s="46"/>
      <c r="F19" s="46"/>
      <c r="G19" s="46"/>
      <c r="H19" s="46"/>
      <c r="I19" s="46"/>
      <c r="J19" s="46"/>
      <c r="K19" s="46"/>
      <c r="L19" s="46">
        <v>7335.5986492963239</v>
      </c>
      <c r="M19" s="46">
        <v>7249.8121323385749</v>
      </c>
      <c r="N19" s="46">
        <v>6119.0056137939446</v>
      </c>
      <c r="O19" s="46">
        <v>6202.7680773967968</v>
      </c>
      <c r="P19" s="46">
        <v>6092.0152940871212</v>
      </c>
      <c r="Q19" s="46">
        <v>6672.7402581209226</v>
      </c>
      <c r="R19" s="46">
        <v>7110.9256059822092</v>
      </c>
      <c r="S19" s="46">
        <v>7021.2212043674699</v>
      </c>
      <c r="T19" s="46">
        <v>7389.6466932153598</v>
      </c>
      <c r="U19" s="46">
        <v>7011.074350009626</v>
      </c>
      <c r="V19" s="46">
        <v>7189.288545233474</v>
      </c>
      <c r="W19" s="46">
        <v>6816.2376820564814</v>
      </c>
      <c r="X19" s="46">
        <v>7010.6112895406914</v>
      </c>
      <c r="Y19" s="46">
        <v>6696.8210602934487</v>
      </c>
      <c r="Z19" s="46">
        <v>7811.96133085156</v>
      </c>
      <c r="AA19" s="46">
        <v>8544.5252928459831</v>
      </c>
      <c r="AB19" s="136"/>
      <c r="AC19" s="136"/>
      <c r="AD19" s="136"/>
    </row>
    <row r="20" spans="1:30" x14ac:dyDescent="0.2">
      <c r="B20" s="64" t="s">
        <v>106</v>
      </c>
      <c r="C20" s="50" t="s">
        <v>10</v>
      </c>
      <c r="D20" s="46"/>
      <c r="E20" s="46"/>
      <c r="F20" s="46"/>
      <c r="G20" s="46"/>
      <c r="H20" s="46"/>
      <c r="I20" s="46"/>
      <c r="J20" s="46"/>
      <c r="K20" s="46"/>
      <c r="L20" s="46">
        <v>1217.4607751267449</v>
      </c>
      <c r="M20" s="46">
        <v>1140.8985234055922</v>
      </c>
      <c r="N20" s="46">
        <v>1194.7742829095116</v>
      </c>
      <c r="O20" s="46">
        <v>1102.7862187357396</v>
      </c>
      <c r="P20" s="46">
        <v>3372.9256115762296</v>
      </c>
      <c r="Q20" s="46">
        <v>4279.9088214590047</v>
      </c>
      <c r="R20" s="46">
        <v>3272.5818134901247</v>
      </c>
      <c r="S20" s="46">
        <v>2972.0054900128484</v>
      </c>
      <c r="T20" s="46">
        <v>2869.250155662909</v>
      </c>
      <c r="U20" s="46">
        <v>1581.6467397540343</v>
      </c>
      <c r="V20" s="46">
        <v>4731.4051930363712</v>
      </c>
      <c r="W20" s="46">
        <v>5702.449339207049</v>
      </c>
      <c r="X20" s="46">
        <v>2307.8396363636366</v>
      </c>
      <c r="Y20" s="46">
        <v>2146.1016949152545</v>
      </c>
      <c r="Z20" s="46">
        <v>2253.9622641509432</v>
      </c>
      <c r="AA20" s="46">
        <v>1930.3225806451615</v>
      </c>
      <c r="AB20" s="136"/>
      <c r="AC20" s="136"/>
      <c r="AD20" s="136"/>
    </row>
    <row r="21" spans="1:30" x14ac:dyDescent="0.2">
      <c r="B21" s="64" t="s">
        <v>107</v>
      </c>
      <c r="C21" s="50" t="s">
        <v>11</v>
      </c>
      <c r="D21" s="46"/>
      <c r="E21" s="46"/>
      <c r="F21" s="46"/>
      <c r="G21" s="46"/>
      <c r="H21" s="46"/>
      <c r="I21" s="46"/>
      <c r="J21" s="46"/>
      <c r="K21" s="46"/>
      <c r="L21" s="46">
        <v>5529.9578161159043</v>
      </c>
      <c r="M21" s="46">
        <v>5517.8965594902247</v>
      </c>
      <c r="N21" s="46">
        <v>5060.3784065841392</v>
      </c>
      <c r="O21" s="46">
        <v>5525.4039448728581</v>
      </c>
      <c r="P21" s="46">
        <v>3622.3578668149594</v>
      </c>
      <c r="Q21" s="46">
        <v>5467.6023810194974</v>
      </c>
      <c r="R21" s="46">
        <v>5998.9106083385559</v>
      </c>
      <c r="S21" s="46">
        <v>6737.9075122790582</v>
      </c>
      <c r="T21" s="46">
        <v>6336.4949265779305</v>
      </c>
      <c r="U21" s="46">
        <v>6681.9083116883112</v>
      </c>
      <c r="V21" s="46">
        <v>5187.5036655769636</v>
      </c>
      <c r="W21" s="46">
        <v>8522.4259449541296</v>
      </c>
      <c r="X21" s="46">
        <v>9790.7743341753867</v>
      </c>
      <c r="Y21" s="46">
        <v>9853.7651027164284</v>
      </c>
      <c r="Z21" s="46">
        <v>10406.577942915046</v>
      </c>
      <c r="AA21" s="46">
        <v>7763.9754601226987</v>
      </c>
      <c r="AB21" s="136"/>
      <c r="AC21" s="136"/>
      <c r="AD21" s="136"/>
    </row>
    <row r="22" spans="1:30" x14ac:dyDescent="0.2">
      <c r="B22" s="63">
        <v>4</v>
      </c>
      <c r="C22" s="5" t="s">
        <v>113</v>
      </c>
      <c r="D22" s="46"/>
      <c r="E22" s="46"/>
      <c r="F22" s="46"/>
      <c r="G22" s="46"/>
      <c r="H22" s="46"/>
      <c r="I22" s="46">
        <v>25</v>
      </c>
      <c r="J22" s="46"/>
      <c r="K22" s="46"/>
      <c r="L22" s="46">
        <v>2284.5211389128563</v>
      </c>
      <c r="M22" s="46">
        <v>2338.4014359624116</v>
      </c>
      <c r="N22" s="46">
        <v>2267.6165454055513</v>
      </c>
      <c r="O22" s="46">
        <v>2303.9153930311968</v>
      </c>
      <c r="P22" s="46">
        <v>2210.2915508436231</v>
      </c>
      <c r="Q22" s="46">
        <v>2562.0422460460672</v>
      </c>
      <c r="R22" s="46">
        <v>2785.2365930599371</v>
      </c>
      <c r="S22" s="46">
        <v>2778.7119856887298</v>
      </c>
      <c r="T22" s="46">
        <v>2775.9205776173285</v>
      </c>
      <c r="U22" s="46">
        <v>2865.532791250932</v>
      </c>
      <c r="V22" s="46">
        <v>3308.1320931820123</v>
      </c>
      <c r="W22" s="46">
        <v>3179.1796875</v>
      </c>
      <c r="X22" s="46">
        <v>3319.8388721047331</v>
      </c>
      <c r="Y22" s="46">
        <v>3497.8043912175649</v>
      </c>
      <c r="Z22" s="46">
        <v>3462.5500748593859</v>
      </c>
      <c r="AA22" s="46">
        <v>3449.388942774006</v>
      </c>
      <c r="AB22" s="136"/>
      <c r="AC22" s="136"/>
      <c r="AD22" s="136"/>
    </row>
    <row r="23" spans="1:30" s="76" customFormat="1" ht="20.100000000000001" customHeight="1" x14ac:dyDescent="0.2">
      <c r="B23" s="65"/>
      <c r="C23" s="77" t="s">
        <v>37</v>
      </c>
      <c r="D23" s="44"/>
      <c r="E23" s="44"/>
      <c r="F23" s="44"/>
      <c r="G23" s="44"/>
      <c r="H23" s="44"/>
      <c r="I23" s="44"/>
      <c r="J23" s="44"/>
      <c r="K23" s="44"/>
      <c r="L23" s="78">
        <v>4940.6360676098384</v>
      </c>
      <c r="M23" s="78">
        <v>4955.8209078763302</v>
      </c>
      <c r="N23" s="78">
        <v>4423.6147752486258</v>
      </c>
      <c r="O23" s="78">
        <v>4288.6158566163613</v>
      </c>
      <c r="P23" s="78">
        <v>4682.6914743388434</v>
      </c>
      <c r="Q23" s="78">
        <v>5104.2451876725127</v>
      </c>
      <c r="R23" s="78">
        <v>5416.6565404056564</v>
      </c>
      <c r="S23" s="78">
        <v>5366.3577221557416</v>
      </c>
      <c r="T23" s="78">
        <v>5450.707757149632</v>
      </c>
      <c r="U23" s="78">
        <v>5306.9983395384552</v>
      </c>
      <c r="V23" s="78">
        <v>5490.9892192378084</v>
      </c>
      <c r="W23" s="78">
        <v>5595.5778477159511</v>
      </c>
      <c r="X23" s="78">
        <v>5457.991234407813</v>
      </c>
      <c r="Y23" s="78">
        <v>5514.3123568148167</v>
      </c>
      <c r="Z23" s="78">
        <v>6074.3139480125528</v>
      </c>
      <c r="AA23" s="78">
        <v>6436.4545725483949</v>
      </c>
      <c r="AB23" s="78"/>
      <c r="AC23" s="78"/>
      <c r="AD23" s="78"/>
    </row>
    <row r="24" spans="1:30" ht="20.100000000000001" customHeight="1" x14ac:dyDescent="0.25">
      <c r="B24" s="70" t="s">
        <v>42</v>
      </c>
      <c r="C24" s="71"/>
      <c r="D24" s="37"/>
      <c r="E24" s="37"/>
      <c r="F24" s="37"/>
      <c r="G24" s="37"/>
      <c r="H24" s="37"/>
      <c r="I24" s="37"/>
      <c r="J24" s="37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37"/>
      <c r="V24" s="37"/>
      <c r="W24" s="37"/>
      <c r="X24" s="37"/>
      <c r="Y24" s="37"/>
      <c r="Z24" s="37"/>
      <c r="AA24" s="37"/>
    </row>
    <row r="25" spans="1:30" ht="20.100000000000001" customHeight="1" x14ac:dyDescent="0.2">
      <c r="A25" t="s">
        <v>42</v>
      </c>
      <c r="B25" s="63">
        <v>1.1000000000000001</v>
      </c>
      <c r="C25" s="5" t="s">
        <v>1</v>
      </c>
      <c r="D25" s="46"/>
      <c r="E25" s="46"/>
      <c r="F25" s="46"/>
      <c r="G25" s="46"/>
      <c r="H25" s="46"/>
      <c r="I25" s="46"/>
      <c r="J25" s="46"/>
      <c r="K25" s="46"/>
      <c r="L25" s="46">
        <v>2832.2425387400758</v>
      </c>
      <c r="M25" s="46">
        <v>2951.2200028161647</v>
      </c>
      <c r="N25" s="46">
        <v>2891.6666666666665</v>
      </c>
      <c r="O25" s="46">
        <v>2971.6077650572424</v>
      </c>
      <c r="P25" s="46">
        <v>2925.3833490557308</v>
      </c>
      <c r="Q25" s="46">
        <v>2917.1735781331895</v>
      </c>
      <c r="R25" s="46">
        <v>2970.557807438563</v>
      </c>
      <c r="S25" s="46">
        <v>2940.5690021231421</v>
      </c>
      <c r="T25" s="46">
        <v>2938.2296527872168</v>
      </c>
      <c r="U25" s="46">
        <v>3086.2729449321628</v>
      </c>
      <c r="V25" s="46">
        <v>3079.6087488113026</v>
      </c>
      <c r="W25" s="46">
        <v>3119.5233257542773</v>
      </c>
      <c r="X25" s="46">
        <v>3262.2511160524846</v>
      </c>
      <c r="Y25" s="46">
        <v>3369.0869753353527</v>
      </c>
      <c r="Z25" s="46">
        <v>3716.5524169719888</v>
      </c>
      <c r="AA25" s="46">
        <v>3398.608695652174</v>
      </c>
      <c r="AB25" s="136"/>
      <c r="AC25" s="136"/>
      <c r="AD25" s="136"/>
    </row>
    <row r="26" spans="1:30" x14ac:dyDescent="0.2">
      <c r="B26" s="63">
        <v>1.2</v>
      </c>
      <c r="C26" s="5" t="s">
        <v>99</v>
      </c>
      <c r="D26" s="46"/>
      <c r="E26" s="46"/>
      <c r="F26" s="46"/>
      <c r="G26" s="46"/>
      <c r="H26" s="46"/>
      <c r="I26" s="46"/>
      <c r="J26" s="46"/>
      <c r="K26" s="46"/>
      <c r="L26" s="46">
        <v>6438.2905982905986</v>
      </c>
      <c r="M26" s="46">
        <v>5844.7398843930632</v>
      </c>
      <c r="N26" s="46">
        <v>8784.2735042735058</v>
      </c>
      <c r="O26" s="46">
        <v>8429.9206349206361</v>
      </c>
      <c r="P26" s="46">
        <v>8721.3350488155593</v>
      </c>
      <c r="Q26" s="46">
        <v>8600.3891050583679</v>
      </c>
      <c r="R26" s="46">
        <v>10236.209150326798</v>
      </c>
      <c r="S26" s="46">
        <v>10404.778156996586</v>
      </c>
      <c r="T26" s="46">
        <v>9675.6164383561645</v>
      </c>
      <c r="U26" s="46">
        <v>9691.7472118959104</v>
      </c>
      <c r="V26" s="46">
        <v>10320.723981900454</v>
      </c>
      <c r="W26" s="46">
        <v>11143.474178403756</v>
      </c>
      <c r="X26" s="46">
        <v>10880.418848167539</v>
      </c>
      <c r="Y26" s="46">
        <v>10794.86033519553</v>
      </c>
      <c r="Z26" s="46">
        <v>10272.839506172841</v>
      </c>
      <c r="AA26" s="46">
        <v>11114.962962962964</v>
      </c>
      <c r="AB26" s="136"/>
      <c r="AC26" s="136"/>
      <c r="AD26" s="136"/>
    </row>
    <row r="27" spans="1:30" x14ac:dyDescent="0.2">
      <c r="B27" s="63">
        <v>2</v>
      </c>
      <c r="C27" s="5" t="s">
        <v>101</v>
      </c>
      <c r="D27" s="46"/>
      <c r="E27" s="46"/>
      <c r="F27" s="46"/>
      <c r="G27" s="46"/>
      <c r="H27" s="46"/>
      <c r="I27" s="46"/>
      <c r="J27" s="46"/>
      <c r="K27" s="46"/>
      <c r="L27" s="46">
        <v>4260</v>
      </c>
      <c r="M27" s="46" t="s">
        <v>883</v>
      </c>
      <c r="N27" s="46" t="s">
        <v>883</v>
      </c>
      <c r="O27" s="46" t="s">
        <v>883</v>
      </c>
      <c r="P27" s="46" t="s">
        <v>883</v>
      </c>
      <c r="Q27" s="46" t="s">
        <v>883</v>
      </c>
      <c r="R27" s="46" t="s">
        <v>883</v>
      </c>
      <c r="S27" s="46" t="s">
        <v>883</v>
      </c>
      <c r="T27" s="46">
        <v>1653.3333333333333</v>
      </c>
      <c r="U27" s="46">
        <v>1709.3333333333335</v>
      </c>
      <c r="V27" s="46">
        <v>1922.3529411764705</v>
      </c>
      <c r="W27" s="46">
        <v>4576.666666666667</v>
      </c>
      <c r="X27" s="46">
        <v>3343.5294117647063</v>
      </c>
      <c r="Y27" s="46">
        <v>3649.2307692307691</v>
      </c>
      <c r="Z27" s="46">
        <v>7303.5294117647063</v>
      </c>
      <c r="AA27" s="46">
        <v>11814.857142857143</v>
      </c>
      <c r="AB27" s="136"/>
      <c r="AC27" s="136"/>
      <c r="AD27" s="136"/>
    </row>
    <row r="28" spans="1:30" x14ac:dyDescent="0.2">
      <c r="B28" s="63">
        <v>3.1</v>
      </c>
      <c r="C28" s="5" t="s">
        <v>103</v>
      </c>
      <c r="D28" s="46"/>
      <c r="E28" s="46"/>
      <c r="F28" s="46"/>
      <c r="G28" s="46"/>
      <c r="H28" s="46"/>
      <c r="I28" s="46"/>
      <c r="J28" s="46"/>
      <c r="K28" s="46"/>
      <c r="L28" s="46">
        <v>12626.40455922111</v>
      </c>
      <c r="M28" s="46">
        <v>12519.307563578599</v>
      </c>
      <c r="N28" s="46">
        <v>12171.552381159867</v>
      </c>
      <c r="O28" s="46">
        <v>11954.968760028631</v>
      </c>
      <c r="P28" s="46">
        <v>11946.312645418328</v>
      </c>
      <c r="Q28" s="46">
        <v>12200.613126760565</v>
      </c>
      <c r="R28" s="46">
        <v>11776.228578553617</v>
      </c>
      <c r="S28" s="46">
        <v>12676.025654450261</v>
      </c>
      <c r="T28" s="46">
        <v>12444.735849056604</v>
      </c>
      <c r="U28" s="46">
        <v>12339.01275261324</v>
      </c>
      <c r="V28" s="46">
        <v>12684.591111111113</v>
      </c>
      <c r="W28" s="46">
        <v>12946.640965166909</v>
      </c>
      <c r="X28" s="46">
        <v>10767.261347708896</v>
      </c>
      <c r="Y28" s="46">
        <v>9136.2909434475623</v>
      </c>
      <c r="Z28" s="46">
        <v>9616.6280724450189</v>
      </c>
      <c r="AA28" s="46">
        <v>9957.338688085676</v>
      </c>
      <c r="AB28" s="136"/>
      <c r="AC28" s="136"/>
      <c r="AD28" s="136"/>
    </row>
    <row r="29" spans="1:30" x14ac:dyDescent="0.2">
      <c r="B29" s="63">
        <v>3.2</v>
      </c>
      <c r="C29" s="5" t="s">
        <v>105</v>
      </c>
      <c r="D29" s="46"/>
      <c r="E29" s="46"/>
      <c r="F29" s="46"/>
      <c r="G29" s="46"/>
      <c r="H29" s="46"/>
      <c r="I29" s="46"/>
      <c r="J29" s="46"/>
      <c r="K29" s="46"/>
      <c r="L29" s="46">
        <v>7449.2724530280257</v>
      </c>
      <c r="M29" s="46">
        <v>7542.9248062001798</v>
      </c>
      <c r="N29" s="46">
        <v>7563.0528950911967</v>
      </c>
      <c r="O29" s="46">
        <v>6846.7462155494022</v>
      </c>
      <c r="P29" s="46">
        <v>7413.3778365992421</v>
      </c>
      <c r="Q29" s="46">
        <v>7510.2659327594392</v>
      </c>
      <c r="R29" s="46">
        <v>7744.2741899897756</v>
      </c>
      <c r="S29" s="46">
        <v>9061.974012827337</v>
      </c>
      <c r="T29" s="46">
        <v>8530.1145721181001</v>
      </c>
      <c r="U29" s="46">
        <v>8233.3241236734211</v>
      </c>
      <c r="V29" s="46">
        <v>8207.1439080969867</v>
      </c>
      <c r="W29" s="46">
        <v>8237.297922125259</v>
      </c>
      <c r="X29" s="46">
        <v>8461.1138584681939</v>
      </c>
      <c r="Y29" s="46">
        <v>8668.3157575570694</v>
      </c>
      <c r="Z29" s="46">
        <v>8823.3220578375222</v>
      </c>
      <c r="AA29" s="46">
        <v>8888.0281914426287</v>
      </c>
      <c r="AB29" s="136"/>
      <c r="AC29" s="136"/>
      <c r="AD29" s="136"/>
    </row>
    <row r="30" spans="1:30" x14ac:dyDescent="0.2">
      <c r="B30" s="64" t="s">
        <v>106</v>
      </c>
      <c r="C30" s="50" t="s">
        <v>10</v>
      </c>
      <c r="D30" s="46"/>
      <c r="E30" s="46"/>
      <c r="F30" s="46"/>
      <c r="G30" s="46"/>
      <c r="H30" s="46"/>
      <c r="I30" s="46"/>
      <c r="J30" s="46"/>
      <c r="K30" s="46"/>
      <c r="L30" s="46">
        <v>2533.8370565045989</v>
      </c>
      <c r="M30" s="46">
        <v>2903.1147540983607</v>
      </c>
      <c r="N30" s="46">
        <v>3029.308755760369</v>
      </c>
      <c r="O30" s="46">
        <v>2980.8849557522121</v>
      </c>
      <c r="P30" s="46">
        <v>3010.9767441860463</v>
      </c>
      <c r="Q30" s="46">
        <v>3185.7407407407409</v>
      </c>
      <c r="R30" s="46">
        <v>3040</v>
      </c>
      <c r="S30" s="46">
        <v>2911.4573437203112</v>
      </c>
      <c r="T30" s="46">
        <v>2855</v>
      </c>
      <c r="U30" s="46">
        <v>3552.3943661971834</v>
      </c>
      <c r="V30" s="46">
        <v>4267.5200000000004</v>
      </c>
      <c r="W30" s="46">
        <v>3970.1492537313434</v>
      </c>
      <c r="X30" s="46">
        <v>3370.4379562043791</v>
      </c>
      <c r="Y30" s="46">
        <v>3735.1108033240998</v>
      </c>
      <c r="Z30" s="46">
        <v>3866.8114368440106</v>
      </c>
      <c r="AA30" s="46">
        <v>4219.8635329795297</v>
      </c>
      <c r="AB30" s="136"/>
      <c r="AC30" s="136"/>
      <c r="AD30" s="136"/>
    </row>
    <row r="31" spans="1:30" x14ac:dyDescent="0.2">
      <c r="B31" s="64" t="s">
        <v>107</v>
      </c>
      <c r="C31" s="50" t="s">
        <v>11</v>
      </c>
      <c r="D31" s="46"/>
      <c r="E31" s="46"/>
      <c r="F31" s="46"/>
      <c r="G31" s="46"/>
      <c r="H31" s="46"/>
      <c r="I31" s="46"/>
      <c r="J31" s="46"/>
      <c r="K31" s="46"/>
      <c r="L31" s="46">
        <v>1914.8235294117646</v>
      </c>
      <c r="M31" s="46">
        <v>1016.315789473684</v>
      </c>
      <c r="N31" s="46">
        <v>2720</v>
      </c>
      <c r="O31" s="46">
        <v>2752.5</v>
      </c>
      <c r="P31" s="46">
        <v>830.22222222222217</v>
      </c>
      <c r="Q31" s="46">
        <v>2287.3684210526317</v>
      </c>
      <c r="R31" s="46">
        <v>2593.3333333333335</v>
      </c>
      <c r="S31" s="46">
        <v>2853.5672514619882</v>
      </c>
      <c r="T31" s="46">
        <v>1042.2727272727273</v>
      </c>
      <c r="U31" s="46">
        <v>2302.608695652174</v>
      </c>
      <c r="V31" s="46">
        <v>1871.1764705882351</v>
      </c>
      <c r="W31" s="46">
        <v>2414.6341463414633</v>
      </c>
      <c r="X31" s="46">
        <v>2801.3157894736846</v>
      </c>
      <c r="Y31" s="46">
        <v>3762.1428571428573</v>
      </c>
      <c r="Z31" s="46">
        <v>5203.1325301204815</v>
      </c>
      <c r="AA31" s="46">
        <v>5232</v>
      </c>
      <c r="AB31" s="136"/>
      <c r="AC31" s="136"/>
      <c r="AD31" s="136"/>
    </row>
    <row r="32" spans="1:30" x14ac:dyDescent="0.2">
      <c r="B32" s="63">
        <v>4</v>
      </c>
      <c r="C32" s="5" t="s">
        <v>113</v>
      </c>
      <c r="D32" s="46"/>
      <c r="E32" s="46"/>
      <c r="F32" s="46"/>
      <c r="G32" s="46"/>
      <c r="H32" s="46"/>
      <c r="I32" s="46"/>
      <c r="J32" s="46"/>
      <c r="K32" s="46"/>
      <c r="L32" s="46">
        <v>364.63157894736844</v>
      </c>
      <c r="M32" s="46">
        <v>420</v>
      </c>
      <c r="N32" s="46">
        <v>426.66666666666669</v>
      </c>
      <c r="O32" s="46">
        <v>443.33333333333337</v>
      </c>
      <c r="P32" s="46">
        <v>450</v>
      </c>
      <c r="Q32" s="46">
        <v>817.14285714285711</v>
      </c>
      <c r="R32" s="46">
        <v>3100</v>
      </c>
      <c r="S32" s="46">
        <v>6140</v>
      </c>
      <c r="T32" s="46">
        <v>1783.5294117647059</v>
      </c>
      <c r="U32" s="46">
        <v>11250</v>
      </c>
      <c r="V32" s="46">
        <v>6833.333333333333</v>
      </c>
      <c r="W32" s="46">
        <v>7072</v>
      </c>
      <c r="X32" s="46">
        <v>4847.5471698113215</v>
      </c>
      <c r="Y32" s="46">
        <v>7214.2857142857147</v>
      </c>
      <c r="Z32" s="46">
        <v>6230.434782608696</v>
      </c>
      <c r="AA32" s="46">
        <v>6405.333333333333</v>
      </c>
      <c r="AB32" s="136"/>
      <c r="AC32" s="136"/>
      <c r="AD32" s="136"/>
    </row>
    <row r="33" spans="1:30" s="76" customFormat="1" ht="20.100000000000001" customHeight="1" x14ac:dyDescent="0.2">
      <c r="B33" s="72"/>
      <c r="C33" s="146" t="s">
        <v>37</v>
      </c>
      <c r="D33" s="42"/>
      <c r="E33" s="42"/>
      <c r="F33" s="42"/>
      <c r="G33" s="42"/>
      <c r="H33" s="42"/>
      <c r="I33" s="42"/>
      <c r="J33" s="42"/>
      <c r="K33" s="42"/>
      <c r="L33" s="147">
        <v>5718.9996787718201</v>
      </c>
      <c r="M33" s="147">
        <v>5771.9686402949146</v>
      </c>
      <c r="N33" s="147">
        <v>6000.1282379650092</v>
      </c>
      <c r="O33" s="147">
        <v>5581.5660049159324</v>
      </c>
      <c r="P33" s="147">
        <v>5698.2767413883948</v>
      </c>
      <c r="Q33" s="147">
        <v>5604.9919945798856</v>
      </c>
      <c r="R33" s="147">
        <v>5673.7189275169567</v>
      </c>
      <c r="S33" s="147">
        <v>6343.697485926039</v>
      </c>
      <c r="T33" s="147">
        <v>5922.5726273461869</v>
      </c>
      <c r="U33" s="147">
        <v>6021.8652730998183</v>
      </c>
      <c r="V33" s="147">
        <v>6124.7892746178204</v>
      </c>
      <c r="W33" s="147">
        <v>6162.0005044686704</v>
      </c>
      <c r="X33" s="147">
        <v>6193.4611736389343</v>
      </c>
      <c r="Y33" s="147">
        <v>6252.7662302860854</v>
      </c>
      <c r="Z33" s="147">
        <v>6249.7739768558376</v>
      </c>
      <c r="AA33" s="147">
        <v>6226.764404262779</v>
      </c>
      <c r="AB33" s="78"/>
      <c r="AC33" s="78"/>
      <c r="AD33" s="78"/>
    </row>
    <row r="34" spans="1:30" s="76" customFormat="1" ht="20.100000000000001" customHeight="1" x14ac:dyDescent="0.2">
      <c r="C34" s="15" t="s">
        <v>115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</row>
    <row r="35" spans="1:30" ht="15" x14ac:dyDescent="0.2">
      <c r="B35" s="148" t="s">
        <v>449</v>
      </c>
    </row>
    <row r="36" spans="1:30" x14ac:dyDescent="0.2">
      <c r="B36" s="37"/>
      <c r="C36" s="37"/>
    </row>
    <row r="37" spans="1:30" ht="20.100000000000001" customHeight="1" x14ac:dyDescent="0.2">
      <c r="B37" s="67" t="s">
        <v>43</v>
      </c>
      <c r="C37" s="71"/>
      <c r="D37" s="59"/>
      <c r="E37" s="59"/>
      <c r="F37" s="59"/>
      <c r="G37" s="59"/>
      <c r="H37" s="59"/>
      <c r="I37" s="59"/>
      <c r="J37" s="59"/>
      <c r="K37" s="59"/>
      <c r="L37" s="156" t="s">
        <v>878</v>
      </c>
      <c r="M37" s="156" t="s">
        <v>879</v>
      </c>
      <c r="N37" s="156" t="s">
        <v>880</v>
      </c>
      <c r="O37" s="156" t="s">
        <v>881</v>
      </c>
      <c r="P37" s="156" t="s">
        <v>882</v>
      </c>
      <c r="Q37" s="156" t="s">
        <v>50</v>
      </c>
      <c r="R37" s="156" t="s">
        <v>51</v>
      </c>
      <c r="S37" s="156" t="s">
        <v>52</v>
      </c>
      <c r="T37" s="156" t="s">
        <v>53</v>
      </c>
      <c r="U37" s="156" t="s">
        <v>54</v>
      </c>
      <c r="V37" s="156" t="s">
        <v>55</v>
      </c>
      <c r="W37" s="156" t="s">
        <v>192</v>
      </c>
      <c r="X37" s="156" t="s">
        <v>204</v>
      </c>
      <c r="Y37" s="156" t="s">
        <v>255</v>
      </c>
      <c r="Z37" s="156" t="s">
        <v>608</v>
      </c>
      <c r="AA37" s="156" t="s">
        <v>833</v>
      </c>
      <c r="AB37" s="588"/>
      <c r="AC37" s="588"/>
      <c r="AD37" s="588"/>
    </row>
    <row r="38" spans="1:30" ht="20.100000000000001" customHeight="1" x14ac:dyDescent="0.2">
      <c r="A38" t="s">
        <v>43</v>
      </c>
      <c r="B38" s="63">
        <v>1.1000000000000001</v>
      </c>
      <c r="C38" s="5" t="s">
        <v>1</v>
      </c>
      <c r="D38" s="46"/>
      <c r="E38" s="46"/>
      <c r="F38" s="46"/>
      <c r="G38" s="46"/>
      <c r="H38" s="46"/>
      <c r="I38" s="46"/>
      <c r="J38" s="46"/>
      <c r="K38" s="46"/>
      <c r="L38" s="46">
        <v>4041.6270860077016</v>
      </c>
      <c r="M38" s="46">
        <v>4279.4573344121291</v>
      </c>
      <c r="N38" s="46">
        <v>4230.8086925543284</v>
      </c>
      <c r="O38" s="46">
        <v>4114.3924213971741</v>
      </c>
      <c r="P38" s="46">
        <v>4314.8321491608322</v>
      </c>
      <c r="Q38" s="46">
        <v>4359.7295266716746</v>
      </c>
      <c r="R38" s="46">
        <v>4462.4625623960064</v>
      </c>
      <c r="S38" s="46">
        <v>4429.6544073726436</v>
      </c>
      <c r="T38" s="46">
        <v>4483.5276678440214</v>
      </c>
      <c r="U38" s="46">
        <v>4323.1482036227108</v>
      </c>
      <c r="V38" s="46">
        <v>4341.6713041127077</v>
      </c>
      <c r="W38" s="46">
        <v>4369.0351837372946</v>
      </c>
      <c r="X38" s="46">
        <v>4422.5240420180498</v>
      </c>
      <c r="Y38" s="46">
        <v>4641.4506128334533</v>
      </c>
      <c r="Z38" s="46">
        <v>4698.1276982632289</v>
      </c>
      <c r="AA38" s="46">
        <v>4886.4275505970218</v>
      </c>
      <c r="AB38" s="136"/>
      <c r="AC38" s="136"/>
      <c r="AD38" s="136"/>
    </row>
    <row r="39" spans="1:30" x14ac:dyDescent="0.2">
      <c r="B39" s="63">
        <v>1.2</v>
      </c>
      <c r="C39" s="5" t="s">
        <v>99</v>
      </c>
      <c r="D39" s="46"/>
      <c r="E39" s="46"/>
      <c r="F39" s="46"/>
      <c r="G39" s="46"/>
      <c r="H39" s="46"/>
      <c r="I39" s="46"/>
      <c r="J39" s="46"/>
      <c r="K39" s="46"/>
      <c r="L39" s="46">
        <v>8117.9763469119571</v>
      </c>
      <c r="M39" s="46">
        <v>8958.7206532834298</v>
      </c>
      <c r="N39" s="46">
        <v>9338.7209302325573</v>
      </c>
      <c r="O39" s="46">
        <v>9898.2935153583603</v>
      </c>
      <c r="P39" s="46">
        <v>10718.696572154042</v>
      </c>
      <c r="Q39" s="46">
        <v>11271.565943707446</v>
      </c>
      <c r="R39" s="46">
        <v>12029.472485228162</v>
      </c>
      <c r="S39" s="46">
        <v>11412.080513129451</v>
      </c>
      <c r="T39" s="46">
        <v>11547.830687830688</v>
      </c>
      <c r="U39" s="46">
        <v>11913.094289508634</v>
      </c>
      <c r="V39" s="46">
        <v>12636.005991013479</v>
      </c>
      <c r="W39" s="46">
        <v>13728.913899831176</v>
      </c>
      <c r="X39" s="46">
        <v>14189.166647882244</v>
      </c>
      <c r="Y39" s="46">
        <v>14742.757847533634</v>
      </c>
      <c r="Z39" s="46">
        <v>14786.747519294377</v>
      </c>
      <c r="AA39" s="46">
        <v>15153.817985998923</v>
      </c>
      <c r="AB39" s="136"/>
      <c r="AC39" s="136"/>
      <c r="AD39" s="136"/>
    </row>
    <row r="40" spans="1:30" x14ac:dyDescent="0.2">
      <c r="B40" s="63">
        <v>2</v>
      </c>
      <c r="C40" s="5" t="s">
        <v>101</v>
      </c>
      <c r="D40" s="46"/>
      <c r="E40" s="46"/>
      <c r="F40" s="46"/>
      <c r="G40" s="46"/>
      <c r="H40" s="46"/>
      <c r="I40" s="46"/>
      <c r="J40" s="46"/>
      <c r="K40" s="46"/>
      <c r="L40" s="46">
        <v>12246.363636363638</v>
      </c>
      <c r="M40" s="46">
        <v>12554.641407307172</v>
      </c>
      <c r="N40" s="46">
        <v>12830.936227951153</v>
      </c>
      <c r="O40" s="46">
        <v>13341.793842034805</v>
      </c>
      <c r="P40" s="46">
        <v>14481.664355062414</v>
      </c>
      <c r="Q40" s="46">
        <v>15890.79365079365</v>
      </c>
      <c r="R40" s="46">
        <v>16093.611111111109</v>
      </c>
      <c r="S40" s="46">
        <v>16143.413258110017</v>
      </c>
      <c r="T40" s="46">
        <v>16943.443708609273</v>
      </c>
      <c r="U40" s="46">
        <v>15035.840554592722</v>
      </c>
      <c r="V40" s="46">
        <v>15037.516778523492</v>
      </c>
      <c r="W40" s="46">
        <v>15339.711075441412</v>
      </c>
      <c r="X40" s="46">
        <v>20307.210031347964</v>
      </c>
      <c r="Y40" s="46">
        <v>16409.617834394903</v>
      </c>
      <c r="Z40" s="46">
        <v>16817.879282218597</v>
      </c>
      <c r="AA40" s="46">
        <v>16795.52833078101</v>
      </c>
      <c r="AB40" s="136"/>
      <c r="AC40" s="136"/>
      <c r="AD40" s="136"/>
    </row>
    <row r="41" spans="1:30" x14ac:dyDescent="0.2">
      <c r="B41" s="63">
        <v>3.1</v>
      </c>
      <c r="C41" s="5" t="s">
        <v>103</v>
      </c>
      <c r="D41" s="46"/>
      <c r="E41" s="46"/>
      <c r="F41" s="46"/>
      <c r="G41" s="46"/>
      <c r="H41" s="46"/>
      <c r="I41" s="46"/>
      <c r="J41" s="46"/>
      <c r="K41" s="46"/>
      <c r="L41" s="46">
        <v>15244.912669654406</v>
      </c>
      <c r="M41" s="46">
        <v>15115.605523024127</v>
      </c>
      <c r="N41" s="46">
        <v>14695.731649861902</v>
      </c>
      <c r="O41" s="46">
        <v>14434.232156927321</v>
      </c>
      <c r="P41" s="46">
        <v>14423.780906876391</v>
      </c>
      <c r="Q41" s="46">
        <v>14104.703786679089</v>
      </c>
      <c r="R41" s="46">
        <v>14133.766131381439</v>
      </c>
      <c r="S41" s="46">
        <v>14535.063619157698</v>
      </c>
      <c r="T41" s="46">
        <v>14574.174671052631</v>
      </c>
      <c r="U41" s="46">
        <v>14832.934761420525</v>
      </c>
      <c r="V41" s="46">
        <v>14907.349699760118</v>
      </c>
      <c r="W41" s="46">
        <v>15162.907213023844</v>
      </c>
      <c r="X41" s="46">
        <v>15534.93000691935</v>
      </c>
      <c r="Y41" s="46">
        <v>15975.080601469041</v>
      </c>
      <c r="Z41" s="46">
        <v>17534.042842430485</v>
      </c>
      <c r="AA41" s="46">
        <v>18362.144435949118</v>
      </c>
      <c r="AB41" s="136"/>
      <c r="AC41" s="136"/>
      <c r="AD41" s="136"/>
    </row>
    <row r="42" spans="1:30" x14ac:dyDescent="0.2">
      <c r="B42" s="63">
        <v>3.2</v>
      </c>
      <c r="C42" s="5" t="s">
        <v>105</v>
      </c>
      <c r="D42" s="46"/>
      <c r="E42" s="46"/>
      <c r="F42" s="46"/>
      <c r="G42" s="46"/>
      <c r="H42" s="46"/>
      <c r="I42" s="46"/>
      <c r="J42" s="46"/>
      <c r="K42" s="46"/>
      <c r="L42" s="46">
        <v>11512.367402355714</v>
      </c>
      <c r="M42" s="46">
        <v>11807.220792717442</v>
      </c>
      <c r="N42" s="46">
        <v>10724.934040565506</v>
      </c>
      <c r="O42" s="46">
        <v>11510.347784141104</v>
      </c>
      <c r="P42" s="46">
        <v>11405.614178722199</v>
      </c>
      <c r="Q42" s="46">
        <v>11182.885730687321</v>
      </c>
      <c r="R42" s="46">
        <v>11023.579823217171</v>
      </c>
      <c r="S42" s="46">
        <v>11123.673492332991</v>
      </c>
      <c r="T42" s="46">
        <v>11694.315142299198</v>
      </c>
      <c r="U42" s="46">
        <v>11531.751834464963</v>
      </c>
      <c r="V42" s="46">
        <v>11405.817416444492</v>
      </c>
      <c r="W42" s="46">
        <v>11021.531064677902</v>
      </c>
      <c r="X42" s="46">
        <v>10703.67024487904</v>
      </c>
      <c r="Y42" s="46">
        <v>11340.83856269396</v>
      </c>
      <c r="Z42" s="46">
        <v>11357.818225314864</v>
      </c>
      <c r="AA42" s="46">
        <v>11208.357518857267</v>
      </c>
      <c r="AB42" s="136"/>
      <c r="AC42" s="136"/>
      <c r="AD42" s="136"/>
    </row>
    <row r="43" spans="1:30" x14ac:dyDescent="0.2">
      <c r="B43" s="64" t="s">
        <v>106</v>
      </c>
      <c r="C43" s="50" t="s">
        <v>10</v>
      </c>
      <c r="D43" s="46"/>
      <c r="E43" s="46"/>
      <c r="F43" s="46"/>
      <c r="G43" s="46"/>
      <c r="H43" s="46"/>
      <c r="I43" s="46"/>
      <c r="J43" s="46"/>
      <c r="K43" s="46"/>
      <c r="L43" s="46">
        <v>3348.8768115942025</v>
      </c>
      <c r="M43" s="46">
        <v>3217.1562391580896</v>
      </c>
      <c r="N43" s="46">
        <v>3497.2340425531916</v>
      </c>
      <c r="O43" s="46">
        <v>3389.6910324039186</v>
      </c>
      <c r="P43" s="46">
        <v>3512.9971988795523</v>
      </c>
      <c r="Q43" s="46">
        <v>3906.9986168741361</v>
      </c>
      <c r="R43" s="46">
        <v>3868.7132593076421</v>
      </c>
      <c r="S43" s="46">
        <v>3756.7684478371502</v>
      </c>
      <c r="T43" s="46">
        <v>4166.7095078970679</v>
      </c>
      <c r="U43" s="46">
        <v>4419.7568574744946</v>
      </c>
      <c r="V43" s="46">
        <v>4879.4457274826791</v>
      </c>
      <c r="W43" s="46">
        <v>4559.2424242424249</v>
      </c>
      <c r="X43" s="46">
        <v>4505.1744186046508</v>
      </c>
      <c r="Y43" s="46">
        <v>4827.3522640061401</v>
      </c>
      <c r="Z43" s="46">
        <v>4924.2592592592591</v>
      </c>
      <c r="AA43" s="46">
        <v>5010.4216867469886</v>
      </c>
      <c r="AB43" s="136"/>
      <c r="AC43" s="136"/>
      <c r="AD43" s="136"/>
    </row>
    <row r="44" spans="1:30" x14ac:dyDescent="0.2">
      <c r="B44" s="64" t="s">
        <v>107</v>
      </c>
      <c r="C44" s="50" t="s">
        <v>11</v>
      </c>
      <c r="D44" s="46"/>
      <c r="E44" s="46"/>
      <c r="F44" s="46"/>
      <c r="G44" s="46"/>
      <c r="H44" s="46"/>
      <c r="I44" s="46"/>
      <c r="J44" s="46"/>
      <c r="K44" s="46"/>
      <c r="L44" s="46">
        <v>10395.272438357362</v>
      </c>
      <c r="M44" s="46">
        <v>10112.006235225008</v>
      </c>
      <c r="N44" s="46">
        <v>10015.879721927131</v>
      </c>
      <c r="O44" s="46">
        <v>11803.621319906204</v>
      </c>
      <c r="P44" s="46">
        <v>10296.0149754416</v>
      </c>
      <c r="Q44" s="46">
        <v>10887.456431804459</v>
      </c>
      <c r="R44" s="46">
        <v>11137.335855336005</v>
      </c>
      <c r="S44" s="46">
        <v>11133.718513010434</v>
      </c>
      <c r="T44" s="46">
        <v>11329.031376477677</v>
      </c>
      <c r="U44" s="46">
        <v>11085.762189281784</v>
      </c>
      <c r="V44" s="46">
        <v>11187.367501855477</v>
      </c>
      <c r="W44" s="46">
        <v>11551.700388428513</v>
      </c>
      <c r="X44" s="46">
        <v>12025.888700650288</v>
      </c>
      <c r="Y44" s="46">
        <v>12201.035481935272</v>
      </c>
      <c r="Z44" s="46">
        <v>13087.393136204442</v>
      </c>
      <c r="AA44" s="46">
        <v>13323.358067253819</v>
      </c>
      <c r="AB44" s="136"/>
      <c r="AC44" s="136"/>
      <c r="AD44" s="136"/>
    </row>
    <row r="45" spans="1:30" x14ac:dyDescent="0.2">
      <c r="B45" s="63">
        <v>4</v>
      </c>
      <c r="C45" s="5" t="s">
        <v>113</v>
      </c>
      <c r="D45" s="46"/>
      <c r="E45" s="46"/>
      <c r="F45" s="46"/>
      <c r="G45" s="46"/>
      <c r="H45" s="46"/>
      <c r="I45" s="46"/>
      <c r="J45" s="46"/>
      <c r="K45" s="46"/>
      <c r="L45" s="46">
        <v>5092.2624877571006</v>
      </c>
      <c r="M45" s="46">
        <v>4877.2321428571431</v>
      </c>
      <c r="N45" s="46">
        <v>5260.74074074074</v>
      </c>
      <c r="O45" s="46">
        <v>5045.3439680957126</v>
      </c>
      <c r="P45" s="46">
        <v>4972.8029602220167</v>
      </c>
      <c r="Q45" s="46">
        <v>5853.9224137931024</v>
      </c>
      <c r="R45" s="46">
        <v>5887.4353876739569</v>
      </c>
      <c r="S45" s="46">
        <v>6129.837363661064</v>
      </c>
      <c r="T45" s="46">
        <v>6358.7954309449642</v>
      </c>
      <c r="U45" s="46">
        <v>6837.0495258166484</v>
      </c>
      <c r="V45" s="46">
        <v>7173.5005224660399</v>
      </c>
      <c r="W45" s="46">
        <v>7809.6162528216701</v>
      </c>
      <c r="X45" s="46">
        <v>7913.2253956703662</v>
      </c>
      <c r="Y45" s="46">
        <v>7921.0427685003961</v>
      </c>
      <c r="Z45" s="46">
        <v>8391.1157894736843</v>
      </c>
      <c r="AA45" s="46">
        <v>8947.6856316297017</v>
      </c>
      <c r="AB45" s="136"/>
      <c r="AC45" s="136"/>
      <c r="AD45" s="136"/>
    </row>
    <row r="46" spans="1:30" s="76" customFormat="1" ht="20.100000000000001" customHeight="1" x14ac:dyDescent="0.2">
      <c r="B46" s="65"/>
      <c r="C46" s="77" t="s">
        <v>37</v>
      </c>
      <c r="D46" s="44"/>
      <c r="E46" s="44"/>
      <c r="F46" s="44"/>
      <c r="G46" s="44"/>
      <c r="H46" s="44"/>
      <c r="I46" s="44"/>
      <c r="J46" s="44"/>
      <c r="K46" s="44"/>
      <c r="L46" s="78">
        <v>7549.7700466437245</v>
      </c>
      <c r="M46" s="78">
        <v>7765.6455496916042</v>
      </c>
      <c r="N46" s="78">
        <v>7627.195495471341</v>
      </c>
      <c r="O46" s="78">
        <v>7840.5335829080195</v>
      </c>
      <c r="P46" s="78">
        <v>7799.8288540650792</v>
      </c>
      <c r="Q46" s="78">
        <v>7900.3728415273381</v>
      </c>
      <c r="R46" s="78">
        <v>8020.8880453075471</v>
      </c>
      <c r="S46" s="78">
        <v>8101.9556586877443</v>
      </c>
      <c r="T46" s="78">
        <v>8380.5621299294289</v>
      </c>
      <c r="U46" s="78">
        <v>8195.3165414594787</v>
      </c>
      <c r="V46" s="78">
        <v>8184.6420660412987</v>
      </c>
      <c r="W46" s="78">
        <v>8260.895728590036</v>
      </c>
      <c r="X46" s="78">
        <v>8336.022526593184</v>
      </c>
      <c r="Y46" s="78">
        <v>8544.1571545590195</v>
      </c>
      <c r="Z46" s="78">
        <v>8774.8961997926017</v>
      </c>
      <c r="AA46" s="78">
        <v>8821.6414317670133</v>
      </c>
      <c r="AB46" s="78"/>
      <c r="AC46" s="78"/>
      <c r="AD46" s="78"/>
    </row>
    <row r="47" spans="1:30" ht="20.100000000000001" customHeight="1" x14ac:dyDescent="0.25">
      <c r="B47" s="70" t="s">
        <v>44</v>
      </c>
      <c r="C47" s="71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37"/>
      <c r="V47" s="37"/>
      <c r="W47" s="37"/>
      <c r="X47" s="37"/>
      <c r="Y47" s="37"/>
      <c r="Z47" s="37"/>
      <c r="AA47" s="37"/>
    </row>
    <row r="48" spans="1:30" ht="20.100000000000001" customHeight="1" x14ac:dyDescent="0.2">
      <c r="A48" t="s">
        <v>44</v>
      </c>
      <c r="B48" s="63">
        <v>1.1000000000000001</v>
      </c>
      <c r="C48" s="5" t="s">
        <v>1</v>
      </c>
      <c r="D48" s="46"/>
      <c r="E48" s="46"/>
      <c r="F48" s="46"/>
      <c r="G48" s="46"/>
      <c r="H48" s="46"/>
      <c r="I48" s="46"/>
      <c r="J48" s="46"/>
      <c r="K48" s="46"/>
      <c r="L48" s="46">
        <v>3332.730177360459</v>
      </c>
      <c r="M48" s="46">
        <v>3394.480224963715</v>
      </c>
      <c r="N48" s="46">
        <v>3525.1443375277572</v>
      </c>
      <c r="O48" s="46">
        <v>3739.4179523141652</v>
      </c>
      <c r="P48" s="46">
        <v>3570.3987207381965</v>
      </c>
      <c r="Q48" s="46">
        <v>3640.0494198294218</v>
      </c>
      <c r="R48" s="46">
        <v>3831.4014517029591</v>
      </c>
      <c r="S48" s="46">
        <v>3950.2368045649073</v>
      </c>
      <c r="T48" s="46">
        <v>4127.6784185447823</v>
      </c>
      <c r="U48" s="46">
        <v>4171.8090916222627</v>
      </c>
      <c r="V48" s="46">
        <v>4322.4368950464977</v>
      </c>
      <c r="W48" s="46">
        <v>4390.2267002518893</v>
      </c>
      <c r="X48" s="46">
        <v>4322.1006817076486</v>
      </c>
      <c r="Y48" s="46">
        <v>4469.2824943964397</v>
      </c>
      <c r="Z48" s="46">
        <v>4610.8047041102118</v>
      </c>
      <c r="AA48" s="46">
        <v>4524.1786841543189</v>
      </c>
      <c r="AB48" s="136"/>
      <c r="AC48" s="136"/>
      <c r="AD48" s="136"/>
    </row>
    <row r="49" spans="1:30" x14ac:dyDescent="0.2">
      <c r="B49" s="63">
        <v>1.2</v>
      </c>
      <c r="C49" s="5" t="s">
        <v>99</v>
      </c>
      <c r="D49" s="46"/>
      <c r="E49" s="46"/>
      <c r="F49" s="46"/>
      <c r="G49" s="46"/>
      <c r="H49" s="46"/>
      <c r="I49" s="46"/>
      <c r="J49" s="46"/>
      <c r="K49" s="46"/>
      <c r="L49" s="46">
        <v>4522.836185819071</v>
      </c>
      <c r="M49" s="46">
        <v>4900.0732600732608</v>
      </c>
      <c r="N49" s="46">
        <v>5268.2030178326468</v>
      </c>
      <c r="O49" s="46">
        <v>5451.2248062015506</v>
      </c>
      <c r="P49" s="46">
        <v>6041.946624803767</v>
      </c>
      <c r="Q49" s="46">
        <v>5342.5627476882428</v>
      </c>
      <c r="R49" s="46">
        <v>5615.8974358974356</v>
      </c>
      <c r="S49" s="46">
        <v>7001.4608695652178</v>
      </c>
      <c r="T49" s="46">
        <v>7344.8537005163507</v>
      </c>
      <c r="U49" s="46">
        <v>7683.1918505942267</v>
      </c>
      <c r="V49" s="46">
        <v>7704.9155722326459</v>
      </c>
      <c r="W49" s="46">
        <v>7998.1749049429654</v>
      </c>
      <c r="X49" s="46">
        <v>7632.1414538310419</v>
      </c>
      <c r="Y49" s="46">
        <v>8065.9877800407339</v>
      </c>
      <c r="Z49" s="46">
        <v>7085.6596558317406</v>
      </c>
      <c r="AA49" s="46">
        <v>7516.0225140712946</v>
      </c>
      <c r="AB49" s="136"/>
      <c r="AC49" s="136"/>
      <c r="AD49" s="136"/>
    </row>
    <row r="50" spans="1:30" x14ac:dyDescent="0.2">
      <c r="B50" s="63">
        <v>2</v>
      </c>
      <c r="C50" s="5" t="s">
        <v>101</v>
      </c>
      <c r="D50" s="46"/>
      <c r="E50" s="46"/>
      <c r="F50" s="46"/>
      <c r="G50" s="46"/>
      <c r="H50" s="46"/>
      <c r="I50" s="46"/>
      <c r="J50" s="46"/>
      <c r="K50" s="46"/>
      <c r="L50" s="46">
        <v>800</v>
      </c>
      <c r="M50" s="46">
        <v>800</v>
      </c>
      <c r="N50" s="46">
        <v>800</v>
      </c>
      <c r="O50" s="46">
        <v>1220</v>
      </c>
      <c r="P50" s="46">
        <v>1590</v>
      </c>
      <c r="Q50" s="46">
        <v>9525.3333333333321</v>
      </c>
      <c r="R50" s="46">
        <v>1500</v>
      </c>
      <c r="S50" s="46">
        <v>1500</v>
      </c>
      <c r="T50" s="46">
        <v>1500</v>
      </c>
      <c r="U50" s="46">
        <v>5724.2105263157891</v>
      </c>
      <c r="V50" s="46">
        <v>7309.4736842105258</v>
      </c>
      <c r="W50" s="46">
        <v>8962.7272727272721</v>
      </c>
      <c r="X50" s="46">
        <v>8216.585365853658</v>
      </c>
      <c r="Y50" s="46">
        <v>9274.7368421052633</v>
      </c>
      <c r="Z50" s="46">
        <v>8280.8510638297885</v>
      </c>
      <c r="AA50" s="46">
        <v>11394.202898550726</v>
      </c>
      <c r="AB50" s="136"/>
      <c r="AC50" s="136"/>
      <c r="AD50" s="136"/>
    </row>
    <row r="51" spans="1:30" x14ac:dyDescent="0.2">
      <c r="B51" s="63">
        <v>3.1</v>
      </c>
      <c r="C51" s="5" t="s">
        <v>103</v>
      </c>
      <c r="D51" s="46"/>
      <c r="E51" s="46"/>
      <c r="F51" s="46"/>
      <c r="G51" s="46"/>
      <c r="H51" s="46"/>
      <c r="I51" s="46"/>
      <c r="J51" s="46"/>
      <c r="K51" s="46"/>
      <c r="L51" s="46">
        <v>14145.627313921468</v>
      </c>
      <c r="M51" s="46">
        <v>14025.644291066936</v>
      </c>
      <c r="N51" s="46">
        <v>13636.046826174395</v>
      </c>
      <c r="O51" s="46">
        <v>13393.40362775219</v>
      </c>
      <c r="P51" s="46">
        <v>13383.705999999998</v>
      </c>
      <c r="Q51" s="46">
        <v>13318.237149532713</v>
      </c>
      <c r="R51" s="46">
        <v>13384.931287375415</v>
      </c>
      <c r="S51" s="46">
        <v>13650.363888412019</v>
      </c>
      <c r="T51" s="46">
        <v>13719.794681892332</v>
      </c>
      <c r="U51" s="46">
        <v>14260.739114027892</v>
      </c>
      <c r="V51" s="46">
        <v>14612.427635467979</v>
      </c>
      <c r="W51" s="46">
        <v>13623.402779615053</v>
      </c>
      <c r="X51" s="46">
        <v>14678.818101851852</v>
      </c>
      <c r="Y51" s="46">
        <v>16218.481941710494</v>
      </c>
      <c r="Z51" s="46">
        <v>16052.993406593405</v>
      </c>
      <c r="AA51" s="46">
        <v>18728.332530120482</v>
      </c>
      <c r="AB51" s="136"/>
      <c r="AC51" s="136"/>
      <c r="AD51" s="136"/>
    </row>
    <row r="52" spans="1:30" x14ac:dyDescent="0.2">
      <c r="B52" s="63">
        <v>3.2</v>
      </c>
      <c r="C52" s="5" t="s">
        <v>105</v>
      </c>
      <c r="D52" s="46"/>
      <c r="E52" s="46"/>
      <c r="F52" s="46"/>
      <c r="G52" s="46"/>
      <c r="H52" s="46"/>
      <c r="I52" s="46"/>
      <c r="J52" s="46"/>
      <c r="K52" s="46"/>
      <c r="L52" s="46">
        <v>7124.5581776476856</v>
      </c>
      <c r="M52" s="46">
        <v>7344.459379770502</v>
      </c>
      <c r="N52" s="46">
        <v>7174.9653727752429</v>
      </c>
      <c r="O52" s="46">
        <v>7229.5140701839291</v>
      </c>
      <c r="P52" s="46">
        <v>7259.7372231992649</v>
      </c>
      <c r="Q52" s="46">
        <v>6712.9662973022805</v>
      </c>
      <c r="R52" s="46">
        <v>6567.0887176934666</v>
      </c>
      <c r="S52" s="46">
        <v>6618.3626394194025</v>
      </c>
      <c r="T52" s="46">
        <v>6775.1822776628724</v>
      </c>
      <c r="U52" s="46">
        <v>6587.8891568834042</v>
      </c>
      <c r="V52" s="46">
        <v>6161.4064451100094</v>
      </c>
      <c r="W52" s="46">
        <v>7079.9350669333953</v>
      </c>
      <c r="X52" s="46">
        <v>7006.5642977576872</v>
      </c>
      <c r="Y52" s="46">
        <v>7133.7772809687958</v>
      </c>
      <c r="Z52" s="46">
        <v>7227.9845288843153</v>
      </c>
      <c r="AA52" s="46">
        <v>7514.8054787601668</v>
      </c>
      <c r="AB52" s="136"/>
      <c r="AC52" s="136"/>
      <c r="AD52" s="136"/>
    </row>
    <row r="53" spans="1:30" x14ac:dyDescent="0.2">
      <c r="B53" s="64" t="s">
        <v>106</v>
      </c>
      <c r="C53" s="50" t="s">
        <v>10</v>
      </c>
      <c r="D53" s="46"/>
      <c r="E53" s="46"/>
      <c r="F53" s="46"/>
      <c r="G53" s="46"/>
      <c r="H53" s="46"/>
      <c r="I53" s="46"/>
      <c r="J53" s="46"/>
      <c r="K53" s="46"/>
      <c r="L53" s="46" t="s">
        <v>883</v>
      </c>
      <c r="M53" s="46" t="s">
        <v>883</v>
      </c>
      <c r="N53" s="46" t="s">
        <v>883</v>
      </c>
      <c r="O53" s="46" t="s">
        <v>883</v>
      </c>
      <c r="P53" s="46" t="s">
        <v>883</v>
      </c>
      <c r="Q53" s="46" t="s">
        <v>883</v>
      </c>
      <c r="R53" s="46" t="s">
        <v>883</v>
      </c>
      <c r="S53" s="46" t="s">
        <v>883</v>
      </c>
      <c r="T53" s="46" t="s">
        <v>883</v>
      </c>
      <c r="U53" s="46" t="s">
        <v>883</v>
      </c>
      <c r="V53" s="46" t="s">
        <v>883</v>
      </c>
      <c r="W53" s="46" t="s">
        <v>883</v>
      </c>
      <c r="X53" s="46" t="s">
        <v>883</v>
      </c>
      <c r="Y53" s="46" t="s">
        <v>883</v>
      </c>
      <c r="Z53" s="46" t="s">
        <v>883</v>
      </c>
      <c r="AA53" s="46" t="s">
        <v>883</v>
      </c>
      <c r="AB53" s="136"/>
      <c r="AC53" s="136"/>
      <c r="AD53" s="136"/>
    </row>
    <row r="54" spans="1:30" x14ac:dyDescent="0.2">
      <c r="B54" s="64" t="s">
        <v>107</v>
      </c>
      <c r="C54" s="50" t="s">
        <v>11</v>
      </c>
      <c r="D54" s="46"/>
      <c r="E54" s="46"/>
      <c r="F54" s="46"/>
      <c r="G54" s="46"/>
      <c r="H54" s="46"/>
      <c r="I54" s="46"/>
      <c r="J54" s="46"/>
      <c r="K54" s="46"/>
      <c r="L54" s="46">
        <v>1187.4754710761963</v>
      </c>
      <c r="M54" s="46">
        <v>1367.6398767211233</v>
      </c>
      <c r="N54" s="46">
        <v>1032.2551433061237</v>
      </c>
      <c r="O54" s="46">
        <v>987.14581540848371</v>
      </c>
      <c r="P54" s="46">
        <v>630.71244259785692</v>
      </c>
      <c r="Q54" s="46">
        <v>720.62834078760773</v>
      </c>
      <c r="R54" s="46">
        <v>680.44866920152083</v>
      </c>
      <c r="S54" s="46">
        <v>765.05813953488382</v>
      </c>
      <c r="T54" s="46">
        <v>695.58568738229758</v>
      </c>
      <c r="U54" s="46">
        <v>818.68093520995694</v>
      </c>
      <c r="V54" s="46">
        <v>1009.0166666666669</v>
      </c>
      <c r="W54" s="46">
        <v>2550.4356370782839</v>
      </c>
      <c r="X54" s="46">
        <v>3178.3125667497325</v>
      </c>
      <c r="Y54" s="46">
        <v>3117.217391304348</v>
      </c>
      <c r="Z54" s="46">
        <v>3208.7409551374822</v>
      </c>
      <c r="AA54" s="46">
        <v>3498.7677725118483</v>
      </c>
      <c r="AB54" s="136"/>
      <c r="AC54" s="136"/>
      <c r="AD54" s="136"/>
    </row>
    <row r="55" spans="1:30" x14ac:dyDescent="0.2">
      <c r="B55" s="63">
        <v>4</v>
      </c>
      <c r="C55" s="5" t="s">
        <v>113</v>
      </c>
      <c r="D55" s="46"/>
      <c r="E55" s="46"/>
      <c r="F55" s="46"/>
      <c r="G55" s="46"/>
      <c r="H55" s="46"/>
      <c r="I55" s="46"/>
      <c r="J55" s="46"/>
      <c r="K55" s="46"/>
      <c r="L55" s="46">
        <v>2721.9858156028367</v>
      </c>
      <c r="M55" s="46">
        <v>2746.4170810178421</v>
      </c>
      <c r="N55" s="46">
        <v>2756.4461012736874</v>
      </c>
      <c r="O55" s="46">
        <v>2439.5020746887967</v>
      </c>
      <c r="P55" s="46">
        <v>2472.7777777777778</v>
      </c>
      <c r="Q55" s="46">
        <v>2781.4736842105267</v>
      </c>
      <c r="R55" s="46">
        <v>2944.5989304812833</v>
      </c>
      <c r="S55" s="46">
        <v>2892.0879120879122</v>
      </c>
      <c r="T55" s="46">
        <v>3022.5531914893618</v>
      </c>
      <c r="U55" s="46">
        <v>2879.7872340425533</v>
      </c>
      <c r="V55" s="46">
        <v>3139.5505617977528</v>
      </c>
      <c r="W55" s="46">
        <v>3040.4060913705584</v>
      </c>
      <c r="X55" s="46">
        <v>3179.4444444444443</v>
      </c>
      <c r="Y55" s="46">
        <v>3326.6518188567184</v>
      </c>
      <c r="Z55" s="46">
        <v>3601.7543859649127</v>
      </c>
      <c r="AA55" s="46">
        <v>3223.7554585152839</v>
      </c>
      <c r="AB55" s="136"/>
      <c r="AC55" s="136"/>
      <c r="AD55" s="136"/>
    </row>
    <row r="56" spans="1:30" s="2" customFormat="1" ht="20.100000000000001" customHeight="1" x14ac:dyDescent="0.2">
      <c r="B56" s="72"/>
      <c r="C56" s="58" t="s">
        <v>37</v>
      </c>
      <c r="D56" s="42"/>
      <c r="E56" s="42"/>
      <c r="F56" s="42"/>
      <c r="G56" s="42"/>
      <c r="H56" s="42"/>
      <c r="I56" s="42"/>
      <c r="J56" s="42"/>
      <c r="K56" s="42"/>
      <c r="L56" s="42">
        <v>5057.8127864173057</v>
      </c>
      <c r="M56" s="42">
        <v>5180.5377637940701</v>
      </c>
      <c r="N56" s="42">
        <v>5104.2545979052138</v>
      </c>
      <c r="O56" s="42">
        <v>5190.4139505497797</v>
      </c>
      <c r="P56" s="42">
        <v>4938.8180361387176</v>
      </c>
      <c r="Q56" s="42">
        <v>4794.1795418487436</v>
      </c>
      <c r="R56" s="42">
        <v>4875.7790118738521</v>
      </c>
      <c r="S56" s="42">
        <v>5128.5187565235174</v>
      </c>
      <c r="T56" s="42">
        <v>5298.1541141758489</v>
      </c>
      <c r="U56" s="42">
        <v>5382.9685802443355</v>
      </c>
      <c r="V56" s="42">
        <v>5599.086236388579</v>
      </c>
      <c r="W56" s="42">
        <v>6043.4835279525687</v>
      </c>
      <c r="X56" s="42">
        <v>5949.8120520069197</v>
      </c>
      <c r="Y56" s="42">
        <v>6172.5563905246909</v>
      </c>
      <c r="Z56" s="42">
        <v>6147.3437057779565</v>
      </c>
      <c r="AA56" s="42">
        <v>6279.9075964412359</v>
      </c>
      <c r="AB56" s="44"/>
      <c r="AC56" s="44"/>
      <c r="AD56" s="44"/>
    </row>
    <row r="57" spans="1:30" s="76" customFormat="1" ht="20.100000000000001" customHeight="1" x14ac:dyDescent="0.2">
      <c r="C57" s="15" t="s">
        <v>115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1:30" s="8" customFormat="1" x14ac:dyDescent="0.2">
      <c r="B58" s="79"/>
    </row>
    <row r="59" spans="1:30" ht="15" x14ac:dyDescent="0.2">
      <c r="B59" s="31" t="s">
        <v>751</v>
      </c>
    </row>
    <row r="60" spans="1:30" x14ac:dyDescent="0.2">
      <c r="B60"/>
    </row>
    <row r="61" spans="1:30" ht="20.100000000000001" customHeight="1" x14ac:dyDescent="0.2">
      <c r="B61" s="153" t="s">
        <v>39</v>
      </c>
      <c r="C61" s="232" t="s">
        <v>430</v>
      </c>
      <c r="D61" s="49"/>
      <c r="E61" s="49"/>
      <c r="F61" s="49"/>
      <c r="G61" s="49"/>
      <c r="H61" s="49"/>
      <c r="I61" s="49"/>
      <c r="J61" s="49"/>
      <c r="K61" s="49"/>
      <c r="L61" s="156" t="s">
        <v>878</v>
      </c>
      <c r="M61" s="156" t="s">
        <v>879</v>
      </c>
      <c r="N61" s="156" t="s">
        <v>880</v>
      </c>
      <c r="O61" s="156" t="s">
        <v>881</v>
      </c>
      <c r="P61" s="156" t="s">
        <v>882</v>
      </c>
      <c r="Q61" s="156" t="s">
        <v>50</v>
      </c>
      <c r="R61" s="156" t="s">
        <v>51</v>
      </c>
      <c r="S61" s="156" t="s">
        <v>52</v>
      </c>
      <c r="T61" s="156" t="s">
        <v>53</v>
      </c>
      <c r="U61" s="156" t="s">
        <v>54</v>
      </c>
      <c r="V61" s="156" t="s">
        <v>55</v>
      </c>
      <c r="W61" s="156" t="s">
        <v>192</v>
      </c>
      <c r="X61" s="156" t="s">
        <v>204</v>
      </c>
      <c r="Y61" s="156" t="s">
        <v>255</v>
      </c>
      <c r="Z61" s="156" t="s">
        <v>608</v>
      </c>
      <c r="AA61" s="156" t="s">
        <v>833</v>
      </c>
      <c r="AB61" s="588"/>
      <c r="AC61" s="588"/>
      <c r="AD61" s="588"/>
    </row>
    <row r="62" spans="1:30" ht="20.100000000000001" customHeight="1" x14ac:dyDescent="0.2">
      <c r="A62" t="s">
        <v>39</v>
      </c>
      <c r="B62" s="63">
        <v>1.1000000000000001</v>
      </c>
      <c r="C62" s="5" t="s">
        <v>1</v>
      </c>
      <c r="D62" s="46"/>
      <c r="E62" s="46"/>
      <c r="F62" s="46"/>
      <c r="G62" s="46"/>
      <c r="H62" s="46"/>
      <c r="I62" s="46"/>
      <c r="J62" s="46"/>
      <c r="K62" s="46"/>
      <c r="L62" s="46">
        <f>IF(EinstWR!L4="-","-",EinstWR!L4/EinstWR!L$116*100)</f>
        <v>4018.2335930623899</v>
      </c>
      <c r="M62" s="46">
        <f>IF(EinstWR!M4="-","-",EinstWR!M4/EinstWR!M$116*100)</f>
        <v>4062.1299345581642</v>
      </c>
      <c r="N62" s="46">
        <f>IF(EinstWR!N4="-","-",EinstWR!N4/EinstWR!N$116*100)</f>
        <v>3945.1747260050142</v>
      </c>
      <c r="O62" s="46">
        <f>IF(EinstWR!O4="-","-",EinstWR!O4/EinstWR!O$116*100)</f>
        <v>3883.5429755735922</v>
      </c>
      <c r="P62" s="46">
        <f>IF(EinstWR!P4="-","-",EinstWR!P4/EinstWR!P$116*100)</f>
        <v>3853.8593678546513</v>
      </c>
      <c r="Q62" s="46">
        <f>IF(EinstWR!Q4="-","-",EinstWR!Q4/EinstWR!Q$116*100)</f>
        <v>3823.265133267163</v>
      </c>
      <c r="R62" s="46">
        <f>IF(EinstWR!R4="-","-",EinstWR!R4/EinstWR!R$116*100)</f>
        <v>3899.3148033451262</v>
      </c>
      <c r="S62" s="46">
        <f>IF(EinstWR!S4="-","-",EinstWR!S4/EinstWR!S$116*100)</f>
        <v>3955.7050110377913</v>
      </c>
      <c r="T62" s="46">
        <f>IF(EinstWR!T4="-","-",EinstWR!T4/EinstWR!T$116*100)</f>
        <v>4025.8230037411381</v>
      </c>
      <c r="U62" s="46">
        <f>IF(EinstWR!U4="-","-",EinstWR!U4/EinstWR!U$116*100)</f>
        <v>3902.9163803881365</v>
      </c>
      <c r="V62" s="46">
        <f>IF(EinstWR!V4="-","-",EinstWR!V4/EinstWR!V$116*100)</f>
        <v>3770.0505220207838</v>
      </c>
      <c r="W62" s="46">
        <f>IF(EinstWR!W4="-","-",EinstWR!W4/EinstWR!W$116*100)</f>
        <v>3664.7489839075647</v>
      </c>
      <c r="X62" s="46">
        <f>IF(EinstWR!X4="-","-",EinstWR!X4/EinstWR!X$116*100)</f>
        <v>3540.0204571801532</v>
      </c>
      <c r="Y62" s="46">
        <f>IF(EinstWR!Y4="-","-",EinstWR!Y4/EinstWR!Y$116*100)</f>
        <v>3511.5311833620999</v>
      </c>
      <c r="Z62" s="46">
        <f>IF(EinstWR!Z4="-","-",EinstWR!Z4/EinstWR!Z$116*100)</f>
        <v>3328.136491275513</v>
      </c>
      <c r="AA62" s="46">
        <f>IF(EinstWR!AA4="-","-",EinstWR!AA4/EinstWR!AA$116*100)</f>
        <v>3339.2220901084543</v>
      </c>
      <c r="AB62" s="136"/>
      <c r="AC62" s="136"/>
      <c r="AD62" s="136"/>
    </row>
    <row r="63" spans="1:30" x14ac:dyDescent="0.2">
      <c r="B63" s="63">
        <v>1.2</v>
      </c>
      <c r="C63" s="5" t="s">
        <v>99</v>
      </c>
      <c r="D63" s="46"/>
      <c r="E63" s="46"/>
      <c r="F63" s="46"/>
      <c r="G63" s="46"/>
      <c r="H63" s="46"/>
      <c r="I63" s="46"/>
      <c r="J63" s="46"/>
      <c r="K63" s="46"/>
      <c r="L63" s="46">
        <f>IF(EinstWR!L5="-","-",EinstWR!L5/EinstWR!L$116*100)</f>
        <v>8660.0061780816213</v>
      </c>
      <c r="M63" s="46">
        <f>IF(EinstWR!M5="-","-",EinstWR!M5/EinstWR!M$116*100)</f>
        <v>8948.4062951185988</v>
      </c>
      <c r="N63" s="46">
        <f>IF(EinstWR!N5="-","-",EinstWR!N5/EinstWR!N$116*100)</f>
        <v>9136.1673948160569</v>
      </c>
      <c r="O63" s="46">
        <f>IF(EinstWR!O5="-","-",EinstWR!O5/EinstWR!O$116*100)</f>
        <v>9493.2471843171516</v>
      </c>
      <c r="P63" s="46">
        <f>IF(EinstWR!P5="-","-",EinstWR!P5/EinstWR!P$116*100)</f>
        <v>10065.843929380861</v>
      </c>
      <c r="Q63" s="46">
        <f>IF(EinstWR!Q5="-","-",EinstWR!Q5/EinstWR!Q$116*100)</f>
        <v>9995.518653974701</v>
      </c>
      <c r="R63" s="46">
        <f>IF(EinstWR!R5="-","-",EinstWR!R5/EinstWR!R$116*100)</f>
        <v>10635.404203797239</v>
      </c>
      <c r="S63" s="46">
        <f>IF(EinstWR!S5="-","-",EinstWR!S5/EinstWR!S$116*100)</f>
        <v>10615.711587388121</v>
      </c>
      <c r="T63" s="46">
        <f>IF(EinstWR!T5="-","-",EinstWR!T5/EinstWR!T$116*100)</f>
        <v>10755.196214526244</v>
      </c>
      <c r="U63" s="46">
        <f>IF(EinstWR!U5="-","-",EinstWR!U5/EinstWR!U$116*100)</f>
        <v>10783.131284113761</v>
      </c>
      <c r="V63" s="46">
        <f>IF(EinstWR!V5="-","-",EinstWR!V5/EinstWR!V$116*100)</f>
        <v>10783.016671259395</v>
      </c>
      <c r="W63" s="46">
        <f>IF(EinstWR!W5="-","-",EinstWR!W5/EinstWR!W$116*100)</f>
        <v>11080.603464225278</v>
      </c>
      <c r="X63" s="46">
        <f>IF(EinstWR!X5="-","-",EinstWR!X5/EinstWR!X$116*100)</f>
        <v>10936.046323440421</v>
      </c>
      <c r="Y63" s="46">
        <f>IF(EinstWR!Y5="-","-",EinstWR!Y5/EinstWR!Y$116*100)</f>
        <v>10556.74105284233</v>
      </c>
      <c r="Z63" s="46">
        <f>IF(EinstWR!Z5="-","-",EinstWR!Z5/EinstWR!Z$116*100)</f>
        <v>9574.5675674246777</v>
      </c>
      <c r="AA63" s="46">
        <f>IF(EinstWR!AA5="-","-",EinstWR!AA5/EinstWR!AA$116*100)</f>
        <v>9518.3800639466426</v>
      </c>
      <c r="AB63" s="136"/>
      <c r="AC63" s="136"/>
      <c r="AD63" s="136"/>
    </row>
    <row r="64" spans="1:30" x14ac:dyDescent="0.2">
      <c r="B64" s="63">
        <v>2</v>
      </c>
      <c r="C64" s="5" t="s">
        <v>101</v>
      </c>
      <c r="D64" s="46"/>
      <c r="E64" s="46"/>
      <c r="F64" s="46"/>
      <c r="G64" s="46"/>
      <c r="H64" s="46"/>
      <c r="I64" s="46"/>
      <c r="J64" s="46"/>
      <c r="K64" s="46"/>
      <c r="L64" s="46">
        <f>IF(EinstWR!L6="-","-",EinstWR!L6/EinstWR!L$116*100)</f>
        <v>13895.898975985276</v>
      </c>
      <c r="M64" s="46">
        <f>IF(EinstWR!M6="-","-",EinstWR!M6/EinstWR!M$116*100)</f>
        <v>14123.293857143133</v>
      </c>
      <c r="N64" s="46">
        <f>IF(EinstWR!N6="-","-",EinstWR!N6/EinstWR!N$116*100)</f>
        <v>13824.916996027063</v>
      </c>
      <c r="O64" s="46">
        <f>IF(EinstWR!O6="-","-",EinstWR!O6/EinstWR!O$116*100)</f>
        <v>14113.156923749599</v>
      </c>
      <c r="P64" s="46">
        <f>IF(EinstWR!P6="-","-",EinstWR!P6/EinstWR!P$116*100)</f>
        <v>15161.512689051217</v>
      </c>
      <c r="Q64" s="46">
        <f>IF(EinstWR!Q6="-","-",EinstWR!Q6/EinstWR!Q$116*100)</f>
        <v>16246.058975584996</v>
      </c>
      <c r="R64" s="46">
        <f>IF(EinstWR!R6="-","-",EinstWR!R6/EinstWR!R$116*100)</f>
        <v>16264.468393481733</v>
      </c>
      <c r="S64" s="46">
        <f>IF(EinstWR!S6="-","-",EinstWR!S6/EinstWR!S$116*100)</f>
        <v>16159.767881315029</v>
      </c>
      <c r="T64" s="46">
        <f>IF(EinstWR!T6="-","-",EinstWR!T6/EinstWR!T$116*100)</f>
        <v>16668.886377447496</v>
      </c>
      <c r="U64" s="46">
        <f>IF(EinstWR!U6="-","-",EinstWR!U6/EinstWR!U$116*100)</f>
        <v>14160.99853157122</v>
      </c>
      <c r="V64" s="46">
        <f>IF(EinstWR!V6="-","-",EinstWR!V6/EinstWR!V$116*100)</f>
        <v>13253.33962391099</v>
      </c>
      <c r="W64" s="46">
        <f>IF(EinstWR!W6="-","-",EinstWR!W6/EinstWR!W$116*100)</f>
        <v>13213.227918179362</v>
      </c>
      <c r="X64" s="46">
        <f>IF(EinstWR!X6="-","-",EinstWR!X6/EinstWR!X$116*100)</f>
        <v>16447.426540630098</v>
      </c>
      <c r="Y64" s="46">
        <f>IF(EinstWR!Y6="-","-",EinstWR!Y6/EinstWR!Y$116*100)</f>
        <v>12864.756740949306</v>
      </c>
      <c r="Z64" s="46">
        <f>IF(EinstWR!Z6="-","-",EinstWR!Z6/EinstWR!Z$116*100)</f>
        <v>12079.780050172765</v>
      </c>
      <c r="AA64" s="46">
        <f>IF(EinstWR!AA6="-","-",EinstWR!AA6/EinstWR!AA$116*100)</f>
        <v>11900.37579358857</v>
      </c>
      <c r="AB64" s="136"/>
      <c r="AC64" s="136"/>
      <c r="AD64" s="136"/>
    </row>
    <row r="65" spans="1:30" x14ac:dyDescent="0.2">
      <c r="B65" s="63">
        <v>3.1</v>
      </c>
      <c r="C65" s="5" t="s">
        <v>103</v>
      </c>
      <c r="D65" s="46"/>
      <c r="E65" s="46"/>
      <c r="F65" s="46"/>
      <c r="G65" s="46"/>
      <c r="H65" s="46"/>
      <c r="I65" s="46"/>
      <c r="J65" s="46"/>
      <c r="K65" s="46"/>
      <c r="L65" s="46">
        <f>IF(EinstWR!L7="-","-",EinstWR!L7/EinstWR!L$116*100)</f>
        <v>17093.022888143507</v>
      </c>
      <c r="M65" s="46">
        <f>IF(EinstWR!M7="-","-",EinstWR!M7/EinstWR!M$116*100)</f>
        <v>16487.017103592352</v>
      </c>
      <c r="N65" s="46">
        <f>IF(EinstWR!N7="-","-",EinstWR!N7/EinstWR!N$116*100)</f>
        <v>15612.709901767419</v>
      </c>
      <c r="O65" s="46">
        <f>IF(EinstWR!O7="-","-",EinstWR!O7/EinstWR!O$116*100)</f>
        <v>15088.571923885278</v>
      </c>
      <c r="P65" s="46">
        <f>IF(EinstWR!P7="-","-",EinstWR!P7/EinstWR!P$116*100)</f>
        <v>13292.024056337403</v>
      </c>
      <c r="Q65" s="46">
        <f>IF(EinstWR!Q7="-","-",EinstWR!Q7/EinstWR!Q$116*100)</f>
        <v>12563.218011113773</v>
      </c>
      <c r="R65" s="46">
        <f>IF(EinstWR!R7="-","-",EinstWR!R7/EinstWR!R$116*100)</f>
        <v>12322.888190399406</v>
      </c>
      <c r="S65" s="46">
        <f>IF(EinstWR!S7="-","-",EinstWR!S7/EinstWR!S$116*100)</f>
        <v>13018.755600395152</v>
      </c>
      <c r="T65" s="46">
        <f>IF(EinstWR!T7="-","-",EinstWR!T7/EinstWR!T$116*100)</f>
        <v>12790.612310043587</v>
      </c>
      <c r="U65" s="46">
        <f>IF(EinstWR!U7="-","-",EinstWR!U7/EinstWR!U$116*100)</f>
        <v>12577.503781182213</v>
      </c>
      <c r="V65" s="46">
        <f>IF(EinstWR!V7="-","-",EinstWR!V7/EinstWR!V$116*100)</f>
        <v>14057.780699586036</v>
      </c>
      <c r="W65" s="46">
        <f>IF(EinstWR!W7="-","-",EinstWR!W7/EinstWR!W$116*100)</f>
        <v>13606.144962457125</v>
      </c>
      <c r="X65" s="46">
        <f>IF(EinstWR!X7="-","-",EinstWR!X7/EinstWR!X$116*100)</f>
        <v>12849.458827490476</v>
      </c>
      <c r="Y65" s="46">
        <f>IF(EinstWR!Y7="-","-",EinstWR!Y7/EinstWR!Y$116*100)</f>
        <v>11513.377536357164</v>
      </c>
      <c r="Z65" s="46">
        <f>IF(EinstWR!Z7="-","-",EinstWR!Z7/EinstWR!Z$116*100)</f>
        <v>11459.994896814131</v>
      </c>
      <c r="AA65" s="46">
        <f>IF(EinstWR!AA7="-","-",EinstWR!AA7/EinstWR!AA$116*100)</f>
        <v>11760.82396350268</v>
      </c>
      <c r="AB65" s="136"/>
      <c r="AC65" s="136"/>
      <c r="AD65" s="136"/>
    </row>
    <row r="66" spans="1:30" x14ac:dyDescent="0.2">
      <c r="B66" s="63">
        <v>3.2</v>
      </c>
      <c r="C66" s="5" t="s">
        <v>105</v>
      </c>
      <c r="D66" s="46"/>
      <c r="E66" s="46"/>
      <c r="F66" s="46"/>
      <c r="G66" s="46"/>
      <c r="H66" s="46"/>
      <c r="I66" s="46"/>
      <c r="J66" s="46"/>
      <c r="K66" s="46"/>
      <c r="L66" s="46">
        <f>IF(EinstWR!L8="-","-",EinstWR!L8/EinstWR!L$116*100)</f>
        <v>9543.1613096789952</v>
      </c>
      <c r="M66" s="46">
        <f>IF(EinstWR!M8="-","-",EinstWR!M8/EinstWR!M$116*100)</f>
        <v>9367.7318229993507</v>
      </c>
      <c r="N66" s="46">
        <f>IF(EinstWR!N8="-","-",EinstWR!N8/EinstWR!N$116*100)</f>
        <v>8255.945485849641</v>
      </c>
      <c r="O66" s="46">
        <f>IF(EinstWR!O8="-","-",EinstWR!O8/EinstWR!O$116*100)</f>
        <v>8237.5535031173931</v>
      </c>
      <c r="P66" s="46">
        <f>IF(EinstWR!P8="-","-",EinstWR!P8/EinstWR!P$116*100)</f>
        <v>8117.8960559957322</v>
      </c>
      <c r="Q66" s="46">
        <f>IF(EinstWR!Q8="-","-",EinstWR!Q8/EinstWR!Q$116*100)</f>
        <v>8126.7334063359722</v>
      </c>
      <c r="R66" s="46">
        <f>IF(EinstWR!R8="-","-",EinstWR!R8/EinstWR!R$116*100)</f>
        <v>8156.8572831324827</v>
      </c>
      <c r="S66" s="46">
        <f>IF(EinstWR!S8="-","-",EinstWR!S8/EinstWR!S$116*100)</f>
        <v>8326.2185947844828</v>
      </c>
      <c r="T66" s="46">
        <f>IF(EinstWR!T8="-","-",EinstWR!T8/EinstWR!T$116*100)</f>
        <v>8675.5246005199424</v>
      </c>
      <c r="U66" s="46">
        <f>IF(EinstWR!U8="-","-",EinstWR!U8/EinstWR!U$116*100)</f>
        <v>8271.9613131823353</v>
      </c>
      <c r="V66" s="46">
        <f>IF(EinstWR!V8="-","-",EinstWR!V8/EinstWR!V$116*100)</f>
        <v>7815.4103960621196</v>
      </c>
      <c r="W66" s="46">
        <f>IF(EinstWR!W8="-","-",EinstWR!W8/EinstWR!W$116*100)</f>
        <v>7372.3194129676922</v>
      </c>
      <c r="X66" s="46">
        <f>IF(EinstWR!X8="-","-",EinstWR!X8/EinstWR!X$116*100)</f>
        <v>7235.7601050019566</v>
      </c>
      <c r="Y66" s="46">
        <f>IF(EinstWR!Y8="-","-",EinstWR!Y8/EinstWR!Y$116*100)</f>
        <v>6924.7579598157627</v>
      </c>
      <c r="Z66" s="46">
        <f>IF(EinstWR!Z8="-","-",EinstWR!Z8/EinstWR!Z$116*100)</f>
        <v>6776.8264478614528</v>
      </c>
      <c r="AA66" s="46">
        <f>IF(EinstWR!AA8="-","-",EinstWR!AA8/EinstWR!AA$116*100)</f>
        <v>6822.7089405483466</v>
      </c>
      <c r="AB66" s="136"/>
      <c r="AC66" s="136"/>
      <c r="AD66" s="136"/>
    </row>
    <row r="67" spans="1:30" x14ac:dyDescent="0.2">
      <c r="B67" s="64" t="s">
        <v>106</v>
      </c>
      <c r="C67" s="50" t="s">
        <v>10</v>
      </c>
      <c r="D67" s="46"/>
      <c r="E67" s="46"/>
      <c r="F67" s="46"/>
      <c r="G67" s="46"/>
      <c r="H67" s="46"/>
      <c r="I67" s="46"/>
      <c r="J67" s="46"/>
      <c r="K67" s="46"/>
      <c r="L67" s="46">
        <f>IF(EinstWR!L9="-","-",EinstWR!L9/EinstWR!L$116*100)</f>
        <v>2044.9882157306515</v>
      </c>
      <c r="M67" s="46">
        <f>IF(EinstWR!M9="-","-",EinstWR!M9/EinstWR!M$116*100)</f>
        <v>2031.9528918458636</v>
      </c>
      <c r="N67" s="46">
        <f>IF(EinstWR!N9="-","-",EinstWR!N9/EinstWR!N$116*100)</f>
        <v>2117.6856630421507</v>
      </c>
      <c r="O67" s="46">
        <f>IF(EinstWR!O9="-","-",EinstWR!O9/EinstWR!O$116*100)</f>
        <v>1879.4007877126314</v>
      </c>
      <c r="P67" s="46">
        <f>IF(EinstWR!P9="-","-",EinstWR!P9/EinstWR!P$116*100)</f>
        <v>3566.5361657831518</v>
      </c>
      <c r="Q67" s="46">
        <f>IF(EinstWR!Q9="-","-",EinstWR!Q9/EinstWR!Q$116*100)</f>
        <v>4103.7229829677817</v>
      </c>
      <c r="R67" s="46">
        <f>IF(EinstWR!R9="-","-",EinstWR!R9/EinstWR!R$116*100)</f>
        <v>3627.9464516402536</v>
      </c>
      <c r="S67" s="46">
        <f>IF(EinstWR!S9="-","-",EinstWR!S9/EinstWR!S$116*100)</f>
        <v>3339.4253496242727</v>
      </c>
      <c r="T67" s="46">
        <f>IF(EinstWR!T9="-","-",EinstWR!T9/EinstWR!T$116*100)</f>
        <v>3448.5302248083699</v>
      </c>
      <c r="U67" s="46">
        <f>IF(EinstWR!U9="-","-",EinstWR!U9/EinstWR!U$116*100)</f>
        <v>3239.7766483140331</v>
      </c>
      <c r="V67" s="46">
        <f>IF(EinstWR!V9="-","-",EinstWR!V9/EinstWR!V$116*100)</f>
        <v>4610.2768048614989</v>
      </c>
      <c r="W67" s="46">
        <f>IF(EinstWR!W9="-","-",EinstWR!W9/EinstWR!W$116*100)</f>
        <v>4569.4833511041497</v>
      </c>
      <c r="X67" s="46">
        <f>IF(EinstWR!X9="-","-",EinstWR!X9/EinstWR!X$116*100)</f>
        <v>3345.1914457470011</v>
      </c>
      <c r="Y67" s="46">
        <f>IF(EinstWR!Y9="-","-",EinstWR!Y9/EinstWR!Y$116*100)</f>
        <v>3773.975328019982</v>
      </c>
      <c r="Z67" s="46">
        <f>IF(EinstWR!Z9="-","-",EinstWR!Z9/EinstWR!Z$116*100)</f>
        <v>3576.7691383491979</v>
      </c>
      <c r="AA67" s="46">
        <f>IF(EinstWR!AA9="-","-",EinstWR!AA9/EinstWR!AA$116*100)</f>
        <v>3512.5157595683077</v>
      </c>
      <c r="AB67" s="136"/>
      <c r="AC67" s="136"/>
      <c r="AD67" s="136"/>
    </row>
    <row r="68" spans="1:30" x14ac:dyDescent="0.2">
      <c r="B68" s="64" t="s">
        <v>107</v>
      </c>
      <c r="C68" s="50" t="s">
        <v>11</v>
      </c>
      <c r="D68" s="46"/>
      <c r="E68" s="46"/>
      <c r="F68" s="46"/>
      <c r="G68" s="46"/>
      <c r="H68" s="46"/>
      <c r="I68" s="46"/>
      <c r="J68" s="46"/>
      <c r="K68" s="46"/>
      <c r="L68" s="46">
        <f>IF(EinstWR!L10="-","-",EinstWR!L10/EinstWR!L$116*100)</f>
        <v>9295.3310411544826</v>
      </c>
      <c r="M68" s="46">
        <f>IF(EinstWR!M10="-","-",EinstWR!M10/EinstWR!M$116*100)</f>
        <v>9201.6297714005541</v>
      </c>
      <c r="N68" s="46">
        <f>IF(EinstWR!N10="-","-",EinstWR!N10/EinstWR!N$116*100)</f>
        <v>8872.6563126974252</v>
      </c>
      <c r="O68" s="46">
        <f>IF(EinstWR!O10="-","-",EinstWR!O10/EinstWR!O$116*100)</f>
        <v>10386.385158406321</v>
      </c>
      <c r="P68" s="46">
        <f>IF(EinstWR!P10="-","-",EinstWR!P10/EinstWR!P$116*100)</f>
        <v>7942.0486501622418</v>
      </c>
      <c r="Q68" s="46">
        <f>IF(EinstWR!Q10="-","-",EinstWR!Q10/EinstWR!Q$116*100)</f>
        <v>9296.3321272027333</v>
      </c>
      <c r="R68" s="46">
        <f>IF(EinstWR!R10="-","-",EinstWR!R10/EinstWR!R$116*100)</f>
        <v>9173.6541424894676</v>
      </c>
      <c r="S68" s="46">
        <f>IF(EinstWR!S10="-","-",EinstWR!S10/EinstWR!S$116*100)</f>
        <v>9802.5127242534691</v>
      </c>
      <c r="T68" s="46">
        <f>IF(EinstWR!T10="-","-",EinstWR!T10/EinstWR!T$116*100)</f>
        <v>9824.1573108627708</v>
      </c>
      <c r="U68" s="46">
        <f>IF(EinstWR!U10="-","-",EinstWR!U10/EinstWR!U$116*100)</f>
        <v>9716.2475418848717</v>
      </c>
      <c r="V68" s="46">
        <f>IF(EinstWR!V10="-","-",EinstWR!V10/EinstWR!V$116*100)</f>
        <v>9331.0160118838758</v>
      </c>
      <c r="W68" s="46">
        <f>IF(EinstWR!W10="-","-",EinstWR!W10/EinstWR!W$116*100)</f>
        <v>10481.760214071721</v>
      </c>
      <c r="X68" s="46">
        <f>IF(EinstWR!X10="-","-",EinstWR!X10/EinstWR!X$116*100)</f>
        <v>10302.188302615199</v>
      </c>
      <c r="Y68" s="46">
        <f>IF(EinstWR!Y10="-","-",EinstWR!Y10/EinstWR!Y$116*100)</f>
        <v>10012.973271775545</v>
      </c>
      <c r="Z68" s="46">
        <f>IF(EinstWR!Z10="-","-",EinstWR!Z10/EinstWR!Z$116*100)</f>
        <v>9688.8327221230429</v>
      </c>
      <c r="AA68" s="46">
        <f>IF(EinstWR!AA10="-","-",EinstWR!AA10/EinstWR!AA$116*100)</f>
        <v>9358.9157140677307</v>
      </c>
      <c r="AB68" s="136"/>
      <c r="AC68" s="136"/>
      <c r="AD68" s="136"/>
    </row>
    <row r="69" spans="1:30" x14ac:dyDescent="0.2">
      <c r="B69" s="63">
        <v>4</v>
      </c>
      <c r="C69" s="5" t="s">
        <v>113</v>
      </c>
      <c r="D69" s="46"/>
      <c r="E69" s="46"/>
      <c r="F69" s="46"/>
      <c r="G69" s="46"/>
      <c r="H69" s="46"/>
      <c r="I69" s="46"/>
      <c r="J69" s="46"/>
      <c r="K69" s="46"/>
      <c r="L69" s="46">
        <f>IF(EinstWR!L11="-","-",EinstWR!L11/EinstWR!L$116*100)</f>
        <v>3866.3208371760766</v>
      </c>
      <c r="M69" s="46">
        <f>IF(EinstWR!M11="-","-",EinstWR!M11/EinstWR!M$116*100)</f>
        <v>3733.7951762823545</v>
      </c>
      <c r="N69" s="46">
        <f>IF(EinstWR!N11="-","-",EinstWR!N11/EinstWR!N$116*100)</f>
        <v>3756.2318936474576</v>
      </c>
      <c r="O69" s="46">
        <f>IF(EinstWR!O11="-","-",EinstWR!O11/EinstWR!O$116*100)</f>
        <v>3649.5405164867448</v>
      </c>
      <c r="P69" s="46">
        <f>IF(EinstWR!P11="-","-",EinstWR!P11/EinstWR!P$116*100)</f>
        <v>3551.777478093446</v>
      </c>
      <c r="Q69" s="46">
        <f>IF(EinstWR!Q11="-","-",EinstWR!Q11/EinstWR!Q$116*100)</f>
        <v>4024.5165680589571</v>
      </c>
      <c r="R69" s="46">
        <f>IF(EinstWR!R11="-","-",EinstWR!R11/EinstWR!R$116*100)</f>
        <v>4307.1822213314208</v>
      </c>
      <c r="S69" s="46">
        <f>IF(EinstWR!S11="-","-",EinstWR!S11/EinstWR!S$116*100)</f>
        <v>4336.5315846744306</v>
      </c>
      <c r="T69" s="46">
        <f>IF(EinstWR!T11="-","-",EinstWR!T11/EinstWR!T$116*100)</f>
        <v>4379.9733124793465</v>
      </c>
      <c r="U69" s="46">
        <f>IF(EinstWR!U11="-","-",EinstWR!U11/EinstWR!U$116*100)</f>
        <v>4543.6600338696016</v>
      </c>
      <c r="V69" s="46">
        <f>IF(EinstWR!V11="-","-",EinstWR!V11/EinstWR!V$116*100)</f>
        <v>4888.8326984180185</v>
      </c>
      <c r="W69" s="46">
        <f>IF(EinstWR!W11="-","-",EinstWR!W11/EinstWR!W$116*100)</f>
        <v>4718.4491124548276</v>
      </c>
      <c r="X69" s="46">
        <f>IF(EinstWR!X11="-","-",EinstWR!X11/EinstWR!X$116*100)</f>
        <v>4644.0608832787912</v>
      </c>
      <c r="Y69" s="46">
        <f>IF(EinstWR!Y11="-","-",EinstWR!Y11/EinstWR!Y$116*100)</f>
        <v>4543.7901703449697</v>
      </c>
      <c r="Z69" s="46">
        <f>IF(EinstWR!Z11="-","-",EinstWR!Z11/EinstWR!Z$116*100)</f>
        <v>4337.2713490556152</v>
      </c>
      <c r="AA69" s="46">
        <f>IF(EinstWR!AA11="-","-",EinstWR!AA11/EinstWR!AA$116*100)</f>
        <v>4371.6422278970167</v>
      </c>
      <c r="AB69" s="136"/>
      <c r="AC69" s="136"/>
      <c r="AD69" s="136"/>
    </row>
    <row r="70" spans="1:30" x14ac:dyDescent="0.2">
      <c r="B70" s="64" t="s">
        <v>111</v>
      </c>
      <c r="C70" s="52" t="s">
        <v>112</v>
      </c>
      <c r="D70" s="46"/>
      <c r="E70" s="46"/>
      <c r="F70" s="46"/>
      <c r="G70" s="46"/>
      <c r="H70" s="46"/>
      <c r="I70" s="46"/>
      <c r="J70" s="46"/>
      <c r="K70" s="46"/>
      <c r="L70" s="73">
        <f>IF(EinstWR!L12="-","-",EinstWR!L12/EinstWR!L$116*100)</f>
        <v>6922.1555483552847</v>
      </c>
      <c r="M70" s="73">
        <f>IF(EinstWR!M12="-","-",EinstWR!M12/EinstWR!M$116*100)</f>
        <v>7698.3609568938364</v>
      </c>
      <c r="N70" s="73">
        <f>IF(EinstWR!N12="-","-",EinstWR!N12/EinstWR!N$116*100)</f>
        <v>7275.9410645634343</v>
      </c>
      <c r="O70" s="73">
        <f>IF(EinstWR!O12="-","-",EinstWR!O12/EinstWR!O$116*100)</f>
        <v>7960.9075172634575</v>
      </c>
      <c r="P70" s="73">
        <f>IF(EinstWR!P12="-","-",EinstWR!P12/EinstWR!P$116*100)</f>
        <v>8330.372973837606</v>
      </c>
      <c r="Q70" s="73">
        <f>IF(EinstWR!Q12="-","-",EinstWR!Q12/EinstWR!Q$116*100)</f>
        <v>8899.1299602984745</v>
      </c>
      <c r="R70" s="73">
        <f>IF(EinstWR!R12="-","-",EinstWR!R12/EinstWR!R$116*100)</f>
        <v>9044.219234090484</v>
      </c>
      <c r="S70" s="73">
        <f>IF(EinstWR!S12="-","-",EinstWR!S12/EinstWR!S$116*100)</f>
        <v>9547.3956790977354</v>
      </c>
      <c r="T70" s="73">
        <f>IF(EinstWR!T12="-","-",EinstWR!T12/EinstWR!T$116*100)</f>
        <v>9557.40387943114</v>
      </c>
      <c r="U70" s="73">
        <f>IF(EinstWR!U12="-","-",EinstWR!U12/EinstWR!U$116*100)</f>
        <v>9082</v>
      </c>
      <c r="V70" s="73">
        <f>IF(EinstWR!V12="-","-",EinstWR!V12/EinstWR!V$116*100)</f>
        <v>10068.54820469132</v>
      </c>
      <c r="W70" s="73">
        <f>IF(EinstWR!W12="-","-",EinstWR!W12/EinstWR!W$116*100)</f>
        <v>10721.92891406558</v>
      </c>
      <c r="X70" s="73">
        <f>IF(EinstWR!X12="-","-",EinstWR!X12/EinstWR!X$116*100)</f>
        <v>10950.787317558916</v>
      </c>
      <c r="Y70" s="73">
        <f>IF(EinstWR!Y12="-","-",EinstWR!Y12/EinstWR!Y$116*100)</f>
        <v>10451.99774307824</v>
      </c>
      <c r="Z70" s="73">
        <f>IF(EinstWR!Z12="-","-",EinstWR!Z12/EinstWR!Z$116*100)</f>
        <v>10155.49974775352</v>
      </c>
      <c r="AA70" s="73">
        <f>IF(EinstWR!AA12="-","-",EinstWR!AA12/EinstWR!AA$116*100)</f>
        <v>10282.223552690934</v>
      </c>
      <c r="AB70" s="73"/>
      <c r="AC70" s="73"/>
      <c r="AD70" s="73"/>
    </row>
    <row r="71" spans="1:30" s="2" customFormat="1" ht="20.100000000000001" customHeight="1" x14ac:dyDescent="0.2">
      <c r="B71" s="65"/>
      <c r="C71" s="54" t="s">
        <v>37</v>
      </c>
      <c r="D71" s="44"/>
      <c r="E71" s="44"/>
      <c r="F71" s="44"/>
      <c r="G71" s="44"/>
      <c r="H71" s="44"/>
      <c r="I71" s="44"/>
      <c r="J71" s="44"/>
      <c r="K71" s="44"/>
      <c r="L71" s="44">
        <f>IF(EinstWR!L13="-","-",EinstWR!L13/EinstWR!L$116*100)</f>
        <v>6980.2823643653965</v>
      </c>
      <c r="M71" s="44">
        <f>IF(EinstWR!M13="-","-",EinstWR!M13/EinstWR!M$116*100)</f>
        <v>6928.5540501427658</v>
      </c>
      <c r="N71" s="44">
        <f>IF(EinstWR!N13="-","-",EinstWR!N13/EinstWR!N$116*100)</f>
        <v>6506.4271692315469</v>
      </c>
      <c r="O71" s="44">
        <f>IF(EinstWR!O13="-","-",EinstWR!O13/EinstWR!O$116*100)</f>
        <v>6425.1281715502482</v>
      </c>
      <c r="P71" s="44">
        <f>IF(EinstWR!P13="-","-",EinstWR!P13/EinstWR!P$116*100)</f>
        <v>6415.0315685141932</v>
      </c>
      <c r="Q71" s="44">
        <f>IF(EinstWR!Q13="-","-",EinstWR!Q13/EinstWR!Q$116*100)</f>
        <v>6420.6479115859638</v>
      </c>
      <c r="R71" s="44">
        <f>IF(EinstWR!R13="-","-",EinstWR!R13/EinstWR!R$116*100)</f>
        <v>6512.7892079858639</v>
      </c>
      <c r="S71" s="44">
        <f>IF(EinstWR!S13="-","-",EinstWR!S13/EinstWR!S$116*100)</f>
        <v>6641.239278615787</v>
      </c>
      <c r="T71" s="44">
        <f>IF(EinstWR!T13="-","-",EinstWR!T13/EinstWR!T$116*100)</f>
        <v>6794.3067938902632</v>
      </c>
      <c r="U71" s="44">
        <f>IF(EinstWR!U13="-","-",EinstWR!U13/EinstWR!U$116*100)</f>
        <v>6615.5834654160399</v>
      </c>
      <c r="V71" s="44">
        <f>IF(EinstWR!V13="-","-",EinstWR!V13/EinstWR!V$116*100)</f>
        <v>6494.4668991300578</v>
      </c>
      <c r="W71" s="44">
        <f>IF(EinstWR!W13="-","-",EinstWR!W13/EinstWR!W$116*100)</f>
        <v>6339.6442764026606</v>
      </c>
      <c r="X71" s="44">
        <f>IF(EinstWR!X13="-","-",EinstWR!X13/EinstWR!X$116*100)</f>
        <v>6144.932008221158</v>
      </c>
      <c r="Y71" s="44">
        <f>IF(EinstWR!Y13="-","-",EinstWR!Y13/EinstWR!Y$116*100)</f>
        <v>5947.3098711813191</v>
      </c>
      <c r="Z71" s="44">
        <f>IF(EinstWR!Z13="-","-",EinstWR!Z13/EinstWR!Z$116*100)</f>
        <v>5688.0511286134497</v>
      </c>
      <c r="AA71" s="44">
        <f>IF(EinstWR!AA13="-","-",EinstWR!AA13/EinstWR!AA$116*100)</f>
        <v>5639.5769110321562</v>
      </c>
      <c r="AB71" s="44"/>
      <c r="AC71" s="44"/>
      <c r="AD71" s="44"/>
    </row>
    <row r="72" spans="1:30" s="2" customFormat="1" ht="20.100000000000001" customHeight="1" x14ac:dyDescent="0.2">
      <c r="A72" s="66"/>
      <c r="B72" s="67" t="s">
        <v>41</v>
      </c>
      <c r="C72" s="68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589"/>
      <c r="AC72" s="589"/>
      <c r="AD72" s="589"/>
    </row>
    <row r="73" spans="1:30" ht="20.100000000000001" customHeight="1" x14ac:dyDescent="0.2">
      <c r="A73" t="s">
        <v>41</v>
      </c>
      <c r="B73" s="63">
        <v>1.1000000000000001</v>
      </c>
      <c r="C73" s="5" t="s">
        <v>1</v>
      </c>
      <c r="D73" s="46"/>
      <c r="E73" s="46"/>
      <c r="F73" s="46"/>
      <c r="G73" s="46"/>
      <c r="H73" s="46"/>
      <c r="I73" s="46"/>
      <c r="J73" s="46"/>
      <c r="K73" s="46"/>
      <c r="L73" s="46">
        <f>IF(EinstWR!L15="-","-",EinstWR!L15/EinstWR!L$116*100)</f>
        <v>3345.8184662245394</v>
      </c>
      <c r="M73" s="46">
        <f>IF(EinstWR!M15="-","-",EinstWR!M15/EinstWR!M$116*100)</f>
        <v>3273.2811776593485</v>
      </c>
      <c r="N73" s="46">
        <f>IF(EinstWR!N15="-","-",EinstWR!N15/EinstWR!N$116*100)</f>
        <v>3143.7688991849877</v>
      </c>
      <c r="O73" s="46">
        <f>IF(EinstWR!O15="-","-",EinstWR!O15/EinstWR!O$116*100)</f>
        <v>3086.2266641704446</v>
      </c>
      <c r="P73" s="46">
        <f>IF(EinstWR!P15="-","-",EinstWR!P15/EinstWR!P$116*100)</f>
        <v>3056.4247714930962</v>
      </c>
      <c r="Q73" s="46">
        <f>IF(EinstWR!Q15="-","-",EinstWR!Q15/EinstWR!Q$116*100)</f>
        <v>3152.1458882349452</v>
      </c>
      <c r="R73" s="46">
        <f>IF(EinstWR!R15="-","-",EinstWR!R15/EinstWR!R$116*100)</f>
        <v>3171.5550476004419</v>
      </c>
      <c r="S73" s="46">
        <f>IF(EinstWR!S15="-","-",EinstWR!S15/EinstWR!S$116*100)</f>
        <v>3316.4382358518451</v>
      </c>
      <c r="T73" s="46">
        <f>IF(EinstWR!T15="-","-",EinstWR!T15/EinstWR!T$116*100)</f>
        <v>3394.1984309766476</v>
      </c>
      <c r="U73" s="46">
        <f>IF(EinstWR!U15="-","-",EinstWR!U15/EinstWR!U$116*100)</f>
        <v>3243.5537823137502</v>
      </c>
      <c r="V73" s="46">
        <f>IF(EinstWR!V15="-","-",EinstWR!V15/EinstWR!V$116*100)</f>
        <v>3030.6060812199598</v>
      </c>
      <c r="W73" s="46">
        <f>IF(EinstWR!W15="-","-",EinstWR!W15/EinstWR!W$116*100)</f>
        <v>3013.6223242547908</v>
      </c>
      <c r="X73" s="46">
        <f>IF(EinstWR!X15="-","-",EinstWR!X15/EinstWR!X$116*100)</f>
        <v>2803.2820810049634</v>
      </c>
      <c r="Y73" s="46">
        <f>IF(EinstWR!Y15="-","-",EinstWR!Y15/EinstWR!Y$116*100)</f>
        <v>2828.9588492870853</v>
      </c>
      <c r="Z73" s="46">
        <f>IF(EinstWR!Z15="-","-",EinstWR!Z15/EinstWR!Z$116*100)</f>
        <v>2704.7436234135989</v>
      </c>
      <c r="AA73" s="46">
        <f>IF(EinstWR!AA15="-","-",EinstWR!AA15/EinstWR!AA$116*100)</f>
        <v>2936.1432991316378</v>
      </c>
      <c r="AB73" s="136"/>
      <c r="AC73" s="136"/>
      <c r="AD73" s="136"/>
    </row>
    <row r="74" spans="1:30" x14ac:dyDescent="0.2">
      <c r="B74" s="63">
        <v>1.2</v>
      </c>
      <c r="C74" s="5" t="s">
        <v>99</v>
      </c>
      <c r="D74" s="46"/>
      <c r="E74" s="46"/>
      <c r="F74" s="46"/>
      <c r="G74" s="46"/>
      <c r="H74" s="46"/>
      <c r="I74" s="46"/>
      <c r="J74" s="46"/>
      <c r="K74" s="46"/>
      <c r="L74" s="46" t="str">
        <f>IF(EinstWR!L16="-","-",EinstWR!L16/EinstWR!L$116*100)</f>
        <v>-</v>
      </c>
      <c r="M74" s="46">
        <f>IF(EinstWR!M16="-","-",EinstWR!M16/EinstWR!M$116*100)</f>
        <v>7712.3583152428882</v>
      </c>
      <c r="N74" s="46">
        <f>IF(EinstWR!N16="-","-",EinstWR!N16/EinstWR!N$116*100)</f>
        <v>8225.2715376439464</v>
      </c>
      <c r="O74" s="46">
        <f>IF(EinstWR!O16="-","-",EinstWR!O16/EinstWR!O$116*100)</f>
        <v>9063.3705145452604</v>
      </c>
      <c r="P74" s="46">
        <f>IF(EinstWR!P16="-","-",EinstWR!P16/EinstWR!P$116*100)</f>
        <v>10562.46131332876</v>
      </c>
      <c r="Q74" s="46">
        <f>IF(EinstWR!Q16="-","-",EinstWR!Q16/EinstWR!Q$116*100)</f>
        <v>11042.40862187856</v>
      </c>
      <c r="R74" s="46">
        <f>IF(EinstWR!R16="-","-",EinstWR!R16/EinstWR!R$116*100)</f>
        <v>10779.079574083731</v>
      </c>
      <c r="S74" s="46">
        <f>IF(EinstWR!S16="-","-",EinstWR!S16/EinstWR!S$116*100)</f>
        <v>10240.652188740312</v>
      </c>
      <c r="T74" s="46">
        <f>IF(EinstWR!T16="-","-",EinstWR!T16/EinstWR!T$116*100)</f>
        <v>10542.206608075507</v>
      </c>
      <c r="U74" s="46">
        <f>IF(EinstWR!U16="-","-",EinstWR!U16/EinstWR!U$116*100)</f>
        <v>9593.1868131868141</v>
      </c>
      <c r="V74" s="46">
        <f>IF(EinstWR!V16="-","-",EinstWR!V16/EinstWR!V$116*100)</f>
        <v>8561.3073328561768</v>
      </c>
      <c r="W74" s="46">
        <f>IF(EinstWR!W16="-","-",EinstWR!W16/EinstWR!W$116*100)</f>
        <v>9084.58195644236</v>
      </c>
      <c r="X74" s="46">
        <f>IF(EinstWR!X16="-","-",EinstWR!X16/EinstWR!X$116*100)</f>
        <v>8996.6016399847595</v>
      </c>
      <c r="Y74" s="46">
        <f>IF(EinstWR!Y16="-","-",EinstWR!Y16/EinstWR!Y$116*100)</f>
        <v>7373.3136863294703</v>
      </c>
      <c r="Z74" s="46">
        <f>IF(EinstWR!Z16="-","-",EinstWR!Z16/EinstWR!Z$116*100)</f>
        <v>6452.2474302990286</v>
      </c>
      <c r="AA74" s="46">
        <f>IF(EinstWR!AA16="-","-",EinstWR!AA16/EinstWR!AA$116*100)</f>
        <v>5741.5054813221741</v>
      </c>
      <c r="AB74" s="136"/>
      <c r="AC74" s="136"/>
      <c r="AD74" s="136"/>
    </row>
    <row r="75" spans="1:30" x14ac:dyDescent="0.2">
      <c r="B75" s="63">
        <v>2</v>
      </c>
      <c r="C75" s="5" t="s">
        <v>101</v>
      </c>
      <c r="D75" s="46"/>
      <c r="E75" s="46"/>
      <c r="F75" s="46"/>
      <c r="G75" s="46"/>
      <c r="H75" s="46"/>
      <c r="I75" s="46"/>
      <c r="J75" s="46"/>
      <c r="K75" s="46"/>
      <c r="L75" s="46">
        <f>IF(EinstWR!L17="-","-",EinstWR!L17/EinstWR!L$116*100)</f>
        <v>13844.297117240609</v>
      </c>
      <c r="M75" s="46">
        <f>IF(EinstWR!M17="-","-",EinstWR!M17/EinstWR!M$116*100)</f>
        <v>15914.504815978333</v>
      </c>
      <c r="N75" s="46">
        <f>IF(EinstWR!N17="-","-",EinstWR!N17/EinstWR!N$116*100)</f>
        <v>13814.65307237786</v>
      </c>
      <c r="O75" s="46">
        <f>IF(EinstWR!O17="-","-",EinstWR!O17/EinstWR!O$116*100)</f>
        <v>13782.362463841046</v>
      </c>
      <c r="P75" s="46">
        <f>IF(EinstWR!P17="-","-",EinstWR!P17/EinstWR!P$116*100)</f>
        <v>16025.674540922264</v>
      </c>
      <c r="Q75" s="46">
        <f>IF(EinstWR!Q17="-","-",EinstWR!Q17/EinstWR!Q$116*100)</f>
        <v>16902.405045085856</v>
      </c>
      <c r="R75" s="46">
        <f>IF(EinstWR!R17="-","-",EinstWR!R17/EinstWR!R$116*100)</f>
        <v>16633.701122301605</v>
      </c>
      <c r="S75" s="46">
        <f>IF(EinstWR!S17="-","-",EinstWR!S17/EinstWR!S$116*100)</f>
        <v>14693.76900947502</v>
      </c>
      <c r="T75" s="46">
        <f>IF(EinstWR!T17="-","-",EinstWR!T17/EinstWR!T$116*100)</f>
        <v>13048.704461421738</v>
      </c>
      <c r="U75" s="46">
        <f>IF(EinstWR!U17="-","-",EinstWR!U17/EinstWR!U$116*100)</f>
        <v>11908</v>
      </c>
      <c r="V75" s="46">
        <f>IF(EinstWR!V17="-","-",EinstWR!V17/EinstWR!V$116*100)</f>
        <v>9558.3450539011646</v>
      </c>
      <c r="W75" s="46">
        <f>IF(EinstWR!W17="-","-",EinstWR!W17/EinstWR!W$116*100)</f>
        <v>9928.3368420614715</v>
      </c>
      <c r="X75" s="46">
        <f>IF(EinstWR!X17="-","-",EinstWR!X17/EinstWR!X$116*100)</f>
        <v>11024.53833174508</v>
      </c>
      <c r="Y75" s="46">
        <f>IF(EinstWR!Y17="-","-",EinstWR!Y17/EinstWR!Y$116*100)</f>
        <v>10634.680193150745</v>
      </c>
      <c r="Z75" s="46">
        <f>IF(EinstWR!Z17="-","-",EinstWR!Z17/EinstWR!Z$116*100)</f>
        <v>10179.801913717389</v>
      </c>
      <c r="AA75" s="46">
        <f>IF(EinstWR!AA17="-","-",EinstWR!AA17/EinstWR!AA$116*100)</f>
        <v>10960.610603583109</v>
      </c>
      <c r="AB75" s="136"/>
      <c r="AC75" s="136"/>
      <c r="AD75" s="136"/>
    </row>
    <row r="76" spans="1:30" x14ac:dyDescent="0.2">
      <c r="B76" s="63">
        <v>3.1</v>
      </c>
      <c r="C76" s="5" t="s">
        <v>103</v>
      </c>
      <c r="D76" s="46"/>
      <c r="E76" s="46"/>
      <c r="F76" s="46"/>
      <c r="G76" s="46"/>
      <c r="H76" s="46"/>
      <c r="I76" s="46"/>
      <c r="J76" s="46"/>
      <c r="K76" s="46"/>
      <c r="L76" s="46">
        <f>IF(EinstWR!L18="-","-",EinstWR!L18/EinstWR!L$116*100)</f>
        <v>16858.00262134201</v>
      </c>
      <c r="M76" s="46">
        <f>IF(EinstWR!M18="-","-",EinstWR!M18/EinstWR!M$116*100)</f>
        <v>16260.329104412582</v>
      </c>
      <c r="N76" s="46">
        <f>IF(EinstWR!N18="-","-",EinstWR!N18/EinstWR!N$116*100)</f>
        <v>15398.0431766001</v>
      </c>
      <c r="O76" s="46">
        <f>IF(EinstWR!O18="-","-",EinstWR!O18/EinstWR!O$116*100)</f>
        <v>14881.11182613599</v>
      </c>
      <c r="P76" s="46">
        <f>IF(EinstWR!P18="-","-",EinstWR!P18/EinstWR!P$116*100)</f>
        <v>8720.8466158125266</v>
      </c>
      <c r="Q76" s="46">
        <f>IF(EinstWR!Q18="-","-",EinstWR!Q18/EinstWR!Q$116*100)</f>
        <v>8011.7807442614248</v>
      </c>
      <c r="R76" s="46">
        <f>IF(EinstWR!R18="-","-",EinstWR!R18/EinstWR!R$116*100)</f>
        <v>7627.4628662140867</v>
      </c>
      <c r="S76" s="46">
        <f>IF(EinstWR!S18="-","-",EinstWR!S18/EinstWR!S$116*100)</f>
        <v>8367.5819743105658</v>
      </c>
      <c r="T76" s="46">
        <f>IF(EinstWR!T18="-","-",EinstWR!T18/EinstWR!T$116*100)</f>
        <v>8363.3719987943186</v>
      </c>
      <c r="U76" s="46">
        <f>IF(EinstWR!U18="-","-",EinstWR!U18/EinstWR!U$116*100)</f>
        <v>8190.0154880321043</v>
      </c>
      <c r="V76" s="46">
        <f>IF(EinstWR!V18="-","-",EinstWR!V18/EinstWR!V$116*100)</f>
        <v>13372.763136406607</v>
      </c>
      <c r="W76" s="46">
        <f>IF(EinstWR!W18="-","-",EinstWR!W18/EinstWR!W$116*100)</f>
        <v>12904.071489720323</v>
      </c>
      <c r="X76" s="46">
        <f>IF(EinstWR!X18="-","-",EinstWR!X18/EinstWR!X$116*100)</f>
        <v>10716.864885346697</v>
      </c>
      <c r="Y76" s="46">
        <f>IF(EinstWR!Y18="-","-",EinstWR!Y18/EinstWR!Y$116*100)</f>
        <v>8441.4983278951659</v>
      </c>
      <c r="Z76" s="46">
        <f>IF(EinstWR!Z18="-","-",EinstWR!Z18/EinstWR!Z$116*100)</f>
        <v>8059.5291109535283</v>
      </c>
      <c r="AA76" s="46">
        <f>IF(EinstWR!AA18="-","-",EinstWR!AA18/EinstWR!AA$116*100)</f>
        <v>8358.7561573444673</v>
      </c>
      <c r="AB76" s="136"/>
      <c r="AC76" s="136"/>
      <c r="AD76" s="136"/>
    </row>
    <row r="77" spans="1:30" x14ac:dyDescent="0.2">
      <c r="B77" s="63">
        <v>3.2</v>
      </c>
      <c r="C77" s="5" t="s">
        <v>105</v>
      </c>
      <c r="D77" s="46"/>
      <c r="E77" s="46"/>
      <c r="F77" s="46"/>
      <c r="G77" s="46"/>
      <c r="H77" s="46"/>
      <c r="I77" s="46"/>
      <c r="J77" s="46"/>
      <c r="K77" s="46"/>
      <c r="L77" s="46">
        <f>IF(EinstWR!L19="-","-",EinstWR!L19/EinstWR!L$116*100)</f>
        <v>8384.7137444227137</v>
      </c>
      <c r="M77" s="46">
        <f>IF(EinstWR!M19="-","-",EinstWR!M19/EinstWR!M$116*100)</f>
        <v>8061.2434447525911</v>
      </c>
      <c r="N77" s="46">
        <f>IF(EinstWR!N19="-","-",EinstWR!N19/EinstWR!N$116*100)</f>
        <v>6627.1480680866716</v>
      </c>
      <c r="O77" s="46">
        <f>IF(EinstWR!O19="-","-",EinstWR!O19/EinstWR!O$116*100)</f>
        <v>6609.9586022029725</v>
      </c>
      <c r="P77" s="46">
        <f>IF(EinstWR!P19="-","-",EinstWR!P19/EinstWR!P$116*100)</f>
        <v>6369.6803026886482</v>
      </c>
      <c r="Q77" s="46">
        <f>IF(EinstWR!Q19="-","-",EinstWR!Q19/EinstWR!Q$116*100)</f>
        <v>6850.8665084033582</v>
      </c>
      <c r="R77" s="46">
        <f>IF(EinstWR!R19="-","-",EinstWR!R19/EinstWR!R$116*100)</f>
        <v>7205.8441986608668</v>
      </c>
      <c r="S77" s="46">
        <f>IF(EinstWR!S19="-","-",EinstWR!S19/EinstWR!S$116*100)</f>
        <v>7126.3023819293321</v>
      </c>
      <c r="T77" s="46">
        <f>IF(EinstWR!T19="-","-",EinstWR!T19/EinstWR!T$116*100)</f>
        <v>7518.6319657505746</v>
      </c>
      <c r="U77" s="46">
        <f>IF(EinstWR!U19="-","-",EinstWR!U19/EinstWR!U$116*100)</f>
        <v>7011.074350009626</v>
      </c>
      <c r="V77" s="46">
        <f>IF(EinstWR!V19="-","-",EinstWR!V19/EinstWR!V$116*100)</f>
        <v>6907.032278160149</v>
      </c>
      <c r="W77" s="46">
        <f>IF(EinstWR!W19="-","-",EinstWR!W19/EinstWR!W$116*100)</f>
        <v>6272.8784523104323</v>
      </c>
      <c r="X77" s="46">
        <f>IF(EinstWR!X19="-","-",EinstWR!X19/EinstWR!X$116*100)</f>
        <v>6225.1991782163768</v>
      </c>
      <c r="Y77" s="46">
        <f>IF(EinstWR!Y19="-","-",EinstWR!Y19/EinstWR!Y$116*100)</f>
        <v>5567.7112082026888</v>
      </c>
      <c r="Z77" s="46">
        <f>IF(EinstWR!Z19="-","-",EinstWR!Z19/EinstWR!Z$116*100)</f>
        <v>5996.2375649636824</v>
      </c>
      <c r="AA77" s="46">
        <f>IF(EinstWR!AA19="-","-",EinstWR!AA19/EinstWR!AA$116*100)</f>
        <v>6369.9164833723726</v>
      </c>
      <c r="AB77" s="136"/>
      <c r="AC77" s="136"/>
      <c r="AD77" s="136"/>
    </row>
    <row r="78" spans="1:30" x14ac:dyDescent="0.2">
      <c r="B78" s="64" t="s">
        <v>106</v>
      </c>
      <c r="C78" s="50" t="s">
        <v>10</v>
      </c>
      <c r="D78" s="46"/>
      <c r="E78" s="46"/>
      <c r="F78" s="46"/>
      <c r="G78" s="46"/>
      <c r="H78" s="46"/>
      <c r="I78" s="46"/>
      <c r="J78" s="46"/>
      <c r="K78" s="46"/>
      <c r="L78" s="46">
        <f>IF(EinstWR!L20="-","-",EinstWR!L20/EinstWR!L$116*100)</f>
        <v>1391.5783268049936</v>
      </c>
      <c r="M78" s="46">
        <f>IF(EinstWR!M20="-","-",EinstWR!M20/EinstWR!M$116*100)</f>
        <v>1268.5929752450759</v>
      </c>
      <c r="N78" s="46">
        <f>IF(EinstWR!N20="-","-",EinstWR!N20/EinstWR!N$116*100)</f>
        <v>1293.9922890304513</v>
      </c>
      <c r="O78" s="46">
        <f>IF(EinstWR!O20="-","-",EinstWR!O20/EinstWR!O$116*100)</f>
        <v>1175.180364954484</v>
      </c>
      <c r="P78" s="46">
        <f>IF(EinstWR!P20="-","-",EinstWR!P20/EinstWR!P$116*100)</f>
        <v>3526.6585511273875</v>
      </c>
      <c r="Q78" s="46">
        <f>IF(EinstWR!Q20="-","-",EinstWR!Q20/EinstWR!Q$116*100)</f>
        <v>4394.1593512903428</v>
      </c>
      <c r="R78" s="46">
        <f>IF(EinstWR!R20="-","-",EinstWR!R20/EinstWR!R$116*100)</f>
        <v>3316.2651365023821</v>
      </c>
      <c r="S78" s="46">
        <f>IF(EinstWR!S20="-","-",EinstWR!S20/EinstWR!S$116*100)</f>
        <v>3016.4851934035642</v>
      </c>
      <c r="T78" s="46">
        <f>IF(EinstWR!T20="-","-",EinstWR!T20/EinstWR!T$116*100)</f>
        <v>2919.332524775316</v>
      </c>
      <c r="U78" s="46">
        <f>IF(EinstWR!U20="-","-",EinstWR!U20/EinstWR!U$116*100)</f>
        <v>1581.6467397540343</v>
      </c>
      <c r="V78" s="46">
        <f>IF(EinstWR!V20="-","-",EinstWR!V20/EinstWR!V$116*100)</f>
        <v>4545.6470669860255</v>
      </c>
      <c r="W78" s="46">
        <f>IF(EinstWR!W20="-","-",EinstWR!W20/EinstWR!W$116*100)</f>
        <v>5247.8762117508204</v>
      </c>
      <c r="X78" s="46">
        <f>IF(EinstWR!X20="-","-",EinstWR!X20/EinstWR!X$116*100)</f>
        <v>2049.2879742427353</v>
      </c>
      <c r="Y78" s="46">
        <f>IF(EinstWR!Y20="-","-",EinstWR!Y20/EinstWR!Y$116*100)</f>
        <v>1784.2606743025115</v>
      </c>
      <c r="Z78" s="46">
        <f>IF(EinstWR!Z20="-","-",EinstWR!Z20/EinstWR!Z$116*100)</f>
        <v>1730.0768175767732</v>
      </c>
      <c r="AA78" s="46">
        <f>IF(EinstWR!AA20="-","-",EinstWR!AA20/EinstWR!AA$116*100)</f>
        <v>1439.0493565479283</v>
      </c>
      <c r="AB78" s="136"/>
      <c r="AC78" s="136"/>
      <c r="AD78" s="136"/>
    </row>
    <row r="79" spans="1:30" x14ac:dyDescent="0.2">
      <c r="B79" s="64" t="s">
        <v>107</v>
      </c>
      <c r="C79" s="50" t="s">
        <v>11</v>
      </c>
      <c r="D79" s="46"/>
      <c r="E79" s="46"/>
      <c r="F79" s="46"/>
      <c r="G79" s="46"/>
      <c r="H79" s="46"/>
      <c r="I79" s="46"/>
      <c r="J79" s="46"/>
      <c r="K79" s="46"/>
      <c r="L79" s="46">
        <f>IF(EinstWR!L21="-","-",EinstWR!L21/EinstWR!L$116*100)</f>
        <v>6320.8356295927751</v>
      </c>
      <c r="M79" s="46">
        <f>IF(EinstWR!M21="-","-",EinstWR!M21/EinstWR!M$116*100)</f>
        <v>6135.4841555963421</v>
      </c>
      <c r="N79" s="46">
        <f>IF(EinstWR!N21="-","-",EinstWR!N21/EinstWR!N$116*100)</f>
        <v>5480.6089579951313</v>
      </c>
      <c r="O79" s="46">
        <f>IF(EinstWR!O21="-","-",EinstWR!O21/EinstWR!O$116*100)</f>
        <v>5888.1278294362055</v>
      </c>
      <c r="P79" s="46">
        <f>IF(EinstWR!P21="-","-",EinstWR!P21/EinstWR!P$116*100)</f>
        <v>3787.4595580768328</v>
      </c>
      <c r="Q79" s="46">
        <f>IF(EinstWR!Q21="-","-",EinstWR!Q21/EinstWR!Q$116*100)</f>
        <v>5613.5579363823826</v>
      </c>
      <c r="R79" s="46">
        <f>IF(EinstWR!R21="-","-",EinstWR!R21/EinstWR!R$116*100)</f>
        <v>6078.9857186827758</v>
      </c>
      <c r="S79" s="46">
        <f>IF(EinstWR!S21="-","-",EinstWR!S21/EinstWR!S$116*100)</f>
        <v>6838.7485533294066</v>
      </c>
      <c r="T79" s="46">
        <f>IF(EinstWR!T21="-","-",EinstWR!T21/EinstWR!T$116*100)</f>
        <v>6447.0975790393877</v>
      </c>
      <c r="U79" s="46">
        <f>IF(EinstWR!U21="-","-",EinstWR!U21/EinstWR!U$116*100)</f>
        <v>6681.9083116883103</v>
      </c>
      <c r="V79" s="46">
        <f>IF(EinstWR!V21="-","-",EinstWR!V21/EinstWR!V$116*100)</f>
        <v>4983.8388090529179</v>
      </c>
      <c r="W79" s="46">
        <f>IF(EinstWR!W21="-","-",EinstWR!W21/EinstWR!W$116*100)</f>
        <v>7843.0572062130668</v>
      </c>
      <c r="X79" s="46">
        <f>IF(EinstWR!X21="-","-",EinstWR!X21/EinstWR!X$116*100)</f>
        <v>8693.895271321453</v>
      </c>
      <c r="Y79" s="46">
        <f>IF(EinstWR!Y21="-","-",EinstWR!Y21/EinstWR!Y$116*100)</f>
        <v>8192.3823126590651</v>
      </c>
      <c r="Z79" s="46">
        <f>IF(EinstWR!Z21="-","-",EinstWR!Z21/EinstWR!Z$116*100)</f>
        <v>7987.7908941502155</v>
      </c>
      <c r="AA79" s="46">
        <f>IF(EinstWR!AA21="-","-",EinstWR!AA21/EinstWR!AA$116*100)</f>
        <v>5788.019060736091</v>
      </c>
      <c r="AB79" s="136"/>
      <c r="AC79" s="136"/>
      <c r="AD79" s="136"/>
    </row>
    <row r="80" spans="1:30" x14ac:dyDescent="0.2">
      <c r="B80" s="63">
        <v>4</v>
      </c>
      <c r="C80" s="5" t="s">
        <v>113</v>
      </c>
      <c r="D80" s="46"/>
      <c r="E80" s="46"/>
      <c r="F80" s="46"/>
      <c r="G80" s="46"/>
      <c r="H80" s="46"/>
      <c r="I80" s="46"/>
      <c r="J80" s="46"/>
      <c r="K80" s="46"/>
      <c r="L80" s="46">
        <f>IF(EinstWR!L22="-","-",EinstWR!L22/EinstWR!L$116*100)</f>
        <v>2611.2464310877108</v>
      </c>
      <c r="M80" s="46">
        <f>IF(EinstWR!M22="-","-",EinstWR!M22/EinstWR!M$116*100)</f>
        <v>2600.1257553651185</v>
      </c>
      <c r="N80" s="46">
        <f>IF(EinstWR!N22="-","-",EinstWR!N22/EinstWR!N$116*100)</f>
        <v>2455.9269195911261</v>
      </c>
      <c r="O80" s="46">
        <f>IF(EinstWR!O22="-","-",EinstWR!O22/EinstWR!O$116*100)</f>
        <v>2455.1595643901101</v>
      </c>
      <c r="P80" s="46">
        <f>IF(EinstWR!P22="-","-",EinstWR!P22/EinstWR!P$116*100)</f>
        <v>2311.0333567731896</v>
      </c>
      <c r="Q80" s="46">
        <f>IF(EinstWR!Q22="-","-",EinstWR!Q22/EinstWR!Q$116*100)</f>
        <v>2630.4349843664245</v>
      </c>
      <c r="R80" s="46">
        <f>IF(EinstWR!R22="-","-",EinstWR!R22/EinstWR!R$116*100)</f>
        <v>2822.4146979001762</v>
      </c>
      <c r="S80" s="46">
        <f>IF(EinstWR!S22="-","-",EinstWR!S22/EinstWR!S$116*100)</f>
        <v>2820.2988149684857</v>
      </c>
      <c r="T80" s="46">
        <f>IF(EinstWR!T22="-","-",EinstWR!T22/EinstWR!T$116*100)</f>
        <v>2824.3738917072728</v>
      </c>
      <c r="U80" s="46">
        <f>IF(EinstWR!U22="-","-",EinstWR!U22/EinstWR!U$116*100)</f>
        <v>2865.532791250932</v>
      </c>
      <c r="V80" s="46">
        <f>IF(EinstWR!V22="-","-",EinstWR!V22/EinstWR!V$116*100)</f>
        <v>3178.2526190543404</v>
      </c>
      <c r="W80" s="46">
        <f>IF(EinstWR!W22="-","-",EinstWR!W22/EinstWR!W$116*100)</f>
        <v>2925.7500527365723</v>
      </c>
      <c r="X80" s="46">
        <f>IF(EinstWR!X22="-","-",EinstWR!X22/EinstWR!X$116*100)</f>
        <v>2947.9110115932804</v>
      </c>
      <c r="Y80" s="46">
        <f>IF(EinstWR!Y22="-","-",EinstWR!Y22/EinstWR!Y$116*100)</f>
        <v>2908.0610841689791</v>
      </c>
      <c r="Z80" s="46">
        <f>IF(EinstWR!Z22="-","-",EinstWR!Z22/EinstWR!Z$116*100)</f>
        <v>2657.7541733909766</v>
      </c>
      <c r="AA80" s="46">
        <f>IF(EinstWR!AA22="-","-",EinstWR!AA22/EinstWR!AA$116*100)</f>
        <v>2571.5085076212667</v>
      </c>
      <c r="AB80" s="136"/>
      <c r="AC80" s="136"/>
      <c r="AD80" s="136"/>
    </row>
    <row r="81" spans="1:30" s="2" customFormat="1" ht="20.100000000000001" customHeight="1" x14ac:dyDescent="0.2">
      <c r="B81" s="65"/>
      <c r="C81" s="54" t="s">
        <v>37</v>
      </c>
      <c r="D81" s="44"/>
      <c r="E81" s="44"/>
      <c r="F81" s="44"/>
      <c r="G81" s="44"/>
      <c r="H81" s="44"/>
      <c r="I81" s="44"/>
      <c r="J81" s="44"/>
      <c r="K81" s="44"/>
      <c r="L81" s="44">
        <f>IF(EinstWR!L23="-","-",EinstWR!L23/EinstWR!L$116*100)</f>
        <v>5647.2308700057656</v>
      </c>
      <c r="M81" s="44">
        <f>IF(EinstWR!M23="-","-",EinstWR!M23/EinstWR!M$116*100)</f>
        <v>5510.4984898552384</v>
      </c>
      <c r="N81" s="44">
        <f>IF(EinstWR!N23="-","-",EinstWR!N23/EinstWR!N$116*100)</f>
        <v>4790.9663697092001</v>
      </c>
      <c r="O81" s="44">
        <f>IF(EinstWR!O23="-","-",EinstWR!O23/EinstWR!O$116*100)</f>
        <v>4570.1488302110456</v>
      </c>
      <c r="P81" s="44">
        <f>IF(EinstWR!P23="-","-",EinstWR!P23/EinstWR!P$116*100)</f>
        <v>4896.1215965124657</v>
      </c>
      <c r="Q81" s="44">
        <f>IF(EinstWR!Q23="-","-",EinstWR!Q23/EinstWR!Q$116*100)</f>
        <v>5240.501061666072</v>
      </c>
      <c r="R81" s="44">
        <f>IF(EinstWR!R23="-","-",EinstWR!R23/EinstWR!R$116*100)</f>
        <v>5488.9595631522898</v>
      </c>
      <c r="S81" s="44">
        <f>IF(EinstWR!S23="-","-",EinstWR!S23/EinstWR!S$116*100)</f>
        <v>5446.6718402056831</v>
      </c>
      <c r="T81" s="44">
        <f>IF(EinstWR!T23="-","-",EinstWR!T23/EinstWR!T$116*100)</f>
        <v>5545.8491156954005</v>
      </c>
      <c r="U81" s="44">
        <f>IF(EinstWR!U23="-","-",EinstWR!U23/EinstWR!U$116*100)</f>
        <v>5306.9983395384552</v>
      </c>
      <c r="V81" s="44">
        <f>IF(EinstWR!V23="-","-",EinstWR!V23/EinstWR!V$116*100)</f>
        <v>5275.4093173030751</v>
      </c>
      <c r="W81" s="44">
        <f>IF(EinstWR!W23="-","-",EinstWR!W23/EinstWR!W$116*100)</f>
        <v>5149.5240257779678</v>
      </c>
      <c r="X81" s="44">
        <f>IF(EinstWR!X23="-","-",EinstWR!X23/EinstWR!X$116*100)</f>
        <v>4846.522099697494</v>
      </c>
      <c r="Y81" s="44">
        <f>IF(EinstWR!Y23="-","-",EinstWR!Y23/EinstWR!Y$116*100)</f>
        <v>4584.5780315986376</v>
      </c>
      <c r="Z81" s="44">
        <f>IF(EinstWR!Z23="-","-",EinstWR!Z23/EinstWR!Z$116*100)</f>
        <v>4662.4692486138247</v>
      </c>
      <c r="AA81" s="44">
        <f>IF(EinstWR!AA23="-","-",EinstWR!AA23/EinstWR!AA$116*100)</f>
        <v>4798.3564529302785</v>
      </c>
      <c r="AB81" s="44"/>
      <c r="AC81" s="44"/>
      <c r="AD81" s="44"/>
    </row>
    <row r="82" spans="1:30" ht="20.100000000000001" customHeight="1" x14ac:dyDescent="0.25">
      <c r="B82" s="70" t="s">
        <v>42</v>
      </c>
      <c r="C82" s="71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589"/>
      <c r="AC82" s="589"/>
      <c r="AD82" s="589"/>
    </row>
    <row r="83" spans="1:30" ht="20.100000000000001" customHeight="1" x14ac:dyDescent="0.2">
      <c r="A83" t="s">
        <v>42</v>
      </c>
      <c r="B83" s="63">
        <v>1.1000000000000001</v>
      </c>
      <c r="C83" s="5" t="s">
        <v>1</v>
      </c>
      <c r="D83" s="46"/>
      <c r="E83" s="46"/>
      <c r="F83" s="46"/>
      <c r="G83" s="46"/>
      <c r="H83" s="46"/>
      <c r="I83" s="46"/>
      <c r="J83" s="46"/>
      <c r="K83" s="46"/>
      <c r="L83" s="46">
        <f>IF(EinstWR!L25="-","-",EinstWR!L25/EinstWR!L$116*100)</f>
        <v>3237.3012861589159</v>
      </c>
      <c r="M83" s="46">
        <f>IF(EinstWR!M25="-","-",EinstWR!M25/EinstWR!M$116*100)</f>
        <v>3281.5337097639272</v>
      </c>
      <c r="N83" s="46">
        <f>IF(EinstWR!N25="-","-",EinstWR!N25/EinstWR!N$116*100)</f>
        <v>3131.8002258979377</v>
      </c>
      <c r="O83" s="46">
        <f>IF(EinstWR!O25="-","-",EinstWR!O25/EinstWR!O$116*100)</f>
        <v>3166.6836586379013</v>
      </c>
      <c r="P83" s="46">
        <f>IF(EinstWR!P25="-","-",EinstWR!P25/EinstWR!P$116*100)</f>
        <v>3058.7179770181251</v>
      </c>
      <c r="Q83" s="46">
        <f>IF(EinstWR!Q25="-","-",EinstWR!Q25/EinstWR!Q$116*100)</f>
        <v>2995.0464116011881</v>
      </c>
      <c r="R83" s="46">
        <f>IF(EinstWR!R25="-","-",EinstWR!R25/EinstWR!R$116*100)</f>
        <v>3010.2096308686187</v>
      </c>
      <c r="S83" s="46">
        <f>IF(EinstWR!S25="-","-",EinstWR!S25/EinstWR!S$116*100)</f>
        <v>2984.5782199573273</v>
      </c>
      <c r="T83" s="46">
        <f>IF(EinstWR!T25="-","-",EinstWR!T25/EinstWR!T$116*100)</f>
        <v>2989.5160495893492</v>
      </c>
      <c r="U83" s="46">
        <f>IF(EinstWR!U25="-","-",EinstWR!U25/EinstWR!U$116*100)</f>
        <v>3086.2729449321628</v>
      </c>
      <c r="V83" s="46">
        <f>IF(EinstWR!V25="-","-",EinstWR!V25/EinstWR!V$116*100)</f>
        <v>2958.7012537209657</v>
      </c>
      <c r="W83" s="46">
        <f>IF(EinstWR!W25="-","-",EinstWR!W25/EinstWR!W$116*100)</f>
        <v>2870.8492227489251</v>
      </c>
      <c r="X83" s="46">
        <f>IF(EinstWR!X25="-","-",EinstWR!X25/EinstWR!X$116*100)</f>
        <v>2896.7749213372663</v>
      </c>
      <c r="Y83" s="46">
        <f>IF(EinstWR!Y25="-","-",EinstWR!Y25/EinstWR!Y$116*100)</f>
        <v>2801.045920907789</v>
      </c>
      <c r="Z83" s="46">
        <f>IF(EinstWR!Z25="-","-",EinstWR!Z25/EinstWR!Z$116*100)</f>
        <v>2852.7190894805349</v>
      </c>
      <c r="AA83" s="46">
        <f>IF(EinstWR!AA25="-","-",EinstWR!AA25/EinstWR!AA$116*100)</f>
        <v>2533.651994581051</v>
      </c>
      <c r="AB83" s="136"/>
      <c r="AC83" s="136"/>
      <c r="AD83" s="136"/>
    </row>
    <row r="84" spans="1:30" x14ac:dyDescent="0.2">
      <c r="B84" s="63">
        <v>1.2</v>
      </c>
      <c r="C84" s="5" t="s">
        <v>99</v>
      </c>
      <c r="D84" s="46"/>
      <c r="E84" s="46"/>
      <c r="F84" s="46"/>
      <c r="G84" s="46"/>
      <c r="H84" s="46"/>
      <c r="I84" s="46"/>
      <c r="J84" s="46"/>
      <c r="K84" s="46"/>
      <c r="L84" s="46">
        <f>IF(EinstWR!L26="-","-",EinstWR!L26/EinstWR!L$116*100)</f>
        <v>7359.0754144180355</v>
      </c>
      <c r="M84" s="46">
        <f>IF(EinstWR!M26="-","-",EinstWR!M26/EinstWR!M$116*100)</f>
        <v>6498.9092433419255</v>
      </c>
      <c r="N84" s="46">
        <f>IF(EinstWR!N26="-","-",EinstWR!N26/EinstWR!N$116*100)</f>
        <v>9513.7486149970155</v>
      </c>
      <c r="O84" s="46">
        <f>IF(EinstWR!O26="-","-",EinstWR!O26/EinstWR!O$116*100)</f>
        <v>8983.3161132904061</v>
      </c>
      <c r="P84" s="46">
        <f>IF(EinstWR!P26="-","-",EinstWR!P26/EinstWR!P$116*100)</f>
        <v>9118.8405464948864</v>
      </c>
      <c r="Q84" s="46">
        <f>IF(EinstWR!Q26="-","-",EinstWR!Q26/EinstWR!Q$116*100)</f>
        <v>8829.9732043928998</v>
      </c>
      <c r="R84" s="46">
        <f>IF(EinstWR!R26="-","-",EinstWR!R26/EinstWR!R$116*100)</f>
        <v>10372.844888168864</v>
      </c>
      <c r="S84" s="46">
        <f>IF(EinstWR!S26="-","-",EinstWR!S26/EinstWR!S$116*100)</f>
        <v>10560.498409810591</v>
      </c>
      <c r="T84" s="46">
        <f>IF(EinstWR!T26="-","-",EinstWR!T26/EinstWR!T$116*100)</f>
        <v>9844.5030001986161</v>
      </c>
      <c r="U84" s="46">
        <f>IF(EinstWR!U26="-","-",EinstWR!U26/EinstWR!U$116*100)</f>
        <v>9691.7472118959104</v>
      </c>
      <c r="V84" s="46">
        <f>IF(EinstWR!V26="-","-",EinstWR!V26/EinstWR!V$116*100)</f>
        <v>9915.5254693777151</v>
      </c>
      <c r="W84" s="46">
        <f>IF(EinstWR!W26="-","-",EinstWR!W26/EinstWR!W$116*100)</f>
        <v>10255.167486544728</v>
      </c>
      <c r="X84" s="46">
        <f>IF(EinstWR!X26="-","-",EinstWR!X26/EinstWR!X$116*100)</f>
        <v>9661.4648387815741</v>
      </c>
      <c r="Y84" s="46">
        <f>IF(EinstWR!Y26="-","-",EinstWR!Y26/EinstWR!Y$116*100)</f>
        <v>8974.8052603061697</v>
      </c>
      <c r="Z84" s="46">
        <f>IF(EinstWR!Z26="-","-",EinstWR!Z26/EinstWR!Z$116*100)</f>
        <v>7885.1371041082575</v>
      </c>
      <c r="AA84" s="46">
        <f>IF(EinstWR!AA26="-","-",EinstWR!AA26/EinstWR!AA$116*100)</f>
        <v>8286.1696072373506</v>
      </c>
      <c r="AB84" s="136"/>
      <c r="AC84" s="136"/>
      <c r="AD84" s="136"/>
    </row>
    <row r="85" spans="1:30" x14ac:dyDescent="0.2">
      <c r="B85" s="63">
        <v>2</v>
      </c>
      <c r="C85" s="5" t="s">
        <v>101</v>
      </c>
      <c r="D85" s="46"/>
      <c r="E85" s="46"/>
      <c r="F85" s="46"/>
      <c r="G85" s="46"/>
      <c r="H85" s="46"/>
      <c r="I85" s="46"/>
      <c r="J85" s="46"/>
      <c r="K85" s="46"/>
      <c r="L85" s="46">
        <f>IF(EinstWR!L27="-","-",EinstWR!L27/EinstWR!L$116*100)</f>
        <v>4869.2522940397157</v>
      </c>
      <c r="M85" s="46" t="str">
        <f>IF(EinstWR!M27="-","-",EinstWR!M27/EinstWR!M$116*100)</f>
        <v>-</v>
      </c>
      <c r="N85" s="46" t="str">
        <f>IF(EinstWR!N27="-","-",EinstWR!N27/EinstWR!N$116*100)</f>
        <v>-</v>
      </c>
      <c r="O85" s="46" t="str">
        <f>IF(EinstWR!O27="-","-",EinstWR!O27/EinstWR!O$116*100)</f>
        <v>-</v>
      </c>
      <c r="P85" s="46" t="str">
        <f>IF(EinstWR!P27="-","-",EinstWR!P27/EinstWR!P$116*100)</f>
        <v>-</v>
      </c>
      <c r="Q85" s="46" t="str">
        <f>IF(EinstWR!Q27="-","-",EinstWR!Q27/EinstWR!Q$116*100)</f>
        <v>-</v>
      </c>
      <c r="R85" s="46" t="str">
        <f>IF(EinstWR!R27="-","-",EinstWR!R27/EinstWR!R$116*100)</f>
        <v>-</v>
      </c>
      <c r="S85" s="46" t="str">
        <f>IF(EinstWR!S27="-","-",EinstWR!S27/EinstWR!S$116*100)</f>
        <v>-</v>
      </c>
      <c r="T85" s="46">
        <f>IF(EinstWR!T27="-","-",EinstWR!T27/EinstWR!T$116*100)</f>
        <v>1682.192040582132</v>
      </c>
      <c r="U85" s="46">
        <f>IF(EinstWR!U27="-","-",EinstWR!U27/EinstWR!U$116*100)</f>
        <v>1709.3333333333335</v>
      </c>
      <c r="V85" s="46">
        <f>IF(EinstWR!V27="-","-",EinstWR!V27/EinstWR!V$116*100)</f>
        <v>1846.8800815520449</v>
      </c>
      <c r="W85" s="46">
        <f>IF(EinstWR!W27="-","-",EinstWR!W27/EinstWR!W$116*100)</f>
        <v>4211.8357744941759</v>
      </c>
      <c r="X85" s="46">
        <f>IF(EinstWR!X27="-","-",EinstWR!X27/EinstWR!X$116*100)</f>
        <v>2968.9474550547502</v>
      </c>
      <c r="Y85" s="46">
        <f>IF(EinstWR!Y27="-","-",EinstWR!Y27/EinstWR!Y$116*100)</f>
        <v>3033.9563909856001</v>
      </c>
      <c r="Z85" s="46">
        <f>IF(EinstWR!Z27="-","-",EinstWR!Z27/EinstWR!Z$116*100)</f>
        <v>5605.979799552696</v>
      </c>
      <c r="AA85" s="46">
        <f>IF(EinstWR!AA27="-","-",EinstWR!AA27/EinstWR!AA$116*100)</f>
        <v>8807.938496710598</v>
      </c>
      <c r="AB85" s="136"/>
      <c r="AC85" s="136"/>
      <c r="AD85" s="136"/>
    </row>
    <row r="86" spans="1:30" x14ac:dyDescent="0.2">
      <c r="B86" s="63">
        <v>3.1</v>
      </c>
      <c r="C86" s="5" t="s">
        <v>103</v>
      </c>
      <c r="D86" s="46"/>
      <c r="E86" s="46"/>
      <c r="F86" s="46"/>
      <c r="G86" s="46"/>
      <c r="H86" s="46"/>
      <c r="I86" s="46"/>
      <c r="J86" s="46"/>
      <c r="K86" s="46"/>
      <c r="L86" s="46">
        <f>IF(EinstWR!L28="-","-",EinstWR!L28/EinstWR!L$116*100)</f>
        <v>14432.194686727913</v>
      </c>
      <c r="M86" s="46">
        <f>IF(EinstWR!M28="-","-",EinstWR!M28/EinstWR!M$116*100)</f>
        <v>13920.52430980516</v>
      </c>
      <c r="N86" s="46">
        <f>IF(EinstWR!N28="-","-",EinstWR!N28/EinstWR!N$116*100)</f>
        <v>13182.318327439214</v>
      </c>
      <c r="O86" s="46">
        <f>IF(EinstWR!O28="-","-",EinstWR!O28/EinstWR!O$116*100)</f>
        <v>12739.771600098784</v>
      </c>
      <c r="P86" s="46">
        <f>IF(EinstWR!P28="-","-",EinstWR!P28/EinstWR!P$116*100)</f>
        <v>12490.807831874301</v>
      </c>
      <c r="Q86" s="46">
        <f>IF(EinstWR!Q28="-","-",EinstWR!Q28/EinstWR!Q$116*100)</f>
        <v>12526.303830032226</v>
      </c>
      <c r="R86" s="46">
        <f>IF(EinstWR!R28="-","-",EinstWR!R28/EinstWR!R$116*100)</f>
        <v>11933.420919702305</v>
      </c>
      <c r="S86" s="46">
        <f>IF(EinstWR!S28="-","-",EinstWR!S28/EinstWR!S$116*100)</f>
        <v>12865.737908743778</v>
      </c>
      <c r="T86" s="46">
        <f>IF(EinstWR!T28="-","-",EinstWR!T28/EinstWR!T$116*100)</f>
        <v>12661.957011550488</v>
      </c>
      <c r="U86" s="46">
        <f>IF(EinstWR!U28="-","-",EinstWR!U28/EinstWR!U$116*100)</f>
        <v>12339.01275261324</v>
      </c>
      <c r="V86" s="46">
        <f>IF(EinstWR!V28="-","-",EinstWR!V28/EinstWR!V$116*100)</f>
        <v>12186.585597234855</v>
      </c>
      <c r="W86" s="46">
        <f>IF(EinstWR!W28="-","-",EinstWR!W28/EinstWR!W$116*100)</f>
        <v>11914.594080835059</v>
      </c>
      <c r="X86" s="46">
        <f>IF(EinstWR!X28="-","-",EinstWR!X28/EinstWR!X$116*100)</f>
        <v>9560.9845882340778</v>
      </c>
      <c r="Y86" s="46">
        <f>IF(EinstWR!Y28="-","-",EinstWR!Y28/EinstWR!Y$116*100)</f>
        <v>7595.8770630500776</v>
      </c>
      <c r="Z86" s="46">
        <f>IF(EinstWR!Z28="-","-",EinstWR!Z28/EinstWR!Z$116*100)</f>
        <v>7381.4480197885687</v>
      </c>
      <c r="AA86" s="46">
        <f>IF(EinstWR!AA28="-","-",EinstWR!AA28/EinstWR!AA$116*100)</f>
        <v>7423.1643849031416</v>
      </c>
      <c r="AB86" s="136"/>
      <c r="AC86" s="136"/>
      <c r="AD86" s="136"/>
    </row>
    <row r="87" spans="1:30" x14ac:dyDescent="0.2">
      <c r="B87" s="63">
        <v>3.2</v>
      </c>
      <c r="C87" s="5" t="s">
        <v>105</v>
      </c>
      <c r="D87" s="46"/>
      <c r="E87" s="46"/>
      <c r="F87" s="46"/>
      <c r="G87" s="46"/>
      <c r="H87" s="46"/>
      <c r="I87" s="46"/>
      <c r="J87" s="46"/>
      <c r="K87" s="46"/>
      <c r="L87" s="46">
        <f>IF(EinstWR!L29="-","-",EinstWR!L29/EinstWR!L$116*100)</f>
        <v>8514.6448311815893</v>
      </c>
      <c r="M87" s="46">
        <f>IF(EinstWR!M29="-","-",EinstWR!M29/EinstWR!M$116*100)</f>
        <v>8387.1625965332296</v>
      </c>
      <c r="N87" s="46">
        <f>IF(EinstWR!N29="-","-",EinstWR!N29/EinstWR!N$116*100)</f>
        <v>8191.1138093341779</v>
      </c>
      <c r="O87" s="46">
        <f>IF(EinstWR!O29="-","-",EinstWR!O29/EinstWR!O$116*100)</f>
        <v>7296.2117041727179</v>
      </c>
      <c r="P87" s="46">
        <f>IF(EinstWR!P29="-","-",EinstWR!P29/EinstWR!P$116*100)</f>
        <v>7751.2685872616057</v>
      </c>
      <c r="Q87" s="46">
        <f>IF(EinstWR!Q29="-","-",EinstWR!Q29/EinstWR!Q$116*100)</f>
        <v>7710.7496107503894</v>
      </c>
      <c r="R87" s="46">
        <f>IF(EinstWR!R29="-","-",EinstWR!R29/EinstWR!R$116*100)</f>
        <v>7847.646893933279</v>
      </c>
      <c r="S87" s="46">
        <f>IF(EinstWR!S29="-","-",EinstWR!S29/EinstWR!S$116*100)</f>
        <v>9197.5975564511391</v>
      </c>
      <c r="T87" s="46">
        <f>IF(EinstWR!T29="-","-",EinstWR!T29/EinstWR!T$116*100)</f>
        <v>8679.0065555266501</v>
      </c>
      <c r="U87" s="46">
        <f>IF(EinstWR!U29="-","-",EinstWR!U29/EinstWR!U$116*100)</f>
        <v>8233.3241236734211</v>
      </c>
      <c r="V87" s="46">
        <f>IF(EinstWR!V29="-","-",EinstWR!V29/EinstWR!V$116*100)</f>
        <v>7884.9259600680552</v>
      </c>
      <c r="W87" s="46">
        <f>IF(EinstWR!W29="-","-",EinstWR!W29/EinstWR!W$116*100)</f>
        <v>7580.6582826453832</v>
      </c>
      <c r="X87" s="46">
        <f>IF(EinstWR!X29="-","-",EinstWR!X29/EinstWR!X$116*100)</f>
        <v>7513.1991866549879</v>
      </c>
      <c r="Y87" s="46">
        <f>IF(EinstWR!Y29="-","-",EinstWR!Y29/EinstWR!Y$116*100)</f>
        <v>7206.804297900062</v>
      </c>
      <c r="Z87" s="46">
        <f>IF(EinstWR!Z29="-","-",EinstWR!Z29/EinstWR!Z$116*100)</f>
        <v>6772.529065400634</v>
      </c>
      <c r="AA87" s="46">
        <f>IF(EinstWR!AA29="-","-",EinstWR!AA29/EinstWR!AA$116*100)</f>
        <v>6625.9968039127034</v>
      </c>
      <c r="AB87" s="136"/>
      <c r="AC87" s="136"/>
      <c r="AD87" s="136"/>
    </row>
    <row r="88" spans="1:30" x14ac:dyDescent="0.2">
      <c r="B88" s="64" t="s">
        <v>106</v>
      </c>
      <c r="C88" s="50" t="s">
        <v>10</v>
      </c>
      <c r="D88" s="46"/>
      <c r="E88" s="46"/>
      <c r="F88" s="46"/>
      <c r="G88" s="46"/>
      <c r="H88" s="46"/>
      <c r="I88" s="46"/>
      <c r="J88" s="46"/>
      <c r="K88" s="46"/>
      <c r="L88" s="46">
        <f>IF(EinstWR!L30="-","-",EinstWR!L30/EinstWR!L$116*100)</f>
        <v>2896.2187558938635</v>
      </c>
      <c r="M88" s="46">
        <f>IF(EinstWR!M30="-","-",EinstWR!M30/EinstWR!M$116*100)</f>
        <v>3228.0443070310175</v>
      </c>
      <c r="N88" s="46">
        <f>IF(EinstWR!N30="-","-",EinstWR!N30/EinstWR!N$116*100)</f>
        <v>3280.8725690852766</v>
      </c>
      <c r="O88" s="46">
        <f>IF(EinstWR!O30="-","-",EinstWR!O30/EinstWR!O$116*100)</f>
        <v>3176.5698651949306</v>
      </c>
      <c r="P88" s="46">
        <f>IF(EinstWR!P30="-","-",EinstWR!P30/EinstWR!P$116*100)</f>
        <v>3148.2125919661521</v>
      </c>
      <c r="Q88" s="46">
        <f>IF(EinstWR!Q30="-","-",EinstWR!Q30/EinstWR!Q$116*100)</f>
        <v>3270.7828719445615</v>
      </c>
      <c r="R88" s="46">
        <f>IF(EinstWR!R30="-","-",EinstWR!R30/EinstWR!R$116*100)</f>
        <v>3080.5787569343106</v>
      </c>
      <c r="S88" s="46">
        <f>IF(EinstWR!S30="-","-",EinstWR!S30/EinstWR!S$116*100)</f>
        <v>2955.0308699195648</v>
      </c>
      <c r="T88" s="46">
        <f>IF(EinstWR!T30="-","-",EinstWR!T30/EinstWR!T$116*100)</f>
        <v>2904.8336345939438</v>
      </c>
      <c r="U88" s="46">
        <f>IF(EinstWR!U30="-","-",EinstWR!U30/EinstWR!U$116*100)</f>
        <v>3552.3943661971834</v>
      </c>
      <c r="V88" s="46">
        <f>IF(EinstWR!V30="-","-",EinstWR!V30/EinstWR!V$116*100)</f>
        <v>4099.9743162675859</v>
      </c>
      <c r="W88" s="46">
        <f>IF(EinstWR!W30="-","-",EinstWR!W30/EinstWR!W$116*100)</f>
        <v>3653.6671500976754</v>
      </c>
      <c r="X88" s="46">
        <f>IF(EinstWR!X30="-","-",EinstWR!X30/EinstWR!X$116*100)</f>
        <v>2992.8413841023876</v>
      </c>
      <c r="Y88" s="46">
        <f>IF(EinstWR!Y30="-","-",EinstWR!Y30/EinstWR!Y$116*100)</f>
        <v>3105.3567201981168</v>
      </c>
      <c r="Z88" s="46">
        <f>IF(EinstWR!Z30="-","-",EinstWR!Z30/EinstWR!Z$116*100)</f>
        <v>2968.0536055223629</v>
      </c>
      <c r="AA88" s="46">
        <f>IF(EinstWR!AA30="-","-",EinstWR!AA30/EinstWR!AA$116*100)</f>
        <v>3145.8948689418785</v>
      </c>
      <c r="AB88" s="136"/>
      <c r="AC88" s="136"/>
      <c r="AD88" s="136"/>
    </row>
    <row r="89" spans="1:30" x14ac:dyDescent="0.2">
      <c r="B89" s="64" t="s">
        <v>107</v>
      </c>
      <c r="C89" s="50" t="s">
        <v>11</v>
      </c>
      <c r="D89" s="46"/>
      <c r="E89" s="46"/>
      <c r="F89" s="46"/>
      <c r="G89" s="46"/>
      <c r="H89" s="46"/>
      <c r="I89" s="46"/>
      <c r="J89" s="46"/>
      <c r="K89" s="46"/>
      <c r="L89" s="46">
        <f>IF(EinstWR!L31="-","-",EinstWR!L31/EinstWR!L$116*100)</f>
        <v>2188.6757894998732</v>
      </c>
      <c r="M89" s="46">
        <f>IF(EinstWR!M31="-","-",EinstWR!M31/EinstWR!M$116*100)</f>
        <v>1130.0663860168947</v>
      </c>
      <c r="N89" s="46">
        <f>IF(EinstWR!N31="-","-",EinstWR!N31/EinstWR!N$116*100)</f>
        <v>2945.8777917380025</v>
      </c>
      <c r="O89" s="46">
        <f>IF(EinstWR!O31="-","-",EinstWR!O31/EinstWR!O$116*100)</f>
        <v>2933.1922176589546</v>
      </c>
      <c r="P89" s="46">
        <f>IF(EinstWR!P31="-","-",EinstWR!P31/EinstWR!P$116*100)</f>
        <v>868.06251797759512</v>
      </c>
      <c r="Q89" s="46">
        <f>IF(EinstWR!Q31="-","-",EinstWR!Q31/EinstWR!Q$116*100)</f>
        <v>2348.4288466192788</v>
      </c>
      <c r="R89" s="46">
        <f>IF(EinstWR!R31="-","-",EinstWR!R31/EinstWR!R$116*100)</f>
        <v>2627.9498606303659</v>
      </c>
      <c r="S89" s="46">
        <f>IF(EinstWR!S31="-","-",EinstWR!S31/EinstWR!S$116*100)</f>
        <v>2896.2743815049885</v>
      </c>
      <c r="T89" s="46">
        <f>IF(EinstWR!T31="-","-",EinstWR!T31/EinstWR!T$116*100)</f>
        <v>1060.465455202024</v>
      </c>
      <c r="U89" s="46">
        <f>IF(EinstWR!U31="-","-",EinstWR!U31/EinstWR!U$116*100)</f>
        <v>2302.608695652174</v>
      </c>
      <c r="V89" s="46">
        <f>IF(EinstWR!V31="-","-",EinstWR!V31/EinstWR!V$116*100)</f>
        <v>1797.7128333589519</v>
      </c>
      <c r="W89" s="46">
        <f>IF(EinstWR!W31="-","-",EinstWR!W31/EinstWR!W$116*100)</f>
        <v>2222.1505782686481</v>
      </c>
      <c r="X89" s="46">
        <f>IF(EinstWR!X31="-","-",EinstWR!X31/EinstWR!X$116*100)</f>
        <v>2487.4790557242068</v>
      </c>
      <c r="Y89" s="46">
        <f>IF(EinstWR!Y31="-","-",EinstWR!Y31/EinstWR!Y$116*100)</f>
        <v>3127.831065513958</v>
      </c>
      <c r="Z89" s="46">
        <f>IF(EinstWR!Z31="-","-",EinstWR!Z31/EinstWR!Z$116*100)</f>
        <v>3993.7753671896407</v>
      </c>
      <c r="AA89" s="46">
        <f>IF(EinstWR!AA31="-","-",EinstWR!AA31/EinstWR!AA$116*100)</f>
        <v>3900.4393923332477</v>
      </c>
      <c r="AB89" s="136"/>
      <c r="AC89" s="136"/>
      <c r="AD89" s="136"/>
    </row>
    <row r="90" spans="1:30" x14ac:dyDescent="0.2">
      <c r="B90" s="63">
        <v>4</v>
      </c>
      <c r="C90" s="5" t="s">
        <v>113</v>
      </c>
      <c r="D90" s="46"/>
      <c r="E90" s="46"/>
      <c r="F90" s="46"/>
      <c r="G90" s="46"/>
      <c r="H90" s="46"/>
      <c r="I90" s="46"/>
      <c r="J90" s="46"/>
      <c r="K90" s="46"/>
      <c r="L90" s="46">
        <f>IF(EinstWR!L32="-","-",EinstWR!L32/EinstWR!L$116*100)</f>
        <v>416.78008269220595</v>
      </c>
      <c r="M90" s="46">
        <f>IF(EinstWR!M32="-","-",EinstWR!M32/EinstWR!M$116*100)</f>
        <v>467.00827345493633</v>
      </c>
      <c r="N90" s="46">
        <f>IF(EinstWR!N32="-","-",EinstWR!N32/EinstWR!N$116*100)</f>
        <v>462.098477135373</v>
      </c>
      <c r="O90" s="46">
        <f>IF(EinstWR!O32="-","-",EinstWR!O32/EinstWR!O$116*100)</f>
        <v>472.43665146671628</v>
      </c>
      <c r="P90" s="46">
        <f>IF(EinstWR!P32="-","-",EinstWR!P32/EinstWR!P$116*100)</f>
        <v>470.5103316125884</v>
      </c>
      <c r="Q90" s="46">
        <f>IF(EinstWR!Q32="-","-",EinstWR!Q32/EinstWR!Q$116*100)</f>
        <v>838.95617333042924</v>
      </c>
      <c r="R90" s="46">
        <f>IF(EinstWR!R32="-","-",EinstWR!R32/EinstWR!R$116*100)</f>
        <v>3141.379653452751</v>
      </c>
      <c r="S90" s="46">
        <f>IF(EinstWR!S32="-","-",EinstWR!S32/EinstWR!S$116*100)</f>
        <v>6231.8926225865798</v>
      </c>
      <c r="T90" s="46">
        <f>IF(EinstWR!T32="-","-",EinstWR!T32/EinstWR!T$116*100)</f>
        <v>1814.6606737589032</v>
      </c>
      <c r="U90" s="46">
        <f>IF(EinstWR!U32="-","-",EinstWR!U32/EinstWR!U$116*100)</f>
        <v>11250</v>
      </c>
      <c r="V90" s="46">
        <f>IF(EinstWR!V32="-","-",EinstWR!V32/EinstWR!V$116*100)</f>
        <v>6565.0521054762094</v>
      </c>
      <c r="W90" s="46">
        <f>IF(EinstWR!W32="-","-",EinstWR!W32/EinstWR!W$116*100)</f>
        <v>6508.252570405567</v>
      </c>
      <c r="X90" s="46">
        <f>IF(EinstWR!X32="-","-",EinstWR!X32/EinstWR!X$116*100)</f>
        <v>4304.4672442325127</v>
      </c>
      <c r="Y90" s="46">
        <f>IF(EinstWR!Y32="-","-",EinstWR!Y32/EinstWR!Y$116*100)</f>
        <v>5997.9293263130767</v>
      </c>
      <c r="Z90" s="46">
        <f>IF(EinstWR!Z32="-","-",EinstWR!Z32/EinstWR!Z$116*100)</f>
        <v>4782.3031255919159</v>
      </c>
      <c r="AA90" s="46">
        <f>IF(EinstWR!AA32="-","-",EinstWR!AA32/EinstWR!AA$116*100)</f>
        <v>4775.1556678819879</v>
      </c>
      <c r="AB90" s="136"/>
      <c r="AC90" s="136"/>
      <c r="AD90" s="136"/>
    </row>
    <row r="91" spans="1:30" s="2" customFormat="1" ht="20.100000000000001" customHeight="1" x14ac:dyDescent="0.2">
      <c r="B91" s="72"/>
      <c r="C91" s="58" t="s">
        <v>37</v>
      </c>
      <c r="D91" s="42"/>
      <c r="E91" s="42"/>
      <c r="F91" s="42"/>
      <c r="G91" s="42"/>
      <c r="H91" s="42"/>
      <c r="I91" s="42"/>
      <c r="J91" s="42"/>
      <c r="K91" s="42"/>
      <c r="L91" s="42">
        <f>IF(EinstWR!L33="-","-",EinstWR!L33/EinstWR!L$116*100)</f>
        <v>6536.913686730536</v>
      </c>
      <c r="M91" s="42">
        <f>IF(EinstWR!M33="-","-",EinstWR!M33/EinstWR!M$116*100)</f>
        <v>6417.9931170003929</v>
      </c>
      <c r="N91" s="42">
        <f>IF(EinstWR!N33="-","-",EinstWR!N33/EinstWR!N$116*100)</f>
        <v>6498.3987219857336</v>
      </c>
      <c r="O91" s="42">
        <f>IF(EinstWR!O33="-","-",EinstWR!O33/EinstWR!O$116*100)</f>
        <v>5947.9767367735494</v>
      </c>
      <c r="P91" s="42">
        <f>IF(EinstWR!P33="-","-",EinstWR!P33/EinstWR!P$116*100)</f>
        <v>5957.9957315798956</v>
      </c>
      <c r="Q91" s="42">
        <f>IF(EinstWR!Q33="-","-",EinstWR!Q33/EinstWR!Q$116*100)</f>
        <v>5754.6151131543738</v>
      </c>
      <c r="R91" s="42">
        <f>IF(EinstWR!R33="-","-",EinstWR!R33/EinstWR!R$116*100)</f>
        <v>5749.4532897779136</v>
      </c>
      <c r="S91" s="42">
        <f>IF(EinstWR!S33="-","-",EinstWR!S33/EinstWR!S$116*100)</f>
        <v>6438.6386909549701</v>
      </c>
      <c r="T91" s="42">
        <f>IF(EinstWR!T33="-","-",EinstWR!T33/EinstWR!T$116*100)</f>
        <v>6025.9503226762263</v>
      </c>
      <c r="U91" s="42">
        <f>IF(EinstWR!U33="-","-",EinstWR!U33/EinstWR!U$116*100)</f>
        <v>6021.8652730998183</v>
      </c>
      <c r="V91" s="42">
        <f>IF(EinstWR!V33="-","-",EinstWR!V33/EinstWR!V$116*100)</f>
        <v>5884.3259594528536</v>
      </c>
      <c r="W91" s="42">
        <f>IF(EinstWR!W33="-","-",EinstWR!W33/EinstWR!W$116*100)</f>
        <v>5670.7940642037083</v>
      </c>
      <c r="X91" s="42">
        <f>IF(EinstWR!X33="-","-",EinstWR!X33/EinstWR!X$116*100)</f>
        <v>5499.5959433628996</v>
      </c>
      <c r="Y91" s="42">
        <f>IF(EinstWR!Y33="-","-",EinstWR!Y33/EinstWR!Y$116*100)</f>
        <v>5198.5257347027891</v>
      </c>
      <c r="Z91" s="42">
        <f>IF(EinstWR!Z33="-","-",EinstWR!Z33/EinstWR!Z$116*100)</f>
        <v>4797.1473366817572</v>
      </c>
      <c r="AA91" s="42">
        <f>IF(EinstWR!AA33="-","-",EinstWR!AA33/EinstWR!AA$116*100)</f>
        <v>4642.0330980819972</v>
      </c>
      <c r="AB91" s="44"/>
      <c r="AC91" s="44"/>
      <c r="AD91" s="44"/>
    </row>
    <row r="92" spans="1:30" s="2" customFormat="1" ht="20.100000000000001" customHeight="1" x14ac:dyDescent="0.2">
      <c r="B92" s="72"/>
      <c r="C92" s="140" t="s">
        <v>114</v>
      </c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4"/>
      <c r="AC92" s="44"/>
      <c r="AD92" s="44"/>
    </row>
    <row r="93" spans="1:30" ht="15" x14ac:dyDescent="0.2">
      <c r="B93" s="148" t="s">
        <v>450</v>
      </c>
    </row>
    <row r="94" spans="1:30" x14ac:dyDescent="0.2">
      <c r="B94" s="37"/>
      <c r="C94" s="37"/>
    </row>
    <row r="95" spans="1:30" ht="20.100000000000001" customHeight="1" x14ac:dyDescent="0.25">
      <c r="B95" s="70" t="s">
        <v>43</v>
      </c>
      <c r="C95" s="71"/>
      <c r="D95" s="59"/>
      <c r="E95" s="59"/>
      <c r="F95" s="59"/>
      <c r="G95" s="59"/>
      <c r="H95" s="59"/>
      <c r="I95" s="59"/>
      <c r="J95" s="59"/>
      <c r="K95" s="59"/>
      <c r="L95" s="156" t="s">
        <v>878</v>
      </c>
      <c r="M95" s="156" t="s">
        <v>879</v>
      </c>
      <c r="N95" s="156" t="s">
        <v>880</v>
      </c>
      <c r="O95" s="156" t="s">
        <v>881</v>
      </c>
      <c r="P95" s="156" t="s">
        <v>882</v>
      </c>
      <c r="Q95" s="156" t="s">
        <v>50</v>
      </c>
      <c r="R95" s="156" t="s">
        <v>51</v>
      </c>
      <c r="S95" s="156" t="s">
        <v>52</v>
      </c>
      <c r="T95" s="156" t="s">
        <v>53</v>
      </c>
      <c r="U95" s="156" t="s">
        <v>54</v>
      </c>
      <c r="V95" s="156" t="s">
        <v>55</v>
      </c>
      <c r="W95" s="156" t="s">
        <v>192</v>
      </c>
      <c r="X95" s="156" t="s">
        <v>204</v>
      </c>
      <c r="Y95" s="156" t="s">
        <v>255</v>
      </c>
      <c r="Z95" s="156" t="s">
        <v>608</v>
      </c>
      <c r="AA95" s="156" t="s">
        <v>833</v>
      </c>
      <c r="AB95" s="588"/>
      <c r="AC95" s="588"/>
      <c r="AD95" s="588"/>
    </row>
    <row r="96" spans="1:30" ht="20.100000000000001" customHeight="1" x14ac:dyDescent="0.2">
      <c r="A96" t="s">
        <v>43</v>
      </c>
      <c r="B96" s="63">
        <v>1.1000000000000001</v>
      </c>
      <c r="C96" s="5" t="s">
        <v>1</v>
      </c>
      <c r="D96" s="46"/>
      <c r="E96" s="46"/>
      <c r="F96" s="46"/>
      <c r="G96" s="46"/>
      <c r="H96" s="46"/>
      <c r="I96" s="46"/>
      <c r="J96" s="46"/>
      <c r="K96" s="46"/>
      <c r="L96" s="46">
        <f>IF(EinstWR!L38="-","-",EinstWR!L38/EinstWR!L$116*100)</f>
        <v>4619.6483474638617</v>
      </c>
      <c r="M96" s="46">
        <f>IF(EinstWR!M38="-","-",EinstWR!M38/EinstWR!M$116*100)</f>
        <v>4758.4332882568397</v>
      </c>
      <c r="N96" s="46">
        <f>IF(EinstWR!N38="-","-",EinstWR!N38/EinstWR!N$116*100)</f>
        <v>4582.149032532313</v>
      </c>
      <c r="O96" s="46">
        <f>IF(EinstWR!O38="-","-",EinstWR!O38/EinstWR!O$116*100)</f>
        <v>4384.4882219208621</v>
      </c>
      <c r="P96" s="46">
        <f>IF(EinstWR!P38="-","-",EinstWR!P38/EinstWR!P$116*100)</f>
        <v>4511.4957896762671</v>
      </c>
      <c r="Q96" s="46">
        <f>IF(EinstWR!Q38="-","-",EinstWR!Q38/EinstWR!Q$116*100)</f>
        <v>4476.1108397141716</v>
      </c>
      <c r="R96" s="46">
        <f>IF(EinstWR!R38="-","-",EinstWR!R38/EinstWR!R$116*100)</f>
        <v>4522.028741227562</v>
      </c>
      <c r="S96" s="46">
        <f>IF(EinstWR!S38="-","-",EinstWR!S38/EinstWR!S$116*100)</f>
        <v>4495.9496126895292</v>
      </c>
      <c r="T96" s="46">
        <f>IF(EinstWR!T38="-","-",EinstWR!T38/EinstWR!T$116*100)</f>
        <v>4561.7870301876901</v>
      </c>
      <c r="U96" s="46">
        <f>IF(EinstWR!U38="-","-",EinstWR!U38/EinstWR!U$116*100)</f>
        <v>4323.1482036227108</v>
      </c>
      <c r="V96" s="46">
        <f>IF(EinstWR!V38="-","-",EinstWR!V38/EinstWR!V$116*100)</f>
        <v>4171.214390685479</v>
      </c>
      <c r="W96" s="46">
        <f>IF(EinstWR!W38="-","-",EinstWR!W38/EinstWR!W$116*100)</f>
        <v>4020.7557218255943</v>
      </c>
      <c r="X96" s="46">
        <f>IF(EinstWR!X38="-","-",EinstWR!X38/EinstWR!X$116*100)</f>
        <v>3927.0602654988543</v>
      </c>
      <c r="Y96" s="46">
        <f>IF(EinstWR!Y38="-","-",EinstWR!Y38/EinstWR!Y$116*100)</f>
        <v>3858.8841431966935</v>
      </c>
      <c r="Z96" s="46">
        <f>IF(EinstWR!Z38="-","-",EinstWR!Z38/EinstWR!Z$116*100)</f>
        <v>3606.1481356886702</v>
      </c>
      <c r="AA96" s="46">
        <f>IF(EinstWR!AA38="-","-",EinstWR!AA38/EinstWR!AA$116*100)</f>
        <v>3642.8162282360645</v>
      </c>
      <c r="AB96" s="136"/>
      <c r="AC96" s="136"/>
      <c r="AD96" s="136"/>
    </row>
    <row r="97" spans="1:30" x14ac:dyDescent="0.2">
      <c r="B97" s="63">
        <v>1.2</v>
      </c>
      <c r="C97" s="5" t="s">
        <v>99</v>
      </c>
      <c r="D97" s="46"/>
      <c r="E97" s="46"/>
      <c r="F97" s="46"/>
      <c r="G97" s="46"/>
      <c r="H97" s="46"/>
      <c r="I97" s="46"/>
      <c r="J97" s="46"/>
      <c r="K97" s="46"/>
      <c r="L97" s="46">
        <f>IF(EinstWR!L39="-","-",EinstWR!L39/EinstWR!L$116*100)</f>
        <v>9278.9847300847887</v>
      </c>
      <c r="M97" s="46">
        <f>IF(EinstWR!M39="-","-",EinstWR!M39/EinstWR!M$116*100)</f>
        <v>9961.4206301308914</v>
      </c>
      <c r="N97" s="46">
        <f>IF(EinstWR!N39="-","-",EinstWR!N39/EinstWR!N$116*100)</f>
        <v>10114.239188092262</v>
      </c>
      <c r="O97" s="46">
        <f>IF(EinstWR!O39="-","-",EinstWR!O39/EinstWR!O$116*100)</f>
        <v>10548.082654805899</v>
      </c>
      <c r="P97" s="46">
        <f>IF(EinstWR!P39="-","-",EinstWR!P39/EinstWR!P$116*100)</f>
        <v>11207.238841375362</v>
      </c>
      <c r="Q97" s="46">
        <f>IF(EinstWR!Q39="-","-",EinstWR!Q39/EinstWR!Q$116*100)</f>
        <v>11572.456087591034</v>
      </c>
      <c r="R97" s="46">
        <f>IF(EinstWR!R39="-","-",EinstWR!R39/EinstWR!R$116*100)</f>
        <v>12190.045195763047</v>
      </c>
      <c r="S97" s="46">
        <f>IF(EinstWR!S39="-","-",EinstWR!S39/EinstWR!S$116*100)</f>
        <v>11582.876279826629</v>
      </c>
      <c r="T97" s="46">
        <f>IF(EinstWR!T39="-","-",EinstWR!T39/EinstWR!T$116*100)</f>
        <v>11749.396493382383</v>
      </c>
      <c r="U97" s="46">
        <f>IF(EinstWR!U39="-","-",EinstWR!U39/EinstWR!U$116*100)</f>
        <v>11913.094289508634</v>
      </c>
      <c r="V97" s="46">
        <f>IF(EinstWR!V39="-","-",EinstWR!V39/EinstWR!V$116*100)</f>
        <v>12139.907961382398</v>
      </c>
      <c r="W97" s="46">
        <f>IF(EinstWR!W39="-","-",EinstWR!W39/EinstWR!W$116*100)</f>
        <v>12634.507802241651</v>
      </c>
      <c r="X97" s="46">
        <f>IF(EinstWR!X39="-","-",EinstWR!X39/EinstWR!X$116*100)</f>
        <v>12599.527331911002</v>
      </c>
      <c r="Y97" s="46">
        <f>IF(EinstWR!Y39="-","-",EinstWR!Y39/EinstWR!Y$116*100)</f>
        <v>12257.072029924351</v>
      </c>
      <c r="Z97" s="46">
        <f>IF(EinstWR!Z39="-","-",EinstWR!Z39/EinstWR!Z$116*100)</f>
        <v>11349.883490675367</v>
      </c>
      <c r="AA97" s="46">
        <f>IF(EinstWR!AA39="-","-",EinstWR!AA39/EinstWR!AA$116*100)</f>
        <v>11297.123206582241</v>
      </c>
      <c r="AB97" s="136"/>
      <c r="AC97" s="136"/>
      <c r="AD97" s="136"/>
    </row>
    <row r="98" spans="1:30" x14ac:dyDescent="0.2">
      <c r="B98" s="63">
        <v>2</v>
      </c>
      <c r="C98" s="5" t="s">
        <v>101</v>
      </c>
      <c r="D98" s="46"/>
      <c r="E98" s="46"/>
      <c r="F98" s="46"/>
      <c r="G98" s="46"/>
      <c r="H98" s="46"/>
      <c r="I98" s="46"/>
      <c r="J98" s="46"/>
      <c r="K98" s="46"/>
      <c r="L98" s="46">
        <f>IF(EinstWR!L40="-","-",EinstWR!L40/EinstWR!L$116*100)</f>
        <v>13997.801462443238</v>
      </c>
      <c r="M98" s="46">
        <f>IF(EinstWR!M40="-","-",EinstWR!M40/EinstWR!M$116*100)</f>
        <v>13959.812874934227</v>
      </c>
      <c r="N98" s="46">
        <f>IF(EinstWR!N40="-","-",EinstWR!N40/EinstWR!N$116*100)</f>
        <v>13896.459588649956</v>
      </c>
      <c r="O98" s="46">
        <f>IF(EinstWR!O40="-","-",EinstWR!O40/EinstWR!O$116*100)</f>
        <v>14217.637008925214</v>
      </c>
      <c r="P98" s="46">
        <f>IF(EinstWR!P40="-","-",EinstWR!P40/EinstWR!P$116*100)</f>
        <v>15141.717106672482</v>
      </c>
      <c r="Q98" s="46">
        <f>IF(EinstWR!Q40="-","-",EinstWR!Q40/EinstWR!Q$116*100)</f>
        <v>16314.992312442877</v>
      </c>
      <c r="R98" s="46">
        <f>IF(EinstWR!R40="-","-",EinstWR!R40/EinstWR!R$116*100)</f>
        <v>16308.43306291147</v>
      </c>
      <c r="S98" s="46">
        <f>IF(EinstWR!S40="-","-",EinstWR!S40/EinstWR!S$116*100)</f>
        <v>16385.019216055734</v>
      </c>
      <c r="T98" s="46">
        <f>IF(EinstWR!T40="-","-",EinstWR!T40/EinstWR!T$116*100)</f>
        <v>17239.18920161729</v>
      </c>
      <c r="U98" s="46">
        <f>IF(EinstWR!U40="-","-",EinstWR!U40/EinstWR!U$116*100)</f>
        <v>15035.840554592722</v>
      </c>
      <c r="V98" s="46">
        <f>IF(EinstWR!V40="-","-",EinstWR!V40/EinstWR!V$116*100)</f>
        <v>14447.133832387242</v>
      </c>
      <c r="W98" s="46">
        <f>IF(EinstWR!W40="-","-",EinstWR!W40/EinstWR!W$116*100)</f>
        <v>14116.899609165768</v>
      </c>
      <c r="X98" s="46">
        <f>IF(EinstWR!X40="-","-",EinstWR!X40/EinstWR!X$116*100)</f>
        <v>18032.154683517911</v>
      </c>
      <c r="Y98" s="46">
        <f>IF(EinstWR!Y40="-","-",EinstWR!Y40/EinstWR!Y$116*100)</f>
        <v>13642.892995991107</v>
      </c>
      <c r="Z98" s="46">
        <f>IF(EinstWR!Z40="-","-",EinstWR!Z40/EinstWR!Z$116*100)</f>
        <v>12908.92200359508</v>
      </c>
      <c r="AA98" s="46">
        <f>IF(EinstWR!AA40="-","-",EinstWR!AA40/EinstWR!AA$116*100)</f>
        <v>12521.013057421127</v>
      </c>
      <c r="AB98" s="136"/>
      <c r="AC98" s="136"/>
      <c r="AD98" s="136"/>
    </row>
    <row r="99" spans="1:30" x14ac:dyDescent="0.2">
      <c r="B99" s="63">
        <v>3.1</v>
      </c>
      <c r="C99" s="5" t="s">
        <v>103</v>
      </c>
      <c r="D99" s="46"/>
      <c r="E99" s="46"/>
      <c r="F99" s="46"/>
      <c r="G99" s="46"/>
      <c r="H99" s="46"/>
      <c r="I99" s="46"/>
      <c r="J99" s="46"/>
      <c r="K99" s="46"/>
      <c r="L99" s="46">
        <f>IF(EinstWR!L41="-","-",EinstWR!L41/EinstWR!L$116*100)</f>
        <v>17425.193894166627</v>
      </c>
      <c r="M99" s="46">
        <f>IF(EinstWR!M41="-","-",EinstWR!M41/EinstWR!M$116*100)</f>
        <v>16807.411517936664</v>
      </c>
      <c r="N99" s="46">
        <f>IF(EinstWR!N41="-","-",EinstWR!N41/EinstWR!N$116*100)</f>
        <v>15916.113787010829</v>
      </c>
      <c r="O99" s="46">
        <f>IF(EinstWR!O41="-","-",EinstWR!O41/EinstWR!O$116*100)</f>
        <v>15381.790165515657</v>
      </c>
      <c r="P99" s="46">
        <f>IF(EinstWR!P41="-","-",EinstWR!P41/EinstWR!P$116*100)</f>
        <v>15081.195416892737</v>
      </c>
      <c r="Q99" s="46">
        <f>IF(EinstWR!Q41="-","-",EinstWR!Q41/EinstWR!Q$116*100)</f>
        <v>14481.223462206386</v>
      </c>
      <c r="R99" s="46">
        <f>IF(EinstWR!R41="-","-",EinstWR!R41/EinstWR!R$116*100)</f>
        <v>14322.427532832662</v>
      </c>
      <c r="S99" s="46">
        <f>IF(EinstWR!S41="-","-",EinstWR!S41/EinstWR!S$116*100)</f>
        <v>14752.598654243558</v>
      </c>
      <c r="T99" s="46">
        <f>IF(EinstWR!T41="-","-",EinstWR!T41/EinstWR!T$116*100)</f>
        <v>14828.564896995031</v>
      </c>
      <c r="U99" s="46">
        <f>IF(EinstWR!U41="-","-",EinstWR!U41/EinstWR!U$116*100)</f>
        <v>14832.934761420525</v>
      </c>
      <c r="V99" s="46">
        <f>IF(EinstWR!V41="-","-",EinstWR!V41/EinstWR!V$116*100)</f>
        <v>14322.077200021511</v>
      </c>
      <c r="W99" s="46">
        <f>IF(EinstWR!W41="-","-",EinstWR!W41/EinstWR!W$116*100)</f>
        <v>13954.189740382288</v>
      </c>
      <c r="X99" s="46">
        <f>IF(EinstWR!X41="-","-",EinstWR!X41/EinstWR!X$116*100)</f>
        <v>13794.522263273169</v>
      </c>
      <c r="Y99" s="46">
        <f>IF(EinstWR!Y41="-","-",EinstWR!Y41/EinstWR!Y$116*100)</f>
        <v>13281.620416007212</v>
      </c>
      <c r="Z99" s="46">
        <f>IF(EinstWR!Z41="-","-",EinstWR!Z41/EinstWR!Z$116*100)</f>
        <v>13458.628621501823</v>
      </c>
      <c r="AA99" s="46">
        <f>IF(EinstWR!AA41="-","-",EinstWR!AA41/EinstWR!AA$116*100)</f>
        <v>13688.920390995549</v>
      </c>
      <c r="AB99" s="136"/>
      <c r="AC99" s="136"/>
      <c r="AD99" s="136"/>
    </row>
    <row r="100" spans="1:30" x14ac:dyDescent="0.2">
      <c r="B100" s="63">
        <v>3.2</v>
      </c>
      <c r="C100" s="5" t="s">
        <v>105</v>
      </c>
      <c r="D100" s="46"/>
      <c r="E100" s="46"/>
      <c r="F100" s="46"/>
      <c r="G100" s="46"/>
      <c r="H100" s="46"/>
      <c r="I100" s="46"/>
      <c r="J100" s="46"/>
      <c r="K100" s="46"/>
      <c r="L100" s="46">
        <f>IF(EinstWR!L42="-","-",EinstWR!L42/EinstWR!L$116*100)</f>
        <v>13158.83131073911</v>
      </c>
      <c r="M100" s="46">
        <f>IF(EinstWR!M42="-","-",EinstWR!M42/EinstWR!M$116*100)</f>
        <v>13128.737611209996</v>
      </c>
      <c r="N100" s="46">
        <f>IF(EinstWR!N42="-","-",EinstWR!N42/EinstWR!N$116*100)</f>
        <v>11615.568017631193</v>
      </c>
      <c r="O100" s="46">
        <f>IF(EinstWR!O42="-","-",EinstWR!O42/EinstWR!O$116*100)</f>
        <v>12265.962776745024</v>
      </c>
      <c r="P100" s="46">
        <f>IF(EinstWR!P42="-","-",EinstWR!P42/EinstWR!P$116*100)</f>
        <v>11925.465132168492</v>
      </c>
      <c r="Q100" s="46">
        <f>IF(EinstWR!Q42="-","-",EinstWR!Q42/EinstWR!Q$116*100)</f>
        <v>11481.408590185712</v>
      </c>
      <c r="R100" s="46">
        <f>IF(EinstWR!R42="-","-",EinstWR!R42/EinstWR!R$116*100)</f>
        <v>11170.725601569902</v>
      </c>
      <c r="S100" s="46">
        <f>IF(EinstWR!S42="-","-",EinstWR!S42/EinstWR!S$116*100)</f>
        <v>11290.15289461431</v>
      </c>
      <c r="T100" s="46">
        <f>IF(EinstWR!T42="-","-",EinstWR!T42/EinstWR!T$116*100)</f>
        <v>11898.437813972669</v>
      </c>
      <c r="U100" s="46">
        <f>IF(EinstWR!U42="-","-",EinstWR!U42/EinstWR!U$116*100)</f>
        <v>11531.751834464963</v>
      </c>
      <c r="V100" s="46">
        <f>IF(EinstWR!V42="-","-",EinstWR!V42/EinstWR!V$116*100)</f>
        <v>10958.017411391142</v>
      </c>
      <c r="W100" s="46">
        <f>IF(EinstWR!W42="-","-",EinstWR!W42/EinstWR!W$116*100)</f>
        <v>10142.945118989643</v>
      </c>
      <c r="X100" s="46">
        <f>IF(EinstWR!X42="-","-",EinstWR!X42/EinstWR!X$116*100)</f>
        <v>9504.5177175535009</v>
      </c>
      <c r="Y100" s="46">
        <f>IF(EinstWR!Y42="-","-",EinstWR!Y42/EinstWR!Y$116*100)</f>
        <v>9428.7294534881275</v>
      </c>
      <c r="Z100" s="46">
        <f>IF(EinstWR!Z42="-","-",EinstWR!Z42/EinstWR!Z$116*100)</f>
        <v>8717.935664850289</v>
      </c>
      <c r="AA100" s="46">
        <f>IF(EinstWR!AA42="-","-",EinstWR!AA42/EinstWR!AA$116*100)</f>
        <v>8355.7949521990486</v>
      </c>
      <c r="AB100" s="136"/>
      <c r="AC100" s="136"/>
      <c r="AD100" s="136"/>
    </row>
    <row r="101" spans="1:30" x14ac:dyDescent="0.2">
      <c r="B101" s="64" t="s">
        <v>106</v>
      </c>
      <c r="C101" s="50" t="s">
        <v>10</v>
      </c>
      <c r="D101" s="46"/>
      <c r="E101" s="46"/>
      <c r="F101" s="46"/>
      <c r="G101" s="46"/>
      <c r="H101" s="46"/>
      <c r="I101" s="46"/>
      <c r="J101" s="46"/>
      <c r="K101" s="46"/>
      <c r="L101" s="46">
        <f>IF(EinstWR!L43="-","-",EinstWR!L43/EinstWR!L$116*100)</f>
        <v>3827.823027537906</v>
      </c>
      <c r="M101" s="46">
        <f>IF(EinstWR!M43="-","-",EinstWR!M43/EinstWR!M$116*100)</f>
        <v>3577.234715914276</v>
      </c>
      <c r="N101" s="46">
        <f>IF(EinstWR!N43="-","-",EinstWR!N43/EinstWR!N$116*100)</f>
        <v>3787.6559185542519</v>
      </c>
      <c r="O101" s="46">
        <f>IF(EinstWR!O43="-","-",EinstWR!O43/EinstWR!O$116*100)</f>
        <v>3612.2126635842042</v>
      </c>
      <c r="P101" s="46">
        <f>IF(EinstWR!P43="-","-",EinstWR!P43/EinstWR!P$116*100)</f>
        <v>3673.1143933309163</v>
      </c>
      <c r="Q101" s="46">
        <f>IF(EinstWR!Q43="-","-",EinstWR!Q43/EinstWR!Q$116*100)</f>
        <v>4011.2944513531529</v>
      </c>
      <c r="R101" s="46">
        <f>IF(EinstWR!R43="-","-",EinstWR!R43/EinstWR!R$116*100)</f>
        <v>3920.3539089780334</v>
      </c>
      <c r="S101" s="46">
        <f>IF(EinstWR!S43="-","-",EinstWR!S43/EinstWR!S$116*100)</f>
        <v>3812.9930903652075</v>
      </c>
      <c r="T101" s="46">
        <f>IF(EinstWR!T43="-","-",EinstWR!T43/EinstWR!T$116*100)</f>
        <v>4239.4388525820605</v>
      </c>
      <c r="U101" s="46">
        <f>IF(EinstWR!U43="-","-",EinstWR!U43/EinstWR!U$116*100)</f>
        <v>4419.7568574744946</v>
      </c>
      <c r="V101" s="46">
        <f>IF(EinstWR!V43="-","-",EinstWR!V43/EinstWR!V$116*100)</f>
        <v>4687.8754312342044</v>
      </c>
      <c r="W101" s="46">
        <f>IF(EinstWR!W43="-","-",EinstWR!W43/EinstWR!W$116*100)</f>
        <v>4195.8005128220966</v>
      </c>
      <c r="X101" s="46">
        <f>IF(EinstWR!X43="-","-",EinstWR!X43/EinstWR!X$116*100)</f>
        <v>4000.4511632617641</v>
      </c>
      <c r="Y101" s="46">
        <f>IF(EinstWR!Y43="-","-",EinstWR!Y43/EinstWR!Y$116*100)</f>
        <v>4013.4420591897779</v>
      </c>
      <c r="Z101" s="46">
        <f>IF(EinstWR!Z43="-","-",EinstWR!Z43/EinstWR!Z$116*100)</f>
        <v>3779.7202391901692</v>
      </c>
      <c r="AA101" s="46">
        <f>IF(EinstWR!AA43="-","-",EinstWR!AA43/EinstWR!AA$116*100)</f>
        <v>3735.2534631476969</v>
      </c>
      <c r="AB101" s="136"/>
      <c r="AC101" s="136"/>
      <c r="AD101" s="136"/>
    </row>
    <row r="102" spans="1:30" x14ac:dyDescent="0.2">
      <c r="B102" s="64" t="s">
        <v>107</v>
      </c>
      <c r="C102" s="50" t="s">
        <v>11</v>
      </c>
      <c r="D102" s="46"/>
      <c r="E102" s="46"/>
      <c r="F102" s="46"/>
      <c r="G102" s="46"/>
      <c r="H102" s="46"/>
      <c r="I102" s="46"/>
      <c r="J102" s="46"/>
      <c r="K102" s="46"/>
      <c r="L102" s="46">
        <f>IF(EinstWR!L44="-","-",EinstWR!L44/EinstWR!L$116*100)</f>
        <v>11881.972809305025</v>
      </c>
      <c r="M102" s="46">
        <f>IF(EinstWR!M44="-","-",EinstWR!M44/EinstWR!M$116*100)</f>
        <v>11243.787078757101</v>
      </c>
      <c r="N102" s="46">
        <f>IF(EinstWR!N44="-","-",EinstWR!N44/EinstWR!N$116*100)</f>
        <v>10847.631484391226</v>
      </c>
      <c r="O102" s="46">
        <f>IF(EinstWR!O44="-","-",EinstWR!O44/EinstWR!O$116*100)</f>
        <v>12578.488717799164</v>
      </c>
      <c r="P102" s="46">
        <f>IF(EinstWR!P44="-","-",EinstWR!P44/EinstWR!P$116*100)</f>
        <v>10765.292045296008</v>
      </c>
      <c r="Q102" s="46">
        <f>IF(EinstWR!Q44="-","-",EinstWR!Q44/EinstWR!Q$116*100)</f>
        <v>11178.092919108229</v>
      </c>
      <c r="R102" s="46">
        <f>IF(EinstWR!R44="-","-",EinstWR!R44/EinstWR!R$116*100)</f>
        <v>11286.000080523329</v>
      </c>
      <c r="S102" s="46">
        <f>IF(EinstWR!S44="-","-",EinstWR!S44/EinstWR!S$116*100)</f>
        <v>11300.34825133312</v>
      </c>
      <c r="T102" s="46">
        <f>IF(EinstWR!T44="-","-",EinstWR!T44/EinstWR!T$116*100)</f>
        <v>11526.778069969345</v>
      </c>
      <c r="U102" s="46">
        <f>IF(EinstWR!U44="-","-",EinstWR!U44/EinstWR!U$116*100)</f>
        <v>11085.762189281784</v>
      </c>
      <c r="V102" s="46">
        <f>IF(EinstWR!V44="-","-",EinstWR!V44/EinstWR!V$116*100)</f>
        <v>10748.143986262306</v>
      </c>
      <c r="W102" s="46">
        <f>IF(EinstWR!W44="-","-",EinstWR!W44/EinstWR!W$116*100)</f>
        <v>10630.851773974102</v>
      </c>
      <c r="X102" s="46">
        <f>IF(EinstWR!X44="-","-",EinstWR!X44/EinstWR!X$116*100)</f>
        <v>10678.605525926194</v>
      </c>
      <c r="Y102" s="46">
        <f>IF(EinstWR!Y44="-","-",EinstWR!Y44/EinstWR!Y$116*100)</f>
        <v>10143.8938554337</v>
      </c>
      <c r="Z102" s="46">
        <f>IF(EinstWR!Z44="-","-",EinstWR!Z44/EinstWR!Z$116*100)</f>
        <v>10045.507783152658</v>
      </c>
      <c r="AA102" s="46">
        <f>IF(EinstWR!AA44="-","-",EinstWR!AA44/EinstWR!AA$116*100)</f>
        <v>9932.521147491927</v>
      </c>
      <c r="AB102" s="136"/>
      <c r="AC102" s="136"/>
      <c r="AD102" s="136"/>
    </row>
    <row r="103" spans="1:30" x14ac:dyDescent="0.2">
      <c r="B103" s="63">
        <v>4</v>
      </c>
      <c r="C103" s="5" t="s">
        <v>113</v>
      </c>
      <c r="D103" s="46"/>
      <c r="E103" s="46"/>
      <c r="F103" s="46"/>
      <c r="G103" s="46"/>
      <c r="H103" s="46"/>
      <c r="I103" s="46"/>
      <c r="J103" s="46"/>
      <c r="K103" s="46"/>
      <c r="L103" s="46">
        <f>IF(EinstWR!L45="-","-",EinstWR!L45/EinstWR!L$116*100)</f>
        <v>5820.5424413999172</v>
      </c>
      <c r="M103" s="46">
        <f>IF(EinstWR!M45="-","-",EinstWR!M45/EinstWR!M$116*100)</f>
        <v>5423.1137197015096</v>
      </c>
      <c r="N103" s="46">
        <f>IF(EinstWR!N45="-","-",EinstWR!N45/EinstWR!N$116*100)</f>
        <v>5697.6100427351012</v>
      </c>
      <c r="O103" s="46">
        <f>IF(EinstWR!O45="-","-",EinstWR!O45/EinstWR!O$116*100)</f>
        <v>5376.5535559058644</v>
      </c>
      <c r="P103" s="46">
        <f>IF(EinstWR!P45="-","-",EinstWR!P45/EinstWR!P$116*100)</f>
        <v>5199.4559330180491</v>
      </c>
      <c r="Q103" s="46">
        <f>IF(EinstWR!Q45="-","-",EinstWR!Q45/EinstWR!Q$116*100)</f>
        <v>6010.1906347453905</v>
      </c>
      <c r="R103" s="46">
        <f>IF(EinstWR!R45="-","-",EinstWR!R45/EinstWR!R$116*100)</f>
        <v>5966.0224960828</v>
      </c>
      <c r="S103" s="46">
        <f>IF(EinstWR!S45="-","-",EinstWR!S45/EinstWR!S$116*100)</f>
        <v>6221.5778899438046</v>
      </c>
      <c r="T103" s="46">
        <f>IF(EinstWR!T45="-","-",EinstWR!T45/EinstWR!T$116*100)</f>
        <v>6469.7873356606733</v>
      </c>
      <c r="U103" s="46">
        <f>IF(EinstWR!U45="-","-",EinstWR!U45/EinstWR!U$116*100)</f>
        <v>6837.0495258166484</v>
      </c>
      <c r="V103" s="46">
        <f>IF(EinstWR!V45="-","-",EinstWR!V45/EinstWR!V$116*100)</f>
        <v>6891.8641037049329</v>
      </c>
      <c r="W103" s="46">
        <f>IF(EinstWR!W45="-","-",EinstWR!W45/EinstWR!W$116*100)</f>
        <v>7187.0694359880827</v>
      </c>
      <c r="X103" s="46">
        <f>IF(EinstWR!X45="-","-",EinstWR!X45/EinstWR!X$116*100)</f>
        <v>7026.6917099886086</v>
      </c>
      <c r="Y103" s="46">
        <f>IF(EinstWR!Y45="-","-",EinstWR!Y45/EinstWR!Y$116*100)</f>
        <v>6585.5244161025848</v>
      </c>
      <c r="Z103" s="46">
        <f>IF(EinstWR!Z45="-","-",EinstWR!Z45/EinstWR!Z$116*100)</f>
        <v>6440.7799242546034</v>
      </c>
      <c r="AA103" s="46">
        <f>IF(EinstWR!AA45="-","-",EinstWR!AA45/EinstWR!AA$116*100)</f>
        <v>6670.4712362046421</v>
      </c>
      <c r="AB103" s="136"/>
      <c r="AC103" s="136"/>
      <c r="AD103" s="136"/>
    </row>
    <row r="104" spans="1:30" s="2" customFormat="1" ht="20.100000000000001" customHeight="1" x14ac:dyDescent="0.2">
      <c r="B104" s="65"/>
      <c r="C104" s="54" t="s">
        <v>37</v>
      </c>
      <c r="D104" s="44"/>
      <c r="E104" s="44"/>
      <c r="F104" s="44"/>
      <c r="G104" s="44"/>
      <c r="H104" s="44"/>
      <c r="I104" s="44"/>
      <c r="J104" s="44"/>
      <c r="K104" s="44"/>
      <c r="L104" s="44">
        <f>IF(EinstWR!L46="-","-",EinstWR!L46/EinstWR!L$116*100)</f>
        <v>8629.515286171898</v>
      </c>
      <c r="M104" s="44">
        <f>IF(EinstWR!M46="-","-",EinstWR!M46/EinstWR!M$116*100)</f>
        <v>8634.8112391059203</v>
      </c>
      <c r="N104" s="44">
        <f>IF(EinstWR!N46="-","-",EinstWR!N46/EinstWR!N$116*100)</f>
        <v>8260.5830232916014</v>
      </c>
      <c r="O104" s="44">
        <f>IF(EinstWR!O46="-","-",EinstWR!O46/EinstWR!O$116*100)</f>
        <v>8355.2378156873692</v>
      </c>
      <c r="P104" s="44">
        <f>IF(EinstWR!P46="-","-",EinstWR!P46/EinstWR!P$116*100)</f>
        <v>8155.3334681057677</v>
      </c>
      <c r="Q104" s="44">
        <f>IF(EinstWR!Q46="-","-",EinstWR!Q46/EinstWR!Q$116*100)</f>
        <v>8111.270274314681</v>
      </c>
      <c r="R104" s="44">
        <f>IF(EinstWR!R46="-","-",EinstWR!R46/EinstWR!R$116*100)</f>
        <v>8127.9530671456569</v>
      </c>
      <c r="S104" s="44">
        <f>IF(EinstWR!S46="-","-",EinstWR!S46/EinstWR!S$116*100)</f>
        <v>8223.2113514494704</v>
      </c>
      <c r="T104" s="44">
        <f>IF(EinstWR!T46="-","-",EinstWR!T46/EinstWR!T$116*100)</f>
        <v>8526.8436959100745</v>
      </c>
      <c r="U104" s="44">
        <f>IF(EinstWR!U46="-","-",EinstWR!U46/EinstWR!U$116*100)</f>
        <v>8195.3165414594787</v>
      </c>
      <c r="V104" s="44">
        <f>IF(EinstWR!V46="-","-",EinstWR!V46/EinstWR!V$116*100)</f>
        <v>7863.3075553512572</v>
      </c>
      <c r="W104" s="44">
        <f>IF(EinstWR!W46="-","-",EinstWR!W46/EinstWR!W$116*100)</f>
        <v>7602.3749801256317</v>
      </c>
      <c r="X104" s="44">
        <f>IF(EinstWR!X46="-","-",EinstWR!X46/EinstWR!X$116*100)</f>
        <v>7402.1220745132705</v>
      </c>
      <c r="Y104" s="44">
        <f>IF(EinstWR!Y46="-","-",EinstWR!Y46/EinstWR!Y$116*100)</f>
        <v>7103.5793140930818</v>
      </c>
      <c r="Z104" s="44">
        <f>IF(EinstWR!Z46="-","-",EinstWR!Z46/EinstWR!Z$116*100)</f>
        <v>6735.3587650334548</v>
      </c>
      <c r="AA104" s="44">
        <f>IF(EinstWR!AA46="-","-",EinstWR!AA46/EinstWR!AA$116*100)</f>
        <v>6576.5056853025872</v>
      </c>
      <c r="AB104" s="44"/>
      <c r="AC104" s="44"/>
      <c r="AD104" s="44"/>
    </row>
    <row r="105" spans="1:30" ht="20.100000000000001" customHeight="1" x14ac:dyDescent="0.25">
      <c r="B105" s="70" t="s">
        <v>44</v>
      </c>
      <c r="C105" s="71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589"/>
      <c r="AC105" s="589"/>
      <c r="AD105" s="589"/>
    </row>
    <row r="106" spans="1:30" ht="20.100000000000001" customHeight="1" x14ac:dyDescent="0.2">
      <c r="A106" t="s">
        <v>44</v>
      </c>
      <c r="B106" s="63">
        <v>1.1000000000000001</v>
      </c>
      <c r="C106" s="5" t="s">
        <v>1</v>
      </c>
      <c r="D106" s="46"/>
      <c r="E106" s="46"/>
      <c r="F106" s="46"/>
      <c r="G106" s="46"/>
      <c r="H106" s="46"/>
      <c r="I106" s="46"/>
      <c r="J106" s="46"/>
      <c r="K106" s="46"/>
      <c r="L106" s="46">
        <f>IF(EinstWR!L48="-","-",EinstWR!L48/EinstWR!L$116*100)</f>
        <v>3809.3671505933808</v>
      </c>
      <c r="M106" s="46">
        <f>IF(EinstWR!M48="-","-",EinstWR!M48/EinstWR!M$116*100)</f>
        <v>3774.4055931838775</v>
      </c>
      <c r="N106" s="46">
        <f>IF(EinstWR!N48="-","-",EinstWR!N48/EinstWR!N$116*100)</f>
        <v>3817.8839766889682</v>
      </c>
      <c r="O106" s="46">
        <f>IF(EinstWR!O48="-","-",EinstWR!O48/EinstWR!O$116*100)</f>
        <v>3984.8979605093887</v>
      </c>
      <c r="P106" s="46">
        <f>IF(EinstWR!P48="-","-",EinstWR!P48/EinstWR!P$116*100)</f>
        <v>3733.1321912970893</v>
      </c>
      <c r="Q106" s="46">
        <f>IF(EinstWR!Q48="-","-",EinstWR!Q48/EinstWR!Q$116*100)</f>
        <v>3737.2191475447876</v>
      </c>
      <c r="R106" s="46">
        <f>IF(EinstWR!R48="-","-",EinstWR!R48/EinstWR!R$116*100)</f>
        <v>3882.5440530932283</v>
      </c>
      <c r="S106" s="46">
        <f>IF(EinstWR!S48="-","-",EinstWR!S48/EinstWR!S$116*100)</f>
        <v>4009.3569380843696</v>
      </c>
      <c r="T106" s="46">
        <f>IF(EinstWR!T48="-","-",EinstWR!T48/EinstWR!T$116*100)</f>
        <v>4199.7264809024246</v>
      </c>
      <c r="U106" s="46">
        <f>IF(EinstWR!U48="-","-",EinstWR!U48/EinstWR!U$116*100)</f>
        <v>4171.8090916222627</v>
      </c>
      <c r="V106" s="46">
        <f>IF(EinstWR!V48="-","-",EinstWR!V48/EinstWR!V$116*100)</f>
        <v>4152.7351373580086</v>
      </c>
      <c r="W106" s="46">
        <f>IF(EinstWR!W48="-","-",EinstWR!W48/EinstWR!W$116*100)</f>
        <v>4040.2579477626568</v>
      </c>
      <c r="X106" s="46">
        <f>IF(EinstWR!X48="-","-",EinstWR!X48/EinstWR!X$116*100)</f>
        <v>3837.887525168675</v>
      </c>
      <c r="Y106" s="46">
        <f>IF(EinstWR!Y48="-","-",EinstWR!Y48/EinstWR!Y$116*100)</f>
        <v>3715.7442333668605</v>
      </c>
      <c r="Z106" s="46">
        <f>IF(EinstWR!Z48="-","-",EinstWR!Z48/EinstWR!Z$116*100)</f>
        <v>3539.1215087444807</v>
      </c>
      <c r="AA106" s="46">
        <f>IF(EinstWR!AA48="-","-",EinstWR!AA48/EinstWR!AA$116*100)</f>
        <v>3372.7608481708535</v>
      </c>
      <c r="AB106" s="136"/>
      <c r="AC106" s="136"/>
      <c r="AD106" s="136"/>
    </row>
    <row r="107" spans="1:30" x14ac:dyDescent="0.2">
      <c r="B107" s="63">
        <v>1.2</v>
      </c>
      <c r="C107" s="5" t="s">
        <v>99</v>
      </c>
      <c r="D107" s="46"/>
      <c r="E107" s="46"/>
      <c r="F107" s="46"/>
      <c r="G107" s="46"/>
      <c r="H107" s="46"/>
      <c r="I107" s="46"/>
      <c r="J107" s="46"/>
      <c r="K107" s="46"/>
      <c r="L107" s="46">
        <f>IF(EinstWR!L49="-","-",EinstWR!L49/EinstWR!L$116*100)</f>
        <v>5169.6785148744948</v>
      </c>
      <c r="M107" s="46">
        <f>IF(EinstWR!M49="-","-",EinstWR!M49/EinstWR!M$116*100)</f>
        <v>5448.5113166417023</v>
      </c>
      <c r="N107" s="46">
        <f>IF(EinstWR!N49="-","-",EinstWR!N49/EinstWR!N$116*100)</f>
        <v>5705.6920119854112</v>
      </c>
      <c r="O107" s="46">
        <f>IF(EinstWR!O49="-","-",EinstWR!O49/EinstWR!O$116*100)</f>
        <v>5809.079083836451</v>
      </c>
      <c r="P107" s="46">
        <f>IF(EinstWR!P49="-","-",EinstWR!P49/EinstWR!P$116*100)</f>
        <v>6317.3295778266211</v>
      </c>
      <c r="Q107" s="46">
        <f>IF(EinstWR!Q49="-","-",EinstWR!Q49/EinstWR!Q$116*100)</f>
        <v>5485.1804178404936</v>
      </c>
      <c r="R107" s="46">
        <f>IF(EinstWR!R49="-","-",EinstWR!R49/EinstWR!R$116*100)</f>
        <v>5690.8599809695734</v>
      </c>
      <c r="S107" s="46">
        <f>IF(EinstWR!S49="-","-",EinstWR!S49/EinstWR!S$116*100)</f>
        <v>7106.246309506857</v>
      </c>
      <c r="T107" s="46">
        <f>IF(EinstWR!T49="-","-",EinstWR!T49/EinstWR!T$116*100)</f>
        <v>7473.0571174892075</v>
      </c>
      <c r="U107" s="46">
        <f>IF(EinstWR!U49="-","-",EinstWR!U49/EinstWR!U$116*100)</f>
        <v>7683.1918505942267</v>
      </c>
      <c r="V107" s="46">
        <f>IF(EinstWR!V49="-","-",EinstWR!V49/EinstWR!V$116*100)</f>
        <v>7402.415443902787</v>
      </c>
      <c r="W107" s="46">
        <f>IF(EinstWR!W49="-","-",EinstWR!W49/EinstWR!W$116*100)</f>
        <v>7360.5970565113621</v>
      </c>
      <c r="X107" s="46">
        <f>IF(EinstWR!X49="-","-",EinstWR!X49/EinstWR!X$116*100)</f>
        <v>6777.0981365496482</v>
      </c>
      <c r="Y107" s="46">
        <f>IF(EinstWR!Y49="-","-",EinstWR!Y49/EinstWR!Y$116*100)</f>
        <v>6706.0311398242502</v>
      </c>
      <c r="Z107" s="46">
        <f>IF(EinstWR!Z49="-","-",EinstWR!Z49/EinstWR!Z$116*100)</f>
        <v>5438.7492207689284</v>
      </c>
      <c r="AA107" s="46">
        <f>IF(EinstWR!AA49="-","-",EinstWR!AA49/EinstWR!AA$116*100)</f>
        <v>5603.1709265189693</v>
      </c>
      <c r="AB107" s="136"/>
      <c r="AC107" s="136"/>
      <c r="AD107" s="136"/>
    </row>
    <row r="108" spans="1:30" x14ac:dyDescent="0.2">
      <c r="B108" s="63">
        <v>2</v>
      </c>
      <c r="C108" s="5" t="s">
        <v>101</v>
      </c>
      <c r="D108" s="46"/>
      <c r="E108" s="46"/>
      <c r="F108" s="46"/>
      <c r="G108" s="46"/>
      <c r="H108" s="46"/>
      <c r="I108" s="46"/>
      <c r="J108" s="46"/>
      <c r="K108" s="46"/>
      <c r="L108" s="46">
        <f>IF(EinstWR!L50="-","-",EinstWR!L50/EinstWR!L$116*100)</f>
        <v>914.41357634548638</v>
      </c>
      <c r="M108" s="46">
        <f>IF(EinstWR!M50="-","-",EinstWR!M50/EinstWR!M$116*100)</f>
        <v>889.53956848559312</v>
      </c>
      <c r="N108" s="46">
        <f>IF(EinstWR!N50="-","-",EinstWR!N50/EinstWR!N$116*100)</f>
        <v>866.43464462882434</v>
      </c>
      <c r="O108" s="46">
        <f>IF(EinstWR!O50="-","-",EinstWR!O50/EinstWR!O$116*100)</f>
        <v>1300.0888303520162</v>
      </c>
      <c r="P108" s="46">
        <f>IF(EinstWR!P50="-","-",EinstWR!P50/EinstWR!P$116*100)</f>
        <v>1662.4698383644791</v>
      </c>
      <c r="Q108" s="46">
        <f>IF(EinstWR!Q50="-","-",EinstWR!Q50/EinstWR!Q$116*100)</f>
        <v>9779.6084652466434</v>
      </c>
      <c r="R108" s="46">
        <f>IF(EinstWR!R50="-","-",EinstWR!R50/EinstWR!R$116*100)</f>
        <v>1520.0224129610085</v>
      </c>
      <c r="S108" s="46">
        <f>IF(EinstWR!S50="-","-",EinstWR!S50/EinstWR!S$116*100)</f>
        <v>1522.4493377654512</v>
      </c>
      <c r="T108" s="46">
        <f>IF(EinstWR!T50="-","-",EinstWR!T50/EinstWR!T$116*100)</f>
        <v>1526.1822948829827</v>
      </c>
      <c r="U108" s="46">
        <f>IF(EinstWR!U50="-","-",EinstWR!U50/EinstWR!U$116*100)</f>
        <v>5724.2105263157891</v>
      </c>
      <c r="V108" s="46">
        <f>IF(EinstWR!V50="-","-",EinstWR!V50/EinstWR!V$116*100)</f>
        <v>7022.4988683584288</v>
      </c>
      <c r="W108" s="46">
        <f>IF(EinstWR!W50="-","-",EinstWR!W50/EinstWR!W$116*100)</f>
        <v>8248.2597300016041</v>
      </c>
      <c r="X108" s="46">
        <f>IF(EinstWR!X50="-","-",EinstWR!X50/EinstWR!X$116*100)</f>
        <v>7296.0656859650326</v>
      </c>
      <c r="Y108" s="46">
        <f>IF(EinstWR!Y50="-","-",EinstWR!Y50/EinstWR!Y$116*100)</f>
        <v>7710.9804493801275</v>
      </c>
      <c r="Z108" s="46">
        <f>IF(EinstWR!Z50="-","-",EinstWR!Z50/EinstWR!Z$116*100)</f>
        <v>6356.1438819094892</v>
      </c>
      <c r="AA108" s="46">
        <f>IF(EinstWR!AA50="-","-",EinstWR!AA50/EinstWR!AA$116*100)</f>
        <v>8494.342092841156</v>
      </c>
      <c r="AB108" s="136"/>
      <c r="AC108" s="136"/>
      <c r="AD108" s="136"/>
    </row>
    <row r="109" spans="1:30" x14ac:dyDescent="0.2">
      <c r="B109" s="63">
        <v>3.2</v>
      </c>
      <c r="C109" s="5" t="s">
        <v>105</v>
      </c>
      <c r="D109" s="46"/>
      <c r="E109" s="46"/>
      <c r="F109" s="46"/>
      <c r="G109" s="46"/>
      <c r="H109" s="46"/>
      <c r="I109" s="46"/>
      <c r="J109" s="46"/>
      <c r="K109" s="46"/>
      <c r="L109" s="46">
        <f>IF(EinstWR!L52="-","-",EinstWR!L52/EinstWR!L$116*100)</f>
        <v>8143.4909038803762</v>
      </c>
      <c r="M109" s="46">
        <f>IF(EinstWR!M52="-","-",EinstWR!M52/EinstWR!M$116*100)</f>
        <v>8166.4840343012738</v>
      </c>
      <c r="N109" s="46">
        <f>IF(EinstWR!N52="-","-",EinstWR!N52/EinstWR!N$116*100)</f>
        <v>7770.7982162307972</v>
      </c>
      <c r="O109" s="46">
        <f>IF(EinstWR!O52="-","-",EinstWR!O52/EinstWR!O$116*100)</f>
        <v>7704.1069602613679</v>
      </c>
      <c r="P109" s="46">
        <f>IF(EinstWR!P52="-","-",EinstWR!P52/EinstWR!P$116*100)</f>
        <v>7590.6252629060828</v>
      </c>
      <c r="Q109" s="46">
        <f>IF(EinstWR!Q52="-","-",EinstWR!Q52/EinstWR!Q$116*100)</f>
        <v>6892.1663663227337</v>
      </c>
      <c r="R109" s="46">
        <f>IF(EinstWR!R52="-","-",EinstWR!R52/EinstWR!R$116*100)</f>
        <v>6654.7480258649584</v>
      </c>
      <c r="S109" s="46">
        <f>IF(EinstWR!S52="-","-",EinstWR!S52/EinstWR!S$116*100)</f>
        <v>6717.4145449837824</v>
      </c>
      <c r="T109" s="46">
        <f>IF(EinstWR!T52="-","-",EinstWR!T52/EinstWR!T$116*100)</f>
        <v>6893.4421578493566</v>
      </c>
      <c r="U109" s="46">
        <f>IF(EinstWR!U52="-","-",EinstWR!U52/EinstWR!U$116*100)</f>
        <v>6587.8891568834033</v>
      </c>
      <c r="V109" s="46">
        <f>IF(EinstWR!V52="-","-",EinstWR!V52/EinstWR!V$116*100)</f>
        <v>5919.5055153898775</v>
      </c>
      <c r="W109" s="46">
        <f>IF(EinstWR!W52="-","-",EinstWR!W52/EinstWR!W$116*100)</f>
        <v>6515.555090168803</v>
      </c>
      <c r="X109" s="46">
        <f>IF(EinstWR!X52="-","-",EinstWR!X52/EinstWR!X$116*100)</f>
        <v>6221.6055786169545</v>
      </c>
      <c r="Y109" s="46">
        <f>IF(EinstWR!Y52="-","-",EinstWR!Y52/EinstWR!Y$116*100)</f>
        <v>5930.9949252744736</v>
      </c>
      <c r="Z109" s="46">
        <f>IF(EinstWR!Z52="-","-",EinstWR!Z52/EinstWR!Z$116*100)</f>
        <v>5547.9937131675497</v>
      </c>
      <c r="AA109" s="46">
        <f>IF(EinstWR!AA52="-","-",EinstWR!AA52/EinstWR!AA$116*100)</f>
        <v>5602.2636305576962</v>
      </c>
      <c r="AB109" s="136"/>
      <c r="AC109" s="136"/>
      <c r="AD109" s="136"/>
    </row>
    <row r="110" spans="1:30" x14ac:dyDescent="0.2">
      <c r="B110" s="64" t="s">
        <v>106</v>
      </c>
      <c r="C110" s="50" t="s">
        <v>10</v>
      </c>
      <c r="D110" s="46"/>
      <c r="E110" s="46"/>
      <c r="F110" s="46"/>
      <c r="G110" s="46"/>
      <c r="H110" s="46"/>
      <c r="I110" s="46"/>
      <c r="J110" s="46"/>
      <c r="K110" s="46"/>
      <c r="L110" s="46" t="str">
        <f>IF(EinstWR!L53="-","-",EinstWR!L53/EinstWR!L$116*100)</f>
        <v>-</v>
      </c>
      <c r="M110" s="46" t="str">
        <f>IF(EinstWR!M53="-","-",EinstWR!M53/EinstWR!M$116*100)</f>
        <v>-</v>
      </c>
      <c r="N110" s="46" t="str">
        <f>IF(EinstWR!N53="-","-",EinstWR!N53/EinstWR!N$116*100)</f>
        <v>-</v>
      </c>
      <c r="O110" s="46" t="str">
        <f>IF(EinstWR!O53="-","-",EinstWR!O53/EinstWR!O$116*100)</f>
        <v>-</v>
      </c>
      <c r="P110" s="46" t="str">
        <f>IF(EinstWR!P53="-","-",EinstWR!P53/EinstWR!P$116*100)</f>
        <v>-</v>
      </c>
      <c r="Q110" s="46" t="str">
        <f>IF(EinstWR!Q53="-","-",EinstWR!Q53/EinstWR!Q$116*100)</f>
        <v>-</v>
      </c>
      <c r="R110" s="46" t="str">
        <f>IF(EinstWR!R53="-","-",EinstWR!R53/EinstWR!R$116*100)</f>
        <v>-</v>
      </c>
      <c r="S110" s="46" t="str">
        <f>IF(EinstWR!S53="-","-",EinstWR!S53/EinstWR!S$116*100)</f>
        <v>-</v>
      </c>
      <c r="T110" s="46" t="str">
        <f>IF(EinstWR!T53="-","-",EinstWR!T53/EinstWR!T$116*100)</f>
        <v>-</v>
      </c>
      <c r="U110" s="46" t="str">
        <f>IF(EinstWR!U53="-","-",EinstWR!U53/EinstWR!U$116*100)</f>
        <v>-</v>
      </c>
      <c r="V110" s="46" t="str">
        <f>IF(EinstWR!V53="-","-",EinstWR!V53/EinstWR!V$116*100)</f>
        <v>-</v>
      </c>
      <c r="W110" s="46" t="str">
        <f>IF(EinstWR!W53="-","-",EinstWR!W53/EinstWR!W$116*100)</f>
        <v>-</v>
      </c>
      <c r="X110" s="46" t="str">
        <f>IF(EinstWR!X53="-","-",EinstWR!X53/EinstWR!X$116*100)</f>
        <v>-</v>
      </c>
      <c r="Y110" s="46" t="str">
        <f>IF(EinstWR!Y53="-","-",EinstWR!Y53/EinstWR!Y$116*100)</f>
        <v>-</v>
      </c>
      <c r="Z110" s="46" t="str">
        <f>IF(EinstWR!Z53="-","-",EinstWR!Z53/EinstWR!Z$116*100)</f>
        <v>-</v>
      </c>
      <c r="AA110" s="46" t="str">
        <f>IF(EinstWR!AA53="-","-",EinstWR!AA53/EinstWR!AA$116*100)</f>
        <v>-</v>
      </c>
      <c r="AB110" s="136"/>
      <c r="AC110" s="136"/>
      <c r="AD110" s="136"/>
    </row>
    <row r="111" spans="1:30" x14ac:dyDescent="0.2">
      <c r="B111" s="64" t="s">
        <v>107</v>
      </c>
      <c r="C111" s="50" t="s">
        <v>11</v>
      </c>
      <c r="D111" s="46"/>
      <c r="E111" s="46"/>
      <c r="F111" s="46"/>
      <c r="G111" s="46"/>
      <c r="H111" s="46"/>
      <c r="I111" s="46"/>
      <c r="J111" s="46"/>
      <c r="K111" s="46"/>
      <c r="L111" s="46">
        <f>IF(EinstWR!L54="-","-",EinstWR!L54/EinstWR!L$116*100)</f>
        <v>1357.3046154116573</v>
      </c>
      <c r="M111" s="46">
        <f>IF(EinstWR!M54="-","-",EinstWR!M54/EinstWR!M$116*100)</f>
        <v>1520.7122322277473</v>
      </c>
      <c r="N111" s="46">
        <f>IF(EinstWR!N54="-","-",EinstWR!N54/EinstWR!N$116*100)</f>
        <v>1117.9770228208968</v>
      </c>
      <c r="O111" s="46">
        <f>IF(EinstWR!O54="-","-",EinstWR!O54/EinstWR!O$116*100)</f>
        <v>1051.9485643781172</v>
      </c>
      <c r="P111" s="46">
        <f>IF(EinstWR!P54="-","-",EinstWR!P54/EinstWR!P$116*100)</f>
        <v>659.45937893089615</v>
      </c>
      <c r="Q111" s="46">
        <f>IF(EinstWR!Q54="-","-",EinstWR!Q54/EinstWR!Q$116*100)</f>
        <v>739.86523885741167</v>
      </c>
      <c r="R111" s="46">
        <f>IF(EinstWR!R54="-","-",EinstWR!R54/EinstWR!R$116*100)</f>
        <v>689.53148537053517</v>
      </c>
      <c r="S111" s="46">
        <f>IF(EinstWR!S54="-","-",EinstWR!S54/EinstWR!S$116*100)</f>
        <v>776.50817192463467</v>
      </c>
      <c r="T111" s="46">
        <f>IF(EinstWR!T54="-","-",EinstWR!T54/EinstWR!T$116*100)</f>
        <v>707.72704043791452</v>
      </c>
      <c r="U111" s="46">
        <f>IF(EinstWR!U54="-","-",EinstWR!U54/EinstWR!U$116*100)</f>
        <v>818.68093520995694</v>
      </c>
      <c r="V111" s="46">
        <f>IF(EinstWR!V54="-","-",EinstWR!V54/EinstWR!V$116*100)</f>
        <v>969.40199882350078</v>
      </c>
      <c r="W111" s="46">
        <f>IF(EinstWR!W54="-","-",EinstWR!W54/EinstWR!W$116*100)</f>
        <v>2347.1265965312073</v>
      </c>
      <c r="X111" s="46">
        <f>IF(EinstWR!X54="-","-",EinstWR!X54/EinstWR!X$116*100)</f>
        <v>2822.2401672966666</v>
      </c>
      <c r="Y111" s="46">
        <f>IF(EinstWR!Y54="-","-",EinstWR!Y54/EinstWR!Y$116*100)</f>
        <v>2591.6425198927222</v>
      </c>
      <c r="Z111" s="46">
        <f>IF(EinstWR!Z54="-","-",EinstWR!Z54/EinstWR!Z$116*100)</f>
        <v>2462.9375692692374</v>
      </c>
      <c r="AA111" s="46">
        <f>IF(EinstWR!AA54="-","-",EinstWR!AA54/EinstWR!AA$116*100)</f>
        <v>2608.3202684501653</v>
      </c>
      <c r="AB111" s="136"/>
      <c r="AC111" s="136"/>
      <c r="AD111" s="136"/>
    </row>
    <row r="112" spans="1:30" x14ac:dyDescent="0.2">
      <c r="B112" s="63">
        <v>4</v>
      </c>
      <c r="C112" s="5" t="s">
        <v>113</v>
      </c>
      <c r="D112" s="46"/>
      <c r="E112" s="46"/>
      <c r="F112" s="46"/>
      <c r="G112" s="46"/>
      <c r="H112" s="46"/>
      <c r="I112" s="46"/>
      <c r="J112" s="46"/>
      <c r="K112" s="46"/>
      <c r="L112" s="46">
        <f>IF(EinstWR!L55="-","-",EinstWR!L55/EinstWR!L$116*100)</f>
        <v>3111.2759805088449</v>
      </c>
      <c r="M112" s="46">
        <f>IF(EinstWR!M55="-","-",EinstWR!M55/EinstWR!M$116*100)</f>
        <v>3053.8083314125915</v>
      </c>
      <c r="N112" s="46">
        <f>IF(EinstWR!N55="-","-",EinstWR!N55/EinstWR!N$116*100)</f>
        <v>2985.3504977444695</v>
      </c>
      <c r="O112" s="46">
        <f>IF(EinstWR!O55="-","-",EinstWR!O55/EinstWR!O$116*100)</f>
        <v>2599.6470482979303</v>
      </c>
      <c r="P112" s="46">
        <f>IF(EinstWR!P55="-","-",EinstWR!P55/EinstWR!P$116*100)</f>
        <v>2585.4833160588037</v>
      </c>
      <c r="Q112" s="46">
        <f>IF(EinstWR!Q55="-","-",EinstWR!Q55/EinstWR!Q$116*100)</f>
        <v>2855.7240608866923</v>
      </c>
      <c r="R112" s="46">
        <f>IF(EinstWR!R55="-","-",EinstWR!R55/EinstWR!R$116*100)</f>
        <v>2983.9042476750437</v>
      </c>
      <c r="S112" s="46">
        <f>IF(EinstWR!S55="-","-",EinstWR!S55/EinstWR!S$116*100)</f>
        <v>2935.3715510118054</v>
      </c>
      <c r="T112" s="46">
        <f>IF(EinstWR!T55="-","-",EinstWR!T55/EinstWR!T$116*100)</f>
        <v>3075.3114441287453</v>
      </c>
      <c r="U112" s="46">
        <f>IF(EinstWR!U55="-","-",EinstWR!U55/EinstWR!U$116*100)</f>
        <v>2879.7872340425533</v>
      </c>
      <c r="V112" s="46">
        <f>IF(EinstWR!V55="-","-",EinstWR!V55/EinstWR!V$116*100)</f>
        <v>3016.2897111189304</v>
      </c>
      <c r="W112" s="46">
        <f>IF(EinstWR!W55="-","-",EinstWR!W55/EinstWR!W$116*100)</f>
        <v>2798.0388517023725</v>
      </c>
      <c r="X112" s="46">
        <f>IF(EinstWR!X55="-","-",EinstWR!X55/EinstWR!X$116*100)</f>
        <v>2823.2452385813167</v>
      </c>
      <c r="Y112" s="46">
        <f>IF(EinstWR!Y55="-","-",EinstWR!Y55/EinstWR!Y$116*100)</f>
        <v>2765.7654954311715</v>
      </c>
      <c r="Z112" s="46">
        <f>IF(EinstWR!Z55="-","-",EinstWR!Z55/EinstWR!Z$116*100)</f>
        <v>2764.6034118990306</v>
      </c>
      <c r="AA112" s="46">
        <f>IF(EinstWR!AA55="-","-",EinstWR!AA55/EinstWR!AA$116*100)</f>
        <v>2403.299461323078</v>
      </c>
      <c r="AB112" s="136"/>
      <c r="AC112" s="136"/>
      <c r="AD112" s="136"/>
    </row>
    <row r="113" spans="2:30" s="2" customFormat="1" ht="20.100000000000001" customHeight="1" x14ac:dyDescent="0.2">
      <c r="B113" s="72"/>
      <c r="C113" s="58" t="s">
        <v>37</v>
      </c>
      <c r="D113" s="42"/>
      <c r="E113" s="42"/>
      <c r="F113" s="42"/>
      <c r="G113" s="42"/>
      <c r="H113" s="42"/>
      <c r="I113" s="42"/>
      <c r="J113" s="42"/>
      <c r="K113" s="42"/>
      <c r="L113" s="42">
        <f>IF(EinstWR!L56="-","-",EinstWR!L56/EinstWR!L$116*100)</f>
        <v>5781.1658481422228</v>
      </c>
      <c r="M113" s="42">
        <f>IF(EinstWR!M56="-","-",EinstWR!M56/EinstWR!M$116*100)</f>
        <v>5760.3666586608706</v>
      </c>
      <c r="N113" s="42">
        <f>IF(EinstWR!N56="-","-",EinstWR!N56/EinstWR!N$116*100)</f>
        <v>5528.1287732888086</v>
      </c>
      <c r="O113" s="42">
        <f>IF(EinstWR!O56="-","-",EinstWR!O56/EinstWR!O$116*100)</f>
        <v>5531.1468868959428</v>
      </c>
      <c r="P113" s="42">
        <f>IF(EinstWR!P56="-","-",EinstWR!P56/EinstWR!P$116*100)</f>
        <v>5163.9220265730228</v>
      </c>
      <c r="Q113" s="42">
        <f>IF(EinstWR!Q56="-","-",EinstWR!Q56/EinstWR!Q$116*100)</f>
        <v>4922.1583319613928</v>
      </c>
      <c r="R113" s="42">
        <f>IF(EinstWR!R56="-","-",EinstWR!R56/EinstWR!R$116*100)</f>
        <v>4940.8622524620896</v>
      </c>
      <c r="S113" s="42">
        <f>IF(EinstWR!S56="-","-",EinstWR!S56/EinstWR!S$116*100)</f>
        <v>5205.2733230579488</v>
      </c>
      <c r="T113" s="42">
        <f>IF(EinstWR!T56="-","-",EinstWR!T56/EinstWR!T$116*100)</f>
        <v>5390.6326697444083</v>
      </c>
      <c r="U113" s="42">
        <f>IF(EinstWR!U56="-","-",EinstWR!U56/EinstWR!U$116*100)</f>
        <v>5382.9685802443355</v>
      </c>
      <c r="V113" s="42">
        <f>IF(EinstWR!V56="-","-",EinstWR!V56/EinstWR!V$116*100)</f>
        <v>5379.2623734066892</v>
      </c>
      <c r="W113" s="42">
        <f>IF(EinstWR!W56="-","-",EinstWR!W56/EinstWR!W$116*100)</f>
        <v>5561.7247179017259</v>
      </c>
      <c r="X113" s="42">
        <f>IF(EinstWR!X56="-","-",EinstWR!X56/EinstWR!X$116*100)</f>
        <v>5283.2432960524347</v>
      </c>
      <c r="Y113" s="42">
        <f>IF(EinstWR!Y56="-","-",EinstWR!Y56/EinstWR!Y$116*100)</f>
        <v>5131.8395831949438</v>
      </c>
      <c r="Z113" s="42">
        <f>IF(EinstWR!Z56="-","-",EinstWR!Z56/EinstWR!Z$116*100)</f>
        <v>4718.5247970640849</v>
      </c>
      <c r="AA113" s="42">
        <f>IF(EinstWR!AA56="-","-",EinstWR!AA56/EinstWR!AA$116*100)</f>
        <v>4681.6511791613539</v>
      </c>
      <c r="AB113" s="44"/>
      <c r="AC113" s="44"/>
      <c r="AD113" s="44"/>
    </row>
    <row r="114" spans="2:30" s="76" customFormat="1" ht="20.100000000000001" customHeight="1" x14ac:dyDescent="0.2">
      <c r="C114" s="15" t="s">
        <v>114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2:30" s="76" customFormat="1" ht="20.100000000000001" customHeight="1" x14ac:dyDescent="0.2">
      <c r="C115" s="15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2:30" s="60" customFormat="1" x14ac:dyDescent="0.2">
      <c r="B116" s="74"/>
      <c r="C116" s="60" t="s">
        <v>96</v>
      </c>
      <c r="D116" s="75"/>
      <c r="E116" s="75"/>
      <c r="F116" s="75"/>
      <c r="G116" s="75"/>
      <c r="H116" s="75"/>
      <c r="I116" s="75"/>
      <c r="J116" s="75"/>
      <c r="K116" s="75"/>
      <c r="L116" s="75">
        <v>87.487764912377202</v>
      </c>
      <c r="M116" s="75">
        <v>89.934166881633971</v>
      </c>
      <c r="N116" s="75">
        <v>92.332411331810889</v>
      </c>
      <c r="O116" s="75">
        <v>93.839741679010416</v>
      </c>
      <c r="P116" s="75">
        <v>95.640832892597075</v>
      </c>
      <c r="Q116" s="75">
        <v>97.399945684769307</v>
      </c>
      <c r="R116" s="75">
        <v>98.682755412664946</v>
      </c>
      <c r="S116" s="75">
        <v>98.525445989657641</v>
      </c>
      <c r="T116" s="75">
        <v>98.284458221618266</v>
      </c>
      <c r="U116" s="75">
        <v>100</v>
      </c>
      <c r="V116" s="75">
        <v>104.08650569023416</v>
      </c>
      <c r="W116" s="75">
        <v>108.66203982552729</v>
      </c>
      <c r="X116" s="75">
        <v>112.6166583403898</v>
      </c>
      <c r="Y116" s="75">
        <v>120.27960520702452</v>
      </c>
      <c r="Z116" s="75">
        <v>130.28105117944696</v>
      </c>
      <c r="AA116" s="75">
        <v>134.13873345357152</v>
      </c>
      <c r="AB116" s="415"/>
      <c r="AC116" s="415"/>
      <c r="AD116" s="415"/>
    </row>
    <row r="118" spans="2:30" x14ac:dyDescent="0.2">
      <c r="L118" s="46"/>
    </row>
    <row r="119" spans="2:30" x14ac:dyDescent="0.2"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136"/>
      <c r="AC119" s="136"/>
      <c r="AD119" s="136"/>
    </row>
    <row r="120" spans="2:30" x14ac:dyDescent="0.2"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136"/>
      <c r="AC120" s="136"/>
      <c r="AD120" s="136"/>
    </row>
    <row r="121" spans="2:30" x14ac:dyDescent="0.2"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136"/>
      <c r="AC121" s="136"/>
      <c r="AD121" s="136"/>
    </row>
    <row r="122" spans="2:30" x14ac:dyDescent="0.2"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136"/>
      <c r="AC122" s="136"/>
      <c r="AD122" s="136"/>
    </row>
    <row r="123" spans="2:30" x14ac:dyDescent="0.2"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136"/>
      <c r="AC123" s="136"/>
      <c r="AD123" s="136"/>
    </row>
    <row r="126" spans="2:30" x14ac:dyDescent="0.2"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0"/>
      <c r="AC126" s="380"/>
      <c r="AD126" s="380"/>
    </row>
    <row r="127" spans="2:30" x14ac:dyDescent="0.2"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0"/>
      <c r="AC127" s="380"/>
      <c r="AD127" s="380"/>
    </row>
    <row r="128" spans="2:30" x14ac:dyDescent="0.2"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0"/>
      <c r="AC128" s="380"/>
      <c r="AD128" s="380"/>
    </row>
    <row r="129" spans="12:30" x14ac:dyDescent="0.2"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0"/>
      <c r="AC129" s="380"/>
      <c r="AD129" s="380"/>
    </row>
    <row r="130" spans="12:30" x14ac:dyDescent="0.2"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0"/>
      <c r="AC130" s="380"/>
      <c r="AD130" s="380"/>
    </row>
    <row r="131" spans="12:30" x14ac:dyDescent="0.2"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8" fitToHeight="0" orientation="landscape" r:id="rId1"/>
  <headerFooter alignWithMargins="0">
    <oddFooter>&amp;L&amp;"Times New Roman,Bold Italic"&amp;12FSM Compact Economic Report - FY 2010&amp;RPage S&amp;P  of  &amp;N</oddFooter>
  </headerFooter>
  <rowBreaks count="3" manualBreakCount="3">
    <brk id="34" max="26" man="1"/>
    <brk id="58" max="26" man="1"/>
    <brk id="92" max="2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A137"/>
  <sheetViews>
    <sheetView zoomScale="80" zoomScaleNormal="80" zoomScaleSheetLayoutView="75" workbookViewId="0">
      <pane xSplit="11" topLeftCell="L1" activePane="topRight" state="frozen"/>
      <selection activeCell="A2" sqref="A2"/>
      <selection pane="topRight" activeCell="A2" sqref="A2"/>
    </sheetView>
  </sheetViews>
  <sheetFormatPr defaultRowHeight="12.75" outlineLevelCol="1" x14ac:dyDescent="0.2"/>
  <cols>
    <col min="1" max="1" width="9.140625" hidden="1" customWidth="1" outlineLevel="1"/>
    <col min="2" max="2" width="4.28515625" customWidth="1" collapsed="1"/>
    <col min="3" max="3" width="32.28515625" style="5" bestFit="1" customWidth="1"/>
    <col min="4" max="11" width="6.7109375" hidden="1" customWidth="1" outlineLevel="1"/>
    <col min="12" max="12" width="9" customWidth="1" collapsed="1"/>
    <col min="13" max="55" width="9" customWidth="1"/>
    <col min="56" max="80" width="6.85546875" customWidth="1"/>
  </cols>
  <sheetData>
    <row r="1" spans="1:27" ht="15" x14ac:dyDescent="0.2">
      <c r="B1" s="31" t="s">
        <v>746</v>
      </c>
    </row>
    <row r="3" spans="1:27" ht="20.100000000000001" customHeight="1" x14ac:dyDescent="0.2">
      <c r="B3" s="151" t="s">
        <v>39</v>
      </c>
      <c r="C3" s="48"/>
      <c r="D3" s="49" t="s">
        <v>93</v>
      </c>
      <c r="E3" s="49" t="s">
        <v>94</v>
      </c>
      <c r="F3" s="49" t="s">
        <v>95</v>
      </c>
      <c r="G3" s="49" t="s">
        <v>45</v>
      </c>
      <c r="H3" s="49" t="s">
        <v>46</v>
      </c>
      <c r="I3" s="49" t="s">
        <v>47</v>
      </c>
      <c r="J3" s="49" t="s">
        <v>48</v>
      </c>
      <c r="K3" s="49" t="s">
        <v>49</v>
      </c>
      <c r="L3" s="156" t="str">
        <f>E_ind!L$3</f>
        <v>FY95</v>
      </c>
      <c r="M3" s="156" t="str">
        <f>E_ind!M$3</f>
        <v>FY96</v>
      </c>
      <c r="N3" s="156" t="str">
        <f>E_ind!N$3</f>
        <v>FY97</v>
      </c>
      <c r="O3" s="156" t="str">
        <f>E_ind!O$3</f>
        <v>FY98</v>
      </c>
      <c r="P3" s="156" t="str">
        <f>E_ind!P$3</f>
        <v>FY99</v>
      </c>
      <c r="Q3" s="156" t="str">
        <f>E_ind!Q$3</f>
        <v>FY00</v>
      </c>
      <c r="R3" s="156" t="str">
        <f>E_ind!R$3</f>
        <v>FY01</v>
      </c>
      <c r="S3" s="156" t="str">
        <f>E_ind!S$3</f>
        <v>FY02</v>
      </c>
      <c r="T3" s="156" t="str">
        <f>E_ind!T$3</f>
        <v>FY03</v>
      </c>
      <c r="U3" s="156" t="str">
        <f>E_ind!U$3</f>
        <v>FY04</v>
      </c>
      <c r="V3" s="156" t="str">
        <f>E_ind!V$3</f>
        <v>FY05</v>
      </c>
      <c r="W3" s="156" t="str">
        <f>E_ind!W$3</f>
        <v>FY06</v>
      </c>
      <c r="X3" s="156" t="str">
        <f>E_ind!X$3</f>
        <v>FY07</v>
      </c>
      <c r="Y3" s="156" t="str">
        <f>E_ind!Y$3</f>
        <v>FY08</v>
      </c>
      <c r="Z3" s="156" t="str">
        <f>E_ind!Z$3</f>
        <v>FY09</v>
      </c>
      <c r="AA3" s="156" t="str">
        <f>E_ind!AA$3</f>
        <v>FY10</v>
      </c>
    </row>
    <row r="4" spans="1:27" ht="20.100000000000001" customHeight="1" x14ac:dyDescent="0.2">
      <c r="A4" t="s">
        <v>39</v>
      </c>
      <c r="B4" s="7" t="s">
        <v>97</v>
      </c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>
        <v>23472.78</v>
      </c>
      <c r="M4" s="51">
        <v>23575.800000000003</v>
      </c>
      <c r="N4" s="51">
        <v>22464.85</v>
      </c>
      <c r="O4" s="51">
        <v>23011.1</v>
      </c>
      <c r="P4" s="51">
        <v>24249.81</v>
      </c>
      <c r="Q4" s="51">
        <v>27153.48</v>
      </c>
      <c r="R4" s="51">
        <v>27687.010000000002</v>
      </c>
      <c r="S4" s="51">
        <v>27280.190000000002</v>
      </c>
      <c r="T4" s="51">
        <v>27493.1</v>
      </c>
      <c r="U4" s="51">
        <v>27721.01</v>
      </c>
      <c r="V4" s="51">
        <v>26871.899999999998</v>
      </c>
      <c r="W4" s="51">
        <v>26631.42</v>
      </c>
      <c r="X4" s="51">
        <v>27640.5</v>
      </c>
      <c r="Y4" s="51">
        <v>28584.14</v>
      </c>
      <c r="Z4" s="51">
        <v>30298.489999999998</v>
      </c>
      <c r="AA4" s="51">
        <v>33836.43</v>
      </c>
    </row>
    <row r="5" spans="1:27" x14ac:dyDescent="0.2">
      <c r="B5" s="7" t="s">
        <v>98</v>
      </c>
      <c r="C5" s="50" t="s">
        <v>99</v>
      </c>
      <c r="D5" s="51"/>
      <c r="E5" s="51"/>
      <c r="F5" s="51"/>
      <c r="G5" s="51"/>
      <c r="H5" s="51"/>
      <c r="I5" s="51"/>
      <c r="J5" s="51"/>
      <c r="K5" s="51"/>
      <c r="L5" s="51">
        <v>7205.2</v>
      </c>
      <c r="M5" s="51">
        <v>8063.7699999999995</v>
      </c>
      <c r="N5" s="51">
        <v>8830.01</v>
      </c>
      <c r="O5" s="51">
        <v>9200.19</v>
      </c>
      <c r="P5" s="51">
        <v>9418.92</v>
      </c>
      <c r="Q5" s="51">
        <v>9615.1999999999989</v>
      </c>
      <c r="R5" s="51">
        <v>9588.83</v>
      </c>
      <c r="S5" s="51">
        <v>9213.2799999999988</v>
      </c>
      <c r="T5" s="51">
        <v>9318.06</v>
      </c>
      <c r="U5" s="51">
        <v>9384.02</v>
      </c>
      <c r="V5" s="51">
        <v>8650.64</v>
      </c>
      <c r="W5" s="51">
        <v>8521.6</v>
      </c>
      <c r="X5" s="51">
        <v>8558.01</v>
      </c>
      <c r="Y5" s="51">
        <v>8647.07</v>
      </c>
      <c r="Z5" s="51">
        <v>8575.77</v>
      </c>
      <c r="AA5" s="51">
        <v>8947.06</v>
      </c>
    </row>
    <row r="6" spans="1:27" x14ac:dyDescent="0.2">
      <c r="B6" s="7" t="s">
        <v>100</v>
      </c>
      <c r="C6" s="50" t="s">
        <v>101</v>
      </c>
      <c r="D6" s="51"/>
      <c r="E6" s="51"/>
      <c r="F6" s="51"/>
      <c r="G6" s="51"/>
      <c r="H6" s="51"/>
      <c r="I6" s="51"/>
      <c r="J6" s="51"/>
      <c r="K6" s="51"/>
      <c r="L6" s="51">
        <v>2659.3900000000003</v>
      </c>
      <c r="M6" s="51">
        <v>2667.35</v>
      </c>
      <c r="N6" s="51">
        <v>2642.33</v>
      </c>
      <c r="O6" s="51">
        <v>2754.7</v>
      </c>
      <c r="P6" s="51">
        <v>2914.6200000000003</v>
      </c>
      <c r="Q6" s="51">
        <v>3097.4799999999996</v>
      </c>
      <c r="R6" s="51">
        <v>3202.02</v>
      </c>
      <c r="S6" s="51">
        <v>3112.65</v>
      </c>
      <c r="T6" s="51">
        <v>2772.81</v>
      </c>
      <c r="U6" s="51">
        <v>2410.9100000000003</v>
      </c>
      <c r="V6" s="51">
        <v>2507.23</v>
      </c>
      <c r="W6" s="51">
        <v>2695.67</v>
      </c>
      <c r="X6" s="51">
        <v>3570.22</v>
      </c>
      <c r="Y6" s="51">
        <v>2912.92</v>
      </c>
      <c r="Z6" s="51">
        <v>2931.1400000000003</v>
      </c>
      <c r="AA6" s="51">
        <v>3284.3900000000003</v>
      </c>
    </row>
    <row r="7" spans="1:27" x14ac:dyDescent="0.2">
      <c r="B7" s="7" t="s">
        <v>102</v>
      </c>
      <c r="C7" s="50" t="s">
        <v>103</v>
      </c>
      <c r="D7" s="51"/>
      <c r="E7" s="51"/>
      <c r="F7" s="51"/>
      <c r="G7" s="51"/>
      <c r="H7" s="51"/>
      <c r="I7" s="51"/>
      <c r="J7" s="51"/>
      <c r="K7" s="51"/>
      <c r="L7" s="51">
        <v>10254.913749107105</v>
      </c>
      <c r="M7" s="51">
        <v>9765.5942427197515</v>
      </c>
      <c r="N7" s="51">
        <v>9661.218551923037</v>
      </c>
      <c r="O7" s="51">
        <v>9604.7553682691905</v>
      </c>
      <c r="P7" s="51">
        <v>10527.44739444444</v>
      </c>
      <c r="Q7" s="51">
        <v>10130.898980399999</v>
      </c>
      <c r="R7" s="51">
        <v>10202.246835000002</v>
      </c>
      <c r="S7" s="51">
        <v>10599.859456153848</v>
      </c>
      <c r="T7" s="51">
        <v>10741.10972423077</v>
      </c>
      <c r="U7" s="51">
        <v>10704.423218076921</v>
      </c>
      <c r="V7" s="51">
        <v>9587.5021973076928</v>
      </c>
      <c r="W7" s="51">
        <v>9834.7921903846163</v>
      </c>
      <c r="X7" s="51">
        <v>10671.533907692308</v>
      </c>
      <c r="Y7" s="51">
        <v>11824.798322857143</v>
      </c>
      <c r="Z7" s="51">
        <v>13392.944</v>
      </c>
      <c r="AA7" s="51">
        <v>14837.159</v>
      </c>
    </row>
    <row r="8" spans="1:27" x14ac:dyDescent="0.2">
      <c r="B8" s="7" t="s">
        <v>104</v>
      </c>
      <c r="C8" s="50" t="s">
        <v>105</v>
      </c>
      <c r="D8" s="51"/>
      <c r="E8" s="51"/>
      <c r="F8" s="51"/>
      <c r="G8" s="51"/>
      <c r="H8" s="51"/>
      <c r="I8" s="51"/>
      <c r="J8" s="51"/>
      <c r="K8" s="51"/>
      <c r="L8" s="51">
        <v>50911.438372236531</v>
      </c>
      <c r="M8" s="51">
        <v>49884.150980441605</v>
      </c>
      <c r="N8" s="51">
        <v>41900.593541890004</v>
      </c>
      <c r="O8" s="51">
        <v>38133.394627381524</v>
      </c>
      <c r="P8" s="51">
        <v>36168.42999439768</v>
      </c>
      <c r="Q8" s="51">
        <v>37166.333947389423</v>
      </c>
      <c r="R8" s="51">
        <v>39606.726923787915</v>
      </c>
      <c r="S8" s="51">
        <v>41717.352417009723</v>
      </c>
      <c r="T8" s="51">
        <v>41053.268894963956</v>
      </c>
      <c r="U8" s="51">
        <v>39400.842101734321</v>
      </c>
      <c r="V8" s="51">
        <v>42576.539598992131</v>
      </c>
      <c r="W8" s="51">
        <v>47073.971442239308</v>
      </c>
      <c r="X8" s="51">
        <v>43816.771704274739</v>
      </c>
      <c r="Y8" s="51">
        <v>41097.555355031524</v>
      </c>
      <c r="Z8" s="51">
        <v>42316.199580036628</v>
      </c>
      <c r="AA8" s="51">
        <v>44329.669148351655</v>
      </c>
    </row>
    <row r="9" spans="1:27" x14ac:dyDescent="0.2">
      <c r="B9" s="7" t="s">
        <v>106</v>
      </c>
      <c r="C9" s="50" t="s">
        <v>10</v>
      </c>
      <c r="D9" s="51"/>
      <c r="E9" s="51"/>
      <c r="F9" s="51"/>
      <c r="G9" s="51"/>
      <c r="H9" s="51"/>
      <c r="I9" s="51"/>
      <c r="J9" s="51"/>
      <c r="K9" s="51"/>
      <c r="L9" s="51">
        <v>2091.94</v>
      </c>
      <c r="M9" s="51">
        <v>2197.71</v>
      </c>
      <c r="N9" s="51">
        <v>2203.3999999999996</v>
      </c>
      <c r="O9" s="51">
        <v>2307.9323800000002</v>
      </c>
      <c r="P9" s="51">
        <v>2732.3738400000002</v>
      </c>
      <c r="Q9" s="51">
        <v>2739.6001900000001</v>
      </c>
      <c r="R9" s="51">
        <v>2520.51145</v>
      </c>
      <c r="S9" s="51">
        <v>3156.2403400000003</v>
      </c>
      <c r="T9" s="51">
        <v>2955.1232600000003</v>
      </c>
      <c r="U9" s="51">
        <v>1952.11932</v>
      </c>
      <c r="V9" s="51">
        <v>2395.3671100000001</v>
      </c>
      <c r="W9" s="51">
        <v>2932.0060000000003</v>
      </c>
      <c r="X9" s="51">
        <v>2041.39354</v>
      </c>
      <c r="Y9" s="51">
        <v>1743.69</v>
      </c>
      <c r="Z9" s="51">
        <v>1762.03</v>
      </c>
      <c r="AA9" s="51">
        <v>1834.6200000000001</v>
      </c>
    </row>
    <row r="10" spans="1:27" x14ac:dyDescent="0.2">
      <c r="B10" s="7" t="s">
        <v>107</v>
      </c>
      <c r="C10" s="50" t="s">
        <v>11</v>
      </c>
      <c r="D10" s="51"/>
      <c r="E10" s="51"/>
      <c r="F10" s="51"/>
      <c r="G10" s="51"/>
      <c r="H10" s="51"/>
      <c r="I10" s="51"/>
      <c r="J10" s="51"/>
      <c r="K10" s="51"/>
      <c r="L10" s="51">
        <v>7103.6052739999996</v>
      </c>
      <c r="M10" s="51">
        <v>7671.1455999999998</v>
      </c>
      <c r="N10" s="51">
        <v>8617.2740699999995</v>
      </c>
      <c r="O10" s="51">
        <v>10334.54242</v>
      </c>
      <c r="P10" s="51">
        <v>10294.288075555556</v>
      </c>
      <c r="Q10" s="51">
        <v>10610.0028492</v>
      </c>
      <c r="R10" s="51">
        <v>11460.922576153846</v>
      </c>
      <c r="S10" s="51">
        <v>12592.918550769229</v>
      </c>
      <c r="T10" s="51">
        <v>13386.218897692306</v>
      </c>
      <c r="U10" s="51">
        <v>14430.858599615383</v>
      </c>
      <c r="V10" s="51">
        <v>13710.216165384614</v>
      </c>
      <c r="W10" s="51">
        <v>11491.98267576923</v>
      </c>
      <c r="X10" s="51">
        <v>11606.442502417585</v>
      </c>
      <c r="Y10" s="51">
        <v>11770.754598571428</v>
      </c>
      <c r="Z10" s="51">
        <v>11695.415886243387</v>
      </c>
      <c r="AA10" s="51">
        <v>11215.488821428571</v>
      </c>
    </row>
    <row r="11" spans="1:27" x14ac:dyDescent="0.2">
      <c r="B11" s="7" t="s">
        <v>108</v>
      </c>
      <c r="C11" s="50" t="s">
        <v>109</v>
      </c>
      <c r="D11" s="51"/>
      <c r="E11" s="51"/>
      <c r="F11" s="51"/>
      <c r="G11" s="51"/>
      <c r="H11" s="51"/>
      <c r="I11" s="51"/>
      <c r="J11" s="51"/>
      <c r="K11" s="51"/>
      <c r="L11" s="51">
        <v>2162.3000000000002</v>
      </c>
      <c r="M11" s="51">
        <v>1945.97</v>
      </c>
      <c r="N11" s="51">
        <v>2059.29</v>
      </c>
      <c r="O11" s="51">
        <v>2108.3599999999997</v>
      </c>
      <c r="P11" s="51">
        <v>2162.6000000000004</v>
      </c>
      <c r="Q11" s="51">
        <v>2217.1999999999998</v>
      </c>
      <c r="R11" s="51">
        <v>2286.7399999999998</v>
      </c>
      <c r="S11" s="51">
        <v>2493.61</v>
      </c>
      <c r="T11" s="51">
        <v>2449.4500000000003</v>
      </c>
      <c r="U11" s="51">
        <v>2575.7099999999996</v>
      </c>
      <c r="V11" s="51">
        <v>2651.83</v>
      </c>
      <c r="W11" s="51">
        <v>2719.96</v>
      </c>
      <c r="X11" s="51">
        <v>2800.03</v>
      </c>
      <c r="Y11" s="51">
        <v>3033.2699999999995</v>
      </c>
      <c r="Z11" s="51">
        <v>3125.5400000000004</v>
      </c>
      <c r="AA11" s="51">
        <v>3372.6</v>
      </c>
    </row>
    <row r="12" spans="1:27" x14ac:dyDescent="0.2">
      <c r="B12" s="51" t="s">
        <v>110</v>
      </c>
      <c r="C12" s="50" t="s">
        <v>13</v>
      </c>
      <c r="D12" s="51"/>
      <c r="E12" s="51"/>
      <c r="F12" s="51"/>
      <c r="G12" s="51"/>
      <c r="H12" s="51"/>
      <c r="I12" s="51"/>
      <c r="J12" s="51"/>
      <c r="K12" s="51"/>
      <c r="L12" s="51">
        <v>61.07</v>
      </c>
      <c r="M12" s="51">
        <v>55.78</v>
      </c>
      <c r="N12" s="51">
        <v>46.18</v>
      </c>
      <c r="O12" s="51">
        <v>40.78</v>
      </c>
      <c r="P12" s="51">
        <v>46.26</v>
      </c>
      <c r="Q12" s="51">
        <v>54</v>
      </c>
      <c r="R12" s="51">
        <v>47.160000000000004</v>
      </c>
      <c r="S12" s="51">
        <v>61.11</v>
      </c>
      <c r="T12" s="51">
        <v>49.3</v>
      </c>
      <c r="U12" s="51">
        <v>46.37</v>
      </c>
      <c r="V12" s="51">
        <v>44.53</v>
      </c>
      <c r="W12" s="51">
        <v>41.120000000000005</v>
      </c>
      <c r="X12" s="51">
        <v>47.34</v>
      </c>
      <c r="Y12" s="51">
        <v>60.58</v>
      </c>
      <c r="Z12" s="51">
        <v>127.5</v>
      </c>
      <c r="AA12" s="51">
        <v>110.37</v>
      </c>
    </row>
    <row r="13" spans="1:27" x14ac:dyDescent="0.2">
      <c r="B13" s="7" t="s">
        <v>111</v>
      </c>
      <c r="C13" s="52" t="s">
        <v>112</v>
      </c>
      <c r="D13" s="51"/>
      <c r="E13" s="51"/>
      <c r="F13" s="51"/>
      <c r="G13" s="51"/>
      <c r="H13" s="51"/>
      <c r="I13" s="51"/>
      <c r="J13" s="51"/>
      <c r="K13" s="51"/>
      <c r="L13" s="51">
        <v>111.31</v>
      </c>
      <c r="M13" s="51">
        <v>140.19999999999999</v>
      </c>
      <c r="N13" s="51">
        <v>150.35</v>
      </c>
      <c r="O13" s="51">
        <v>188.63</v>
      </c>
      <c r="P13" s="51">
        <v>209.14</v>
      </c>
      <c r="Q13" s="51">
        <v>240.53</v>
      </c>
      <c r="R13" s="51">
        <v>263.29000000000002</v>
      </c>
      <c r="S13" s="51">
        <v>298.66000000000003</v>
      </c>
      <c r="T13" s="51">
        <v>286.5</v>
      </c>
      <c r="U13" s="51">
        <v>317.87</v>
      </c>
      <c r="V13" s="51">
        <v>335.36</v>
      </c>
      <c r="W13" s="51">
        <v>393.21</v>
      </c>
      <c r="X13" s="51">
        <v>445.57</v>
      </c>
      <c r="Y13" s="51">
        <v>465.15</v>
      </c>
      <c r="Z13" s="51">
        <v>525.91999999999996</v>
      </c>
      <c r="AA13" s="51">
        <v>620.66</v>
      </c>
    </row>
    <row r="14" spans="1:27" ht="20.100000000000001" customHeight="1" x14ac:dyDescent="0.2">
      <c r="B14" s="53"/>
      <c r="C14" s="50" t="s">
        <v>37</v>
      </c>
      <c r="D14" s="44">
        <f t="shared" ref="D14:K14" si="0">SUM(D4:D11)</f>
        <v>0</v>
      </c>
      <c r="E14" s="44">
        <f t="shared" si="0"/>
        <v>0</v>
      </c>
      <c r="F14" s="44">
        <f t="shared" si="0"/>
        <v>0</v>
      </c>
      <c r="G14" s="44">
        <f t="shared" si="0"/>
        <v>0</v>
      </c>
      <c r="H14" s="44">
        <f t="shared" si="0"/>
        <v>0</v>
      </c>
      <c r="I14" s="44">
        <f t="shared" si="0"/>
        <v>0</v>
      </c>
      <c r="J14" s="44">
        <f t="shared" si="0"/>
        <v>0</v>
      </c>
      <c r="K14" s="44">
        <f t="shared" si="0"/>
        <v>0</v>
      </c>
      <c r="L14" s="44">
        <f>SUM(L4:L13)</f>
        <v>106033.94739534365</v>
      </c>
      <c r="M14" s="44">
        <f t="shared" ref="M14:Y14" si="1">SUM(M4:M13)</f>
        <v>105967.47082316138</v>
      </c>
      <c r="N14" s="44">
        <f t="shared" si="1"/>
        <v>98575.496163813033</v>
      </c>
      <c r="O14" s="44">
        <f t="shared" si="1"/>
        <v>97684.384795650709</v>
      </c>
      <c r="P14" s="44">
        <f t="shared" si="1"/>
        <v>98723.889304397671</v>
      </c>
      <c r="Q14" s="44">
        <f t="shared" si="1"/>
        <v>103024.72596698941</v>
      </c>
      <c r="R14" s="44">
        <f t="shared" si="1"/>
        <v>106865.45778494177</v>
      </c>
      <c r="S14" s="44">
        <f t="shared" si="1"/>
        <v>110525.87076393282</v>
      </c>
      <c r="T14" s="44">
        <f t="shared" si="1"/>
        <v>110504.94077688703</v>
      </c>
      <c r="U14" s="44">
        <f t="shared" si="1"/>
        <v>108944.13323942662</v>
      </c>
      <c r="V14" s="44">
        <f t="shared" si="1"/>
        <v>109331.11507168444</v>
      </c>
      <c r="W14" s="44">
        <f t="shared" si="1"/>
        <v>112335.73230839316</v>
      </c>
      <c r="X14" s="44">
        <f t="shared" si="1"/>
        <v>111197.81165438464</v>
      </c>
      <c r="Y14" s="44">
        <f t="shared" si="1"/>
        <v>110139.92827646009</v>
      </c>
      <c r="Z14" s="44">
        <f t="shared" ref="Z14:AA14" si="2">SUM(Z4:Z13)</f>
        <v>114750.94946628</v>
      </c>
      <c r="AA14" s="44">
        <f t="shared" si="2"/>
        <v>122388.44696978023</v>
      </c>
    </row>
    <row r="15" spans="1:27" ht="20.100000000000001" customHeight="1" x14ac:dyDescent="0.25">
      <c r="A15" s="45"/>
      <c r="B15" s="41" t="s">
        <v>41</v>
      </c>
      <c r="C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1:27" ht="20.100000000000001" customHeight="1" x14ac:dyDescent="0.2">
      <c r="A16" t="s">
        <v>41</v>
      </c>
      <c r="B16" s="51" t="s">
        <v>97</v>
      </c>
      <c r="C16" s="50" t="s">
        <v>1</v>
      </c>
      <c r="D16" s="51"/>
      <c r="E16" s="51"/>
      <c r="F16" s="51"/>
      <c r="G16" s="51"/>
      <c r="H16" s="51"/>
      <c r="I16" s="51"/>
      <c r="J16" s="51"/>
      <c r="K16" s="51"/>
      <c r="L16" s="51">
        <v>5530.91</v>
      </c>
      <c r="M16" s="51">
        <v>4871.25</v>
      </c>
      <c r="N16" s="51">
        <v>4403.8</v>
      </c>
      <c r="O16" s="51">
        <v>4420.5600000000004</v>
      </c>
      <c r="P16" s="51">
        <v>4728.26</v>
      </c>
      <c r="Q16" s="51">
        <v>5867.13</v>
      </c>
      <c r="R16" s="51">
        <v>5663.74</v>
      </c>
      <c r="S16" s="51">
        <v>5648.36</v>
      </c>
      <c r="T16" s="51">
        <v>5913.84</v>
      </c>
      <c r="U16" s="51">
        <v>5885.85</v>
      </c>
      <c r="V16" s="51">
        <v>5555.4</v>
      </c>
      <c r="W16" s="51">
        <v>5498.16</v>
      </c>
      <c r="X16" s="51">
        <v>5529.42</v>
      </c>
      <c r="Y16" s="51">
        <v>5179.7</v>
      </c>
      <c r="Z16" s="51">
        <v>5266.73</v>
      </c>
      <c r="AA16" s="51">
        <v>6791.48</v>
      </c>
    </row>
    <row r="17" spans="1:27" x14ac:dyDescent="0.2">
      <c r="B17" s="51" t="s">
        <v>98</v>
      </c>
      <c r="C17" s="50" t="s">
        <v>99</v>
      </c>
      <c r="D17" s="51"/>
      <c r="E17" s="51"/>
      <c r="F17" s="51"/>
      <c r="G17" s="51"/>
      <c r="H17" s="51"/>
      <c r="I17" s="51"/>
      <c r="J17" s="51"/>
      <c r="K17" s="51"/>
      <c r="L17" s="51">
        <v>0</v>
      </c>
      <c r="M17" s="51">
        <v>306.92</v>
      </c>
      <c r="N17" s="51">
        <v>674.02</v>
      </c>
      <c r="O17" s="51">
        <v>733.56</v>
      </c>
      <c r="P17" s="51">
        <v>972.32</v>
      </c>
      <c r="Q17" s="51">
        <v>1075.53</v>
      </c>
      <c r="R17" s="51">
        <v>1061.05</v>
      </c>
      <c r="S17" s="51">
        <v>1003.92</v>
      </c>
      <c r="T17" s="51">
        <v>997.28</v>
      </c>
      <c r="U17" s="51">
        <v>872.98</v>
      </c>
      <c r="V17" s="51">
        <v>726.26</v>
      </c>
      <c r="W17" s="51">
        <v>777.38</v>
      </c>
      <c r="X17" s="51">
        <v>772.54</v>
      </c>
      <c r="Y17" s="51">
        <v>598.63</v>
      </c>
      <c r="Z17" s="51">
        <v>527.48</v>
      </c>
      <c r="AA17" s="51">
        <v>535.26</v>
      </c>
    </row>
    <row r="18" spans="1:27" x14ac:dyDescent="0.2">
      <c r="B18" s="51" t="s">
        <v>100</v>
      </c>
      <c r="C18" s="50" t="s">
        <v>101</v>
      </c>
      <c r="D18" s="51"/>
      <c r="E18" s="51"/>
      <c r="F18" s="51"/>
      <c r="G18" s="51"/>
      <c r="H18" s="51"/>
      <c r="I18" s="51"/>
      <c r="J18" s="51"/>
      <c r="K18" s="51"/>
      <c r="L18" s="51">
        <v>366.39</v>
      </c>
      <c r="M18" s="51">
        <v>347.08</v>
      </c>
      <c r="N18" s="51">
        <v>277.43</v>
      </c>
      <c r="O18" s="51">
        <v>261.89999999999998</v>
      </c>
      <c r="P18" s="51">
        <v>302.70999999999998</v>
      </c>
      <c r="Q18" s="51">
        <v>308.68</v>
      </c>
      <c r="R18" s="51">
        <v>303.67</v>
      </c>
      <c r="S18" s="51">
        <v>249.73</v>
      </c>
      <c r="T18" s="51">
        <v>211.61</v>
      </c>
      <c r="U18" s="51">
        <v>208.39</v>
      </c>
      <c r="V18" s="51">
        <v>189.03</v>
      </c>
      <c r="W18" s="51">
        <v>194.19</v>
      </c>
      <c r="X18" s="51">
        <v>232.79</v>
      </c>
      <c r="Y18" s="51">
        <v>236.64</v>
      </c>
      <c r="Z18" s="51">
        <v>225.46</v>
      </c>
      <c r="AA18" s="51">
        <v>242.59</v>
      </c>
    </row>
    <row r="19" spans="1:27" x14ac:dyDescent="0.2">
      <c r="B19" s="7" t="s">
        <v>102</v>
      </c>
      <c r="C19" s="50" t="s">
        <v>103</v>
      </c>
      <c r="D19" s="51"/>
      <c r="E19" s="51"/>
      <c r="F19" s="51"/>
      <c r="G19" s="51"/>
      <c r="H19" s="51"/>
      <c r="I19" s="51"/>
      <c r="J19" s="51"/>
      <c r="K19" s="51"/>
      <c r="L19" s="51">
        <v>858.36424822498873</v>
      </c>
      <c r="M19" s="51">
        <v>817.4068710575234</v>
      </c>
      <c r="N19" s="51">
        <v>808.67034108217524</v>
      </c>
      <c r="O19" s="51">
        <v>803.94421862272088</v>
      </c>
      <c r="P19" s="51">
        <v>1724.0515844444399</v>
      </c>
      <c r="Q19" s="51">
        <v>1773.260544</v>
      </c>
      <c r="R19" s="51">
        <v>1722.2333319230768</v>
      </c>
      <c r="S19" s="51">
        <v>1690.6946480769232</v>
      </c>
      <c r="T19" s="51">
        <v>2038.2177749999998</v>
      </c>
      <c r="U19" s="51">
        <v>2197.7591561538461</v>
      </c>
      <c r="V19" s="51">
        <v>913.85176384615397</v>
      </c>
      <c r="W19" s="51">
        <v>941.14504846153841</v>
      </c>
      <c r="X19" s="51">
        <v>1400.001113076923</v>
      </c>
      <c r="Y19" s="51">
        <v>1871.7813085714286</v>
      </c>
      <c r="Z19" s="51">
        <v>2021.452</v>
      </c>
      <c r="AA19" s="51">
        <v>2336.4769999999999</v>
      </c>
    </row>
    <row r="20" spans="1:27" x14ac:dyDescent="0.2">
      <c r="B20" s="51" t="s">
        <v>104</v>
      </c>
      <c r="C20" s="50" t="s">
        <v>105</v>
      </c>
      <c r="D20" s="51"/>
      <c r="E20" s="51"/>
      <c r="F20" s="51"/>
      <c r="G20" s="51"/>
      <c r="H20" s="51"/>
      <c r="I20" s="51"/>
      <c r="J20" s="51"/>
      <c r="K20" s="51"/>
      <c r="L20" s="51">
        <v>20786.030072668575</v>
      </c>
      <c r="M20" s="51">
        <v>19422.5152140955</v>
      </c>
      <c r="N20" s="51">
        <v>15132.832970357102</v>
      </c>
      <c r="O20" s="51">
        <v>13961.741745767144</v>
      </c>
      <c r="P20" s="51">
        <v>12912.729340659278</v>
      </c>
      <c r="Q20" s="51">
        <v>14291.189794642802</v>
      </c>
      <c r="R20" s="51">
        <v>16880.981842321464</v>
      </c>
      <c r="S20" s="51">
        <v>17297.048483928662</v>
      </c>
      <c r="T20" s="51">
        <v>16055.712744093418</v>
      </c>
      <c r="U20" s="51">
        <v>14802.060610714319</v>
      </c>
      <c r="V20" s="51">
        <v>16519.879032554949</v>
      </c>
      <c r="W20" s="51">
        <v>18833.264715522058</v>
      </c>
      <c r="X20" s="51">
        <v>16238.258293285728</v>
      </c>
      <c r="Y20" s="51">
        <v>13250.948317994489</v>
      </c>
      <c r="Z20" s="51">
        <v>14389.632771428573</v>
      </c>
      <c r="AA20" s="51">
        <v>15983.520467032969</v>
      </c>
    </row>
    <row r="21" spans="1:27" x14ac:dyDescent="0.2">
      <c r="B21" s="7" t="s">
        <v>106</v>
      </c>
      <c r="C21" s="50" t="s">
        <v>10</v>
      </c>
      <c r="D21" s="51"/>
      <c r="E21" s="51"/>
      <c r="F21" s="51"/>
      <c r="G21" s="51"/>
      <c r="H21" s="51"/>
      <c r="I21" s="51"/>
      <c r="J21" s="51"/>
      <c r="K21" s="51"/>
      <c r="L21" s="51">
        <v>1013.39</v>
      </c>
      <c r="M21" s="51">
        <v>907.87</v>
      </c>
      <c r="N21" s="51">
        <v>888.47</v>
      </c>
      <c r="O21" s="51">
        <v>1014.9823799999999</v>
      </c>
      <c r="P21" s="51">
        <v>1316.39384</v>
      </c>
      <c r="Q21" s="51">
        <v>1155.1901899999998</v>
      </c>
      <c r="R21" s="51">
        <v>887.76144999999997</v>
      </c>
      <c r="S21" s="51">
        <v>1526.60034</v>
      </c>
      <c r="T21" s="51">
        <v>1336.3532599999999</v>
      </c>
      <c r="U21" s="51">
        <v>379.06932</v>
      </c>
      <c r="V21" s="51">
        <v>677.40710999999999</v>
      </c>
      <c r="W21" s="51">
        <v>1294.4560000000001</v>
      </c>
      <c r="X21" s="51">
        <v>380.79354000000001</v>
      </c>
      <c r="Y21" s="51">
        <v>63.31</v>
      </c>
      <c r="Z21" s="51">
        <v>59.73</v>
      </c>
      <c r="AA21" s="51">
        <v>59.84</v>
      </c>
    </row>
    <row r="22" spans="1:27" x14ac:dyDescent="0.2">
      <c r="B22" s="7" t="s">
        <v>107</v>
      </c>
      <c r="C22" s="50" t="s">
        <v>11</v>
      </c>
      <c r="D22" s="51"/>
      <c r="E22" s="51"/>
      <c r="F22" s="51"/>
      <c r="G22" s="51"/>
      <c r="H22" s="51"/>
      <c r="I22" s="51"/>
      <c r="J22" s="51"/>
      <c r="K22" s="51"/>
      <c r="L22" s="51">
        <v>929.38501589029499</v>
      </c>
      <c r="M22" s="51">
        <v>1062.1870048455798</v>
      </c>
      <c r="N22" s="51">
        <v>1080.6759302686628</v>
      </c>
      <c r="O22" s="51">
        <v>1125.8469189373091</v>
      </c>
      <c r="P22" s="51">
        <v>1206.27871</v>
      </c>
      <c r="Q22" s="51">
        <v>1163.7791668</v>
      </c>
      <c r="R22" s="51">
        <v>1200.1005253846154</v>
      </c>
      <c r="S22" s="51">
        <v>1427.7574188461538</v>
      </c>
      <c r="T22" s="51">
        <v>1419.0092965384615</v>
      </c>
      <c r="U22" s="51">
        <v>2176.7601307692307</v>
      </c>
      <c r="V22" s="51">
        <v>1434.2450038461538</v>
      </c>
      <c r="W22" s="51">
        <v>357.28631846153849</v>
      </c>
      <c r="X22" s="51">
        <v>521.7353015384615</v>
      </c>
      <c r="Y22" s="51">
        <v>596.93784142857135</v>
      </c>
      <c r="Z22" s="51">
        <v>570.53099999999995</v>
      </c>
      <c r="AA22" s="51">
        <v>316.38199999999995</v>
      </c>
    </row>
    <row r="23" spans="1:27" x14ac:dyDescent="0.2">
      <c r="B23" s="51" t="s">
        <v>108</v>
      </c>
      <c r="C23" s="50" t="s">
        <v>109</v>
      </c>
      <c r="D23" s="51"/>
      <c r="E23" s="51"/>
      <c r="F23" s="51"/>
      <c r="G23" s="51"/>
      <c r="H23" s="51"/>
      <c r="I23" s="51"/>
      <c r="J23" s="51"/>
      <c r="K23" s="51"/>
      <c r="L23" s="51">
        <v>661.94</v>
      </c>
      <c r="M23" s="51">
        <v>664.41</v>
      </c>
      <c r="N23" s="51">
        <v>673.21</v>
      </c>
      <c r="O23" s="51">
        <v>694.93</v>
      </c>
      <c r="P23" s="51">
        <v>683.82</v>
      </c>
      <c r="Q23" s="51">
        <v>724.11</v>
      </c>
      <c r="R23" s="51">
        <v>662.19</v>
      </c>
      <c r="S23" s="51">
        <v>776.65</v>
      </c>
      <c r="T23" s="51">
        <v>768.93</v>
      </c>
      <c r="U23" s="51">
        <v>807.02</v>
      </c>
      <c r="V23" s="51">
        <v>775.36</v>
      </c>
      <c r="W23" s="51">
        <v>813.87</v>
      </c>
      <c r="X23" s="51">
        <v>824.15</v>
      </c>
      <c r="Y23" s="51">
        <v>876.2</v>
      </c>
      <c r="Z23" s="51">
        <v>855.7</v>
      </c>
      <c r="AA23" s="51">
        <v>889.08</v>
      </c>
    </row>
    <row r="24" spans="1:27" x14ac:dyDescent="0.2">
      <c r="B24" s="51" t="s">
        <v>110</v>
      </c>
      <c r="C24" s="50" t="s">
        <v>13</v>
      </c>
      <c r="D24" s="51"/>
      <c r="E24" s="51"/>
      <c r="F24" s="51"/>
      <c r="G24" s="51"/>
      <c r="H24" s="51"/>
      <c r="I24" s="51"/>
      <c r="J24" s="51"/>
      <c r="K24" s="51"/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4.51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</row>
    <row r="25" spans="1:27" ht="20.100000000000001" customHeight="1" x14ac:dyDescent="0.2">
      <c r="B25" s="53"/>
      <c r="C25" s="50" t="s">
        <v>37</v>
      </c>
      <c r="D25" s="44">
        <f t="shared" ref="D25:L25" si="3">SUM(D16:D24)</f>
        <v>0</v>
      </c>
      <c r="E25" s="44">
        <f t="shared" si="3"/>
        <v>0</v>
      </c>
      <c r="F25" s="44">
        <f t="shared" si="3"/>
        <v>0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0</v>
      </c>
      <c r="K25" s="44">
        <f t="shared" si="3"/>
        <v>0</v>
      </c>
      <c r="L25" s="44">
        <f t="shared" si="3"/>
        <v>30146.409336783854</v>
      </c>
      <c r="M25" s="44">
        <f t="shared" ref="M25:Y25" si="4">SUM(M16:M24)</f>
        <v>28399.6390899986</v>
      </c>
      <c r="N25" s="44">
        <f t="shared" si="4"/>
        <v>23939.109241707942</v>
      </c>
      <c r="O25" s="44">
        <f t="shared" si="4"/>
        <v>23017.465263327176</v>
      </c>
      <c r="P25" s="44">
        <f t="shared" si="4"/>
        <v>23846.563475103718</v>
      </c>
      <c r="Q25" s="44">
        <f t="shared" si="4"/>
        <v>26358.869695442801</v>
      </c>
      <c r="R25" s="44">
        <f t="shared" si="4"/>
        <v>28381.727149629154</v>
      </c>
      <c r="S25" s="44">
        <f t="shared" si="4"/>
        <v>29625.270890851742</v>
      </c>
      <c r="T25" s="44">
        <f t="shared" si="4"/>
        <v>28740.953075631878</v>
      </c>
      <c r="U25" s="44">
        <f t="shared" si="4"/>
        <v>27329.889217637396</v>
      </c>
      <c r="V25" s="44">
        <f t="shared" si="4"/>
        <v>26791.432910247255</v>
      </c>
      <c r="W25" s="44">
        <f t="shared" si="4"/>
        <v>28709.752082445135</v>
      </c>
      <c r="X25" s="44">
        <f t="shared" si="4"/>
        <v>25899.688247901115</v>
      </c>
      <c r="Y25" s="44">
        <f t="shared" si="4"/>
        <v>22674.147467994491</v>
      </c>
      <c r="Z25" s="44">
        <f t="shared" ref="Z25:AA25" si="5">SUM(Z16:Z24)</f>
        <v>23916.715771428571</v>
      </c>
      <c r="AA25" s="44">
        <f t="shared" si="5"/>
        <v>27154.629467032973</v>
      </c>
    </row>
    <row r="26" spans="1:27" s="2" customFormat="1" ht="20.100000000000001" customHeight="1" x14ac:dyDescent="0.2">
      <c r="B26" s="41" t="s">
        <v>42</v>
      </c>
      <c r="C26" s="152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</row>
    <row r="27" spans="1:27" ht="20.100000000000001" customHeight="1" x14ac:dyDescent="0.2">
      <c r="A27" t="s">
        <v>42</v>
      </c>
      <c r="B27" s="51" t="s">
        <v>97</v>
      </c>
      <c r="C27" s="50" t="s">
        <v>1</v>
      </c>
      <c r="D27" s="51"/>
      <c r="E27" s="51"/>
      <c r="F27" s="51"/>
      <c r="G27" s="51"/>
      <c r="H27" s="51"/>
      <c r="I27" s="51"/>
      <c r="J27" s="51"/>
      <c r="K27" s="51"/>
      <c r="L27" s="51">
        <v>1259.3</v>
      </c>
      <c r="M27" s="51">
        <v>1467.14</v>
      </c>
      <c r="N27" s="51">
        <v>1422.7</v>
      </c>
      <c r="O27" s="51">
        <v>1492.49</v>
      </c>
      <c r="P27" s="51">
        <v>1581.55</v>
      </c>
      <c r="Q27" s="51">
        <v>1836.74</v>
      </c>
      <c r="R27" s="51">
        <v>1751.53</v>
      </c>
      <c r="S27" s="51">
        <v>1731.26</v>
      </c>
      <c r="T27" s="51">
        <v>1945.49</v>
      </c>
      <c r="U27" s="51">
        <v>1933.55</v>
      </c>
      <c r="V27" s="51">
        <v>1813.52</v>
      </c>
      <c r="W27" s="51">
        <v>1934.51</v>
      </c>
      <c r="X27" s="51">
        <v>1921.89</v>
      </c>
      <c r="Y27" s="51">
        <v>1946.49</v>
      </c>
      <c r="Z27" s="51">
        <v>2515.66</v>
      </c>
      <c r="AA27" s="51">
        <v>2247.33</v>
      </c>
    </row>
    <row r="28" spans="1:27" x14ac:dyDescent="0.2">
      <c r="B28" s="51" t="s">
        <v>98</v>
      </c>
      <c r="C28" s="50" t="s">
        <v>99</v>
      </c>
      <c r="D28" s="51"/>
      <c r="E28" s="51"/>
      <c r="F28" s="51"/>
      <c r="G28" s="51"/>
      <c r="H28" s="51"/>
      <c r="I28" s="51"/>
      <c r="J28" s="51"/>
      <c r="K28" s="51"/>
      <c r="L28" s="51">
        <v>564.96</v>
      </c>
      <c r="M28" s="51">
        <v>505.57</v>
      </c>
      <c r="N28" s="51">
        <v>770.82</v>
      </c>
      <c r="O28" s="51">
        <v>1062.17</v>
      </c>
      <c r="P28" s="51">
        <v>1152.3499999999999</v>
      </c>
      <c r="Q28" s="51">
        <v>1105.1500000000001</v>
      </c>
      <c r="R28" s="51">
        <v>783.07</v>
      </c>
      <c r="S28" s="51">
        <v>762.15</v>
      </c>
      <c r="T28" s="51">
        <v>706.32</v>
      </c>
      <c r="U28" s="51">
        <v>651.77</v>
      </c>
      <c r="V28" s="51">
        <v>570.22</v>
      </c>
      <c r="W28" s="51">
        <v>593.39</v>
      </c>
      <c r="X28" s="51">
        <v>519.54</v>
      </c>
      <c r="Y28" s="51">
        <v>483.07</v>
      </c>
      <c r="Z28" s="51">
        <v>416.05</v>
      </c>
      <c r="AA28" s="51">
        <v>375.13</v>
      </c>
    </row>
    <row r="29" spans="1:27" x14ac:dyDescent="0.2">
      <c r="B29" s="51" t="s">
        <v>100</v>
      </c>
      <c r="C29" s="50" t="s">
        <v>101</v>
      </c>
      <c r="D29" s="51"/>
      <c r="E29" s="51"/>
      <c r="F29" s="51"/>
      <c r="G29" s="51"/>
      <c r="H29" s="51"/>
      <c r="I29" s="51"/>
      <c r="J29" s="51"/>
      <c r="K29" s="51"/>
      <c r="L29" s="51">
        <v>2.13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1.24</v>
      </c>
      <c r="U29" s="51">
        <v>6.41</v>
      </c>
      <c r="V29" s="51">
        <v>8.17</v>
      </c>
      <c r="W29" s="51">
        <v>13.73</v>
      </c>
      <c r="X29" s="51">
        <v>14.21</v>
      </c>
      <c r="Y29" s="51">
        <v>11.86</v>
      </c>
      <c r="Z29" s="51">
        <v>31.04</v>
      </c>
      <c r="AA29" s="51">
        <v>103.38</v>
      </c>
    </row>
    <row r="30" spans="1:27" x14ac:dyDescent="0.2">
      <c r="B30" s="51" t="s">
        <v>102</v>
      </c>
      <c r="C30" s="50" t="s">
        <v>103</v>
      </c>
      <c r="D30" s="51"/>
      <c r="E30" s="51"/>
      <c r="F30" s="51"/>
      <c r="G30" s="51"/>
      <c r="H30" s="51"/>
      <c r="I30" s="51"/>
      <c r="J30" s="51"/>
      <c r="K30" s="51"/>
      <c r="L30" s="51">
        <v>592.69602611212918</v>
      </c>
      <c r="M30" s="51">
        <v>564.41517129165982</v>
      </c>
      <c r="N30" s="51">
        <v>558.38264301580705</v>
      </c>
      <c r="O30" s="51">
        <v>555.11928016439481</v>
      </c>
      <c r="P30" s="51">
        <v>555.28231000000005</v>
      </c>
      <c r="Q30" s="51">
        <v>519.74611920000007</v>
      </c>
      <c r="R30" s="51">
        <v>544.87703769230768</v>
      </c>
      <c r="S30" s="51">
        <v>558.72020769230767</v>
      </c>
      <c r="T30" s="51">
        <v>558.09853846153851</v>
      </c>
      <c r="U30" s="51">
        <v>544.81487076923077</v>
      </c>
      <c r="V30" s="51">
        <v>579.58824000000004</v>
      </c>
      <c r="W30" s="51">
        <v>603.83133461538466</v>
      </c>
      <c r="X30" s="51">
        <v>768.20268461538467</v>
      </c>
      <c r="Y30" s="51">
        <v>1008.6197471428571</v>
      </c>
      <c r="Z30" s="51">
        <v>1101.2819999999999</v>
      </c>
      <c r="AA30" s="51">
        <v>1144.328</v>
      </c>
    </row>
    <row r="31" spans="1:27" x14ac:dyDescent="0.2">
      <c r="B31" s="51" t="s">
        <v>104</v>
      </c>
      <c r="C31" s="50" t="s">
        <v>105</v>
      </c>
      <c r="D31" s="51"/>
      <c r="E31" s="51"/>
      <c r="F31" s="51"/>
      <c r="G31" s="51"/>
      <c r="H31" s="51"/>
      <c r="I31" s="51"/>
      <c r="J31" s="51"/>
      <c r="K31" s="51"/>
      <c r="L31" s="51">
        <v>5632.767365357141</v>
      </c>
      <c r="M31" s="51">
        <v>5902.3386608516403</v>
      </c>
      <c r="N31" s="51">
        <v>5770.9002456043945</v>
      </c>
      <c r="O31" s="51">
        <v>4515.0487543650779</v>
      </c>
      <c r="P31" s="51">
        <v>4691.1854949999997</v>
      </c>
      <c r="Q31" s="51">
        <v>4800.862394857144</v>
      </c>
      <c r="R31" s="51">
        <v>4869.6591820054937</v>
      </c>
      <c r="S31" s="51">
        <v>5896.2082451923097</v>
      </c>
      <c r="T31" s="51">
        <v>5641.6865454670324</v>
      </c>
      <c r="U31" s="51">
        <v>5473.2605443681314</v>
      </c>
      <c r="V31" s="51">
        <v>5588.7493420329665</v>
      </c>
      <c r="W31" s="51">
        <v>5648.5686405219712</v>
      </c>
      <c r="X31" s="51">
        <v>5331.8034406593415</v>
      </c>
      <c r="Y31" s="51">
        <v>4462.2563227513228</v>
      </c>
      <c r="Z31" s="51">
        <v>4410.6429532967031</v>
      </c>
      <c r="AA31" s="51">
        <v>4446.748873626374</v>
      </c>
    </row>
    <row r="32" spans="1:27" x14ac:dyDescent="0.2">
      <c r="B32" s="7" t="s">
        <v>106</v>
      </c>
      <c r="C32" s="50" t="s">
        <v>10</v>
      </c>
      <c r="D32" s="51"/>
      <c r="E32" s="51"/>
      <c r="F32" s="51"/>
      <c r="G32" s="51"/>
      <c r="H32" s="51"/>
      <c r="I32" s="51"/>
      <c r="J32" s="51"/>
      <c r="K32" s="51"/>
      <c r="L32" s="51">
        <v>154.26</v>
      </c>
      <c r="M32" s="51">
        <v>177.09</v>
      </c>
      <c r="N32" s="51">
        <v>164.34</v>
      </c>
      <c r="O32" s="51">
        <v>168.42</v>
      </c>
      <c r="P32" s="51">
        <v>161.84</v>
      </c>
      <c r="Q32" s="51">
        <v>172.03</v>
      </c>
      <c r="R32" s="51">
        <v>152</v>
      </c>
      <c r="S32" s="51">
        <v>153.22999999999999</v>
      </c>
      <c r="T32" s="51">
        <v>159.88</v>
      </c>
      <c r="U32" s="51">
        <v>126.11</v>
      </c>
      <c r="V32" s="51">
        <v>133.36000000000001</v>
      </c>
      <c r="W32" s="51">
        <v>133</v>
      </c>
      <c r="X32" s="51">
        <v>110.82</v>
      </c>
      <c r="Y32" s="51">
        <v>107.87</v>
      </c>
      <c r="Z32" s="51">
        <v>106.84</v>
      </c>
      <c r="AA32" s="51">
        <v>111.32</v>
      </c>
    </row>
    <row r="33" spans="1:27" x14ac:dyDescent="0.2">
      <c r="B33" s="7" t="s">
        <v>107</v>
      </c>
      <c r="C33" s="50" t="s">
        <v>11</v>
      </c>
      <c r="D33" s="51"/>
      <c r="E33" s="51"/>
      <c r="F33" s="51"/>
      <c r="G33" s="51"/>
      <c r="H33" s="51"/>
      <c r="I33" s="51"/>
      <c r="J33" s="51"/>
      <c r="K33" s="51"/>
      <c r="L33" s="51">
        <v>40.69</v>
      </c>
      <c r="M33" s="51">
        <v>19.309999999999999</v>
      </c>
      <c r="N33" s="51">
        <v>7.48</v>
      </c>
      <c r="O33" s="51">
        <v>11.01</v>
      </c>
      <c r="P33" s="51">
        <v>18.68</v>
      </c>
      <c r="Q33" s="51">
        <v>21.73</v>
      </c>
      <c r="R33" s="51">
        <v>163.38</v>
      </c>
      <c r="S33" s="51">
        <v>121.99</v>
      </c>
      <c r="T33" s="51">
        <v>22.93</v>
      </c>
      <c r="U33" s="51">
        <v>26.48</v>
      </c>
      <c r="V33" s="51">
        <v>31.81</v>
      </c>
      <c r="W33" s="51">
        <v>24.75</v>
      </c>
      <c r="X33" s="51">
        <v>106.45</v>
      </c>
      <c r="Y33" s="51">
        <v>52.67</v>
      </c>
      <c r="Z33" s="51">
        <v>107.965</v>
      </c>
      <c r="AA33" s="51">
        <v>103.33200000000001</v>
      </c>
    </row>
    <row r="34" spans="1:27" x14ac:dyDescent="0.2">
      <c r="B34" s="51" t="s">
        <v>108</v>
      </c>
      <c r="C34" s="50" t="s">
        <v>109</v>
      </c>
      <c r="D34" s="51"/>
      <c r="E34" s="51"/>
      <c r="F34" s="51"/>
      <c r="G34" s="51"/>
      <c r="H34" s="51"/>
      <c r="I34" s="51"/>
      <c r="J34" s="51"/>
      <c r="K34" s="51"/>
      <c r="L34" s="51">
        <v>8.66</v>
      </c>
      <c r="M34" s="51">
        <v>1.26</v>
      </c>
      <c r="N34" s="51">
        <v>1.28</v>
      </c>
      <c r="O34" s="51">
        <v>1.33</v>
      </c>
      <c r="P34" s="51">
        <v>1.35</v>
      </c>
      <c r="Q34" s="51">
        <v>2.86</v>
      </c>
      <c r="R34" s="51">
        <v>6.2</v>
      </c>
      <c r="S34" s="51">
        <v>6.14</v>
      </c>
      <c r="T34" s="51">
        <v>7.58</v>
      </c>
      <c r="U34" s="51">
        <v>11.25</v>
      </c>
      <c r="V34" s="51">
        <v>20.5</v>
      </c>
      <c r="W34" s="51">
        <v>26.52</v>
      </c>
      <c r="X34" s="51">
        <v>64.23</v>
      </c>
      <c r="Y34" s="51">
        <v>75.75</v>
      </c>
      <c r="Z34" s="51">
        <v>71.650000000000006</v>
      </c>
      <c r="AA34" s="51">
        <v>72.06</v>
      </c>
    </row>
    <row r="35" spans="1:27" x14ac:dyDescent="0.2">
      <c r="B35" s="51" t="s">
        <v>110</v>
      </c>
      <c r="C35" s="50" t="s">
        <v>13</v>
      </c>
      <c r="D35" s="51"/>
      <c r="E35" s="51"/>
      <c r="F35" s="51"/>
      <c r="G35" s="51"/>
      <c r="H35" s="51"/>
      <c r="I35" s="51"/>
      <c r="J35" s="51"/>
      <c r="K35" s="51"/>
      <c r="L35" s="51">
        <v>1.92</v>
      </c>
      <c r="M35" s="51">
        <v>1.86</v>
      </c>
      <c r="N35" s="51">
        <v>0.77</v>
      </c>
      <c r="O35" s="51">
        <v>0.95</v>
      </c>
      <c r="P35" s="51">
        <v>0.78</v>
      </c>
      <c r="Q35" s="51">
        <v>2.85</v>
      </c>
      <c r="R35" s="51">
        <v>2.74</v>
      </c>
      <c r="S35" s="51">
        <v>2.67</v>
      </c>
      <c r="T35" s="51">
        <v>2.68</v>
      </c>
      <c r="U35" s="51">
        <v>2.76</v>
      </c>
      <c r="V35" s="51">
        <v>2.02</v>
      </c>
      <c r="W35" s="51">
        <v>1.28</v>
      </c>
      <c r="X35" s="51">
        <v>5.63</v>
      </c>
      <c r="Y35" s="51">
        <v>13.18</v>
      </c>
      <c r="Z35" s="51">
        <v>77.069999999999993</v>
      </c>
      <c r="AA35" s="51">
        <v>49.15</v>
      </c>
    </row>
    <row r="36" spans="1:27" ht="20.100000000000001" customHeight="1" x14ac:dyDescent="0.2">
      <c r="B36" s="53"/>
      <c r="C36" s="50" t="s">
        <v>37</v>
      </c>
      <c r="D36" s="44">
        <f t="shared" ref="D36:L36" si="6">SUM(D27:D35)</f>
        <v>0</v>
      </c>
      <c r="E36" s="44">
        <f t="shared" si="6"/>
        <v>0</v>
      </c>
      <c r="F36" s="44">
        <f t="shared" si="6"/>
        <v>0</v>
      </c>
      <c r="G36" s="44">
        <f t="shared" si="6"/>
        <v>0</v>
      </c>
      <c r="H36" s="44">
        <f t="shared" si="6"/>
        <v>0</v>
      </c>
      <c r="I36" s="44">
        <f t="shared" si="6"/>
        <v>0</v>
      </c>
      <c r="J36" s="44">
        <f t="shared" si="6"/>
        <v>0</v>
      </c>
      <c r="K36" s="44">
        <f t="shared" si="6"/>
        <v>0</v>
      </c>
      <c r="L36" s="44">
        <f t="shared" si="6"/>
        <v>8257.3833914692714</v>
      </c>
      <c r="M36" s="44">
        <f t="shared" ref="M36:Y36" si="7">SUM(M27:M35)</f>
        <v>8638.9838321433017</v>
      </c>
      <c r="N36" s="44">
        <f t="shared" si="7"/>
        <v>8696.6728886202018</v>
      </c>
      <c r="O36" s="44">
        <f t="shared" si="7"/>
        <v>7806.5380345294725</v>
      </c>
      <c r="P36" s="44">
        <f t="shared" si="7"/>
        <v>8163.0178050000004</v>
      </c>
      <c r="Q36" s="44">
        <f t="shared" si="7"/>
        <v>8461.9685140571455</v>
      </c>
      <c r="R36" s="44">
        <f t="shared" si="7"/>
        <v>8273.4562196978004</v>
      </c>
      <c r="S36" s="44">
        <f t="shared" si="7"/>
        <v>9232.368452884617</v>
      </c>
      <c r="T36" s="44">
        <f t="shared" si="7"/>
        <v>9045.9050839285701</v>
      </c>
      <c r="U36" s="44">
        <f t="shared" si="7"/>
        <v>8776.4054151373621</v>
      </c>
      <c r="V36" s="44">
        <f t="shared" si="7"/>
        <v>8747.9375820329678</v>
      </c>
      <c r="W36" s="44">
        <f t="shared" si="7"/>
        <v>8979.5799751373579</v>
      </c>
      <c r="X36" s="44">
        <f t="shared" si="7"/>
        <v>8842.7761252747259</v>
      </c>
      <c r="Y36" s="44">
        <f t="shared" si="7"/>
        <v>8161.7660698941809</v>
      </c>
      <c r="Z36" s="44">
        <f t="shared" ref="Z36:AA36" si="8">SUM(Z27:Z35)</f>
        <v>8838.1999532967038</v>
      </c>
      <c r="AA36" s="44">
        <f t="shared" si="8"/>
        <v>8652.7788736263738</v>
      </c>
    </row>
    <row r="37" spans="1:27" s="2" customFormat="1" ht="20.100000000000001" customHeight="1" x14ac:dyDescent="0.2">
      <c r="C37" s="15" t="s">
        <v>115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27" x14ac:dyDescent="0.2">
      <c r="B38" s="51"/>
      <c r="C38" s="15" t="s">
        <v>200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  <row r="39" spans="1:27" x14ac:dyDescent="0.2">
      <c r="B39" s="51"/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 ht="15" x14ac:dyDescent="0.2">
      <c r="B40" s="148" t="s">
        <v>451</v>
      </c>
    </row>
    <row r="41" spans="1:27" x14ac:dyDescent="0.2">
      <c r="B41" s="37"/>
      <c r="C41" s="71"/>
    </row>
    <row r="42" spans="1:27" ht="20.100000000000001" customHeight="1" x14ac:dyDescent="0.2">
      <c r="B42" s="41" t="s">
        <v>43</v>
      </c>
      <c r="C42" s="55"/>
      <c r="D42" s="59" t="s">
        <v>93</v>
      </c>
      <c r="E42" s="59" t="s">
        <v>94</v>
      </c>
      <c r="F42" s="59" t="s">
        <v>95</v>
      </c>
      <c r="G42" s="59" t="s">
        <v>45</v>
      </c>
      <c r="H42" s="59" t="s">
        <v>46</v>
      </c>
      <c r="I42" s="59" t="s">
        <v>47</v>
      </c>
      <c r="J42" s="59" t="s">
        <v>48</v>
      </c>
      <c r="K42" s="59" t="s">
        <v>49</v>
      </c>
      <c r="L42" s="156" t="str">
        <f>E_ind!L$3</f>
        <v>FY95</v>
      </c>
      <c r="M42" s="156" t="str">
        <f>E_ind!M$3</f>
        <v>FY96</v>
      </c>
      <c r="N42" s="156" t="str">
        <f>E_ind!N$3</f>
        <v>FY97</v>
      </c>
      <c r="O42" s="156" t="str">
        <f>E_ind!O$3</f>
        <v>FY98</v>
      </c>
      <c r="P42" s="156" t="str">
        <f>E_ind!P$3</f>
        <v>FY99</v>
      </c>
      <c r="Q42" s="156" t="str">
        <f>E_ind!Q$3</f>
        <v>FY00</v>
      </c>
      <c r="R42" s="156" t="str">
        <f>E_ind!R$3</f>
        <v>FY01</v>
      </c>
      <c r="S42" s="156" t="str">
        <f>E_ind!S$3</f>
        <v>FY02</v>
      </c>
      <c r="T42" s="156" t="str">
        <f>E_ind!T$3</f>
        <v>FY03</v>
      </c>
      <c r="U42" s="156" t="str">
        <f>E_ind!U$3</f>
        <v>FY04</v>
      </c>
      <c r="V42" s="156" t="str">
        <f>E_ind!V$3</f>
        <v>FY05</v>
      </c>
      <c r="W42" s="156" t="str">
        <f>E_ind!W$3</f>
        <v>FY06</v>
      </c>
      <c r="X42" s="156" t="str">
        <f>E_ind!X$3</f>
        <v>FY07</v>
      </c>
      <c r="Y42" s="156" t="str">
        <f>E_ind!Y$3</f>
        <v>FY08</v>
      </c>
      <c r="Z42" s="156" t="str">
        <f>E_ind!Z$3</f>
        <v>FY09</v>
      </c>
      <c r="AA42" s="156" t="str">
        <f>E_ind!AA$3</f>
        <v>FY10</v>
      </c>
    </row>
    <row r="43" spans="1:27" ht="20.100000000000001" customHeight="1" x14ac:dyDescent="0.2">
      <c r="A43" t="s">
        <v>43</v>
      </c>
      <c r="B43" s="51" t="s">
        <v>97</v>
      </c>
      <c r="C43" s="50" t="s">
        <v>1</v>
      </c>
      <c r="D43" s="51"/>
      <c r="E43" s="51"/>
      <c r="F43" s="51"/>
      <c r="G43" s="51"/>
      <c r="H43" s="51"/>
      <c r="I43" s="51"/>
      <c r="J43" s="51"/>
      <c r="K43" s="51"/>
      <c r="L43" s="51">
        <v>12593.71</v>
      </c>
      <c r="M43" s="51">
        <v>12746.92</v>
      </c>
      <c r="N43" s="51">
        <v>11875.88</v>
      </c>
      <c r="O43" s="51">
        <v>11765.64</v>
      </c>
      <c r="P43" s="51">
        <v>12492</v>
      </c>
      <c r="Q43" s="51">
        <v>13056.3</v>
      </c>
      <c r="R43" s="51">
        <v>13409.7</v>
      </c>
      <c r="S43" s="51">
        <v>12977.78</v>
      </c>
      <c r="T43" s="51">
        <v>12643.01</v>
      </c>
      <c r="U43" s="51">
        <v>12988.38</v>
      </c>
      <c r="V43" s="51">
        <v>13809.25</v>
      </c>
      <c r="W43" s="51">
        <v>13969.99</v>
      </c>
      <c r="X43" s="51">
        <v>14945.92</v>
      </c>
      <c r="Y43" s="51">
        <v>16094.23</v>
      </c>
      <c r="Z43" s="51">
        <v>16639.03</v>
      </c>
      <c r="AA43" s="51">
        <v>19078.47</v>
      </c>
    </row>
    <row r="44" spans="1:27" x14ac:dyDescent="0.2">
      <c r="B44" s="51" t="s">
        <v>98</v>
      </c>
      <c r="C44" s="50" t="s">
        <v>99</v>
      </c>
      <c r="D44" s="51"/>
      <c r="E44" s="51"/>
      <c r="F44" s="51"/>
      <c r="G44" s="51"/>
      <c r="H44" s="51"/>
      <c r="I44" s="51"/>
      <c r="J44" s="51"/>
      <c r="K44" s="51"/>
      <c r="L44" s="51">
        <v>6177.78</v>
      </c>
      <c r="M44" s="51">
        <v>6582.42</v>
      </c>
      <c r="N44" s="51">
        <v>6425.04</v>
      </c>
      <c r="O44" s="51">
        <v>6525.45</v>
      </c>
      <c r="P44" s="51">
        <v>6332.07</v>
      </c>
      <c r="Q44" s="51">
        <v>6423.44</v>
      </c>
      <c r="R44" s="51">
        <v>6759.12</v>
      </c>
      <c r="S44" s="51">
        <v>6440.75</v>
      </c>
      <c r="T44" s="51">
        <v>6547.62</v>
      </c>
      <c r="U44" s="51">
        <v>6727.92</v>
      </c>
      <c r="V44" s="51">
        <v>6327.48</v>
      </c>
      <c r="W44" s="51">
        <v>6099.07</v>
      </c>
      <c r="X44" s="51">
        <v>6294.74</v>
      </c>
      <c r="Y44" s="51">
        <v>6575.27</v>
      </c>
      <c r="Z44" s="51">
        <v>6705.79</v>
      </c>
      <c r="AA44" s="51">
        <v>7035.16</v>
      </c>
    </row>
    <row r="45" spans="1:27" x14ac:dyDescent="0.2">
      <c r="B45" s="51" t="s">
        <v>100</v>
      </c>
      <c r="C45" s="50" t="s">
        <v>101</v>
      </c>
      <c r="D45" s="51"/>
      <c r="E45" s="51"/>
      <c r="F45" s="51"/>
      <c r="G45" s="51"/>
      <c r="H45" s="51"/>
      <c r="I45" s="51"/>
      <c r="J45" s="51"/>
      <c r="K45" s="51"/>
      <c r="L45" s="51">
        <v>2290.0700000000002</v>
      </c>
      <c r="M45" s="51">
        <v>2319.4699999999998</v>
      </c>
      <c r="N45" s="51">
        <v>2364.1</v>
      </c>
      <c r="O45" s="51">
        <v>2491.58</v>
      </c>
      <c r="P45" s="51">
        <v>2610.3200000000002</v>
      </c>
      <c r="Q45" s="51">
        <v>2753.08</v>
      </c>
      <c r="R45" s="51">
        <v>2896.85</v>
      </c>
      <c r="S45" s="51">
        <v>2861.42</v>
      </c>
      <c r="T45" s="51">
        <v>2558.46</v>
      </c>
      <c r="U45" s="51">
        <v>2168.92</v>
      </c>
      <c r="V45" s="51">
        <v>2240.59</v>
      </c>
      <c r="W45" s="51">
        <v>2389.16</v>
      </c>
      <c r="X45" s="51">
        <v>3239</v>
      </c>
      <c r="Y45" s="51">
        <v>2576.31</v>
      </c>
      <c r="Z45" s="51">
        <v>2577.34</v>
      </c>
      <c r="AA45" s="51">
        <v>2741.87</v>
      </c>
    </row>
    <row r="46" spans="1:27" x14ac:dyDescent="0.2">
      <c r="B46" s="51" t="s">
        <v>102</v>
      </c>
      <c r="C46" s="50" t="s">
        <v>103</v>
      </c>
      <c r="D46" s="51"/>
      <c r="E46" s="51"/>
      <c r="F46" s="51"/>
      <c r="G46" s="51"/>
      <c r="H46" s="51"/>
      <c r="I46" s="51"/>
      <c r="J46" s="51"/>
      <c r="K46" s="51"/>
      <c r="L46" s="51">
        <v>8192.7527689909693</v>
      </c>
      <c r="M46" s="51">
        <v>7801.8305400033942</v>
      </c>
      <c r="N46" s="51">
        <v>7718.4437606787433</v>
      </c>
      <c r="O46" s="51">
        <v>7673.3347606867765</v>
      </c>
      <c r="P46" s="51">
        <v>7675.5882988888889</v>
      </c>
      <c r="Q46" s="51">
        <v>7267.8717672000002</v>
      </c>
      <c r="R46" s="51">
        <v>7315.311185769232</v>
      </c>
      <c r="S46" s="51">
        <v>7738.8032953846159</v>
      </c>
      <c r="T46" s="51">
        <v>7497.8523230769233</v>
      </c>
      <c r="U46" s="51">
        <v>7293.2399226923071</v>
      </c>
      <c r="V46" s="51">
        <v>7409.5261603846157</v>
      </c>
      <c r="W46" s="51">
        <v>7656.0551100000002</v>
      </c>
      <c r="X46" s="51">
        <v>7771.6474846153842</v>
      </c>
      <c r="Y46" s="51">
        <v>8135.5643442857136</v>
      </c>
      <c r="Z46" s="51">
        <v>9458.6419999999998</v>
      </c>
      <c r="AA46" s="51">
        <v>10160.621999999999</v>
      </c>
    </row>
    <row r="47" spans="1:27" x14ac:dyDescent="0.2">
      <c r="B47" s="51" t="s">
        <v>104</v>
      </c>
      <c r="C47" s="50" t="s">
        <v>105</v>
      </c>
      <c r="D47" s="51"/>
      <c r="E47" s="51"/>
      <c r="F47" s="51"/>
      <c r="G47" s="51"/>
      <c r="H47" s="51"/>
      <c r="I47" s="51"/>
      <c r="J47" s="51"/>
      <c r="K47" s="51"/>
      <c r="L47" s="51">
        <v>17378.221550892857</v>
      </c>
      <c r="M47" s="51">
        <v>17184.04749217031</v>
      </c>
      <c r="N47" s="51">
        <v>14433.698731285678</v>
      </c>
      <c r="O47" s="51">
        <v>13532.627348677894</v>
      </c>
      <c r="P47" s="51">
        <v>13004.593551085367</v>
      </c>
      <c r="Q47" s="51">
        <v>13065.91164333921</v>
      </c>
      <c r="R47" s="51">
        <v>13017.15183586206</v>
      </c>
      <c r="S47" s="51">
        <v>13525.959133081058</v>
      </c>
      <c r="T47" s="51">
        <v>14114.588595403506</v>
      </c>
      <c r="U47" s="51">
        <v>14075.143766844181</v>
      </c>
      <c r="V47" s="51">
        <v>14296.314760942676</v>
      </c>
      <c r="W47" s="51">
        <v>15115.182045123844</v>
      </c>
      <c r="X47" s="51">
        <v>15099.173598901099</v>
      </c>
      <c r="Y47" s="51">
        <v>16099.908057142855</v>
      </c>
      <c r="Z47" s="51">
        <v>15951.004047619048</v>
      </c>
      <c r="AA47" s="51">
        <v>16133.137376373628</v>
      </c>
    </row>
    <row r="48" spans="1:27" x14ac:dyDescent="0.2">
      <c r="B48" s="7" t="s">
        <v>106</v>
      </c>
      <c r="C48" s="50" t="s">
        <v>10</v>
      </c>
      <c r="D48" s="51"/>
      <c r="E48" s="51"/>
      <c r="F48" s="51"/>
      <c r="G48" s="51"/>
      <c r="H48" s="51"/>
      <c r="I48" s="51"/>
      <c r="J48" s="51"/>
      <c r="K48" s="51"/>
      <c r="L48" s="51">
        <v>924.29</v>
      </c>
      <c r="M48" s="51">
        <v>1112.75</v>
      </c>
      <c r="N48" s="51">
        <v>1150.5899999999999</v>
      </c>
      <c r="O48" s="51">
        <v>1124.53</v>
      </c>
      <c r="P48" s="51">
        <v>1254.1400000000001</v>
      </c>
      <c r="Q48" s="51">
        <v>1412.38</v>
      </c>
      <c r="R48" s="51">
        <v>1480.75</v>
      </c>
      <c r="S48" s="51">
        <v>1476.41</v>
      </c>
      <c r="T48" s="51">
        <v>1458.89</v>
      </c>
      <c r="U48" s="51">
        <v>1446.94</v>
      </c>
      <c r="V48" s="51">
        <v>1584.6</v>
      </c>
      <c r="W48" s="51">
        <v>1504.55</v>
      </c>
      <c r="X48" s="51">
        <v>1549.78</v>
      </c>
      <c r="Y48" s="51">
        <v>1572.51</v>
      </c>
      <c r="Z48" s="51">
        <v>1595.46</v>
      </c>
      <c r="AA48" s="51">
        <v>1663.46</v>
      </c>
    </row>
    <row r="49" spans="1:27" x14ac:dyDescent="0.2">
      <c r="B49" s="7" t="s">
        <v>107</v>
      </c>
      <c r="C49" s="50" t="s">
        <v>11</v>
      </c>
      <c r="D49" s="51"/>
      <c r="E49" s="51"/>
      <c r="F49" s="51"/>
      <c r="G49" s="51"/>
      <c r="H49" s="51"/>
      <c r="I49" s="51"/>
      <c r="J49" s="51"/>
      <c r="K49" s="51"/>
      <c r="L49" s="51">
        <v>5432.4705178353088</v>
      </c>
      <c r="M49" s="51">
        <v>5846.4126155219628</v>
      </c>
      <c r="N49" s="51">
        <v>6647.0264666364674</v>
      </c>
      <c r="O49" s="51">
        <v>8305.9166484609123</v>
      </c>
      <c r="P49" s="51">
        <v>8113.5782144444438</v>
      </c>
      <c r="Q49" s="51">
        <v>8340.7442792000002</v>
      </c>
      <c r="R49" s="51">
        <v>8917.0608330769228</v>
      </c>
      <c r="S49" s="51">
        <v>9766.9389461538449</v>
      </c>
      <c r="T49" s="51">
        <v>10606.154206923076</v>
      </c>
      <c r="U49" s="51">
        <v>10893.240873846153</v>
      </c>
      <c r="V49" s="51">
        <v>10960.128402307691</v>
      </c>
      <c r="W49" s="51">
        <v>10374.537689230769</v>
      </c>
      <c r="X49" s="51">
        <v>10283.059907417584</v>
      </c>
      <c r="Y49" s="51">
        <v>10313.149597142858</v>
      </c>
      <c r="Z49" s="51">
        <v>10299.540886243387</v>
      </c>
      <c r="AA49" s="51">
        <v>10394.012821428571</v>
      </c>
    </row>
    <row r="50" spans="1:27" x14ac:dyDescent="0.2">
      <c r="B50" s="51" t="s">
        <v>108</v>
      </c>
      <c r="C50" s="50" t="s">
        <v>109</v>
      </c>
      <c r="D50" s="51"/>
      <c r="E50" s="51"/>
      <c r="F50" s="51"/>
      <c r="G50" s="51"/>
      <c r="H50" s="51"/>
      <c r="I50" s="51"/>
      <c r="J50" s="51"/>
      <c r="K50" s="51"/>
      <c r="L50" s="51">
        <v>1299.8</v>
      </c>
      <c r="M50" s="51">
        <v>1092.5</v>
      </c>
      <c r="N50" s="51">
        <v>1207.3399999999999</v>
      </c>
      <c r="O50" s="51">
        <v>1265.1199999999999</v>
      </c>
      <c r="P50" s="51">
        <v>1343.9</v>
      </c>
      <c r="Q50" s="51">
        <v>1358.11</v>
      </c>
      <c r="R50" s="51">
        <v>1480.69</v>
      </c>
      <c r="S50" s="51">
        <v>1579.23</v>
      </c>
      <c r="T50" s="51">
        <v>1530.88</v>
      </c>
      <c r="U50" s="51">
        <v>1622.09</v>
      </c>
      <c r="V50" s="51">
        <v>1716.26</v>
      </c>
      <c r="W50" s="51">
        <v>1729.83</v>
      </c>
      <c r="X50" s="51">
        <v>1739.96</v>
      </c>
      <c r="Y50" s="51">
        <v>1902.08</v>
      </c>
      <c r="Z50" s="51">
        <v>1992.89</v>
      </c>
      <c r="AA50" s="51">
        <v>2226.9</v>
      </c>
    </row>
    <row r="51" spans="1:27" x14ac:dyDescent="0.2">
      <c r="B51" s="51" t="s">
        <v>110</v>
      </c>
      <c r="C51" s="50" t="s">
        <v>13</v>
      </c>
      <c r="D51" s="51"/>
      <c r="E51" s="51"/>
      <c r="F51" s="51"/>
      <c r="G51" s="51"/>
      <c r="H51" s="51"/>
      <c r="I51" s="51"/>
      <c r="J51" s="51"/>
      <c r="K51" s="51"/>
      <c r="L51" s="51">
        <v>59.15</v>
      </c>
      <c r="M51" s="51">
        <v>53.92</v>
      </c>
      <c r="N51" s="51">
        <v>45.41</v>
      </c>
      <c r="O51" s="51">
        <v>39.83</v>
      </c>
      <c r="P51" s="51">
        <v>45.48</v>
      </c>
      <c r="Q51" s="51">
        <v>51.15</v>
      </c>
      <c r="R51" s="51">
        <v>44.42</v>
      </c>
      <c r="S51" s="51">
        <v>53.93</v>
      </c>
      <c r="T51" s="51">
        <v>46.62</v>
      </c>
      <c r="U51" s="51">
        <v>43.61</v>
      </c>
      <c r="V51" s="51">
        <v>42.51</v>
      </c>
      <c r="W51" s="51">
        <v>39.840000000000003</v>
      </c>
      <c r="X51" s="51">
        <v>41.71</v>
      </c>
      <c r="Y51" s="51">
        <v>47.4</v>
      </c>
      <c r="Z51" s="51">
        <v>50.43</v>
      </c>
      <c r="AA51" s="51">
        <v>61.22</v>
      </c>
    </row>
    <row r="52" spans="1:27" x14ac:dyDescent="0.2">
      <c r="B52" s="51" t="s">
        <v>111</v>
      </c>
      <c r="C52" s="50" t="s">
        <v>112</v>
      </c>
      <c r="D52" s="51"/>
      <c r="E52" s="51"/>
      <c r="F52" s="51"/>
      <c r="G52" s="51"/>
      <c r="H52" s="51"/>
      <c r="I52" s="51"/>
      <c r="J52" s="51"/>
      <c r="K52" s="51"/>
      <c r="L52" s="51">
        <v>111.31</v>
      </c>
      <c r="M52" s="51">
        <v>140.19999999999999</v>
      </c>
      <c r="N52" s="51">
        <v>150.35</v>
      </c>
      <c r="O52" s="51">
        <v>188.63</v>
      </c>
      <c r="P52" s="51">
        <v>209.14</v>
      </c>
      <c r="Q52" s="51">
        <v>240.53</v>
      </c>
      <c r="R52" s="51">
        <v>263.29000000000002</v>
      </c>
      <c r="S52" s="51">
        <v>298.66000000000003</v>
      </c>
      <c r="T52" s="51">
        <v>286.5</v>
      </c>
      <c r="U52" s="51">
        <v>317.87</v>
      </c>
      <c r="V52" s="51">
        <v>335.36</v>
      </c>
      <c r="W52" s="51">
        <v>393.21</v>
      </c>
      <c r="X52" s="51">
        <v>445.57</v>
      </c>
      <c r="Y52" s="51">
        <v>465.15</v>
      </c>
      <c r="Z52" s="51">
        <v>525.91999999999996</v>
      </c>
      <c r="AA52" s="51">
        <v>620.66</v>
      </c>
    </row>
    <row r="53" spans="1:27" ht="20.100000000000001" customHeight="1" x14ac:dyDescent="0.2">
      <c r="B53" s="53"/>
      <c r="C53" s="54" t="s">
        <v>37</v>
      </c>
      <c r="D53" s="44">
        <f t="shared" ref="D53:K53" si="9">SUM(D43:D50)</f>
        <v>0</v>
      </c>
      <c r="E53" s="44">
        <f t="shared" si="9"/>
        <v>0</v>
      </c>
      <c r="F53" s="44">
        <f t="shared" si="9"/>
        <v>0</v>
      </c>
      <c r="G53" s="44">
        <f t="shared" si="9"/>
        <v>0</v>
      </c>
      <c r="H53" s="44">
        <f t="shared" si="9"/>
        <v>0</v>
      </c>
      <c r="I53" s="44">
        <f t="shared" si="9"/>
        <v>0</v>
      </c>
      <c r="J53" s="44">
        <f t="shared" si="9"/>
        <v>0</v>
      </c>
      <c r="K53" s="44">
        <f t="shared" si="9"/>
        <v>0</v>
      </c>
      <c r="L53" s="44">
        <f>SUM(L43:L52)</f>
        <v>54459.554837719137</v>
      </c>
      <c r="M53" s="44">
        <f t="shared" ref="M53:Y53" si="10">SUM(M43:M52)</f>
        <v>54880.470647695664</v>
      </c>
      <c r="N53" s="44">
        <f t="shared" si="10"/>
        <v>52017.878958600879</v>
      </c>
      <c r="O53" s="44">
        <f t="shared" si="10"/>
        <v>52912.658757825586</v>
      </c>
      <c r="P53" s="44">
        <f t="shared" si="10"/>
        <v>53080.8100644187</v>
      </c>
      <c r="Q53" s="44">
        <f t="shared" si="10"/>
        <v>53969.517689739208</v>
      </c>
      <c r="R53" s="44">
        <f t="shared" si="10"/>
        <v>55584.343854708219</v>
      </c>
      <c r="S53" s="44">
        <f t="shared" si="10"/>
        <v>56719.88137461953</v>
      </c>
      <c r="T53" s="44">
        <f t="shared" si="10"/>
        <v>57290.575125403506</v>
      </c>
      <c r="U53" s="44">
        <f t="shared" si="10"/>
        <v>57577.354563382643</v>
      </c>
      <c r="V53" s="44">
        <f t="shared" si="10"/>
        <v>58722.019323634988</v>
      </c>
      <c r="W53" s="44">
        <f t="shared" si="10"/>
        <v>59271.424844354609</v>
      </c>
      <c r="X53" s="44">
        <f t="shared" si="10"/>
        <v>61410.560990934064</v>
      </c>
      <c r="Y53" s="44">
        <f t="shared" si="10"/>
        <v>63781.571998571439</v>
      </c>
      <c r="Z53" s="44">
        <f t="shared" ref="Z53:AA53" si="11">SUM(Z43:Z52)</f>
        <v>65796.046933862439</v>
      </c>
      <c r="AA53" s="44">
        <f t="shared" si="11"/>
        <v>70115.512197802193</v>
      </c>
    </row>
    <row r="54" spans="1:27" ht="20.100000000000001" customHeight="1" x14ac:dyDescent="0.2">
      <c r="B54" s="41" t="s">
        <v>44</v>
      </c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</row>
    <row r="55" spans="1:27" ht="20.100000000000001" customHeight="1" x14ac:dyDescent="0.2">
      <c r="A55" t="s">
        <v>44</v>
      </c>
      <c r="B55" s="51" t="s">
        <v>97</v>
      </c>
      <c r="C55" s="50" t="s">
        <v>1</v>
      </c>
      <c r="D55" s="51"/>
      <c r="E55" s="51"/>
      <c r="F55" s="51"/>
      <c r="G55" s="51"/>
      <c r="H55" s="51"/>
      <c r="I55" s="51"/>
      <c r="J55" s="51"/>
      <c r="K55" s="51"/>
      <c r="L55" s="51">
        <v>4088.86</v>
      </c>
      <c r="M55" s="51">
        <v>4490.49</v>
      </c>
      <c r="N55" s="51">
        <v>4762.47</v>
      </c>
      <c r="O55" s="51">
        <v>5332.41</v>
      </c>
      <c r="P55" s="51">
        <v>5448</v>
      </c>
      <c r="Q55" s="51">
        <v>6393.31</v>
      </c>
      <c r="R55" s="51">
        <v>6862.04</v>
      </c>
      <c r="S55" s="51">
        <v>6922.79</v>
      </c>
      <c r="T55" s="51">
        <v>6990.76</v>
      </c>
      <c r="U55" s="51">
        <v>6913.23</v>
      </c>
      <c r="V55" s="51">
        <v>5693.73</v>
      </c>
      <c r="W55" s="51">
        <v>5228.76</v>
      </c>
      <c r="X55" s="51">
        <v>5243.27</v>
      </c>
      <c r="Y55" s="51">
        <v>5363.72</v>
      </c>
      <c r="Z55" s="51">
        <v>5877.07</v>
      </c>
      <c r="AA55" s="51">
        <v>5719.15</v>
      </c>
    </row>
    <row r="56" spans="1:27" x14ac:dyDescent="0.2">
      <c r="B56" s="51" t="s">
        <v>98</v>
      </c>
      <c r="C56" s="50" t="s">
        <v>99</v>
      </c>
      <c r="D56" s="51"/>
      <c r="E56" s="51"/>
      <c r="F56" s="51"/>
      <c r="G56" s="51"/>
      <c r="H56" s="51"/>
      <c r="I56" s="51"/>
      <c r="J56" s="51"/>
      <c r="K56" s="51"/>
      <c r="L56" s="51">
        <v>462.46</v>
      </c>
      <c r="M56" s="51">
        <v>668.86</v>
      </c>
      <c r="N56" s="51">
        <v>960.13</v>
      </c>
      <c r="O56" s="51">
        <v>879.01</v>
      </c>
      <c r="P56" s="51">
        <v>962.18</v>
      </c>
      <c r="Q56" s="51">
        <v>1011.08</v>
      </c>
      <c r="R56" s="51">
        <v>985.59</v>
      </c>
      <c r="S56" s="51">
        <v>1006.46</v>
      </c>
      <c r="T56" s="51">
        <v>1066.8399999999999</v>
      </c>
      <c r="U56" s="51">
        <v>1131.3499999999999</v>
      </c>
      <c r="V56" s="51">
        <v>1026.68</v>
      </c>
      <c r="W56" s="51">
        <v>1051.76</v>
      </c>
      <c r="X56" s="51">
        <v>971.19</v>
      </c>
      <c r="Y56" s="51">
        <v>990.1</v>
      </c>
      <c r="Z56" s="51">
        <v>926.45</v>
      </c>
      <c r="AA56" s="51">
        <v>1001.51</v>
      </c>
    </row>
    <row r="57" spans="1:27" x14ac:dyDescent="0.2">
      <c r="B57" s="51" t="s">
        <v>100</v>
      </c>
      <c r="C57" s="50" t="s">
        <v>101</v>
      </c>
      <c r="D57" s="51"/>
      <c r="E57" s="51"/>
      <c r="F57" s="51"/>
      <c r="G57" s="51"/>
      <c r="H57" s="51"/>
      <c r="I57" s="51"/>
      <c r="J57" s="51"/>
      <c r="K57" s="51"/>
      <c r="L57" s="51">
        <v>0.8</v>
      </c>
      <c r="M57" s="51">
        <v>0.8</v>
      </c>
      <c r="N57" s="51">
        <v>0.8</v>
      </c>
      <c r="O57" s="51">
        <v>1.22</v>
      </c>
      <c r="P57" s="51">
        <v>1.59</v>
      </c>
      <c r="Q57" s="51">
        <v>35.72</v>
      </c>
      <c r="R57" s="51">
        <v>1.5</v>
      </c>
      <c r="S57" s="51">
        <v>1.5</v>
      </c>
      <c r="T57" s="51">
        <v>1.5</v>
      </c>
      <c r="U57" s="51">
        <v>27.19</v>
      </c>
      <c r="V57" s="51">
        <v>69.44</v>
      </c>
      <c r="W57" s="51">
        <v>98.59</v>
      </c>
      <c r="X57" s="51">
        <v>84.22</v>
      </c>
      <c r="Y57" s="51">
        <v>88.11</v>
      </c>
      <c r="Z57" s="51">
        <v>97.3</v>
      </c>
      <c r="AA57" s="51">
        <v>196.55</v>
      </c>
    </row>
    <row r="58" spans="1:27" x14ac:dyDescent="0.2">
      <c r="B58" s="51" t="s">
        <v>102</v>
      </c>
      <c r="C58" s="50" t="s">
        <v>103</v>
      </c>
      <c r="D58" s="51"/>
      <c r="E58" s="51"/>
      <c r="F58" s="51"/>
      <c r="G58" s="51"/>
      <c r="H58" s="51"/>
      <c r="I58" s="51"/>
      <c r="J58" s="51"/>
      <c r="K58" s="51"/>
      <c r="L58" s="51">
        <v>611.10070577901729</v>
      </c>
      <c r="M58" s="51">
        <v>581.94166036717388</v>
      </c>
      <c r="N58" s="51">
        <v>575.72180714631213</v>
      </c>
      <c r="O58" s="51">
        <v>572.3571087952995</v>
      </c>
      <c r="P58" s="51">
        <v>572.52520111111107</v>
      </c>
      <c r="Q58" s="51">
        <v>570.02055000000007</v>
      </c>
      <c r="R58" s="51">
        <v>619.8252796153846</v>
      </c>
      <c r="S58" s="51">
        <v>611.6413050000001</v>
      </c>
      <c r="T58" s="51">
        <v>646.94108769230763</v>
      </c>
      <c r="U58" s="51">
        <v>668.60926846153848</v>
      </c>
      <c r="V58" s="51">
        <v>684.53603307692299</v>
      </c>
      <c r="W58" s="51">
        <v>633.76069730769234</v>
      </c>
      <c r="X58" s="51">
        <v>731.68262538461533</v>
      </c>
      <c r="Y58" s="51">
        <v>808.83292285714288</v>
      </c>
      <c r="Z58" s="51">
        <v>811.56799999999998</v>
      </c>
      <c r="AA58" s="51">
        <v>1195.732</v>
      </c>
    </row>
    <row r="59" spans="1:27" x14ac:dyDescent="0.2">
      <c r="B59" s="51" t="s">
        <v>104</v>
      </c>
      <c r="C59" s="50" t="s">
        <v>105</v>
      </c>
      <c r="D59" s="51"/>
      <c r="E59" s="51"/>
      <c r="F59" s="51"/>
      <c r="G59" s="51"/>
      <c r="H59" s="51"/>
      <c r="I59" s="51"/>
      <c r="J59" s="51"/>
      <c r="K59" s="51"/>
      <c r="L59" s="51">
        <v>7114.4193833179561</v>
      </c>
      <c r="M59" s="51">
        <v>7375.2496133241557</v>
      </c>
      <c r="N59" s="51">
        <v>6563.161594642831</v>
      </c>
      <c r="O59" s="51">
        <v>6123.976778571403</v>
      </c>
      <c r="P59" s="51">
        <v>5559.9216076530374</v>
      </c>
      <c r="Q59" s="51">
        <v>5008.3701145502637</v>
      </c>
      <c r="R59" s="51">
        <v>4838.934063598901</v>
      </c>
      <c r="S59" s="51">
        <v>4998.136554807691</v>
      </c>
      <c r="T59" s="51">
        <v>5241.2810099999979</v>
      </c>
      <c r="U59" s="51">
        <v>5050.3771798076932</v>
      </c>
      <c r="V59" s="51">
        <v>6171.5964634615384</v>
      </c>
      <c r="W59" s="51">
        <v>7476.9560410714303</v>
      </c>
      <c r="X59" s="51">
        <v>7147.5363714285713</v>
      </c>
      <c r="Y59" s="51">
        <v>7284.4426571428567</v>
      </c>
      <c r="Z59" s="51">
        <v>7564.9198076923067</v>
      </c>
      <c r="AA59" s="51">
        <v>7766.2624313186807</v>
      </c>
    </row>
    <row r="60" spans="1:27" x14ac:dyDescent="0.2">
      <c r="B60" s="7" t="s">
        <v>106</v>
      </c>
      <c r="C60" s="50" t="s">
        <v>10</v>
      </c>
      <c r="D60" s="51"/>
      <c r="E60" s="51"/>
      <c r="F60" s="51"/>
      <c r="G60" s="51"/>
      <c r="H60" s="51"/>
      <c r="I60" s="51"/>
      <c r="J60" s="51"/>
      <c r="K60" s="51"/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</row>
    <row r="61" spans="1:27" x14ac:dyDescent="0.2">
      <c r="B61" s="7" t="s">
        <v>107</v>
      </c>
      <c r="C61" s="50" t="s">
        <v>11</v>
      </c>
      <c r="D61" s="51"/>
      <c r="E61" s="51"/>
      <c r="F61" s="51"/>
      <c r="G61" s="51"/>
      <c r="H61" s="51"/>
      <c r="I61" s="51"/>
      <c r="J61" s="51"/>
      <c r="K61" s="51"/>
      <c r="L61" s="51">
        <v>701.0597402743964</v>
      </c>
      <c r="M61" s="51">
        <v>743.23597963245697</v>
      </c>
      <c r="N61" s="51">
        <v>882.09167309486941</v>
      </c>
      <c r="O61" s="51">
        <v>891.76885260177869</v>
      </c>
      <c r="P61" s="51">
        <v>955.75115111111108</v>
      </c>
      <c r="Q61" s="51">
        <v>1083.7494032</v>
      </c>
      <c r="R61" s="51">
        <v>1180.3812176923077</v>
      </c>
      <c r="S61" s="51">
        <v>1276.2321857692307</v>
      </c>
      <c r="T61" s="51">
        <v>1338.1253942307692</v>
      </c>
      <c r="U61" s="51">
        <v>1334.3775949999999</v>
      </c>
      <c r="V61" s="51">
        <v>1284.0327592307692</v>
      </c>
      <c r="W61" s="51">
        <v>735.40866807692316</v>
      </c>
      <c r="X61" s="51">
        <v>695.19729346153849</v>
      </c>
      <c r="Y61" s="51">
        <v>807.99715999999989</v>
      </c>
      <c r="Z61" s="51">
        <v>717.37900000000002</v>
      </c>
      <c r="AA61" s="51">
        <v>401.762</v>
      </c>
    </row>
    <row r="62" spans="1:27" x14ac:dyDescent="0.2">
      <c r="B62" s="51" t="s">
        <v>108</v>
      </c>
      <c r="C62" s="50" t="s">
        <v>109</v>
      </c>
      <c r="D62" s="51"/>
      <c r="E62" s="51"/>
      <c r="F62" s="51"/>
      <c r="G62" s="51"/>
      <c r="H62" s="51"/>
      <c r="I62" s="51"/>
      <c r="J62" s="51"/>
      <c r="K62" s="51"/>
      <c r="L62" s="51">
        <v>191.9</v>
      </c>
      <c r="M62" s="51">
        <v>187.8</v>
      </c>
      <c r="N62" s="51">
        <v>177.46</v>
      </c>
      <c r="O62" s="51">
        <v>146.97999999999999</v>
      </c>
      <c r="P62" s="51">
        <v>133.53</v>
      </c>
      <c r="Q62" s="51">
        <v>132.12</v>
      </c>
      <c r="R62" s="51">
        <v>137.66</v>
      </c>
      <c r="S62" s="51">
        <v>131.59</v>
      </c>
      <c r="T62" s="51">
        <v>142.06</v>
      </c>
      <c r="U62" s="51">
        <v>135.35</v>
      </c>
      <c r="V62" s="51">
        <v>139.71</v>
      </c>
      <c r="W62" s="51">
        <v>149.74</v>
      </c>
      <c r="X62" s="51">
        <v>171.69</v>
      </c>
      <c r="Y62" s="51">
        <v>179.24</v>
      </c>
      <c r="Z62" s="51">
        <v>205.3</v>
      </c>
      <c r="AA62" s="51">
        <v>184.56</v>
      </c>
    </row>
    <row r="63" spans="1:27" x14ac:dyDescent="0.2">
      <c r="B63" s="51" t="s">
        <v>110</v>
      </c>
      <c r="C63" s="50" t="s">
        <v>13</v>
      </c>
      <c r="D63" s="51"/>
      <c r="E63" s="51"/>
      <c r="F63" s="51"/>
      <c r="G63" s="51"/>
      <c r="H63" s="51"/>
      <c r="I63" s="51"/>
      <c r="J63" s="51"/>
      <c r="K63" s="51"/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</row>
    <row r="64" spans="1:27" ht="20.100000000000001" customHeight="1" x14ac:dyDescent="0.2">
      <c r="B64" s="57"/>
      <c r="C64" s="58" t="s">
        <v>37</v>
      </c>
      <c r="D64" s="42">
        <f t="shared" ref="D64:K64" si="12">SUM(D54:D61)</f>
        <v>0</v>
      </c>
      <c r="E64" s="42">
        <f t="shared" si="12"/>
        <v>0</v>
      </c>
      <c r="F64" s="42">
        <f t="shared" si="12"/>
        <v>0</v>
      </c>
      <c r="G64" s="42">
        <f t="shared" si="12"/>
        <v>0</v>
      </c>
      <c r="H64" s="42">
        <f t="shared" si="12"/>
        <v>0</v>
      </c>
      <c r="I64" s="42">
        <f t="shared" si="12"/>
        <v>0</v>
      </c>
      <c r="J64" s="42">
        <f t="shared" si="12"/>
        <v>0</v>
      </c>
      <c r="K64" s="42">
        <f t="shared" si="12"/>
        <v>0</v>
      </c>
      <c r="L64" s="42">
        <f>SUM(L55:L63)</f>
        <v>13170.599829371371</v>
      </c>
      <c r="M64" s="42">
        <f t="shared" ref="M64:Y64" si="13">SUM(M55:M63)</f>
        <v>14048.377253323786</v>
      </c>
      <c r="N64" s="42">
        <f t="shared" si="13"/>
        <v>13921.835074884013</v>
      </c>
      <c r="O64" s="42">
        <f t="shared" si="13"/>
        <v>13947.722739968482</v>
      </c>
      <c r="P64" s="42">
        <f t="shared" si="13"/>
        <v>13633.497959875262</v>
      </c>
      <c r="Q64" s="42">
        <f t="shared" si="13"/>
        <v>14234.370067750266</v>
      </c>
      <c r="R64" s="42">
        <f t="shared" si="13"/>
        <v>14625.930560906592</v>
      </c>
      <c r="S64" s="42">
        <f t="shared" si="13"/>
        <v>14948.350045576923</v>
      </c>
      <c r="T64" s="42">
        <f t="shared" si="13"/>
        <v>15427.507491923076</v>
      </c>
      <c r="U64" s="42">
        <f t="shared" si="13"/>
        <v>15260.484043269233</v>
      </c>
      <c r="V64" s="42">
        <f t="shared" si="13"/>
        <v>15069.72525576923</v>
      </c>
      <c r="W64" s="42">
        <f t="shared" si="13"/>
        <v>15374.975406456047</v>
      </c>
      <c r="X64" s="42">
        <f t="shared" si="13"/>
        <v>15044.786290274727</v>
      </c>
      <c r="Y64" s="42">
        <f t="shared" si="13"/>
        <v>15522.44274</v>
      </c>
      <c r="Z64" s="42">
        <f t="shared" ref="Z64:AA64" si="14">SUM(Z55:Z63)</f>
        <v>16199.986807692307</v>
      </c>
      <c r="AA64" s="42">
        <f t="shared" si="14"/>
        <v>16465.526431318682</v>
      </c>
    </row>
    <row r="65" spans="3:27" s="2" customFormat="1" ht="20.100000000000001" customHeight="1" x14ac:dyDescent="0.2">
      <c r="C65" s="15" t="s">
        <v>115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</row>
    <row r="66" spans="3:27" x14ac:dyDescent="0.2">
      <c r="C66" s="15" t="s">
        <v>200</v>
      </c>
    </row>
    <row r="67" spans="3:27" x14ac:dyDescent="0.2">
      <c r="C67"/>
    </row>
    <row r="68" spans="3:27" ht="15" customHeight="1" x14ac:dyDescent="0.2">
      <c r="C68"/>
    </row>
    <row r="69" spans="3:27" x14ac:dyDescent="0.2">
      <c r="C69"/>
    </row>
    <row r="70" spans="3:27" x14ac:dyDescent="0.2">
      <c r="C70"/>
    </row>
    <row r="71" spans="3:27" x14ac:dyDescent="0.2">
      <c r="C71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3:27" x14ac:dyDescent="0.2">
      <c r="C72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3:27" x14ac:dyDescent="0.2">
      <c r="C73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spans="3:27" x14ac:dyDescent="0.2">
      <c r="C74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3:27" x14ac:dyDescent="0.2">
      <c r="C75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3:27" x14ac:dyDescent="0.2">
      <c r="C76"/>
    </row>
    <row r="77" spans="3:27" x14ac:dyDescent="0.2">
      <c r="C77"/>
    </row>
    <row r="78" spans="3:27" x14ac:dyDescent="0.2">
      <c r="C78"/>
    </row>
    <row r="79" spans="3:27" x14ac:dyDescent="0.2">
      <c r="C79"/>
    </row>
    <row r="80" spans="3:27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21" x14ac:dyDescent="0.2">
      <c r="C129"/>
    </row>
    <row r="130" spans="3:21" x14ac:dyDescent="0.2">
      <c r="C130"/>
    </row>
    <row r="131" spans="3:21" x14ac:dyDescent="0.2">
      <c r="C131"/>
    </row>
    <row r="132" spans="3:21" x14ac:dyDescent="0.2">
      <c r="C132"/>
    </row>
    <row r="133" spans="3:21" x14ac:dyDescent="0.2">
      <c r="C133"/>
    </row>
    <row r="134" spans="3:21" x14ac:dyDescent="0.2">
      <c r="C134"/>
    </row>
    <row r="135" spans="3:21" x14ac:dyDescent="0.2">
      <c r="C135"/>
    </row>
    <row r="136" spans="3:21" x14ac:dyDescent="0.2">
      <c r="C136"/>
    </row>
    <row r="137" spans="3:21" x14ac:dyDescent="0.2">
      <c r="U137" s="61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8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39" max="2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AA293"/>
  <sheetViews>
    <sheetView topLeftCell="C1" zoomScale="80" zoomScaleNormal="80" zoomScaleSheetLayoutView="75" workbookViewId="0">
      <pane xSplit="9" topLeftCell="L1" activePane="topRight" state="frozen"/>
      <selection activeCell="A2" sqref="A2"/>
      <selection pane="topRight" activeCell="A2" sqref="A2"/>
    </sheetView>
  </sheetViews>
  <sheetFormatPr defaultRowHeight="12.75" outlineLevelCol="1" x14ac:dyDescent="0.2"/>
  <cols>
    <col min="1" max="2" width="7.7109375" hidden="1" customWidth="1" outlineLevel="1"/>
    <col min="3" max="3" width="36" customWidth="1" collapsed="1"/>
    <col min="4" max="11" width="8.42578125" hidden="1" customWidth="1" outlineLevel="1"/>
    <col min="12" max="12" width="9" customWidth="1" collapsed="1"/>
    <col min="13" max="17" width="9" customWidth="1"/>
    <col min="18" max="18" width="9" style="38" customWidth="1"/>
    <col min="19" max="43" width="9" customWidth="1"/>
  </cols>
  <sheetData>
    <row r="1" spans="1:27" ht="15" x14ac:dyDescent="0.2">
      <c r="C1" s="31" t="s">
        <v>747</v>
      </c>
    </row>
    <row r="2" spans="1:27" ht="5.25" customHeight="1" x14ac:dyDescent="0.2"/>
    <row r="3" spans="1:27" ht="20.100000000000001" customHeight="1" x14ac:dyDescent="0.2">
      <c r="C3" s="39" t="s">
        <v>39</v>
      </c>
      <c r="D3" s="1"/>
      <c r="E3" s="1"/>
      <c r="F3" s="1"/>
      <c r="G3" s="1"/>
      <c r="H3" s="1"/>
      <c r="I3" s="1"/>
      <c r="J3" s="1"/>
      <c r="K3" s="1"/>
      <c r="L3" s="1" t="s">
        <v>878</v>
      </c>
      <c r="M3" s="1" t="s">
        <v>879</v>
      </c>
      <c r="N3" s="1" t="s">
        <v>880</v>
      </c>
      <c r="O3" s="1" t="s">
        <v>881</v>
      </c>
      <c r="P3" s="1" t="s">
        <v>882</v>
      </c>
      <c r="Q3" s="1" t="s">
        <v>50</v>
      </c>
      <c r="R3" s="1" t="s">
        <v>51</v>
      </c>
      <c r="S3" s="1" t="s">
        <v>52</v>
      </c>
      <c r="T3" s="1" t="s">
        <v>53</v>
      </c>
      <c r="U3" s="1" t="s">
        <v>54</v>
      </c>
      <c r="V3" s="1" t="s">
        <v>55</v>
      </c>
      <c r="W3" s="1" t="s">
        <v>192</v>
      </c>
      <c r="X3" s="1" t="s">
        <v>204</v>
      </c>
      <c r="Y3" s="1" t="s">
        <v>255</v>
      </c>
      <c r="Z3" s="1" t="s">
        <v>608</v>
      </c>
      <c r="AA3" s="1" t="s">
        <v>833</v>
      </c>
    </row>
    <row r="4" spans="1:27" ht="20.100000000000001" customHeight="1" x14ac:dyDescent="0.2">
      <c r="A4" t="s">
        <v>39</v>
      </c>
      <c r="B4" s="38" t="s">
        <v>56</v>
      </c>
      <c r="C4" s="40" t="s">
        <v>57</v>
      </c>
      <c r="D4" s="38"/>
      <c r="E4" s="38"/>
      <c r="F4" s="38"/>
      <c r="G4" s="38"/>
      <c r="H4" s="38"/>
      <c r="I4" s="38"/>
      <c r="J4" s="38"/>
      <c r="K4" s="38"/>
      <c r="L4" s="38">
        <f t="shared" ref="L4:X4" si="0">L27+L50+L73+L96</f>
        <v>35.75</v>
      </c>
      <c r="M4" s="38">
        <f t="shared" si="0"/>
        <v>26.25</v>
      </c>
      <c r="N4" s="38">
        <f t="shared" si="0"/>
        <v>29.5</v>
      </c>
      <c r="O4" s="38">
        <f t="shared" si="0"/>
        <v>30</v>
      </c>
      <c r="P4" s="38">
        <f t="shared" si="0"/>
        <v>32.75</v>
      </c>
      <c r="Q4" s="38">
        <f t="shared" si="0"/>
        <v>31.13</v>
      </c>
      <c r="R4" s="38">
        <f t="shared" si="0"/>
        <v>23.88</v>
      </c>
      <c r="S4" s="38">
        <f t="shared" si="0"/>
        <v>24.75</v>
      </c>
      <c r="T4" s="38">
        <f t="shared" si="0"/>
        <v>23.75</v>
      </c>
      <c r="U4" s="38">
        <f t="shared" si="0"/>
        <v>28.75</v>
      </c>
      <c r="V4" s="38">
        <f t="shared" si="0"/>
        <v>28.25</v>
      </c>
      <c r="W4" s="38">
        <f t="shared" si="0"/>
        <v>26</v>
      </c>
      <c r="X4" s="38">
        <f t="shared" si="0"/>
        <v>23.63</v>
      </c>
      <c r="Y4" s="38">
        <f t="shared" ref="Y4:Z21" si="1">Y27+Y50+Y73+Y96</f>
        <v>23.75</v>
      </c>
      <c r="Z4" s="38">
        <f t="shared" si="1"/>
        <v>23.25</v>
      </c>
      <c r="AA4" s="38">
        <f t="shared" ref="AA4" si="2">AA27+AA50+AA73+AA96</f>
        <v>21</v>
      </c>
    </row>
    <row r="5" spans="1:27" x14ac:dyDescent="0.2">
      <c r="A5" t="s">
        <v>39</v>
      </c>
      <c r="B5" s="38" t="s">
        <v>58</v>
      </c>
      <c r="C5" s="40" t="s">
        <v>59</v>
      </c>
      <c r="D5" s="38"/>
      <c r="E5" s="38"/>
      <c r="F5" s="38"/>
      <c r="G5" s="38"/>
      <c r="H5" s="38"/>
      <c r="I5" s="38"/>
      <c r="J5" s="38"/>
      <c r="K5" s="38"/>
      <c r="L5" s="38">
        <f t="shared" ref="L5:X5" si="3">L28+L51+L74+L97</f>
        <v>208.63</v>
      </c>
      <c r="M5" s="38">
        <f t="shared" si="3"/>
        <v>116.63</v>
      </c>
      <c r="N5" s="38">
        <f t="shared" si="3"/>
        <v>93</v>
      </c>
      <c r="O5" s="38">
        <f t="shared" si="3"/>
        <v>73.75</v>
      </c>
      <c r="P5" s="38">
        <f t="shared" si="3"/>
        <v>55.88</v>
      </c>
      <c r="Q5" s="38">
        <f t="shared" si="3"/>
        <v>70.75</v>
      </c>
      <c r="R5" s="38">
        <f t="shared" si="3"/>
        <v>62</v>
      </c>
      <c r="S5" s="38">
        <f t="shared" si="3"/>
        <v>46</v>
      </c>
      <c r="T5" s="38">
        <f t="shared" si="3"/>
        <v>54.5</v>
      </c>
      <c r="U5" s="38">
        <f t="shared" si="3"/>
        <v>54.75</v>
      </c>
      <c r="V5" s="38">
        <f t="shared" si="3"/>
        <v>55.5</v>
      </c>
      <c r="W5" s="38">
        <f t="shared" si="3"/>
        <v>49</v>
      </c>
      <c r="X5" s="38">
        <f t="shared" si="3"/>
        <v>192.88</v>
      </c>
      <c r="Y5" s="38">
        <f t="shared" si="1"/>
        <v>178</v>
      </c>
      <c r="Z5" s="38">
        <f t="shared" si="1"/>
        <v>215</v>
      </c>
      <c r="AA5" s="38">
        <f t="shared" ref="AA5" si="4">AA28+AA51+AA74+AA97</f>
        <v>286.13</v>
      </c>
    </row>
    <row r="6" spans="1:27" x14ac:dyDescent="0.2">
      <c r="A6" t="s">
        <v>39</v>
      </c>
      <c r="B6" s="38" t="s">
        <v>60</v>
      </c>
      <c r="C6" s="40" t="s">
        <v>61</v>
      </c>
      <c r="D6" s="38"/>
      <c r="E6" s="38"/>
      <c r="F6" s="38"/>
      <c r="G6" s="38"/>
      <c r="H6" s="38"/>
      <c r="I6" s="38"/>
      <c r="J6" s="38"/>
      <c r="K6" s="38"/>
      <c r="L6" s="38">
        <f t="shared" ref="L6:X6" si="5">L29+L52+L75+L98</f>
        <v>0</v>
      </c>
      <c r="M6" s="38">
        <f t="shared" si="5"/>
        <v>0</v>
      </c>
      <c r="N6" s="38">
        <f t="shared" si="5"/>
        <v>0</v>
      </c>
      <c r="O6" s="38">
        <f t="shared" si="5"/>
        <v>0</v>
      </c>
      <c r="P6" s="38">
        <f t="shared" si="5"/>
        <v>0</v>
      </c>
      <c r="Q6" s="38">
        <f t="shared" si="5"/>
        <v>0</v>
      </c>
      <c r="R6" s="38">
        <f t="shared" si="5"/>
        <v>0</v>
      </c>
      <c r="S6" s="38">
        <f t="shared" si="5"/>
        <v>0</v>
      </c>
      <c r="T6" s="38">
        <f t="shared" si="5"/>
        <v>0</v>
      </c>
      <c r="U6" s="38">
        <f t="shared" si="5"/>
        <v>0</v>
      </c>
      <c r="V6" s="38">
        <f t="shared" si="5"/>
        <v>0</v>
      </c>
      <c r="W6" s="38">
        <f t="shared" si="5"/>
        <v>0</v>
      </c>
      <c r="X6" s="38">
        <f t="shared" si="5"/>
        <v>0</v>
      </c>
      <c r="Y6" s="38">
        <f t="shared" si="1"/>
        <v>0</v>
      </c>
      <c r="Z6" s="38">
        <f t="shared" si="1"/>
        <v>0</v>
      </c>
      <c r="AA6" s="38">
        <f t="shared" ref="AA6" si="6">AA29+AA52+AA75+AA98</f>
        <v>0</v>
      </c>
    </row>
    <row r="7" spans="1:27" x14ac:dyDescent="0.2">
      <c r="A7" t="s">
        <v>39</v>
      </c>
      <c r="B7" s="38" t="s">
        <v>62</v>
      </c>
      <c r="C7" s="40" t="s">
        <v>63</v>
      </c>
      <c r="D7" s="38"/>
      <c r="E7" s="38"/>
      <c r="F7" s="38"/>
      <c r="G7" s="38"/>
      <c r="H7" s="38"/>
      <c r="I7" s="38"/>
      <c r="J7" s="38"/>
      <c r="K7" s="38"/>
      <c r="L7" s="38">
        <f t="shared" ref="L7:X7" si="7">L30+L53+L76+L99</f>
        <v>605.38</v>
      </c>
      <c r="M7" s="38">
        <f t="shared" si="7"/>
        <v>625.38</v>
      </c>
      <c r="N7" s="38">
        <f t="shared" si="7"/>
        <v>593.38</v>
      </c>
      <c r="O7" s="38">
        <f t="shared" si="7"/>
        <v>626.5</v>
      </c>
      <c r="P7" s="38">
        <f t="shared" si="7"/>
        <v>602.88</v>
      </c>
      <c r="Q7" s="38">
        <f t="shared" si="7"/>
        <v>714.38</v>
      </c>
      <c r="R7" s="38">
        <f t="shared" si="7"/>
        <v>822</v>
      </c>
      <c r="S7" s="38">
        <f t="shared" si="7"/>
        <v>798.13</v>
      </c>
      <c r="T7" s="38">
        <f t="shared" si="7"/>
        <v>685.25</v>
      </c>
      <c r="U7" s="38">
        <f t="shared" si="7"/>
        <v>592.88</v>
      </c>
      <c r="V7" s="38">
        <f t="shared" si="7"/>
        <v>188.13</v>
      </c>
      <c r="W7" s="38">
        <f t="shared" si="7"/>
        <v>93.63</v>
      </c>
      <c r="X7" s="38">
        <f t="shared" si="7"/>
        <v>107.13</v>
      </c>
      <c r="Y7" s="38">
        <f t="shared" si="1"/>
        <v>116.75</v>
      </c>
      <c r="Z7" s="38">
        <f t="shared" si="1"/>
        <v>127.75999999999999</v>
      </c>
      <c r="AA7" s="38">
        <f t="shared" ref="AA7" si="8">AA30+AA53+AA76+AA99</f>
        <v>119.13</v>
      </c>
    </row>
    <row r="8" spans="1:27" x14ac:dyDescent="0.2">
      <c r="A8" t="s">
        <v>39</v>
      </c>
      <c r="B8" s="38" t="s">
        <v>64</v>
      </c>
      <c r="C8" s="40" t="s">
        <v>65</v>
      </c>
      <c r="D8" s="38"/>
      <c r="E8" s="38"/>
      <c r="F8" s="38"/>
      <c r="G8" s="38"/>
      <c r="H8" s="38"/>
      <c r="I8" s="38"/>
      <c r="J8" s="38"/>
      <c r="K8" s="38"/>
      <c r="L8" s="38">
        <f t="shared" ref="L8:X8" si="9">L31+L54+L77+L100</f>
        <v>4.75</v>
      </c>
      <c r="M8" s="38">
        <f t="shared" si="9"/>
        <v>6</v>
      </c>
      <c r="N8" s="38">
        <f t="shared" si="9"/>
        <v>4.5</v>
      </c>
      <c r="O8" s="38">
        <f t="shared" si="9"/>
        <v>5.25</v>
      </c>
      <c r="P8" s="38">
        <f t="shared" si="9"/>
        <v>6.75</v>
      </c>
      <c r="Q8" s="38">
        <f t="shared" si="9"/>
        <v>6.75</v>
      </c>
      <c r="R8" s="38">
        <f t="shared" si="9"/>
        <v>8.75</v>
      </c>
      <c r="S8" s="38">
        <f t="shared" si="9"/>
        <v>11.75</v>
      </c>
      <c r="T8" s="38">
        <f t="shared" si="9"/>
        <v>14.25</v>
      </c>
      <c r="U8" s="38">
        <f t="shared" si="9"/>
        <v>20.75</v>
      </c>
      <c r="V8" s="38">
        <f t="shared" si="9"/>
        <v>17.5</v>
      </c>
      <c r="W8" s="38">
        <f t="shared" si="9"/>
        <v>16</v>
      </c>
      <c r="X8" s="38">
        <f t="shared" si="9"/>
        <v>13.75</v>
      </c>
      <c r="Y8" s="38">
        <f t="shared" si="1"/>
        <v>13</v>
      </c>
      <c r="Z8" s="38">
        <f t="shared" si="1"/>
        <v>8</v>
      </c>
      <c r="AA8" s="38">
        <f t="shared" ref="AA8" si="10">AA31+AA54+AA77+AA100</f>
        <v>7.25</v>
      </c>
    </row>
    <row r="9" spans="1:27" x14ac:dyDescent="0.2">
      <c r="A9" t="s">
        <v>39</v>
      </c>
      <c r="B9" s="38" t="s">
        <v>66</v>
      </c>
      <c r="C9" s="40" t="s">
        <v>67</v>
      </c>
      <c r="D9" s="38"/>
      <c r="E9" s="38"/>
      <c r="F9" s="38"/>
      <c r="G9" s="38"/>
      <c r="H9" s="38"/>
      <c r="I9" s="38"/>
      <c r="J9" s="38"/>
      <c r="K9" s="38"/>
      <c r="L9" s="38">
        <f t="shared" ref="L9:X9" si="11">L32+L55+L78+L101</f>
        <v>978.13</v>
      </c>
      <c r="M9" s="38">
        <f t="shared" si="11"/>
        <v>886.63</v>
      </c>
      <c r="N9" s="38">
        <f t="shared" si="11"/>
        <v>728.38</v>
      </c>
      <c r="O9" s="38">
        <f t="shared" si="11"/>
        <v>858.13</v>
      </c>
      <c r="P9" s="38">
        <f t="shared" si="11"/>
        <v>942.5</v>
      </c>
      <c r="Q9" s="38">
        <f t="shared" si="11"/>
        <v>1067.1300000000001</v>
      </c>
      <c r="R9" s="38">
        <f t="shared" si="11"/>
        <v>998.13</v>
      </c>
      <c r="S9" s="38">
        <f t="shared" si="11"/>
        <v>799.88</v>
      </c>
      <c r="T9" s="38">
        <f t="shared" si="11"/>
        <v>721</v>
      </c>
      <c r="U9" s="38">
        <f t="shared" si="11"/>
        <v>790.51</v>
      </c>
      <c r="V9" s="38">
        <f t="shared" si="11"/>
        <v>820.26</v>
      </c>
      <c r="W9" s="38">
        <f t="shared" si="11"/>
        <v>700.89</v>
      </c>
      <c r="X9" s="38">
        <f t="shared" si="11"/>
        <v>683.13</v>
      </c>
      <c r="Y9" s="38">
        <f t="shared" si="1"/>
        <v>778.25</v>
      </c>
      <c r="Z9" s="38">
        <f t="shared" si="1"/>
        <v>993.26</v>
      </c>
      <c r="AA9" s="38">
        <f t="shared" ref="AA9" si="12">AA32+AA55+AA78+AA101</f>
        <v>1263.5100000000002</v>
      </c>
    </row>
    <row r="10" spans="1:27" x14ac:dyDescent="0.2">
      <c r="A10" t="s">
        <v>39</v>
      </c>
      <c r="B10" s="38" t="s">
        <v>68</v>
      </c>
      <c r="C10" s="40" t="s">
        <v>69</v>
      </c>
      <c r="D10" s="38"/>
      <c r="E10" s="38"/>
      <c r="F10" s="38"/>
      <c r="G10" s="38"/>
      <c r="H10" s="38"/>
      <c r="I10" s="38"/>
      <c r="J10" s="38"/>
      <c r="K10" s="38"/>
      <c r="L10" s="38">
        <f t="shared" ref="L10:X10" si="13">L33+L56+L79+L102</f>
        <v>2641.13</v>
      </c>
      <c r="M10" s="38">
        <f t="shared" si="13"/>
        <v>2566.8900000000003</v>
      </c>
      <c r="N10" s="38">
        <f t="shared" si="13"/>
        <v>2526.2600000000002</v>
      </c>
      <c r="O10" s="38">
        <f t="shared" si="13"/>
        <v>2505.13</v>
      </c>
      <c r="P10" s="38">
        <f t="shared" si="13"/>
        <v>2633.76</v>
      </c>
      <c r="Q10" s="38">
        <f t="shared" si="13"/>
        <v>2797.13</v>
      </c>
      <c r="R10" s="38">
        <f t="shared" si="13"/>
        <v>2690.38</v>
      </c>
      <c r="S10" s="38">
        <f t="shared" si="13"/>
        <v>2789.63</v>
      </c>
      <c r="T10" s="38">
        <f t="shared" si="13"/>
        <v>2923.13</v>
      </c>
      <c r="U10" s="38">
        <f t="shared" si="13"/>
        <v>3102.63</v>
      </c>
      <c r="V10" s="38">
        <f t="shared" si="13"/>
        <v>3179.6400000000003</v>
      </c>
      <c r="W10" s="38">
        <f t="shared" si="13"/>
        <v>3270.25</v>
      </c>
      <c r="X10" s="38">
        <f t="shared" si="13"/>
        <v>3311.38</v>
      </c>
      <c r="Y10" s="38">
        <f t="shared" si="1"/>
        <v>3155.38</v>
      </c>
      <c r="Z10" s="38">
        <f t="shared" si="1"/>
        <v>3181.38</v>
      </c>
      <c r="AA10" s="38">
        <f t="shared" ref="AA10" si="14">AA33+AA56+AA79+AA102</f>
        <v>3383.38</v>
      </c>
    </row>
    <row r="11" spans="1:27" x14ac:dyDescent="0.2">
      <c r="A11" t="s">
        <v>39</v>
      </c>
      <c r="B11" s="38" t="s">
        <v>70</v>
      </c>
      <c r="C11" s="40" t="s">
        <v>71</v>
      </c>
      <c r="D11" s="38"/>
      <c r="E11" s="38"/>
      <c r="F11" s="38"/>
      <c r="G11" s="38"/>
      <c r="H11" s="38"/>
      <c r="I11" s="38"/>
      <c r="J11" s="38"/>
      <c r="K11" s="38"/>
      <c r="L11" s="38">
        <f t="shared" ref="L11:X11" si="15">L34+L57+L80+L103</f>
        <v>706.75</v>
      </c>
      <c r="M11" s="38">
        <f t="shared" si="15"/>
        <v>743.13</v>
      </c>
      <c r="N11" s="38">
        <f t="shared" si="15"/>
        <v>768.38</v>
      </c>
      <c r="O11" s="38">
        <f t="shared" si="15"/>
        <v>856.88</v>
      </c>
      <c r="P11" s="38">
        <f t="shared" si="15"/>
        <v>847.63</v>
      </c>
      <c r="Q11" s="38">
        <f t="shared" si="15"/>
        <v>950.88</v>
      </c>
      <c r="R11" s="38">
        <f t="shared" si="15"/>
        <v>892</v>
      </c>
      <c r="S11" s="38">
        <f t="shared" si="15"/>
        <v>801</v>
      </c>
      <c r="T11" s="38">
        <f t="shared" si="15"/>
        <v>803.13</v>
      </c>
      <c r="U11" s="38">
        <f t="shared" si="15"/>
        <v>845.63</v>
      </c>
      <c r="V11" s="38">
        <f t="shared" si="15"/>
        <v>865.25</v>
      </c>
      <c r="W11" s="38">
        <f t="shared" si="15"/>
        <v>828.38</v>
      </c>
      <c r="X11" s="38">
        <f t="shared" si="15"/>
        <v>875.26</v>
      </c>
      <c r="Y11" s="38">
        <f t="shared" si="1"/>
        <v>806</v>
      </c>
      <c r="Z11" s="38">
        <f t="shared" si="1"/>
        <v>759.88</v>
      </c>
      <c r="AA11" s="38">
        <f t="shared" ref="AA11" si="16">AA34+AA57+AA80+AA103</f>
        <v>740.13</v>
      </c>
    </row>
    <row r="12" spans="1:27" x14ac:dyDescent="0.2">
      <c r="A12" t="s">
        <v>39</v>
      </c>
      <c r="B12" s="38" t="s">
        <v>72</v>
      </c>
      <c r="C12" s="40" t="s">
        <v>73</v>
      </c>
      <c r="D12" s="38"/>
      <c r="E12" s="38"/>
      <c r="F12" s="38"/>
      <c r="G12" s="38"/>
      <c r="H12" s="38"/>
      <c r="I12" s="38"/>
      <c r="J12" s="38"/>
      <c r="K12" s="38"/>
      <c r="L12" s="38">
        <f t="shared" ref="L12:X12" si="17">L35+L58+L81+L104</f>
        <v>895.5</v>
      </c>
      <c r="M12" s="38">
        <f t="shared" si="17"/>
        <v>846.38</v>
      </c>
      <c r="N12" s="38">
        <f t="shared" si="17"/>
        <v>785.63</v>
      </c>
      <c r="O12" s="38">
        <f t="shared" si="17"/>
        <v>720.01</v>
      </c>
      <c r="P12" s="38">
        <f t="shared" si="17"/>
        <v>759.51</v>
      </c>
      <c r="Q12" s="38">
        <f t="shared" si="17"/>
        <v>825.25</v>
      </c>
      <c r="R12" s="38">
        <f t="shared" si="17"/>
        <v>764.88</v>
      </c>
      <c r="S12" s="38">
        <f t="shared" si="17"/>
        <v>718.51</v>
      </c>
      <c r="T12" s="38">
        <f t="shared" si="17"/>
        <v>806.13</v>
      </c>
      <c r="U12" s="38">
        <f t="shared" si="17"/>
        <v>773.5</v>
      </c>
      <c r="V12" s="38">
        <f t="shared" si="17"/>
        <v>804.13</v>
      </c>
      <c r="W12" s="38">
        <f t="shared" si="17"/>
        <v>847.76</v>
      </c>
      <c r="X12" s="38">
        <f t="shared" si="17"/>
        <v>853.13</v>
      </c>
      <c r="Y12" s="38">
        <f t="shared" si="1"/>
        <v>825.13</v>
      </c>
      <c r="Z12" s="38">
        <f t="shared" si="1"/>
        <v>778.01</v>
      </c>
      <c r="AA12" s="38">
        <f t="shared" ref="AA12" si="18">AA35+AA58+AA81+AA104</f>
        <v>800.13</v>
      </c>
    </row>
    <row r="13" spans="1:27" x14ac:dyDescent="0.2">
      <c r="A13" t="s">
        <v>39</v>
      </c>
      <c r="B13" s="38" t="s">
        <v>74</v>
      </c>
      <c r="C13" s="40" t="s">
        <v>75</v>
      </c>
      <c r="D13" s="38"/>
      <c r="E13" s="38"/>
      <c r="F13" s="38"/>
      <c r="G13" s="38"/>
      <c r="H13" s="38"/>
      <c r="I13" s="38"/>
      <c r="J13" s="38"/>
      <c r="K13" s="38"/>
      <c r="L13" s="38">
        <f t="shared" ref="L13:X13" si="19">L36+L59+L82+L105</f>
        <v>4.75</v>
      </c>
      <c r="M13" s="38">
        <f t="shared" si="19"/>
        <v>8</v>
      </c>
      <c r="N13" s="38">
        <f t="shared" si="19"/>
        <v>7</v>
      </c>
      <c r="O13" s="38">
        <f t="shared" si="19"/>
        <v>7.25</v>
      </c>
      <c r="P13" s="38">
        <f t="shared" si="19"/>
        <v>6.75</v>
      </c>
      <c r="Q13" s="38">
        <f t="shared" si="19"/>
        <v>8.75</v>
      </c>
      <c r="R13" s="38">
        <f t="shared" si="19"/>
        <v>10.25</v>
      </c>
      <c r="S13" s="38">
        <f t="shared" si="19"/>
        <v>9.129999999999999</v>
      </c>
      <c r="T13" s="38">
        <f t="shared" si="19"/>
        <v>8.129999999999999</v>
      </c>
      <c r="U13" s="38">
        <f t="shared" si="19"/>
        <v>8.879999999999999</v>
      </c>
      <c r="V13" s="38">
        <f t="shared" si="19"/>
        <v>13.75</v>
      </c>
      <c r="W13" s="38">
        <f t="shared" si="19"/>
        <v>11</v>
      </c>
      <c r="X13" s="38">
        <f t="shared" si="19"/>
        <v>19.880000000000003</v>
      </c>
      <c r="Y13" s="38">
        <f t="shared" si="1"/>
        <v>21</v>
      </c>
      <c r="Z13" s="38">
        <f t="shared" si="1"/>
        <v>24.88</v>
      </c>
      <c r="AA13" s="38">
        <f t="shared" ref="AA13" si="20">AA36+AA59+AA82+AA105</f>
        <v>25.5</v>
      </c>
    </row>
    <row r="14" spans="1:27" x14ac:dyDescent="0.2">
      <c r="A14" t="s">
        <v>39</v>
      </c>
      <c r="B14" s="38" t="s">
        <v>76</v>
      </c>
      <c r="C14" s="40" t="s">
        <v>77</v>
      </c>
      <c r="D14" s="38"/>
      <c r="E14" s="38"/>
      <c r="F14" s="38"/>
      <c r="G14" s="38"/>
      <c r="H14" s="38"/>
      <c r="I14" s="38"/>
      <c r="J14" s="38"/>
      <c r="K14" s="38"/>
      <c r="L14" s="38">
        <f t="shared" ref="L14:X14" si="21">L37+L60+L83+L106</f>
        <v>298.25</v>
      </c>
      <c r="M14" s="38">
        <f t="shared" si="21"/>
        <v>316.88</v>
      </c>
      <c r="N14" s="38">
        <f t="shared" si="21"/>
        <v>320.76</v>
      </c>
      <c r="O14" s="38">
        <f t="shared" si="21"/>
        <v>316.01</v>
      </c>
      <c r="P14" s="38">
        <f t="shared" si="21"/>
        <v>360.63</v>
      </c>
      <c r="Q14" s="38">
        <f t="shared" si="21"/>
        <v>422.5</v>
      </c>
      <c r="R14" s="38">
        <f t="shared" si="21"/>
        <v>524.63</v>
      </c>
      <c r="S14" s="38">
        <f t="shared" si="21"/>
        <v>547.13</v>
      </c>
      <c r="T14" s="38">
        <f t="shared" si="21"/>
        <v>470.26</v>
      </c>
      <c r="U14" s="38">
        <f t="shared" si="21"/>
        <v>447</v>
      </c>
      <c r="V14" s="38">
        <f t="shared" si="21"/>
        <v>454.64</v>
      </c>
      <c r="W14" s="38">
        <f t="shared" si="21"/>
        <v>406.88</v>
      </c>
      <c r="X14" s="38">
        <f t="shared" si="21"/>
        <v>409</v>
      </c>
      <c r="Y14" s="38">
        <f t="shared" si="1"/>
        <v>407.01</v>
      </c>
      <c r="Z14" s="38">
        <f t="shared" si="1"/>
        <v>425.51</v>
      </c>
      <c r="AA14" s="38">
        <f t="shared" ref="AA14" si="22">AA37+AA60+AA83+AA106</f>
        <v>436.5</v>
      </c>
    </row>
    <row r="15" spans="1:27" x14ac:dyDescent="0.2">
      <c r="A15" t="s">
        <v>39</v>
      </c>
      <c r="B15" s="38" t="s">
        <v>78</v>
      </c>
      <c r="C15" s="40" t="s">
        <v>79</v>
      </c>
      <c r="D15" s="38"/>
      <c r="E15" s="38"/>
      <c r="F15" s="38"/>
      <c r="G15" s="38"/>
      <c r="H15" s="38"/>
      <c r="I15" s="38"/>
      <c r="J15" s="38"/>
      <c r="K15" s="38"/>
      <c r="L15" s="38">
        <f t="shared" ref="L15:X15" si="23">L38+L61+L84+L107</f>
        <v>0</v>
      </c>
      <c r="M15" s="38">
        <f t="shared" si="23"/>
        <v>0</v>
      </c>
      <c r="N15" s="38">
        <f t="shared" si="23"/>
        <v>0</v>
      </c>
      <c r="O15" s="38">
        <f t="shared" si="23"/>
        <v>0</v>
      </c>
      <c r="P15" s="38">
        <f t="shared" si="23"/>
        <v>0</v>
      </c>
      <c r="Q15" s="38">
        <f t="shared" si="23"/>
        <v>0</v>
      </c>
      <c r="R15" s="38">
        <f t="shared" si="23"/>
        <v>0</v>
      </c>
      <c r="S15" s="38">
        <f t="shared" si="23"/>
        <v>0</v>
      </c>
      <c r="T15" s="38">
        <f t="shared" si="23"/>
        <v>0</v>
      </c>
      <c r="U15" s="38">
        <f t="shared" si="23"/>
        <v>0</v>
      </c>
      <c r="V15" s="38">
        <f t="shared" si="23"/>
        <v>0</v>
      </c>
      <c r="W15" s="38">
        <f t="shared" si="23"/>
        <v>1.5</v>
      </c>
      <c r="X15" s="38">
        <f t="shared" si="23"/>
        <v>3.5</v>
      </c>
      <c r="Y15" s="38">
        <f t="shared" si="1"/>
        <v>13.5</v>
      </c>
      <c r="Z15" s="38">
        <f t="shared" si="1"/>
        <v>11.75</v>
      </c>
      <c r="AA15" s="38">
        <f t="shared" ref="AA15" si="24">AA38+AA61+AA84+AA107</f>
        <v>13.5</v>
      </c>
    </row>
    <row r="16" spans="1:27" x14ac:dyDescent="0.2">
      <c r="A16" t="s">
        <v>39</v>
      </c>
      <c r="B16" s="38" t="s">
        <v>80</v>
      </c>
      <c r="C16" s="40" t="s">
        <v>81</v>
      </c>
      <c r="D16" s="38"/>
      <c r="E16" s="38"/>
      <c r="F16" s="38"/>
      <c r="G16" s="38"/>
      <c r="H16" s="38"/>
      <c r="I16" s="38"/>
      <c r="J16" s="38"/>
      <c r="K16" s="38"/>
      <c r="L16" s="38">
        <f t="shared" ref="L16:X16" si="25">L39+L62+L85+L108</f>
        <v>0</v>
      </c>
      <c r="M16" s="38">
        <f t="shared" si="25"/>
        <v>0</v>
      </c>
      <c r="N16" s="38">
        <f t="shared" si="25"/>
        <v>0</v>
      </c>
      <c r="O16" s="38">
        <f t="shared" si="25"/>
        <v>0</v>
      </c>
      <c r="P16" s="38">
        <f t="shared" si="25"/>
        <v>0</v>
      </c>
      <c r="Q16" s="38">
        <f t="shared" si="25"/>
        <v>0</v>
      </c>
      <c r="R16" s="38">
        <f t="shared" si="25"/>
        <v>0.25</v>
      </c>
      <c r="S16" s="38">
        <f t="shared" si="25"/>
        <v>1</v>
      </c>
      <c r="T16" s="38">
        <f t="shared" si="25"/>
        <v>1</v>
      </c>
      <c r="U16" s="38">
        <f t="shared" si="25"/>
        <v>1</v>
      </c>
      <c r="V16" s="38">
        <f t="shared" si="25"/>
        <v>1</v>
      </c>
      <c r="W16" s="38">
        <f t="shared" si="25"/>
        <v>1</v>
      </c>
      <c r="X16" s="38">
        <f t="shared" si="25"/>
        <v>1</v>
      </c>
      <c r="Y16" s="38">
        <f t="shared" si="1"/>
        <v>1</v>
      </c>
      <c r="Z16" s="38">
        <f t="shared" si="1"/>
        <v>1</v>
      </c>
      <c r="AA16" s="38">
        <f t="shared" ref="AA16" si="26">AA39+AA62+AA85+AA108</f>
        <v>1</v>
      </c>
    </row>
    <row r="17" spans="1:27" x14ac:dyDescent="0.2">
      <c r="A17" t="s">
        <v>39</v>
      </c>
      <c r="B17" s="38" t="s">
        <v>82</v>
      </c>
      <c r="C17" s="40" t="s">
        <v>83</v>
      </c>
      <c r="D17" s="38"/>
      <c r="E17" s="38"/>
      <c r="F17" s="38"/>
      <c r="G17" s="38"/>
      <c r="H17" s="38"/>
      <c r="I17" s="38"/>
      <c r="J17" s="38"/>
      <c r="K17" s="38"/>
      <c r="L17" s="38">
        <f t="shared" ref="L17:X17" si="27">L40+L63+L86+L109</f>
        <v>16</v>
      </c>
      <c r="M17" s="38">
        <f t="shared" si="27"/>
        <v>19.25</v>
      </c>
      <c r="N17" s="38">
        <f t="shared" si="27"/>
        <v>13.25</v>
      </c>
      <c r="O17" s="38">
        <f t="shared" si="27"/>
        <v>13.75</v>
      </c>
      <c r="P17" s="38">
        <f t="shared" si="27"/>
        <v>15.75</v>
      </c>
      <c r="Q17" s="38">
        <f t="shared" si="27"/>
        <v>22.5</v>
      </c>
      <c r="R17" s="38">
        <f t="shared" si="27"/>
        <v>33.25</v>
      </c>
      <c r="S17" s="38">
        <f t="shared" si="27"/>
        <v>48.5</v>
      </c>
      <c r="T17" s="38">
        <f t="shared" si="27"/>
        <v>55.25</v>
      </c>
      <c r="U17" s="38">
        <f t="shared" si="27"/>
        <v>67.38</v>
      </c>
      <c r="V17" s="38">
        <f t="shared" si="27"/>
        <v>73.5</v>
      </c>
      <c r="W17" s="38">
        <f t="shared" si="27"/>
        <v>78.75</v>
      </c>
      <c r="X17" s="38">
        <f t="shared" si="27"/>
        <v>83.75</v>
      </c>
      <c r="Y17" s="38">
        <f t="shared" si="1"/>
        <v>87.5</v>
      </c>
      <c r="Z17" s="38">
        <f t="shared" si="1"/>
        <v>95.75</v>
      </c>
      <c r="AA17" s="38">
        <f t="shared" ref="AA17" si="28">AA40+AA63+AA86+AA109</f>
        <v>106.75</v>
      </c>
    </row>
    <row r="18" spans="1:27" x14ac:dyDescent="0.2">
      <c r="A18" t="s">
        <v>39</v>
      </c>
      <c r="B18" s="38" t="s">
        <v>84</v>
      </c>
      <c r="C18" s="40" t="s">
        <v>85</v>
      </c>
      <c r="D18" s="38"/>
      <c r="E18" s="38"/>
      <c r="F18" s="38"/>
      <c r="G18" s="38"/>
      <c r="H18" s="38"/>
      <c r="I18" s="38"/>
      <c r="J18" s="38"/>
      <c r="K18" s="38"/>
      <c r="L18" s="38">
        <f t="shared" ref="L18:X18" si="29">L41+L64+L87+L110</f>
        <v>282</v>
      </c>
      <c r="M18" s="38">
        <f t="shared" si="29"/>
        <v>292</v>
      </c>
      <c r="N18" s="38">
        <f t="shared" si="29"/>
        <v>297.13</v>
      </c>
      <c r="O18" s="38">
        <f t="shared" si="29"/>
        <v>301.63</v>
      </c>
      <c r="P18" s="38">
        <f t="shared" si="29"/>
        <v>314.38</v>
      </c>
      <c r="Q18" s="38">
        <f t="shared" si="29"/>
        <v>374.63</v>
      </c>
      <c r="R18" s="38">
        <f t="shared" si="29"/>
        <v>364.88</v>
      </c>
      <c r="S18" s="38">
        <f t="shared" si="29"/>
        <v>404.26</v>
      </c>
      <c r="T18" s="38">
        <f t="shared" si="29"/>
        <v>382.63</v>
      </c>
      <c r="U18" s="38">
        <f t="shared" si="29"/>
        <v>369.01</v>
      </c>
      <c r="V18" s="38">
        <f t="shared" si="29"/>
        <v>346.39</v>
      </c>
      <c r="W18" s="38">
        <f t="shared" si="29"/>
        <v>356.63</v>
      </c>
      <c r="X18" s="38">
        <f t="shared" si="29"/>
        <v>354.63</v>
      </c>
      <c r="Y18" s="38">
        <f t="shared" si="1"/>
        <v>337.13</v>
      </c>
      <c r="Z18" s="38">
        <f t="shared" si="1"/>
        <v>337.88</v>
      </c>
      <c r="AA18" s="38">
        <f t="shared" ref="AA18" si="30">AA41+AA64+AA87+AA110</f>
        <v>345.89</v>
      </c>
    </row>
    <row r="19" spans="1:27" x14ac:dyDescent="0.2">
      <c r="A19" t="s">
        <v>39</v>
      </c>
      <c r="B19" s="38" t="s">
        <v>86</v>
      </c>
      <c r="C19" s="40" t="s">
        <v>87</v>
      </c>
      <c r="D19" s="38"/>
      <c r="E19" s="38"/>
      <c r="F19" s="38"/>
      <c r="G19" s="38"/>
      <c r="H19" s="38"/>
      <c r="I19" s="38"/>
      <c r="J19" s="38"/>
      <c r="K19" s="38"/>
      <c r="L19" s="38">
        <f t="shared" ref="L19:X19" si="31">L42+L65+L88+L111</f>
        <v>0</v>
      </c>
      <c r="M19" s="38">
        <f t="shared" si="31"/>
        <v>0</v>
      </c>
      <c r="N19" s="38">
        <f t="shared" si="31"/>
        <v>0</v>
      </c>
      <c r="O19" s="38">
        <f t="shared" si="31"/>
        <v>0</v>
      </c>
      <c r="P19" s="38">
        <f t="shared" si="31"/>
        <v>0</v>
      </c>
      <c r="Q19" s="38">
        <f t="shared" si="31"/>
        <v>0</v>
      </c>
      <c r="R19" s="38">
        <f t="shared" si="31"/>
        <v>0</v>
      </c>
      <c r="S19" s="38">
        <f t="shared" si="31"/>
        <v>0</v>
      </c>
      <c r="T19" s="38">
        <f t="shared" si="31"/>
        <v>0</v>
      </c>
      <c r="U19" s="38">
        <f t="shared" si="31"/>
        <v>0</v>
      </c>
      <c r="V19" s="38">
        <f t="shared" si="31"/>
        <v>0</v>
      </c>
      <c r="W19" s="38">
        <f t="shared" si="31"/>
        <v>0</v>
      </c>
      <c r="X19" s="38">
        <f t="shared" si="31"/>
        <v>1.25</v>
      </c>
      <c r="Y19" s="38">
        <f t="shared" si="1"/>
        <v>4.25</v>
      </c>
      <c r="Z19" s="38">
        <f t="shared" si="1"/>
        <v>4.5</v>
      </c>
      <c r="AA19" s="38">
        <f t="shared" ref="AA19" si="32">AA42+AA65+AA88+AA111</f>
        <v>4.38</v>
      </c>
    </row>
    <row r="20" spans="1:27" x14ac:dyDescent="0.2">
      <c r="A20" t="s">
        <v>39</v>
      </c>
      <c r="B20" s="38" t="s">
        <v>88</v>
      </c>
      <c r="C20" s="40" t="s">
        <v>89</v>
      </c>
      <c r="D20" s="38"/>
      <c r="E20" s="38"/>
      <c r="F20" s="38"/>
      <c r="G20" s="38"/>
      <c r="H20" s="38"/>
      <c r="I20" s="38"/>
      <c r="J20" s="38"/>
      <c r="K20" s="38"/>
      <c r="L20" s="38">
        <f t="shared" ref="L20:X20" si="33">L43+L66+L89+L112</f>
        <v>0</v>
      </c>
      <c r="M20" s="38">
        <f t="shared" si="33"/>
        <v>0</v>
      </c>
      <c r="N20" s="38">
        <f t="shared" si="33"/>
        <v>0</v>
      </c>
      <c r="O20" s="38">
        <f t="shared" si="33"/>
        <v>0</v>
      </c>
      <c r="P20" s="38">
        <f t="shared" si="33"/>
        <v>0</v>
      </c>
      <c r="Q20" s="38">
        <f t="shared" si="33"/>
        <v>0</v>
      </c>
      <c r="R20" s="38">
        <f t="shared" si="33"/>
        <v>0</v>
      </c>
      <c r="S20" s="38">
        <f t="shared" si="33"/>
        <v>0</v>
      </c>
      <c r="T20" s="38">
        <f t="shared" si="33"/>
        <v>0</v>
      </c>
      <c r="U20" s="38">
        <f t="shared" si="33"/>
        <v>0</v>
      </c>
      <c r="V20" s="38">
        <f t="shared" si="33"/>
        <v>0</v>
      </c>
      <c r="W20" s="38">
        <f t="shared" si="33"/>
        <v>0</v>
      </c>
      <c r="X20" s="38">
        <f t="shared" si="33"/>
        <v>0</v>
      </c>
      <c r="Y20" s="38">
        <f t="shared" si="1"/>
        <v>0</v>
      </c>
      <c r="Z20" s="38">
        <f t="shared" si="1"/>
        <v>0</v>
      </c>
      <c r="AA20" s="38">
        <f t="shared" ref="AA20" si="34">AA43+AA66+AA89+AA112</f>
        <v>0</v>
      </c>
    </row>
    <row r="21" spans="1:27" x14ac:dyDescent="0.2">
      <c r="A21" t="s">
        <v>39</v>
      </c>
      <c r="B21" s="38" t="s">
        <v>90</v>
      </c>
      <c r="C21" s="38" t="s">
        <v>91</v>
      </c>
      <c r="D21" s="38"/>
      <c r="E21" s="38"/>
      <c r="F21" s="38"/>
      <c r="G21" s="38"/>
      <c r="H21" s="38"/>
      <c r="I21" s="38"/>
      <c r="J21" s="38"/>
      <c r="K21" s="38"/>
      <c r="L21" s="38">
        <f t="shared" ref="L21:X21" si="35">L44+L67+L90+L113</f>
        <v>0</v>
      </c>
      <c r="M21" s="38">
        <f t="shared" si="35"/>
        <v>0</v>
      </c>
      <c r="N21" s="38">
        <f t="shared" si="35"/>
        <v>0</v>
      </c>
      <c r="O21" s="38">
        <f t="shared" si="35"/>
        <v>0</v>
      </c>
      <c r="P21" s="38">
        <f t="shared" si="35"/>
        <v>0</v>
      </c>
      <c r="Q21" s="38">
        <f t="shared" si="35"/>
        <v>0</v>
      </c>
      <c r="R21" s="38">
        <f t="shared" si="35"/>
        <v>0</v>
      </c>
      <c r="S21" s="38">
        <f t="shared" si="35"/>
        <v>0</v>
      </c>
      <c r="T21" s="38">
        <f t="shared" si="35"/>
        <v>0</v>
      </c>
      <c r="U21" s="38">
        <f t="shared" si="35"/>
        <v>0</v>
      </c>
      <c r="V21" s="38">
        <f t="shared" si="35"/>
        <v>0</v>
      </c>
      <c r="W21" s="38">
        <f t="shared" si="35"/>
        <v>0</v>
      </c>
      <c r="X21" s="38">
        <f t="shared" si="35"/>
        <v>0</v>
      </c>
      <c r="Y21" s="38">
        <f t="shared" si="1"/>
        <v>0</v>
      </c>
      <c r="Z21" s="38">
        <f t="shared" si="1"/>
        <v>0</v>
      </c>
      <c r="AA21" s="38">
        <f t="shared" ref="AA21" si="36">AA44+AA67+AA90+AA113</f>
        <v>0</v>
      </c>
    </row>
    <row r="22" spans="1:27" s="141" customFormat="1" ht="17.25" customHeight="1" x14ac:dyDescent="0.2">
      <c r="C22" s="11" t="s">
        <v>37</v>
      </c>
      <c r="D22" s="149"/>
      <c r="E22" s="149"/>
      <c r="F22" s="149"/>
      <c r="G22" s="149"/>
      <c r="H22" s="149"/>
      <c r="I22" s="149">
        <v>25</v>
      </c>
      <c r="J22" s="149"/>
      <c r="K22" s="149"/>
      <c r="L22" s="149">
        <f t="shared" ref="L22:Y22" si="37">SUM(L4:L21)</f>
        <v>6677.02</v>
      </c>
      <c r="M22" s="149">
        <f t="shared" si="37"/>
        <v>6453.420000000001</v>
      </c>
      <c r="N22" s="149">
        <f t="shared" si="37"/>
        <v>6167.170000000001</v>
      </c>
      <c r="O22" s="149">
        <f t="shared" si="37"/>
        <v>6314.2900000000009</v>
      </c>
      <c r="P22" s="149">
        <f t="shared" si="37"/>
        <v>6579.170000000001</v>
      </c>
      <c r="Q22" s="149">
        <f t="shared" si="37"/>
        <v>7291.7800000000007</v>
      </c>
      <c r="R22" s="149">
        <f t="shared" si="37"/>
        <v>7195.2800000000007</v>
      </c>
      <c r="S22" s="149">
        <f t="shared" si="37"/>
        <v>6999.670000000001</v>
      </c>
      <c r="T22" s="149">
        <f t="shared" si="37"/>
        <v>6948.4100000000008</v>
      </c>
      <c r="U22" s="149">
        <f t="shared" si="37"/>
        <v>7102.670000000001</v>
      </c>
      <c r="V22" s="149">
        <f t="shared" si="37"/>
        <v>6847.9400000000014</v>
      </c>
      <c r="W22" s="149">
        <f t="shared" si="37"/>
        <v>6687.670000000001</v>
      </c>
      <c r="X22" s="149">
        <f t="shared" si="37"/>
        <v>6933.3</v>
      </c>
      <c r="Y22" s="149">
        <f t="shared" si="37"/>
        <v>6767.6500000000005</v>
      </c>
      <c r="Z22" s="149">
        <f t="shared" ref="Z22:AA22" si="38">SUM(Z4:Z21)</f>
        <v>6987.81</v>
      </c>
      <c r="AA22" s="149">
        <f t="shared" si="38"/>
        <v>7554.1800000000012</v>
      </c>
    </row>
    <row r="23" spans="1:27" s="2" customFormat="1" ht="20.100000000000001" customHeight="1" x14ac:dyDescent="0.2">
      <c r="C23" s="150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 ht="15" x14ac:dyDescent="0.2">
      <c r="C24" s="148" t="s">
        <v>452</v>
      </c>
      <c r="D24" s="43"/>
      <c r="E24" s="43"/>
      <c r="F24" s="43"/>
      <c r="G24" s="43"/>
      <c r="H24" s="43"/>
      <c r="I24" s="43"/>
      <c r="J24" s="43"/>
      <c r="K24" s="44"/>
      <c r="L24" s="44"/>
      <c r="M24" s="44"/>
      <c r="N24" s="44"/>
      <c r="O24" s="44"/>
      <c r="P24" s="44"/>
      <c r="Q24" s="44"/>
      <c r="R24" s="44"/>
      <c r="S24" s="44"/>
    </row>
    <row r="25" spans="1:27" x14ac:dyDescent="0.2">
      <c r="D25" s="43"/>
      <c r="E25" s="43"/>
      <c r="F25" s="43"/>
      <c r="G25" s="43"/>
      <c r="H25" s="43"/>
      <c r="I25" s="43"/>
      <c r="J25" s="43"/>
      <c r="K25" s="44"/>
      <c r="L25" s="44"/>
      <c r="M25" s="44"/>
      <c r="N25" s="44"/>
      <c r="O25" s="44"/>
      <c r="P25" s="44"/>
      <c r="Q25" s="44"/>
      <c r="R25" s="44"/>
      <c r="S25" s="44"/>
    </row>
    <row r="26" spans="1:27" ht="20.100000000000001" customHeight="1" x14ac:dyDescent="0.2">
      <c r="C26" s="39" t="s">
        <v>41</v>
      </c>
      <c r="D26" s="1"/>
      <c r="E26" s="1"/>
      <c r="F26" s="1"/>
      <c r="G26" s="1"/>
      <c r="H26" s="1"/>
      <c r="I26" s="1"/>
      <c r="J26" s="1"/>
      <c r="K26" s="1"/>
      <c r="L26" s="1" t="str">
        <f t="shared" ref="L26:X26" si="39">L3</f>
        <v>FY95</v>
      </c>
      <c r="M26" s="1" t="str">
        <f t="shared" si="39"/>
        <v>FY96</v>
      </c>
      <c r="N26" s="1" t="str">
        <f t="shared" si="39"/>
        <v>FY97</v>
      </c>
      <c r="O26" s="1" t="str">
        <f t="shared" si="39"/>
        <v>FY98</v>
      </c>
      <c r="P26" s="1" t="str">
        <f t="shared" si="39"/>
        <v>FY99</v>
      </c>
      <c r="Q26" s="1" t="str">
        <f t="shared" si="39"/>
        <v>FY00</v>
      </c>
      <c r="R26" s="1" t="str">
        <f t="shared" si="39"/>
        <v>FY01</v>
      </c>
      <c r="S26" s="1" t="str">
        <f t="shared" si="39"/>
        <v>FY02</v>
      </c>
      <c r="T26" s="1" t="str">
        <f t="shared" si="39"/>
        <v>FY03</v>
      </c>
      <c r="U26" s="1" t="str">
        <f t="shared" si="39"/>
        <v>FY04</v>
      </c>
      <c r="V26" s="1" t="str">
        <f t="shared" si="39"/>
        <v>FY05</v>
      </c>
      <c r="W26" s="1" t="str">
        <f t="shared" si="39"/>
        <v>FY06</v>
      </c>
      <c r="X26" s="1" t="str">
        <f t="shared" si="39"/>
        <v>FY07</v>
      </c>
      <c r="Y26" s="1" t="str">
        <f>Y3</f>
        <v>FY08</v>
      </c>
      <c r="Z26" s="1" t="str">
        <f t="shared" ref="Z26:AA26" si="40">Z3</f>
        <v>FY09</v>
      </c>
      <c r="AA26" s="1" t="str">
        <f t="shared" si="40"/>
        <v>FY10</v>
      </c>
    </row>
    <row r="27" spans="1:27" ht="13.5" customHeight="1" x14ac:dyDescent="0.2">
      <c r="A27" t="s">
        <v>41</v>
      </c>
      <c r="B27" s="38" t="s">
        <v>56</v>
      </c>
      <c r="C27" s="40" t="s">
        <v>57</v>
      </c>
      <c r="D27" s="38"/>
      <c r="E27" s="38"/>
      <c r="F27" s="38"/>
      <c r="G27" s="38"/>
      <c r="H27" s="38"/>
      <c r="I27" s="38"/>
      <c r="J27" s="38"/>
      <c r="K27" s="38"/>
      <c r="L27" s="38">
        <v>3.75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</row>
    <row r="28" spans="1:27" x14ac:dyDescent="0.2">
      <c r="A28" t="s">
        <v>41</v>
      </c>
      <c r="B28" s="38" t="s">
        <v>58</v>
      </c>
      <c r="C28" s="40" t="s">
        <v>59</v>
      </c>
      <c r="D28" s="38"/>
      <c r="E28" s="38"/>
      <c r="F28" s="38"/>
      <c r="G28" s="38"/>
      <c r="H28" s="38"/>
      <c r="I28" s="38"/>
      <c r="J28" s="38"/>
      <c r="K28" s="38"/>
      <c r="L28" s="38">
        <v>66.88</v>
      </c>
      <c r="M28" s="38">
        <v>26</v>
      </c>
      <c r="N28" s="38">
        <v>10.25</v>
      </c>
      <c r="O28" s="38">
        <v>12.75</v>
      </c>
      <c r="P28" s="38">
        <v>15.88</v>
      </c>
      <c r="Q28" s="38">
        <v>22</v>
      </c>
      <c r="R28" s="38">
        <v>5</v>
      </c>
      <c r="S28" s="38">
        <v>2</v>
      </c>
      <c r="T28" s="38">
        <v>3.25</v>
      </c>
      <c r="U28" s="38">
        <v>6.5</v>
      </c>
      <c r="V28" s="38">
        <v>4</v>
      </c>
      <c r="W28" s="38">
        <v>2</v>
      </c>
      <c r="X28" s="38">
        <v>2.13</v>
      </c>
      <c r="Y28" s="38">
        <v>3.75</v>
      </c>
      <c r="Z28" s="38">
        <v>11.5</v>
      </c>
      <c r="AA28" s="38">
        <v>24.88</v>
      </c>
    </row>
    <row r="29" spans="1:27" x14ac:dyDescent="0.2">
      <c r="A29" t="s">
        <v>41</v>
      </c>
      <c r="B29" s="38" t="s">
        <v>60</v>
      </c>
      <c r="C29" s="40" t="s">
        <v>61</v>
      </c>
      <c r="D29" s="38"/>
      <c r="E29" s="38"/>
      <c r="F29" s="38"/>
      <c r="G29" s="38"/>
      <c r="H29" s="38"/>
      <c r="I29" s="38"/>
      <c r="J29" s="38"/>
      <c r="K29" s="38"/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</row>
    <row r="30" spans="1:27" x14ac:dyDescent="0.2">
      <c r="A30" t="s">
        <v>41</v>
      </c>
      <c r="B30" s="38" t="s">
        <v>62</v>
      </c>
      <c r="C30" s="40" t="s">
        <v>63</v>
      </c>
      <c r="D30" s="38"/>
      <c r="E30" s="38"/>
      <c r="F30" s="38"/>
      <c r="G30" s="38"/>
      <c r="H30" s="38"/>
      <c r="I30" s="38"/>
      <c r="J30" s="38"/>
      <c r="K30" s="38"/>
      <c r="L30" s="38">
        <v>98</v>
      </c>
      <c r="M30" s="38">
        <v>83.5</v>
      </c>
      <c r="N30" s="38">
        <v>72.75</v>
      </c>
      <c r="O30" s="38">
        <v>56.75</v>
      </c>
      <c r="P30" s="38">
        <v>61</v>
      </c>
      <c r="Q30" s="38">
        <v>60.38</v>
      </c>
      <c r="R30" s="38">
        <v>57.75</v>
      </c>
      <c r="S30" s="38">
        <v>51.88</v>
      </c>
      <c r="T30" s="38">
        <v>43.5</v>
      </c>
      <c r="U30" s="38">
        <v>30.63</v>
      </c>
      <c r="V30" s="38">
        <v>26.88</v>
      </c>
      <c r="W30" s="38">
        <v>15.38</v>
      </c>
      <c r="X30" s="38">
        <v>14.88</v>
      </c>
      <c r="Y30" s="38">
        <v>12.5</v>
      </c>
      <c r="Z30" s="38">
        <v>11.5</v>
      </c>
      <c r="AA30" s="38">
        <v>11.5</v>
      </c>
    </row>
    <row r="31" spans="1:27" x14ac:dyDescent="0.2">
      <c r="A31" t="s">
        <v>41</v>
      </c>
      <c r="B31" s="38" t="s">
        <v>64</v>
      </c>
      <c r="C31" s="40" t="s">
        <v>65</v>
      </c>
      <c r="D31" s="38"/>
      <c r="E31" s="38"/>
      <c r="F31" s="38"/>
      <c r="G31" s="38"/>
      <c r="H31" s="38"/>
      <c r="I31" s="38"/>
      <c r="J31" s="38"/>
      <c r="K31" s="38"/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0.5</v>
      </c>
      <c r="R31" s="38">
        <v>3.75</v>
      </c>
      <c r="S31" s="38">
        <v>6.75</v>
      </c>
      <c r="T31" s="38">
        <v>9.25</v>
      </c>
      <c r="U31" s="38">
        <v>14.75</v>
      </c>
      <c r="V31" s="38">
        <v>10.25</v>
      </c>
      <c r="W31" s="38">
        <v>8.5</v>
      </c>
      <c r="X31" s="38">
        <v>6</v>
      </c>
      <c r="Y31" s="38">
        <v>3.25</v>
      </c>
      <c r="Z31" s="38">
        <v>0</v>
      </c>
      <c r="AA31" s="38">
        <v>0</v>
      </c>
    </row>
    <row r="32" spans="1:27" x14ac:dyDescent="0.2">
      <c r="A32" t="s">
        <v>41</v>
      </c>
      <c r="B32" s="38" t="s">
        <v>66</v>
      </c>
      <c r="C32" s="40" t="s">
        <v>67</v>
      </c>
      <c r="D32" s="38"/>
      <c r="E32" s="38"/>
      <c r="F32" s="38"/>
      <c r="G32" s="38"/>
      <c r="H32" s="38"/>
      <c r="I32" s="38"/>
      <c r="J32" s="38"/>
      <c r="K32" s="38"/>
      <c r="L32" s="38">
        <v>150.5</v>
      </c>
      <c r="M32" s="38">
        <v>118.25</v>
      </c>
      <c r="N32" s="38">
        <v>76.5</v>
      </c>
      <c r="O32" s="38">
        <v>89.25</v>
      </c>
      <c r="P32" s="38">
        <v>85.5</v>
      </c>
      <c r="Q32" s="38">
        <v>167.5</v>
      </c>
      <c r="R32" s="38">
        <v>106.25</v>
      </c>
      <c r="S32" s="38">
        <v>88.75</v>
      </c>
      <c r="T32" s="38">
        <v>71.75</v>
      </c>
      <c r="U32" s="38">
        <v>74</v>
      </c>
      <c r="V32" s="38">
        <v>40</v>
      </c>
      <c r="W32" s="38">
        <v>37</v>
      </c>
      <c r="X32" s="38">
        <v>64.63</v>
      </c>
      <c r="Y32" s="38">
        <v>64.75</v>
      </c>
      <c r="Z32" s="38">
        <v>99.25</v>
      </c>
      <c r="AA32" s="38">
        <v>309.25</v>
      </c>
    </row>
    <row r="33" spans="1:27" x14ac:dyDescent="0.2">
      <c r="A33" t="s">
        <v>41</v>
      </c>
      <c r="B33" s="38" t="s">
        <v>68</v>
      </c>
      <c r="C33" s="40" t="s">
        <v>69</v>
      </c>
      <c r="D33" s="38"/>
      <c r="E33" s="38"/>
      <c r="F33" s="38"/>
      <c r="G33" s="38"/>
      <c r="H33" s="38"/>
      <c r="I33" s="38"/>
      <c r="J33" s="38"/>
      <c r="K33" s="38"/>
      <c r="L33" s="38">
        <v>828.13</v>
      </c>
      <c r="M33" s="38">
        <v>715.63</v>
      </c>
      <c r="N33" s="38">
        <v>647.5</v>
      </c>
      <c r="O33" s="38">
        <v>628.13</v>
      </c>
      <c r="P33" s="38">
        <v>668.88</v>
      </c>
      <c r="Q33" s="38">
        <v>778.25</v>
      </c>
      <c r="R33" s="38">
        <v>842.63</v>
      </c>
      <c r="S33" s="38">
        <v>883.25</v>
      </c>
      <c r="T33" s="38">
        <v>946</v>
      </c>
      <c r="U33" s="38">
        <v>1029.75</v>
      </c>
      <c r="V33" s="38">
        <v>1035.1300000000001</v>
      </c>
      <c r="W33" s="38">
        <v>1002.25</v>
      </c>
      <c r="X33" s="38">
        <v>1004</v>
      </c>
      <c r="Y33" s="38">
        <v>868</v>
      </c>
      <c r="Z33" s="38">
        <v>844.75</v>
      </c>
      <c r="AA33" s="38">
        <v>829.75</v>
      </c>
    </row>
    <row r="34" spans="1:27" x14ac:dyDescent="0.2">
      <c r="A34" t="s">
        <v>41</v>
      </c>
      <c r="B34" s="38" t="s">
        <v>70</v>
      </c>
      <c r="C34" s="40" t="s">
        <v>71</v>
      </c>
      <c r="D34" s="38"/>
      <c r="E34" s="38"/>
      <c r="F34" s="38"/>
      <c r="G34" s="38"/>
      <c r="H34" s="38"/>
      <c r="I34" s="38"/>
      <c r="J34" s="38"/>
      <c r="K34" s="38"/>
      <c r="L34" s="38">
        <v>262</v>
      </c>
      <c r="M34" s="38">
        <v>281</v>
      </c>
      <c r="N34" s="38">
        <v>273.25</v>
      </c>
      <c r="O34" s="38">
        <v>312.75</v>
      </c>
      <c r="P34" s="38">
        <v>313.5</v>
      </c>
      <c r="Q34" s="38">
        <v>370.75</v>
      </c>
      <c r="R34" s="38">
        <v>331.25</v>
      </c>
      <c r="S34" s="38">
        <v>264</v>
      </c>
      <c r="T34" s="38">
        <v>268.5</v>
      </c>
      <c r="U34" s="38">
        <v>253</v>
      </c>
      <c r="V34" s="38">
        <v>264.25</v>
      </c>
      <c r="W34" s="38">
        <v>247.25</v>
      </c>
      <c r="X34" s="38">
        <v>301.63</v>
      </c>
      <c r="Y34" s="38">
        <v>211.75</v>
      </c>
      <c r="Z34" s="38">
        <v>176.25</v>
      </c>
      <c r="AA34" s="38">
        <v>174.5</v>
      </c>
    </row>
    <row r="35" spans="1:27" x14ac:dyDescent="0.2">
      <c r="A35" t="s">
        <v>41</v>
      </c>
      <c r="B35" s="38" t="s">
        <v>72</v>
      </c>
      <c r="C35" s="40" t="s">
        <v>73</v>
      </c>
      <c r="D35" s="38"/>
      <c r="E35" s="38"/>
      <c r="F35" s="38"/>
      <c r="G35" s="38"/>
      <c r="H35" s="38"/>
      <c r="I35" s="38"/>
      <c r="J35" s="38"/>
      <c r="K35" s="38"/>
      <c r="L35" s="38">
        <v>344.5</v>
      </c>
      <c r="M35" s="38">
        <v>297.75</v>
      </c>
      <c r="N35" s="38">
        <v>292.5</v>
      </c>
      <c r="O35" s="38">
        <v>269.63</v>
      </c>
      <c r="P35" s="38">
        <v>313.63</v>
      </c>
      <c r="Q35" s="38">
        <v>324.25</v>
      </c>
      <c r="R35" s="38">
        <v>285.75</v>
      </c>
      <c r="S35" s="38">
        <v>240.5</v>
      </c>
      <c r="T35" s="38">
        <v>251.75</v>
      </c>
      <c r="U35" s="38">
        <v>225.5</v>
      </c>
      <c r="V35" s="38">
        <v>228</v>
      </c>
      <c r="W35" s="38">
        <v>224.63</v>
      </c>
      <c r="X35" s="38">
        <v>219.75</v>
      </c>
      <c r="Y35" s="38">
        <v>209.5</v>
      </c>
      <c r="Z35" s="38">
        <v>204.38</v>
      </c>
      <c r="AA35" s="38">
        <v>206.75</v>
      </c>
    </row>
    <row r="36" spans="1:27" x14ac:dyDescent="0.2">
      <c r="A36" t="s">
        <v>41</v>
      </c>
      <c r="B36" s="38" t="s">
        <v>74</v>
      </c>
      <c r="C36" s="40" t="s">
        <v>75</v>
      </c>
      <c r="D36" s="38"/>
      <c r="E36" s="38"/>
      <c r="F36" s="38"/>
      <c r="G36" s="38"/>
      <c r="H36" s="38"/>
      <c r="I36" s="38"/>
      <c r="J36" s="38"/>
      <c r="K36" s="38"/>
      <c r="L36" s="38">
        <v>1.75</v>
      </c>
      <c r="M36" s="38">
        <v>2</v>
      </c>
      <c r="N36" s="38">
        <v>2</v>
      </c>
      <c r="O36" s="38">
        <v>2</v>
      </c>
      <c r="P36" s="38">
        <v>2.5</v>
      </c>
      <c r="Q36" s="38">
        <v>3.75</v>
      </c>
      <c r="R36" s="38">
        <v>4</v>
      </c>
      <c r="S36" s="38">
        <v>4.25</v>
      </c>
      <c r="T36" s="38">
        <v>4.25</v>
      </c>
      <c r="U36" s="38">
        <v>5.5</v>
      </c>
      <c r="V36" s="38">
        <v>5.75</v>
      </c>
      <c r="W36" s="38">
        <v>6.75</v>
      </c>
      <c r="X36" s="38">
        <v>5.75</v>
      </c>
      <c r="Y36" s="38">
        <v>5.75</v>
      </c>
      <c r="Z36" s="38">
        <v>5</v>
      </c>
      <c r="AA36" s="38">
        <v>4.5</v>
      </c>
    </row>
    <row r="37" spans="1:27" x14ac:dyDescent="0.2">
      <c r="A37" t="s">
        <v>41</v>
      </c>
      <c r="B37" s="38" t="s">
        <v>76</v>
      </c>
      <c r="C37" s="40" t="s">
        <v>77</v>
      </c>
      <c r="D37" s="38"/>
      <c r="E37" s="38"/>
      <c r="F37" s="38"/>
      <c r="G37" s="38"/>
      <c r="H37" s="38"/>
      <c r="I37" s="38"/>
      <c r="J37" s="38"/>
      <c r="K37" s="38"/>
      <c r="L37" s="38">
        <v>35</v>
      </c>
      <c r="M37" s="38">
        <v>37.630000000000003</v>
      </c>
      <c r="N37" s="38">
        <v>40.25</v>
      </c>
      <c r="O37" s="38">
        <v>39</v>
      </c>
      <c r="P37" s="38">
        <v>33</v>
      </c>
      <c r="Q37" s="38">
        <v>37.25</v>
      </c>
      <c r="R37" s="38">
        <v>44.75</v>
      </c>
      <c r="S37" s="38">
        <v>41.75</v>
      </c>
      <c r="T37" s="38">
        <v>44.75</v>
      </c>
      <c r="U37" s="38">
        <v>47.75</v>
      </c>
      <c r="V37" s="38">
        <v>57</v>
      </c>
      <c r="W37" s="38">
        <v>57.5</v>
      </c>
      <c r="X37" s="38">
        <v>53.5</v>
      </c>
      <c r="Y37" s="38">
        <v>47</v>
      </c>
      <c r="Z37" s="38">
        <v>62</v>
      </c>
      <c r="AA37" s="38">
        <v>78</v>
      </c>
    </row>
    <row r="38" spans="1:27" x14ac:dyDescent="0.2">
      <c r="A38" t="s">
        <v>41</v>
      </c>
      <c r="B38" s="38" t="s">
        <v>78</v>
      </c>
      <c r="C38" s="40" t="s">
        <v>79</v>
      </c>
      <c r="D38" s="38"/>
      <c r="E38" s="38"/>
      <c r="F38" s="38"/>
      <c r="G38" s="38"/>
      <c r="H38" s="38"/>
      <c r="I38" s="38"/>
      <c r="J38" s="38"/>
      <c r="K38" s="38"/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0.75</v>
      </c>
      <c r="X38" s="38">
        <v>3</v>
      </c>
      <c r="Y38" s="38">
        <v>13.5</v>
      </c>
      <c r="Z38" s="38">
        <v>11.75</v>
      </c>
      <c r="AA38" s="38">
        <v>13.5</v>
      </c>
    </row>
    <row r="39" spans="1:27" x14ac:dyDescent="0.2">
      <c r="A39" t="s">
        <v>41</v>
      </c>
      <c r="B39" s="38" t="s">
        <v>80</v>
      </c>
      <c r="C39" s="40" t="s">
        <v>81</v>
      </c>
      <c r="D39" s="38"/>
      <c r="E39" s="38"/>
      <c r="F39" s="38"/>
      <c r="G39" s="38"/>
      <c r="H39" s="38"/>
      <c r="I39" s="38"/>
      <c r="J39" s="38"/>
      <c r="K39" s="38"/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</row>
    <row r="40" spans="1:27" x14ac:dyDescent="0.2">
      <c r="A40" t="s">
        <v>41</v>
      </c>
      <c r="B40" s="38" t="s">
        <v>82</v>
      </c>
      <c r="C40" s="40" t="s">
        <v>83</v>
      </c>
      <c r="D40" s="38"/>
      <c r="E40" s="38"/>
      <c r="F40" s="38"/>
      <c r="G40" s="38"/>
      <c r="H40" s="38"/>
      <c r="I40" s="38"/>
      <c r="J40" s="38"/>
      <c r="K40" s="38"/>
      <c r="L40" s="38">
        <v>2.25</v>
      </c>
      <c r="M40" s="38">
        <v>3</v>
      </c>
      <c r="N40" s="38">
        <v>2.5</v>
      </c>
      <c r="O40" s="38">
        <v>3.75</v>
      </c>
      <c r="P40" s="38">
        <v>4.5</v>
      </c>
      <c r="Q40" s="38">
        <v>5.75</v>
      </c>
      <c r="R40" s="38">
        <v>10</v>
      </c>
      <c r="S40" s="38">
        <v>15.5</v>
      </c>
      <c r="T40" s="38">
        <v>15.5</v>
      </c>
      <c r="U40" s="38">
        <v>19.88</v>
      </c>
      <c r="V40" s="38">
        <v>16.5</v>
      </c>
      <c r="W40" s="38">
        <v>13.5</v>
      </c>
      <c r="X40" s="38">
        <v>13.75</v>
      </c>
      <c r="Y40" s="38">
        <v>13.25</v>
      </c>
      <c r="Z40" s="38">
        <v>12.75</v>
      </c>
      <c r="AA40" s="38">
        <v>15</v>
      </c>
    </row>
    <row r="41" spans="1:27" x14ac:dyDescent="0.2">
      <c r="A41" t="s">
        <v>41</v>
      </c>
      <c r="B41" s="38" t="s">
        <v>84</v>
      </c>
      <c r="C41" s="40" t="s">
        <v>85</v>
      </c>
      <c r="D41" s="38"/>
      <c r="E41" s="38"/>
      <c r="F41" s="38"/>
      <c r="G41" s="38"/>
      <c r="H41" s="38"/>
      <c r="I41" s="38"/>
      <c r="J41" s="38"/>
      <c r="K41" s="38"/>
      <c r="L41" s="38">
        <v>96.75</v>
      </c>
      <c r="M41" s="38">
        <v>90</v>
      </c>
      <c r="N41" s="38">
        <v>99.63</v>
      </c>
      <c r="O41" s="38">
        <v>112.38</v>
      </c>
      <c r="P41" s="38">
        <v>119.13</v>
      </c>
      <c r="Q41" s="38">
        <v>140.63</v>
      </c>
      <c r="R41" s="38">
        <v>118.5</v>
      </c>
      <c r="S41" s="38">
        <v>130</v>
      </c>
      <c r="T41" s="38">
        <v>114.25</v>
      </c>
      <c r="U41" s="38">
        <v>107.38</v>
      </c>
      <c r="V41" s="38">
        <v>73.38</v>
      </c>
      <c r="W41" s="38">
        <v>63.5</v>
      </c>
      <c r="X41" s="38">
        <v>62.5</v>
      </c>
      <c r="Y41" s="38">
        <v>69.25</v>
      </c>
      <c r="Z41" s="38">
        <v>55.5</v>
      </c>
      <c r="AA41" s="38">
        <v>56.75</v>
      </c>
    </row>
    <row r="42" spans="1:27" x14ac:dyDescent="0.2">
      <c r="A42" t="s">
        <v>41</v>
      </c>
      <c r="B42" s="38" t="s">
        <v>86</v>
      </c>
      <c r="C42" s="40" t="s">
        <v>87</v>
      </c>
      <c r="D42" s="38"/>
      <c r="E42" s="38"/>
      <c r="F42" s="38"/>
      <c r="G42" s="38"/>
      <c r="H42" s="38"/>
      <c r="I42" s="38"/>
      <c r="J42" s="38"/>
      <c r="K42" s="38"/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</row>
    <row r="43" spans="1:27" x14ac:dyDescent="0.2">
      <c r="A43" t="s">
        <v>41</v>
      </c>
      <c r="B43" s="38" t="s">
        <v>88</v>
      </c>
      <c r="C43" s="40" t="s">
        <v>89</v>
      </c>
      <c r="D43" s="38"/>
      <c r="E43" s="38"/>
      <c r="F43" s="38"/>
      <c r="G43" s="38"/>
      <c r="H43" s="38"/>
      <c r="I43" s="38"/>
      <c r="J43" s="38"/>
      <c r="K43" s="38"/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</row>
    <row r="44" spans="1:27" x14ac:dyDescent="0.2">
      <c r="A44" t="s">
        <v>41</v>
      </c>
      <c r="B44" s="38" t="s">
        <v>90</v>
      </c>
      <c r="C44" s="38" t="s">
        <v>91</v>
      </c>
      <c r="D44" s="38"/>
      <c r="E44" s="38"/>
      <c r="F44" s="38"/>
      <c r="G44" s="38"/>
      <c r="H44" s="38"/>
      <c r="I44" s="38"/>
      <c r="J44" s="38"/>
      <c r="K44" s="38"/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</row>
    <row r="45" spans="1:27" s="141" customFormat="1" ht="15.75" customHeight="1" x14ac:dyDescent="0.2">
      <c r="C45" s="11" t="s">
        <v>37</v>
      </c>
      <c r="D45" s="149"/>
      <c r="E45" s="149"/>
      <c r="F45" s="149"/>
      <c r="G45" s="149"/>
      <c r="H45" s="149"/>
      <c r="I45" s="149"/>
      <c r="J45" s="149"/>
      <c r="K45" s="149"/>
      <c r="L45" s="149">
        <f t="shared" ref="L45:Y45" si="41">SUM(L27:L44)</f>
        <v>1889.51</v>
      </c>
      <c r="M45" s="149">
        <f t="shared" si="41"/>
        <v>1654.7600000000002</v>
      </c>
      <c r="N45" s="149">
        <f t="shared" si="41"/>
        <v>1517.13</v>
      </c>
      <c r="O45" s="149">
        <f t="shared" si="41"/>
        <v>1526.3900000000003</v>
      </c>
      <c r="P45" s="149">
        <f t="shared" si="41"/>
        <v>1617.52</v>
      </c>
      <c r="Q45" s="149">
        <f t="shared" si="41"/>
        <v>1911.0100000000002</v>
      </c>
      <c r="R45" s="149">
        <f t="shared" si="41"/>
        <v>1809.63</v>
      </c>
      <c r="S45" s="149">
        <f t="shared" si="41"/>
        <v>1728.63</v>
      </c>
      <c r="T45" s="149">
        <f t="shared" si="41"/>
        <v>1772.75</v>
      </c>
      <c r="U45" s="149">
        <f t="shared" si="41"/>
        <v>1814.6400000000003</v>
      </c>
      <c r="V45" s="149">
        <f t="shared" si="41"/>
        <v>1761.1400000000003</v>
      </c>
      <c r="W45" s="149">
        <f t="shared" si="41"/>
        <v>1679.0100000000002</v>
      </c>
      <c r="X45" s="149">
        <f t="shared" si="41"/>
        <v>1751.52</v>
      </c>
      <c r="Y45" s="149">
        <f t="shared" si="41"/>
        <v>1522.25</v>
      </c>
      <c r="Z45" s="149">
        <f t="shared" ref="Z45:AA45" si="42">SUM(Z27:Z44)</f>
        <v>1494.63</v>
      </c>
      <c r="AA45" s="149">
        <f t="shared" si="42"/>
        <v>1724.38</v>
      </c>
    </row>
    <row r="46" spans="1:27" s="2" customFormat="1" ht="10.5" customHeight="1" x14ac:dyDescent="0.2">
      <c r="C46" s="150" t="s">
        <v>194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</row>
    <row r="47" spans="1:27" ht="15" x14ac:dyDescent="0.2">
      <c r="C47" s="148" t="s">
        <v>452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S47" s="38"/>
    </row>
    <row r="48" spans="1:27" ht="10.5" customHeight="1" x14ac:dyDescent="0.2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S48" s="38"/>
    </row>
    <row r="49" spans="1:27" ht="20.100000000000001" customHeight="1" x14ac:dyDescent="0.2">
      <c r="C49" s="39" t="s">
        <v>42</v>
      </c>
      <c r="D49" s="1"/>
      <c r="E49" s="1"/>
      <c r="F49" s="1"/>
      <c r="G49" s="1"/>
      <c r="H49" s="1"/>
      <c r="I49" s="1"/>
      <c r="J49" s="1"/>
      <c r="K49" s="1"/>
      <c r="L49" s="1" t="str">
        <f t="shared" ref="L49:X49" si="43">L26</f>
        <v>FY95</v>
      </c>
      <c r="M49" s="1" t="str">
        <f t="shared" si="43"/>
        <v>FY96</v>
      </c>
      <c r="N49" s="1" t="str">
        <f t="shared" si="43"/>
        <v>FY97</v>
      </c>
      <c r="O49" s="1" t="str">
        <f t="shared" si="43"/>
        <v>FY98</v>
      </c>
      <c r="P49" s="1" t="str">
        <f t="shared" si="43"/>
        <v>FY99</v>
      </c>
      <c r="Q49" s="1" t="str">
        <f t="shared" si="43"/>
        <v>FY00</v>
      </c>
      <c r="R49" s="1" t="str">
        <f t="shared" si="43"/>
        <v>FY01</v>
      </c>
      <c r="S49" s="1" t="str">
        <f t="shared" si="43"/>
        <v>FY02</v>
      </c>
      <c r="T49" s="1" t="str">
        <f t="shared" si="43"/>
        <v>FY03</v>
      </c>
      <c r="U49" s="1" t="str">
        <f t="shared" si="43"/>
        <v>FY04</v>
      </c>
      <c r="V49" s="1" t="str">
        <f t="shared" si="43"/>
        <v>FY05</v>
      </c>
      <c r="W49" s="1" t="str">
        <f t="shared" si="43"/>
        <v>FY06</v>
      </c>
      <c r="X49" s="1" t="str">
        <f t="shared" si="43"/>
        <v>FY07</v>
      </c>
      <c r="Y49" s="1" t="str">
        <f>Y26</f>
        <v>FY08</v>
      </c>
      <c r="Z49" s="1" t="str">
        <f t="shared" ref="Z49:AA49" si="44">Z26</f>
        <v>FY09</v>
      </c>
      <c r="AA49" s="1" t="str">
        <f t="shared" si="44"/>
        <v>FY10</v>
      </c>
    </row>
    <row r="50" spans="1:27" ht="20.100000000000001" customHeight="1" x14ac:dyDescent="0.2">
      <c r="A50" t="s">
        <v>42</v>
      </c>
      <c r="B50" s="38" t="s">
        <v>56</v>
      </c>
      <c r="C50" s="40" t="s">
        <v>57</v>
      </c>
      <c r="D50" s="38"/>
      <c r="E50" s="38"/>
      <c r="F50" s="38"/>
      <c r="G50" s="38"/>
      <c r="H50" s="38"/>
      <c r="I50" s="38"/>
      <c r="J50" s="38"/>
      <c r="K50" s="38"/>
      <c r="L50" s="38">
        <v>1</v>
      </c>
      <c r="M50" s="38">
        <v>1</v>
      </c>
      <c r="N50" s="38">
        <v>1</v>
      </c>
      <c r="O50" s="38">
        <v>1</v>
      </c>
      <c r="P50" s="38">
        <v>1</v>
      </c>
      <c r="Q50" s="38">
        <v>1</v>
      </c>
      <c r="R50" s="38">
        <v>1</v>
      </c>
      <c r="S50" s="38">
        <v>1</v>
      </c>
      <c r="T50" s="38">
        <v>1</v>
      </c>
      <c r="U50" s="38">
        <v>2</v>
      </c>
      <c r="V50" s="38">
        <v>5</v>
      </c>
      <c r="W50" s="38">
        <v>4</v>
      </c>
      <c r="X50" s="38">
        <v>2.75</v>
      </c>
      <c r="Y50" s="38">
        <v>2.5</v>
      </c>
      <c r="Z50" s="38">
        <v>2</v>
      </c>
      <c r="AA50" s="38">
        <v>2</v>
      </c>
    </row>
    <row r="51" spans="1:27" x14ac:dyDescent="0.2">
      <c r="A51" t="s">
        <v>42</v>
      </c>
      <c r="B51" s="38" t="s">
        <v>58</v>
      </c>
      <c r="C51" s="40" t="s">
        <v>59</v>
      </c>
      <c r="D51" s="38"/>
      <c r="E51" s="38"/>
      <c r="F51" s="38"/>
      <c r="G51" s="38"/>
      <c r="H51" s="38"/>
      <c r="I51" s="38"/>
      <c r="J51" s="38"/>
      <c r="K51" s="38"/>
      <c r="L51" s="38">
        <v>14</v>
      </c>
      <c r="M51" s="38">
        <v>8.25</v>
      </c>
      <c r="N51" s="38">
        <v>4.25</v>
      </c>
      <c r="O51" s="38">
        <v>4</v>
      </c>
      <c r="P51" s="38">
        <v>3.25</v>
      </c>
      <c r="Q51" s="38">
        <v>3</v>
      </c>
      <c r="R51" s="38">
        <v>14.25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1.5</v>
      </c>
      <c r="Y51" s="38">
        <v>7</v>
      </c>
      <c r="Z51" s="38">
        <v>29.25</v>
      </c>
      <c r="AA51" s="38">
        <v>34</v>
      </c>
    </row>
    <row r="52" spans="1:27" x14ac:dyDescent="0.2">
      <c r="A52" t="s">
        <v>42</v>
      </c>
      <c r="B52" s="38" t="s">
        <v>60</v>
      </c>
      <c r="C52" s="40" t="s">
        <v>61</v>
      </c>
      <c r="D52" s="38"/>
      <c r="E52" s="38"/>
      <c r="F52" s="38"/>
      <c r="G52" s="38"/>
      <c r="H52" s="38"/>
      <c r="I52" s="38"/>
      <c r="J52" s="38"/>
      <c r="K52" s="38"/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</row>
    <row r="53" spans="1:27" x14ac:dyDescent="0.2">
      <c r="A53" t="s">
        <v>42</v>
      </c>
      <c r="B53" s="38" t="s">
        <v>62</v>
      </c>
      <c r="C53" s="40" t="s">
        <v>63</v>
      </c>
      <c r="D53" s="38"/>
      <c r="E53" s="38"/>
      <c r="F53" s="38"/>
      <c r="G53" s="38"/>
      <c r="H53" s="38"/>
      <c r="I53" s="38"/>
      <c r="J53" s="38"/>
      <c r="K53" s="38"/>
      <c r="L53" s="38">
        <v>21.88</v>
      </c>
      <c r="M53" s="38">
        <v>28.63</v>
      </c>
      <c r="N53" s="38">
        <v>32</v>
      </c>
      <c r="O53" s="38">
        <v>35.25</v>
      </c>
      <c r="P53" s="38">
        <v>31.63</v>
      </c>
      <c r="Q53" s="38">
        <v>34</v>
      </c>
      <c r="R53" s="38">
        <v>24.25</v>
      </c>
      <c r="S53" s="38">
        <v>30.25</v>
      </c>
      <c r="T53" s="38">
        <v>27.75</v>
      </c>
      <c r="U53" s="38">
        <v>24.25</v>
      </c>
      <c r="V53" s="38">
        <v>23.25</v>
      </c>
      <c r="W53" s="38">
        <v>30</v>
      </c>
      <c r="X53" s="38">
        <v>40</v>
      </c>
      <c r="Y53" s="38">
        <v>42.75</v>
      </c>
      <c r="Z53" s="38">
        <v>44.75</v>
      </c>
      <c r="AA53" s="38">
        <v>41</v>
      </c>
    </row>
    <row r="54" spans="1:27" x14ac:dyDescent="0.2">
      <c r="A54" t="s">
        <v>42</v>
      </c>
      <c r="B54" s="38" t="s">
        <v>64</v>
      </c>
      <c r="C54" s="40" t="s">
        <v>65</v>
      </c>
      <c r="D54" s="38"/>
      <c r="E54" s="38"/>
      <c r="F54" s="38"/>
      <c r="G54" s="38"/>
      <c r="H54" s="38"/>
      <c r="I54" s="38"/>
      <c r="J54" s="38"/>
      <c r="K54" s="38"/>
      <c r="L54" s="38">
        <v>0</v>
      </c>
      <c r="M54" s="38">
        <v>0</v>
      </c>
      <c r="N54" s="38">
        <v>0</v>
      </c>
      <c r="O54" s="38">
        <v>0</v>
      </c>
      <c r="P54" s="38">
        <v>2.25</v>
      </c>
      <c r="Q54" s="38">
        <v>1.5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</row>
    <row r="55" spans="1:27" x14ac:dyDescent="0.2">
      <c r="A55" t="s">
        <v>42</v>
      </c>
      <c r="B55" s="38" t="s">
        <v>66</v>
      </c>
      <c r="C55" s="40" t="s">
        <v>67</v>
      </c>
      <c r="D55" s="38"/>
      <c r="E55" s="38"/>
      <c r="F55" s="38"/>
      <c r="G55" s="38"/>
      <c r="H55" s="38"/>
      <c r="I55" s="38"/>
      <c r="J55" s="38"/>
      <c r="K55" s="38"/>
      <c r="L55" s="38">
        <v>33.5</v>
      </c>
      <c r="M55" s="38">
        <v>50.5</v>
      </c>
      <c r="N55" s="38">
        <v>58.25</v>
      </c>
      <c r="O55" s="38">
        <v>64.75</v>
      </c>
      <c r="P55" s="38">
        <v>101.25</v>
      </c>
      <c r="Q55" s="38">
        <v>129.75</v>
      </c>
      <c r="R55" s="38">
        <v>78.88</v>
      </c>
      <c r="S55" s="38">
        <v>81.5</v>
      </c>
      <c r="T55" s="38">
        <v>125.5</v>
      </c>
      <c r="U55" s="38">
        <v>140.63</v>
      </c>
      <c r="V55" s="38">
        <v>107.5</v>
      </c>
      <c r="W55" s="38">
        <v>110.38</v>
      </c>
      <c r="X55" s="38">
        <v>88.75</v>
      </c>
      <c r="Y55" s="38">
        <v>82.5</v>
      </c>
      <c r="Z55" s="38">
        <v>142.25</v>
      </c>
      <c r="AA55" s="38">
        <v>80.75</v>
      </c>
    </row>
    <row r="56" spans="1:27" x14ac:dyDescent="0.2">
      <c r="A56" t="s">
        <v>42</v>
      </c>
      <c r="B56" s="38" t="s">
        <v>68</v>
      </c>
      <c r="C56" s="40" t="s">
        <v>69</v>
      </c>
      <c r="D56" s="38"/>
      <c r="E56" s="38"/>
      <c r="F56" s="38"/>
      <c r="G56" s="38"/>
      <c r="H56" s="38"/>
      <c r="I56" s="38"/>
      <c r="J56" s="38"/>
      <c r="K56" s="38"/>
      <c r="L56" s="38">
        <v>218.5</v>
      </c>
      <c r="M56" s="38">
        <v>227.75</v>
      </c>
      <c r="N56" s="38">
        <v>217.5</v>
      </c>
      <c r="O56" s="38">
        <v>231</v>
      </c>
      <c r="P56" s="38">
        <v>239.13</v>
      </c>
      <c r="Q56" s="38">
        <v>241.63</v>
      </c>
      <c r="R56" s="38">
        <v>254</v>
      </c>
      <c r="S56" s="38">
        <v>254.88</v>
      </c>
      <c r="T56" s="38">
        <v>304.63</v>
      </c>
      <c r="U56" s="38">
        <v>310.13</v>
      </c>
      <c r="V56" s="38">
        <v>290.13</v>
      </c>
      <c r="W56" s="38">
        <v>291</v>
      </c>
      <c r="X56" s="38">
        <v>270.13</v>
      </c>
      <c r="Y56" s="38">
        <v>274.5</v>
      </c>
      <c r="Z56" s="38">
        <v>302.13</v>
      </c>
      <c r="AA56" s="38">
        <v>344.13</v>
      </c>
    </row>
    <row r="57" spans="1:27" x14ac:dyDescent="0.2">
      <c r="A57" t="s">
        <v>42</v>
      </c>
      <c r="B57" s="38" t="s">
        <v>70</v>
      </c>
      <c r="C57" s="40" t="s">
        <v>71</v>
      </c>
      <c r="D57" s="38"/>
      <c r="E57" s="38"/>
      <c r="F57" s="38"/>
      <c r="G57" s="38"/>
      <c r="H57" s="38"/>
      <c r="I57" s="38"/>
      <c r="J57" s="38"/>
      <c r="K57" s="38"/>
      <c r="L57" s="38">
        <v>54.5</v>
      </c>
      <c r="M57" s="38">
        <v>63.25</v>
      </c>
      <c r="N57" s="38">
        <v>68.88</v>
      </c>
      <c r="O57" s="38">
        <v>59.25</v>
      </c>
      <c r="P57" s="38">
        <v>62.25</v>
      </c>
      <c r="Q57" s="38">
        <v>59.5</v>
      </c>
      <c r="R57" s="38">
        <v>55.75</v>
      </c>
      <c r="S57" s="38">
        <v>59.5</v>
      </c>
      <c r="T57" s="38">
        <v>57.88</v>
      </c>
      <c r="U57" s="38">
        <v>52.75</v>
      </c>
      <c r="V57" s="38">
        <v>52</v>
      </c>
      <c r="W57" s="38">
        <v>51.75</v>
      </c>
      <c r="X57" s="38">
        <v>52.25</v>
      </c>
      <c r="Y57" s="38">
        <v>48.75</v>
      </c>
      <c r="Z57" s="38">
        <v>45.25</v>
      </c>
      <c r="AA57" s="38">
        <v>47</v>
      </c>
    </row>
    <row r="58" spans="1:27" x14ac:dyDescent="0.2">
      <c r="A58" t="s">
        <v>42</v>
      </c>
      <c r="B58" s="38" t="s">
        <v>72</v>
      </c>
      <c r="C58" s="40" t="s">
        <v>73</v>
      </c>
      <c r="D58" s="38"/>
      <c r="E58" s="38"/>
      <c r="F58" s="38"/>
      <c r="G58" s="38"/>
      <c r="H58" s="38"/>
      <c r="I58" s="38"/>
      <c r="J58" s="38"/>
      <c r="K58" s="38"/>
      <c r="L58" s="38">
        <v>32.5</v>
      </c>
      <c r="M58" s="38">
        <v>37.5</v>
      </c>
      <c r="N58" s="38">
        <v>36</v>
      </c>
      <c r="O58" s="38">
        <v>31.63</v>
      </c>
      <c r="P58" s="38">
        <v>32.380000000000003</v>
      </c>
      <c r="Q58" s="38">
        <v>61.75</v>
      </c>
      <c r="R58" s="38">
        <v>52.25</v>
      </c>
      <c r="S58" s="38">
        <v>51.13</v>
      </c>
      <c r="T58" s="38">
        <v>41.25</v>
      </c>
      <c r="U58" s="38">
        <v>41.25</v>
      </c>
      <c r="V58" s="38">
        <v>45</v>
      </c>
      <c r="W58" s="38">
        <v>49.75</v>
      </c>
      <c r="X58" s="38">
        <v>45.5</v>
      </c>
      <c r="Y58" s="38">
        <v>45.63</v>
      </c>
      <c r="Z58" s="38">
        <v>41.5</v>
      </c>
      <c r="AA58" s="38">
        <v>44.5</v>
      </c>
    </row>
    <row r="59" spans="1:27" x14ac:dyDescent="0.2">
      <c r="A59" t="s">
        <v>42</v>
      </c>
      <c r="B59" s="38" t="s">
        <v>74</v>
      </c>
      <c r="C59" s="40" t="s">
        <v>75</v>
      </c>
      <c r="D59" s="38"/>
      <c r="E59" s="38"/>
      <c r="F59" s="38"/>
      <c r="G59" s="38"/>
      <c r="H59" s="38"/>
      <c r="I59" s="38"/>
      <c r="J59" s="38"/>
      <c r="K59" s="38"/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0.75</v>
      </c>
      <c r="Y59" s="38">
        <v>1</v>
      </c>
      <c r="Z59" s="38">
        <v>1</v>
      </c>
      <c r="AA59" s="38">
        <v>1</v>
      </c>
    </row>
    <row r="60" spans="1:27" x14ac:dyDescent="0.2">
      <c r="A60" t="s">
        <v>42</v>
      </c>
      <c r="B60" s="38" t="s">
        <v>92</v>
      </c>
      <c r="C60" s="40" t="s">
        <v>77</v>
      </c>
      <c r="D60" s="38"/>
      <c r="E60" s="38"/>
      <c r="F60" s="38"/>
      <c r="G60" s="38"/>
      <c r="H60" s="38"/>
      <c r="I60" s="38"/>
      <c r="J60" s="38"/>
      <c r="K60" s="38"/>
      <c r="L60" s="38">
        <v>49.5</v>
      </c>
      <c r="M60" s="38">
        <v>61</v>
      </c>
      <c r="N60" s="38">
        <v>59.63</v>
      </c>
      <c r="O60" s="38">
        <v>62.38</v>
      </c>
      <c r="P60" s="38">
        <v>59.75</v>
      </c>
      <c r="Q60" s="38">
        <v>65.5</v>
      </c>
      <c r="R60" s="38">
        <v>58.75</v>
      </c>
      <c r="S60" s="38">
        <v>53.25</v>
      </c>
      <c r="T60" s="38">
        <v>51.13</v>
      </c>
      <c r="U60" s="38">
        <v>46.75</v>
      </c>
      <c r="V60" s="38">
        <v>53.38</v>
      </c>
      <c r="W60" s="38">
        <v>57</v>
      </c>
      <c r="X60" s="38">
        <v>54.75</v>
      </c>
      <c r="Y60" s="38">
        <v>48.13</v>
      </c>
      <c r="Z60" s="38">
        <v>49.88</v>
      </c>
      <c r="AA60" s="38">
        <v>51</v>
      </c>
    </row>
    <row r="61" spans="1:27" x14ac:dyDescent="0.2">
      <c r="A61" t="s">
        <v>42</v>
      </c>
      <c r="B61" s="38" t="s">
        <v>78</v>
      </c>
      <c r="C61" s="40" t="s">
        <v>79</v>
      </c>
      <c r="D61" s="38"/>
      <c r="E61" s="38"/>
      <c r="F61" s="38"/>
      <c r="G61" s="38"/>
      <c r="H61" s="38"/>
      <c r="I61" s="38"/>
      <c r="J61" s="38"/>
      <c r="K61" s="38"/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</row>
    <row r="62" spans="1:27" x14ac:dyDescent="0.2">
      <c r="A62" t="s">
        <v>42</v>
      </c>
      <c r="B62" s="38" t="s">
        <v>80</v>
      </c>
      <c r="C62" s="40" t="s">
        <v>81</v>
      </c>
      <c r="D62" s="38"/>
      <c r="E62" s="38"/>
      <c r="F62" s="38"/>
      <c r="G62" s="38"/>
      <c r="H62" s="38"/>
      <c r="I62" s="38"/>
      <c r="J62" s="38"/>
      <c r="K62" s="38"/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</row>
    <row r="63" spans="1:27" x14ac:dyDescent="0.2">
      <c r="A63" t="s">
        <v>42</v>
      </c>
      <c r="B63" s="38" t="s">
        <v>82</v>
      </c>
      <c r="C63" s="40" t="s">
        <v>83</v>
      </c>
      <c r="D63" s="38"/>
      <c r="E63" s="38"/>
      <c r="F63" s="38"/>
      <c r="G63" s="38"/>
      <c r="H63" s="38"/>
      <c r="I63" s="38"/>
      <c r="J63" s="38"/>
      <c r="K63" s="38"/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</row>
    <row r="64" spans="1:27" x14ac:dyDescent="0.2">
      <c r="A64" t="s">
        <v>42</v>
      </c>
      <c r="B64" s="38" t="s">
        <v>84</v>
      </c>
      <c r="C64" s="40" t="s">
        <v>85</v>
      </c>
      <c r="D64" s="38"/>
      <c r="E64" s="38"/>
      <c r="F64" s="38"/>
      <c r="G64" s="38"/>
      <c r="H64" s="38"/>
      <c r="I64" s="38"/>
      <c r="J64" s="38"/>
      <c r="K64" s="38"/>
      <c r="L64" s="38">
        <v>19.25</v>
      </c>
      <c r="M64" s="38">
        <v>19.25</v>
      </c>
      <c r="N64" s="38">
        <v>14.5</v>
      </c>
      <c r="O64" s="38">
        <v>13</v>
      </c>
      <c r="P64" s="38">
        <v>7.75</v>
      </c>
      <c r="Q64" s="38">
        <v>32</v>
      </c>
      <c r="R64" s="38">
        <v>50.5</v>
      </c>
      <c r="S64" s="38">
        <v>57.25</v>
      </c>
      <c r="T64" s="38">
        <v>53</v>
      </c>
      <c r="U64" s="38">
        <v>8.75</v>
      </c>
      <c r="V64" s="38">
        <v>12.63</v>
      </c>
      <c r="W64" s="38">
        <v>26.25</v>
      </c>
      <c r="X64" s="38">
        <v>32.25</v>
      </c>
      <c r="Y64" s="38">
        <v>23</v>
      </c>
      <c r="Z64" s="38">
        <v>16.88</v>
      </c>
      <c r="AA64" s="38">
        <v>13.88</v>
      </c>
    </row>
    <row r="65" spans="1:27" x14ac:dyDescent="0.2">
      <c r="A65" t="s">
        <v>42</v>
      </c>
      <c r="B65" s="38" t="s">
        <v>86</v>
      </c>
      <c r="C65" s="40" t="s">
        <v>87</v>
      </c>
      <c r="D65" s="38"/>
      <c r="E65" s="38"/>
      <c r="F65" s="38"/>
      <c r="G65" s="38"/>
      <c r="H65" s="38"/>
      <c r="I65" s="38"/>
      <c r="J65" s="38"/>
      <c r="K65" s="38"/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0.5</v>
      </c>
      <c r="Y65" s="38">
        <v>2</v>
      </c>
      <c r="Z65" s="38">
        <v>2</v>
      </c>
      <c r="AA65" s="38">
        <v>2</v>
      </c>
    </row>
    <row r="66" spans="1:27" x14ac:dyDescent="0.2">
      <c r="A66" t="s">
        <v>42</v>
      </c>
      <c r="B66" s="38" t="s">
        <v>88</v>
      </c>
      <c r="C66" s="40" t="s">
        <v>89</v>
      </c>
      <c r="D66" s="38"/>
      <c r="E66" s="38"/>
      <c r="F66" s="38"/>
      <c r="G66" s="38"/>
      <c r="H66" s="38"/>
      <c r="I66" s="38"/>
      <c r="J66" s="38"/>
      <c r="K66" s="38"/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</row>
    <row r="67" spans="1:27" x14ac:dyDescent="0.2">
      <c r="A67" t="s">
        <v>42</v>
      </c>
      <c r="B67" s="38" t="s">
        <v>90</v>
      </c>
      <c r="C67" s="38" t="s">
        <v>91</v>
      </c>
      <c r="D67" s="38"/>
      <c r="E67" s="38"/>
      <c r="F67" s="38"/>
      <c r="G67" s="38"/>
      <c r="H67" s="38"/>
      <c r="I67" s="38"/>
      <c r="J67" s="38"/>
      <c r="K67" s="38"/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</row>
    <row r="68" spans="1:27" s="141" customFormat="1" ht="20.100000000000001" customHeight="1" x14ac:dyDescent="0.2">
      <c r="C68" s="11" t="s">
        <v>37</v>
      </c>
      <c r="D68" s="149"/>
      <c r="E68" s="149"/>
      <c r="F68" s="149"/>
      <c r="G68" s="149"/>
      <c r="H68" s="149"/>
      <c r="I68" s="149"/>
      <c r="J68" s="149"/>
      <c r="K68" s="149"/>
      <c r="L68" s="149">
        <f t="shared" ref="L68:Y68" si="45">SUM(L50:L67)</f>
        <v>444.63</v>
      </c>
      <c r="M68" s="149">
        <f t="shared" si="45"/>
        <v>497.13</v>
      </c>
      <c r="N68" s="149">
        <f t="shared" si="45"/>
        <v>492.01</v>
      </c>
      <c r="O68" s="149">
        <f t="shared" si="45"/>
        <v>502.26</v>
      </c>
      <c r="P68" s="149">
        <f t="shared" si="45"/>
        <v>540.64</v>
      </c>
      <c r="Q68" s="149">
        <f t="shared" si="45"/>
        <v>629.63</v>
      </c>
      <c r="R68" s="149">
        <f t="shared" si="45"/>
        <v>589.63</v>
      </c>
      <c r="S68" s="149">
        <f t="shared" si="45"/>
        <v>588.76</v>
      </c>
      <c r="T68" s="149">
        <f t="shared" si="45"/>
        <v>662.14</v>
      </c>
      <c r="U68" s="149">
        <f t="shared" si="45"/>
        <v>626.51</v>
      </c>
      <c r="V68" s="149">
        <f t="shared" si="45"/>
        <v>588.89</v>
      </c>
      <c r="W68" s="149">
        <f t="shared" si="45"/>
        <v>620.13</v>
      </c>
      <c r="X68" s="149">
        <f t="shared" si="45"/>
        <v>589.13</v>
      </c>
      <c r="Y68" s="149">
        <f t="shared" si="45"/>
        <v>577.76</v>
      </c>
      <c r="Z68" s="149">
        <f t="shared" ref="Z68:AA68" si="46">SUM(Z50:Z67)</f>
        <v>676.89</v>
      </c>
      <c r="AA68" s="149">
        <f t="shared" si="46"/>
        <v>661.26</v>
      </c>
    </row>
    <row r="69" spans="1:27" s="2" customFormat="1" ht="15.75" customHeight="1" x14ac:dyDescent="0.2">
      <c r="C69" s="150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</row>
    <row r="70" spans="1:27" ht="15" x14ac:dyDescent="0.2">
      <c r="C70" s="148" t="s">
        <v>452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S70" s="38"/>
    </row>
    <row r="71" spans="1:27" x14ac:dyDescent="0.2"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S71" s="38"/>
    </row>
    <row r="72" spans="1:27" ht="20.100000000000001" customHeight="1" x14ac:dyDescent="0.2">
      <c r="C72" s="39" t="s">
        <v>43</v>
      </c>
      <c r="D72" s="1"/>
      <c r="E72" s="1"/>
      <c r="F72" s="1"/>
      <c r="G72" s="1"/>
      <c r="H72" s="1"/>
      <c r="I72" s="1"/>
      <c r="J72" s="1"/>
      <c r="K72" s="1"/>
      <c r="L72" s="1" t="str">
        <f t="shared" ref="L72:X72" si="47">L49</f>
        <v>FY95</v>
      </c>
      <c r="M72" s="1" t="str">
        <f t="shared" si="47"/>
        <v>FY96</v>
      </c>
      <c r="N72" s="1" t="str">
        <f t="shared" si="47"/>
        <v>FY97</v>
      </c>
      <c r="O72" s="1" t="str">
        <f t="shared" si="47"/>
        <v>FY98</v>
      </c>
      <c r="P72" s="1" t="str">
        <f t="shared" si="47"/>
        <v>FY99</v>
      </c>
      <c r="Q72" s="1" t="str">
        <f t="shared" si="47"/>
        <v>FY00</v>
      </c>
      <c r="R72" s="1" t="str">
        <f t="shared" si="47"/>
        <v>FY01</v>
      </c>
      <c r="S72" s="1" t="str">
        <f t="shared" si="47"/>
        <v>FY02</v>
      </c>
      <c r="T72" s="1" t="str">
        <f t="shared" si="47"/>
        <v>FY03</v>
      </c>
      <c r="U72" s="1" t="str">
        <f t="shared" si="47"/>
        <v>FY04</v>
      </c>
      <c r="V72" s="1" t="str">
        <f t="shared" si="47"/>
        <v>FY05</v>
      </c>
      <c r="W72" s="1" t="str">
        <f t="shared" si="47"/>
        <v>FY06</v>
      </c>
      <c r="X72" s="1" t="str">
        <f t="shared" si="47"/>
        <v>FY07</v>
      </c>
      <c r="Y72" s="1" t="str">
        <f>Y49</f>
        <v>FY08</v>
      </c>
      <c r="Z72" s="1" t="str">
        <f t="shared" ref="Z72:AA72" si="48">Z49</f>
        <v>FY09</v>
      </c>
      <c r="AA72" s="1" t="str">
        <f t="shared" si="48"/>
        <v>FY10</v>
      </c>
    </row>
    <row r="73" spans="1:27" ht="14.25" customHeight="1" x14ac:dyDescent="0.2">
      <c r="A73" t="s">
        <v>43</v>
      </c>
      <c r="B73" s="38" t="s">
        <v>56</v>
      </c>
      <c r="C73" s="40" t="s">
        <v>57</v>
      </c>
      <c r="D73" s="38"/>
      <c r="E73" s="38"/>
      <c r="F73" s="38"/>
      <c r="G73" s="38"/>
      <c r="H73" s="38"/>
      <c r="I73" s="38"/>
      <c r="J73" s="38"/>
      <c r="K73" s="38"/>
      <c r="L73" s="38">
        <v>23</v>
      </c>
      <c r="M73" s="38">
        <v>20</v>
      </c>
      <c r="N73" s="38">
        <v>23.75</v>
      </c>
      <c r="O73" s="38">
        <v>23</v>
      </c>
      <c r="P73" s="38">
        <v>18.5</v>
      </c>
      <c r="Q73" s="38">
        <v>18.63</v>
      </c>
      <c r="R73" s="38">
        <v>18.13</v>
      </c>
      <c r="S73" s="38">
        <v>18.5</v>
      </c>
      <c r="T73" s="38">
        <v>18.75</v>
      </c>
      <c r="U73" s="38">
        <v>23</v>
      </c>
      <c r="V73" s="38">
        <v>21.5</v>
      </c>
      <c r="W73" s="38">
        <v>21</v>
      </c>
      <c r="X73" s="38">
        <v>19.88</v>
      </c>
      <c r="Y73" s="38">
        <v>20.25</v>
      </c>
      <c r="Z73" s="38">
        <v>19</v>
      </c>
      <c r="AA73" s="38">
        <v>13.75</v>
      </c>
    </row>
    <row r="74" spans="1:27" x14ac:dyDescent="0.2">
      <c r="A74" t="s">
        <v>43</v>
      </c>
      <c r="B74" s="38" t="s">
        <v>58</v>
      </c>
      <c r="C74" s="40" t="s">
        <v>59</v>
      </c>
      <c r="D74" s="38"/>
      <c r="E74" s="38"/>
      <c r="F74" s="38"/>
      <c r="G74" s="38"/>
      <c r="H74" s="38"/>
      <c r="I74" s="38"/>
      <c r="J74" s="38"/>
      <c r="K74" s="38"/>
      <c r="L74" s="38">
        <v>100.75</v>
      </c>
      <c r="M74" s="38">
        <v>58.25</v>
      </c>
      <c r="N74" s="38">
        <v>31.25</v>
      </c>
      <c r="O74" s="38">
        <v>31</v>
      </c>
      <c r="P74" s="38">
        <v>32.75</v>
      </c>
      <c r="Q74" s="38">
        <v>42.25</v>
      </c>
      <c r="R74" s="38">
        <v>39.5</v>
      </c>
      <c r="S74" s="38">
        <v>31.5</v>
      </c>
      <c r="T74" s="38">
        <v>45</v>
      </c>
      <c r="U74" s="38">
        <v>48.25</v>
      </c>
      <c r="V74" s="38">
        <v>51.5</v>
      </c>
      <c r="W74" s="38">
        <v>47</v>
      </c>
      <c r="X74" s="38">
        <v>189.25</v>
      </c>
      <c r="Y74" s="38">
        <v>167.25</v>
      </c>
      <c r="Z74" s="38">
        <v>174.25</v>
      </c>
      <c r="AA74" s="38">
        <v>227.25</v>
      </c>
    </row>
    <row r="75" spans="1:27" x14ac:dyDescent="0.2">
      <c r="A75" t="s">
        <v>43</v>
      </c>
      <c r="B75" s="38" t="s">
        <v>60</v>
      </c>
      <c r="C75" s="40" t="s">
        <v>61</v>
      </c>
      <c r="D75" s="38"/>
      <c r="E75" s="38"/>
      <c r="F75" s="38"/>
      <c r="G75" s="38"/>
      <c r="H75" s="38"/>
      <c r="I75" s="38"/>
      <c r="J75" s="38"/>
      <c r="K75" s="38"/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</row>
    <row r="76" spans="1:27" x14ac:dyDescent="0.2">
      <c r="A76" t="s">
        <v>43</v>
      </c>
      <c r="B76" s="38" t="s">
        <v>62</v>
      </c>
      <c r="C76" s="40" t="s">
        <v>63</v>
      </c>
      <c r="D76" s="38"/>
      <c r="E76" s="38"/>
      <c r="F76" s="38"/>
      <c r="G76" s="38"/>
      <c r="H76" s="38"/>
      <c r="I76" s="38"/>
      <c r="J76" s="38"/>
      <c r="K76" s="38"/>
      <c r="L76" s="38">
        <v>81.5</v>
      </c>
      <c r="M76" s="38">
        <v>86.25</v>
      </c>
      <c r="N76" s="38">
        <v>99.38</v>
      </c>
      <c r="O76" s="38">
        <v>129</v>
      </c>
      <c r="P76" s="38">
        <v>68</v>
      </c>
      <c r="Q76" s="38">
        <v>52</v>
      </c>
      <c r="R76" s="38">
        <v>47.25</v>
      </c>
      <c r="S76" s="38">
        <v>68.5</v>
      </c>
      <c r="T76" s="38">
        <v>44.5</v>
      </c>
      <c r="U76" s="38">
        <v>33.75</v>
      </c>
      <c r="V76" s="38">
        <v>36.25</v>
      </c>
      <c r="W76" s="38">
        <v>42</v>
      </c>
      <c r="X76" s="38">
        <v>46.25</v>
      </c>
      <c r="Y76" s="38">
        <v>54.5</v>
      </c>
      <c r="Z76" s="38">
        <v>65.38</v>
      </c>
      <c r="AA76" s="38">
        <v>60.38</v>
      </c>
    </row>
    <row r="77" spans="1:27" x14ac:dyDescent="0.2">
      <c r="A77" t="s">
        <v>43</v>
      </c>
      <c r="B77" s="38" t="s">
        <v>64</v>
      </c>
      <c r="C77" s="40" t="s">
        <v>65</v>
      </c>
      <c r="D77" s="38"/>
      <c r="E77" s="38"/>
      <c r="F77" s="38"/>
      <c r="G77" s="38"/>
      <c r="H77" s="38"/>
      <c r="I77" s="38"/>
      <c r="J77" s="38"/>
      <c r="K77" s="38"/>
      <c r="L77" s="38">
        <v>4.75</v>
      </c>
      <c r="M77" s="38">
        <v>6</v>
      </c>
      <c r="N77" s="38">
        <v>4.5</v>
      </c>
      <c r="O77" s="38">
        <v>5.25</v>
      </c>
      <c r="P77" s="38">
        <v>4.5</v>
      </c>
      <c r="Q77" s="38">
        <v>4.75</v>
      </c>
      <c r="R77" s="38">
        <v>5</v>
      </c>
      <c r="S77" s="38">
        <v>5</v>
      </c>
      <c r="T77" s="38">
        <v>5</v>
      </c>
      <c r="U77" s="38">
        <v>6</v>
      </c>
      <c r="V77" s="38">
        <v>7.25</v>
      </c>
      <c r="W77" s="38">
        <v>7.5</v>
      </c>
      <c r="X77" s="38">
        <v>7.75</v>
      </c>
      <c r="Y77" s="38">
        <v>9.75</v>
      </c>
      <c r="Z77" s="38">
        <v>8</v>
      </c>
      <c r="AA77" s="38">
        <v>7.25</v>
      </c>
    </row>
    <row r="78" spans="1:27" x14ac:dyDescent="0.2">
      <c r="A78" t="s">
        <v>43</v>
      </c>
      <c r="B78" s="38" t="s">
        <v>66</v>
      </c>
      <c r="C78" s="40" t="s">
        <v>67</v>
      </c>
      <c r="D78" s="38"/>
      <c r="E78" s="38"/>
      <c r="F78" s="38"/>
      <c r="G78" s="38"/>
      <c r="H78" s="38"/>
      <c r="I78" s="38"/>
      <c r="J78" s="38"/>
      <c r="K78" s="38"/>
      <c r="L78" s="38">
        <v>753</v>
      </c>
      <c r="M78" s="38">
        <v>662.75</v>
      </c>
      <c r="N78" s="38">
        <v>541.5</v>
      </c>
      <c r="O78" s="38">
        <v>601.13</v>
      </c>
      <c r="P78" s="38">
        <v>702.25</v>
      </c>
      <c r="Q78" s="38">
        <v>708.13</v>
      </c>
      <c r="R78" s="38">
        <v>740.75</v>
      </c>
      <c r="S78" s="38">
        <v>530.63</v>
      </c>
      <c r="T78" s="38">
        <v>434.5</v>
      </c>
      <c r="U78" s="38">
        <v>453.5</v>
      </c>
      <c r="V78" s="38">
        <v>526.13</v>
      </c>
      <c r="W78" s="38">
        <v>468.88</v>
      </c>
      <c r="X78" s="38">
        <v>439.5</v>
      </c>
      <c r="Y78" s="38">
        <v>533.25</v>
      </c>
      <c r="Z78" s="38">
        <v>592.13</v>
      </c>
      <c r="AA78" s="38">
        <v>748.88</v>
      </c>
    </row>
    <row r="79" spans="1:27" x14ac:dyDescent="0.2">
      <c r="A79" t="s">
        <v>43</v>
      </c>
      <c r="B79" s="38" t="s">
        <v>68</v>
      </c>
      <c r="C79" s="40" t="s">
        <v>69</v>
      </c>
      <c r="D79" s="38"/>
      <c r="E79" s="38"/>
      <c r="F79" s="38"/>
      <c r="G79" s="38"/>
      <c r="H79" s="38"/>
      <c r="I79" s="38"/>
      <c r="J79" s="38"/>
      <c r="K79" s="38"/>
      <c r="L79" s="38">
        <v>1211.5</v>
      </c>
      <c r="M79" s="38">
        <v>1211.1300000000001</v>
      </c>
      <c r="N79" s="38">
        <v>1190.3800000000001</v>
      </c>
      <c r="O79" s="38">
        <v>1195</v>
      </c>
      <c r="P79" s="38">
        <v>1224.25</v>
      </c>
      <c r="Q79" s="38">
        <v>1264.5</v>
      </c>
      <c r="R79" s="38">
        <v>1147.75</v>
      </c>
      <c r="S79" s="38">
        <v>1202</v>
      </c>
      <c r="T79" s="38">
        <v>1225.75</v>
      </c>
      <c r="U79" s="38">
        <v>1327.25</v>
      </c>
      <c r="V79" s="38">
        <v>1404.75</v>
      </c>
      <c r="W79" s="38">
        <v>1469</v>
      </c>
      <c r="X79" s="38">
        <v>1510</v>
      </c>
      <c r="Y79" s="38">
        <v>1492.63</v>
      </c>
      <c r="Z79" s="38">
        <v>1500</v>
      </c>
      <c r="AA79" s="38">
        <v>1657.25</v>
      </c>
    </row>
    <row r="80" spans="1:27" x14ac:dyDescent="0.2">
      <c r="A80" t="s">
        <v>43</v>
      </c>
      <c r="B80" s="38" t="s">
        <v>70</v>
      </c>
      <c r="C80" s="40" t="s">
        <v>71</v>
      </c>
      <c r="D80" s="38"/>
      <c r="E80" s="38"/>
      <c r="F80" s="38"/>
      <c r="G80" s="38"/>
      <c r="H80" s="38"/>
      <c r="I80" s="38"/>
      <c r="J80" s="38"/>
      <c r="K80" s="38"/>
      <c r="L80" s="38">
        <v>266.75</v>
      </c>
      <c r="M80" s="38">
        <v>263.38</v>
      </c>
      <c r="N80" s="38">
        <v>284.25</v>
      </c>
      <c r="O80" s="38">
        <v>276.88</v>
      </c>
      <c r="P80" s="38">
        <v>229</v>
      </c>
      <c r="Q80" s="38">
        <v>244.75</v>
      </c>
      <c r="R80" s="38">
        <v>276.75</v>
      </c>
      <c r="S80" s="38">
        <v>273.75</v>
      </c>
      <c r="T80" s="38">
        <v>273.25</v>
      </c>
      <c r="U80" s="38">
        <v>291.5</v>
      </c>
      <c r="V80" s="38">
        <v>294.25</v>
      </c>
      <c r="W80" s="38">
        <v>288.13</v>
      </c>
      <c r="X80" s="38">
        <v>288.38</v>
      </c>
      <c r="Y80" s="38">
        <v>310.25</v>
      </c>
      <c r="Z80" s="38">
        <v>309.5</v>
      </c>
      <c r="AA80" s="38">
        <v>299</v>
      </c>
    </row>
    <row r="81" spans="1:27" x14ac:dyDescent="0.2">
      <c r="A81" t="s">
        <v>43</v>
      </c>
      <c r="B81" s="38" t="s">
        <v>72</v>
      </c>
      <c r="C81" s="40" t="s">
        <v>73</v>
      </c>
      <c r="D81" s="38"/>
      <c r="E81" s="38"/>
      <c r="F81" s="38"/>
      <c r="G81" s="38"/>
      <c r="H81" s="38"/>
      <c r="I81" s="38"/>
      <c r="J81" s="38"/>
      <c r="K81" s="38"/>
      <c r="L81" s="38">
        <v>364.25</v>
      </c>
      <c r="M81" s="38">
        <v>341.63</v>
      </c>
      <c r="N81" s="38">
        <v>316.13</v>
      </c>
      <c r="O81" s="38">
        <v>296</v>
      </c>
      <c r="P81" s="38">
        <v>288.25</v>
      </c>
      <c r="Q81" s="38">
        <v>305</v>
      </c>
      <c r="R81" s="38">
        <v>297.88</v>
      </c>
      <c r="S81" s="38">
        <v>302.88</v>
      </c>
      <c r="T81" s="38">
        <v>328.38</v>
      </c>
      <c r="U81" s="38">
        <v>347</v>
      </c>
      <c r="V81" s="38">
        <v>361.13</v>
      </c>
      <c r="W81" s="38">
        <v>379.38</v>
      </c>
      <c r="X81" s="38">
        <v>385.88</v>
      </c>
      <c r="Y81" s="38">
        <v>390.75</v>
      </c>
      <c r="Z81" s="38">
        <v>382.13</v>
      </c>
      <c r="AA81" s="38">
        <v>379.88</v>
      </c>
    </row>
    <row r="82" spans="1:27" x14ac:dyDescent="0.2">
      <c r="A82" t="s">
        <v>43</v>
      </c>
      <c r="B82" s="38" t="s">
        <v>74</v>
      </c>
      <c r="C82" s="40" t="s">
        <v>75</v>
      </c>
      <c r="D82" s="38"/>
      <c r="E82" s="38"/>
      <c r="F82" s="38"/>
      <c r="G82" s="38"/>
      <c r="H82" s="38"/>
      <c r="I82" s="38"/>
      <c r="J82" s="38"/>
      <c r="K82" s="38"/>
      <c r="L82" s="38">
        <v>3</v>
      </c>
      <c r="M82" s="38">
        <v>6</v>
      </c>
      <c r="N82" s="38">
        <v>5</v>
      </c>
      <c r="O82" s="38">
        <v>5.25</v>
      </c>
      <c r="P82" s="38">
        <v>4.25</v>
      </c>
      <c r="Q82" s="38">
        <v>5</v>
      </c>
      <c r="R82" s="38">
        <v>6.25</v>
      </c>
      <c r="S82" s="38">
        <v>4.88</v>
      </c>
      <c r="T82" s="38">
        <v>3.88</v>
      </c>
      <c r="U82" s="38">
        <v>3.38</v>
      </c>
      <c r="V82" s="38">
        <v>8</v>
      </c>
      <c r="W82" s="38">
        <v>4.25</v>
      </c>
      <c r="X82" s="38">
        <v>13.38</v>
      </c>
      <c r="Y82" s="38">
        <v>14.25</v>
      </c>
      <c r="Z82" s="38">
        <v>18.88</v>
      </c>
      <c r="AA82" s="38">
        <v>20</v>
      </c>
    </row>
    <row r="83" spans="1:27" x14ac:dyDescent="0.2">
      <c r="A83" t="s">
        <v>43</v>
      </c>
      <c r="B83" s="38" t="s">
        <v>76</v>
      </c>
      <c r="C83" s="40" t="s">
        <v>77</v>
      </c>
      <c r="D83" s="38"/>
      <c r="E83" s="38"/>
      <c r="F83" s="38"/>
      <c r="G83" s="38"/>
      <c r="H83" s="38"/>
      <c r="I83" s="38"/>
      <c r="J83" s="38"/>
      <c r="K83" s="38"/>
      <c r="L83" s="38">
        <v>150.25</v>
      </c>
      <c r="M83" s="38">
        <v>156</v>
      </c>
      <c r="N83" s="38">
        <v>155.38</v>
      </c>
      <c r="O83" s="38">
        <v>143.88</v>
      </c>
      <c r="P83" s="38">
        <v>156.13</v>
      </c>
      <c r="Q83" s="38">
        <v>167.25</v>
      </c>
      <c r="R83" s="38">
        <v>244.63</v>
      </c>
      <c r="S83" s="38">
        <v>281</v>
      </c>
      <c r="T83" s="38">
        <v>221.25</v>
      </c>
      <c r="U83" s="38">
        <v>216</v>
      </c>
      <c r="V83" s="38">
        <v>201.88</v>
      </c>
      <c r="W83" s="38">
        <v>190.38</v>
      </c>
      <c r="X83" s="38">
        <v>205.25</v>
      </c>
      <c r="Y83" s="38">
        <v>212</v>
      </c>
      <c r="Z83" s="38">
        <v>189.63</v>
      </c>
      <c r="AA83" s="38">
        <v>185.75</v>
      </c>
    </row>
    <row r="84" spans="1:27" x14ac:dyDescent="0.2">
      <c r="A84" t="s">
        <v>43</v>
      </c>
      <c r="B84" s="38" t="s">
        <v>78</v>
      </c>
      <c r="C84" s="40" t="s">
        <v>79</v>
      </c>
      <c r="D84" s="38"/>
      <c r="E84" s="38"/>
      <c r="F84" s="38"/>
      <c r="G84" s="38"/>
      <c r="H84" s="38"/>
      <c r="I84" s="38"/>
      <c r="J84" s="38"/>
      <c r="K84" s="38"/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0.75</v>
      </c>
      <c r="X84" s="38">
        <v>0.5</v>
      </c>
      <c r="Y84" s="38">
        <v>0</v>
      </c>
      <c r="Z84" s="38">
        <v>0</v>
      </c>
      <c r="AA84" s="38">
        <v>0</v>
      </c>
    </row>
    <row r="85" spans="1:27" x14ac:dyDescent="0.2">
      <c r="A85" t="s">
        <v>43</v>
      </c>
      <c r="B85" s="38" t="s">
        <v>80</v>
      </c>
      <c r="C85" s="40" t="s">
        <v>81</v>
      </c>
      <c r="D85" s="38"/>
      <c r="E85" s="38"/>
      <c r="F85" s="38"/>
      <c r="G85" s="38"/>
      <c r="H85" s="38"/>
      <c r="I85" s="38"/>
      <c r="J85" s="38"/>
      <c r="K85" s="38"/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</row>
    <row r="86" spans="1:27" x14ac:dyDescent="0.2">
      <c r="A86" t="s">
        <v>43</v>
      </c>
      <c r="B86" s="38" t="s">
        <v>82</v>
      </c>
      <c r="C86" s="40" t="s">
        <v>83</v>
      </c>
      <c r="D86" s="38"/>
      <c r="E86" s="38"/>
      <c r="F86" s="38"/>
      <c r="G86" s="38"/>
      <c r="H86" s="38"/>
      <c r="I86" s="38"/>
      <c r="J86" s="38"/>
      <c r="K86" s="38"/>
      <c r="L86" s="38">
        <v>13.75</v>
      </c>
      <c r="M86" s="38">
        <v>16.25</v>
      </c>
      <c r="N86" s="38">
        <v>10.75</v>
      </c>
      <c r="O86" s="38">
        <v>10</v>
      </c>
      <c r="P86" s="38">
        <v>10.75</v>
      </c>
      <c r="Q86" s="38">
        <v>14.5</v>
      </c>
      <c r="R86" s="38">
        <v>20.75</v>
      </c>
      <c r="S86" s="38">
        <v>31</v>
      </c>
      <c r="T86" s="38">
        <v>37.5</v>
      </c>
      <c r="U86" s="38">
        <v>44.5</v>
      </c>
      <c r="V86" s="38">
        <v>54</v>
      </c>
      <c r="W86" s="38">
        <v>62.25</v>
      </c>
      <c r="X86" s="38">
        <v>67</v>
      </c>
      <c r="Y86" s="38">
        <v>71.25</v>
      </c>
      <c r="Z86" s="38">
        <v>80</v>
      </c>
      <c r="AA86" s="38">
        <v>88.75</v>
      </c>
    </row>
    <row r="87" spans="1:27" x14ac:dyDescent="0.2">
      <c r="A87" t="s">
        <v>43</v>
      </c>
      <c r="B87" s="38" t="s">
        <v>84</v>
      </c>
      <c r="C87" s="40" t="s">
        <v>85</v>
      </c>
      <c r="D87" s="38"/>
      <c r="E87" s="38"/>
      <c r="F87" s="38"/>
      <c r="G87" s="38"/>
      <c r="H87" s="38"/>
      <c r="I87" s="38"/>
      <c r="J87" s="38"/>
      <c r="K87" s="38"/>
      <c r="L87" s="38">
        <v>143.5</v>
      </c>
      <c r="M87" s="38">
        <v>151</v>
      </c>
      <c r="N87" s="38">
        <v>144.75</v>
      </c>
      <c r="O87" s="38">
        <v>143.25</v>
      </c>
      <c r="P87" s="38">
        <v>156.5</v>
      </c>
      <c r="Q87" s="38">
        <v>168</v>
      </c>
      <c r="R87" s="38">
        <v>160.38</v>
      </c>
      <c r="S87" s="38">
        <v>180.13</v>
      </c>
      <c r="T87" s="38">
        <v>182.13</v>
      </c>
      <c r="U87" s="38">
        <v>210.25</v>
      </c>
      <c r="V87" s="38">
        <v>214</v>
      </c>
      <c r="W87" s="38">
        <v>217</v>
      </c>
      <c r="X87" s="38">
        <v>206.5</v>
      </c>
      <c r="Y87" s="38">
        <v>190.63</v>
      </c>
      <c r="Z87" s="38">
        <v>201.25</v>
      </c>
      <c r="AA87" s="38">
        <v>214.88</v>
      </c>
    </row>
    <row r="88" spans="1:27" x14ac:dyDescent="0.2">
      <c r="A88" t="s">
        <v>43</v>
      </c>
      <c r="B88" s="38" t="s">
        <v>86</v>
      </c>
      <c r="C88" s="40" t="s">
        <v>87</v>
      </c>
      <c r="D88" s="38"/>
      <c r="E88" s="38"/>
      <c r="F88" s="38"/>
      <c r="G88" s="38"/>
      <c r="H88" s="38"/>
      <c r="I88" s="38"/>
      <c r="J88" s="38"/>
      <c r="K88" s="38"/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0.75</v>
      </c>
      <c r="Z88" s="38">
        <v>1.5</v>
      </c>
      <c r="AA88" s="38">
        <v>1.38</v>
      </c>
    </row>
    <row r="89" spans="1:27" x14ac:dyDescent="0.2">
      <c r="A89" t="s">
        <v>43</v>
      </c>
      <c r="B89" s="38" t="s">
        <v>88</v>
      </c>
      <c r="C89" s="40" t="s">
        <v>89</v>
      </c>
      <c r="D89" s="38"/>
      <c r="E89" s="38"/>
      <c r="F89" s="38"/>
      <c r="G89" s="38"/>
      <c r="H89" s="38"/>
      <c r="I89" s="38"/>
      <c r="J89" s="38"/>
      <c r="K89" s="38"/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</row>
    <row r="90" spans="1:27" x14ac:dyDescent="0.2">
      <c r="A90" t="s">
        <v>43</v>
      </c>
      <c r="B90" s="38" t="s">
        <v>90</v>
      </c>
      <c r="C90" s="38" t="s">
        <v>91</v>
      </c>
      <c r="D90" s="38"/>
      <c r="E90" s="38"/>
      <c r="F90" s="38"/>
      <c r="G90" s="38"/>
      <c r="H90" s="38"/>
      <c r="I90" s="38"/>
      <c r="J90" s="38"/>
      <c r="K90" s="38"/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</row>
    <row r="91" spans="1:27" s="141" customFormat="1" ht="14.25" customHeight="1" x14ac:dyDescent="0.2">
      <c r="C91" s="11" t="s">
        <v>37</v>
      </c>
      <c r="D91" s="149"/>
      <c r="E91" s="149"/>
      <c r="F91" s="149"/>
      <c r="G91" s="149"/>
      <c r="H91" s="149"/>
      <c r="I91" s="149"/>
      <c r="J91" s="149"/>
      <c r="K91" s="149"/>
      <c r="L91" s="149">
        <f t="shared" ref="L91:Y91" si="49">SUM(L73:L90)</f>
        <v>3116</v>
      </c>
      <c r="M91" s="149">
        <f t="shared" si="49"/>
        <v>2978.6400000000003</v>
      </c>
      <c r="N91" s="149">
        <f t="shared" si="49"/>
        <v>2807.0200000000004</v>
      </c>
      <c r="O91" s="149">
        <f t="shared" si="49"/>
        <v>2859.6400000000003</v>
      </c>
      <c r="P91" s="149">
        <f t="shared" si="49"/>
        <v>2895.13</v>
      </c>
      <c r="Q91" s="149">
        <f t="shared" si="49"/>
        <v>2994.76</v>
      </c>
      <c r="R91" s="149">
        <f t="shared" si="49"/>
        <v>3005.0200000000004</v>
      </c>
      <c r="S91" s="149">
        <f t="shared" si="49"/>
        <v>2929.7700000000004</v>
      </c>
      <c r="T91" s="149">
        <f t="shared" si="49"/>
        <v>2819.8900000000003</v>
      </c>
      <c r="U91" s="149">
        <f t="shared" si="49"/>
        <v>3004.38</v>
      </c>
      <c r="V91" s="149">
        <f t="shared" si="49"/>
        <v>3180.6400000000003</v>
      </c>
      <c r="W91" s="149">
        <f t="shared" si="49"/>
        <v>3197.5200000000004</v>
      </c>
      <c r="X91" s="149">
        <f t="shared" si="49"/>
        <v>3379.5200000000004</v>
      </c>
      <c r="Y91" s="149">
        <f t="shared" si="49"/>
        <v>3467.51</v>
      </c>
      <c r="Z91" s="149">
        <f t="shared" ref="Z91:AA91" si="50">SUM(Z73:Z90)</f>
        <v>3541.6500000000005</v>
      </c>
      <c r="AA91" s="149">
        <f t="shared" si="50"/>
        <v>3904.4000000000005</v>
      </c>
    </row>
    <row r="92" spans="1:27" s="2" customFormat="1" ht="12" customHeight="1" x14ac:dyDescent="0.2">
      <c r="C92" s="150" t="s">
        <v>194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</row>
    <row r="93" spans="1:27" ht="18.75" customHeight="1" x14ac:dyDescent="0.2">
      <c r="C93" s="148" t="s">
        <v>452</v>
      </c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S93" s="38"/>
    </row>
    <row r="94" spans="1:27" x14ac:dyDescent="0.2"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S94" s="38"/>
    </row>
    <row r="95" spans="1:27" ht="20.100000000000001" customHeight="1" x14ac:dyDescent="0.2">
      <c r="C95" s="39" t="s">
        <v>44</v>
      </c>
      <c r="D95" s="1"/>
      <c r="E95" s="1"/>
      <c r="F95" s="1"/>
      <c r="G95" s="1"/>
      <c r="H95" s="1"/>
      <c r="I95" s="1"/>
      <c r="J95" s="1"/>
      <c r="K95" s="1"/>
      <c r="L95" s="1" t="str">
        <f t="shared" ref="L95:X95" si="51">L72</f>
        <v>FY95</v>
      </c>
      <c r="M95" s="1" t="str">
        <f t="shared" si="51"/>
        <v>FY96</v>
      </c>
      <c r="N95" s="1" t="str">
        <f t="shared" si="51"/>
        <v>FY97</v>
      </c>
      <c r="O95" s="1" t="str">
        <f t="shared" si="51"/>
        <v>FY98</v>
      </c>
      <c r="P95" s="1" t="str">
        <f t="shared" si="51"/>
        <v>FY99</v>
      </c>
      <c r="Q95" s="1" t="str">
        <f t="shared" si="51"/>
        <v>FY00</v>
      </c>
      <c r="R95" s="1" t="str">
        <f t="shared" si="51"/>
        <v>FY01</v>
      </c>
      <c r="S95" s="1" t="str">
        <f t="shared" si="51"/>
        <v>FY02</v>
      </c>
      <c r="T95" s="1" t="str">
        <f t="shared" si="51"/>
        <v>FY03</v>
      </c>
      <c r="U95" s="1" t="str">
        <f t="shared" si="51"/>
        <v>FY04</v>
      </c>
      <c r="V95" s="1" t="str">
        <f t="shared" si="51"/>
        <v>FY05</v>
      </c>
      <c r="W95" s="1" t="str">
        <f t="shared" si="51"/>
        <v>FY06</v>
      </c>
      <c r="X95" s="1" t="str">
        <f t="shared" si="51"/>
        <v>FY07</v>
      </c>
      <c r="Y95" s="1" t="str">
        <f>Y72</f>
        <v>FY08</v>
      </c>
      <c r="Z95" s="1" t="str">
        <f t="shared" ref="Z95:AA95" si="52">Z72</f>
        <v>FY09</v>
      </c>
      <c r="AA95" s="1" t="str">
        <f t="shared" si="52"/>
        <v>FY10</v>
      </c>
    </row>
    <row r="96" spans="1:27" ht="20.100000000000001" customHeight="1" x14ac:dyDescent="0.2">
      <c r="A96" t="s">
        <v>44</v>
      </c>
      <c r="B96" s="38" t="s">
        <v>56</v>
      </c>
      <c r="C96" s="40" t="s">
        <v>57</v>
      </c>
      <c r="D96" s="38"/>
      <c r="E96" s="38"/>
      <c r="F96" s="38"/>
      <c r="G96" s="38"/>
      <c r="H96" s="38"/>
      <c r="I96" s="38"/>
      <c r="J96" s="38"/>
      <c r="K96" s="38"/>
      <c r="L96" s="38">
        <v>8</v>
      </c>
      <c r="M96" s="38">
        <v>5.25</v>
      </c>
      <c r="N96" s="38">
        <v>4.75</v>
      </c>
      <c r="O96" s="38">
        <v>6</v>
      </c>
      <c r="P96" s="38">
        <v>13.25</v>
      </c>
      <c r="Q96" s="38">
        <v>11.5</v>
      </c>
      <c r="R96" s="38">
        <v>4.75</v>
      </c>
      <c r="S96" s="38">
        <v>5.25</v>
      </c>
      <c r="T96" s="38">
        <v>4</v>
      </c>
      <c r="U96" s="38">
        <v>3.75</v>
      </c>
      <c r="V96" s="38">
        <v>1.75</v>
      </c>
      <c r="W96" s="38">
        <v>1</v>
      </c>
      <c r="X96" s="38">
        <v>1</v>
      </c>
      <c r="Y96" s="38">
        <v>1</v>
      </c>
      <c r="Z96" s="38">
        <v>2.25</v>
      </c>
      <c r="AA96" s="38">
        <v>5.25</v>
      </c>
    </row>
    <row r="97" spans="1:27" x14ac:dyDescent="0.2">
      <c r="A97" t="s">
        <v>44</v>
      </c>
      <c r="B97" s="38" t="s">
        <v>58</v>
      </c>
      <c r="C97" s="40" t="s">
        <v>59</v>
      </c>
      <c r="D97" s="38"/>
      <c r="E97" s="38"/>
      <c r="F97" s="38"/>
      <c r="G97" s="38"/>
      <c r="H97" s="38"/>
      <c r="I97" s="38"/>
      <c r="J97" s="38"/>
      <c r="K97" s="38"/>
      <c r="L97" s="38">
        <v>27</v>
      </c>
      <c r="M97" s="38">
        <v>24.13</v>
      </c>
      <c r="N97" s="38">
        <v>47.25</v>
      </c>
      <c r="O97" s="38">
        <v>26</v>
      </c>
      <c r="P97" s="38">
        <v>4</v>
      </c>
      <c r="Q97" s="38">
        <v>3.5</v>
      </c>
      <c r="R97" s="38">
        <v>3.25</v>
      </c>
      <c r="S97" s="38">
        <v>12.5</v>
      </c>
      <c r="T97" s="38">
        <v>6.25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</row>
    <row r="98" spans="1:27" x14ac:dyDescent="0.2">
      <c r="A98" t="s">
        <v>44</v>
      </c>
      <c r="B98" s="38" t="s">
        <v>60</v>
      </c>
      <c r="C98" s="40" t="s">
        <v>61</v>
      </c>
      <c r="D98" s="38"/>
      <c r="E98" s="38"/>
      <c r="F98" s="38"/>
      <c r="G98" s="38"/>
      <c r="H98" s="38"/>
      <c r="I98" s="38"/>
      <c r="J98" s="38"/>
      <c r="K98" s="38"/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</row>
    <row r="99" spans="1:27" x14ac:dyDescent="0.2">
      <c r="A99" t="s">
        <v>44</v>
      </c>
      <c r="B99" s="38" t="s">
        <v>62</v>
      </c>
      <c r="C99" s="40" t="s">
        <v>63</v>
      </c>
      <c r="D99" s="38"/>
      <c r="E99" s="38"/>
      <c r="F99" s="38"/>
      <c r="G99" s="38"/>
      <c r="H99" s="38"/>
      <c r="I99" s="38"/>
      <c r="J99" s="38"/>
      <c r="K99" s="38"/>
      <c r="L99" s="38">
        <v>404</v>
      </c>
      <c r="M99" s="38">
        <v>427</v>
      </c>
      <c r="N99" s="38">
        <v>389.25</v>
      </c>
      <c r="O99" s="38">
        <v>405.5</v>
      </c>
      <c r="P99" s="38">
        <v>442.25</v>
      </c>
      <c r="Q99" s="38">
        <v>568</v>
      </c>
      <c r="R99" s="38">
        <v>692.75</v>
      </c>
      <c r="S99" s="38">
        <v>647.5</v>
      </c>
      <c r="T99" s="38">
        <v>569.5</v>
      </c>
      <c r="U99" s="38">
        <v>504.25</v>
      </c>
      <c r="V99" s="38">
        <v>101.75</v>
      </c>
      <c r="W99" s="38">
        <v>6.25</v>
      </c>
      <c r="X99" s="38">
        <v>6</v>
      </c>
      <c r="Y99" s="38">
        <v>7</v>
      </c>
      <c r="Z99" s="38">
        <v>6.13</v>
      </c>
      <c r="AA99" s="38">
        <v>6.25</v>
      </c>
    </row>
    <row r="100" spans="1:27" x14ac:dyDescent="0.2">
      <c r="A100" t="s">
        <v>44</v>
      </c>
      <c r="B100" s="38" t="s">
        <v>64</v>
      </c>
      <c r="C100" s="40" t="s">
        <v>65</v>
      </c>
      <c r="D100" s="38"/>
      <c r="E100" s="38"/>
      <c r="F100" s="38"/>
      <c r="G100" s="38"/>
      <c r="H100" s="38"/>
      <c r="I100" s="38"/>
      <c r="J100" s="38"/>
      <c r="K100" s="38"/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  <c r="AA100" s="38">
        <v>0</v>
      </c>
    </row>
    <row r="101" spans="1:27" x14ac:dyDescent="0.2">
      <c r="A101" t="s">
        <v>44</v>
      </c>
      <c r="B101" s="38" t="s">
        <v>66</v>
      </c>
      <c r="C101" s="40" t="s">
        <v>67</v>
      </c>
      <c r="D101" s="38"/>
      <c r="E101" s="38"/>
      <c r="F101" s="38"/>
      <c r="G101" s="38"/>
      <c r="H101" s="38"/>
      <c r="I101" s="38"/>
      <c r="J101" s="38"/>
      <c r="K101" s="38"/>
      <c r="L101" s="38">
        <v>41.13</v>
      </c>
      <c r="M101" s="38">
        <v>55.13</v>
      </c>
      <c r="N101" s="38">
        <v>52.13</v>
      </c>
      <c r="O101" s="38">
        <v>103</v>
      </c>
      <c r="P101" s="38">
        <v>53.5</v>
      </c>
      <c r="Q101" s="38">
        <v>61.75</v>
      </c>
      <c r="R101" s="38">
        <v>72.25</v>
      </c>
      <c r="S101" s="38">
        <v>99</v>
      </c>
      <c r="T101" s="38">
        <v>89.25</v>
      </c>
      <c r="U101" s="38">
        <v>122.38</v>
      </c>
      <c r="V101" s="38">
        <v>146.63</v>
      </c>
      <c r="W101" s="38">
        <v>84.63</v>
      </c>
      <c r="X101" s="38">
        <v>90.25</v>
      </c>
      <c r="Y101" s="38">
        <v>97.75</v>
      </c>
      <c r="Z101" s="38">
        <v>159.63</v>
      </c>
      <c r="AA101" s="38">
        <v>124.63</v>
      </c>
    </row>
    <row r="102" spans="1:27" x14ac:dyDescent="0.2">
      <c r="A102" t="s">
        <v>44</v>
      </c>
      <c r="B102" s="38" t="s">
        <v>68</v>
      </c>
      <c r="C102" s="40" t="s">
        <v>69</v>
      </c>
      <c r="D102" s="38"/>
      <c r="E102" s="38"/>
      <c r="F102" s="38"/>
      <c r="G102" s="38"/>
      <c r="H102" s="38"/>
      <c r="I102" s="38"/>
      <c r="J102" s="38"/>
      <c r="K102" s="38"/>
      <c r="L102" s="38">
        <v>383</v>
      </c>
      <c r="M102" s="38">
        <v>412.38</v>
      </c>
      <c r="N102" s="38">
        <v>470.88</v>
      </c>
      <c r="O102" s="38">
        <v>451</v>
      </c>
      <c r="P102" s="38">
        <v>501.5</v>
      </c>
      <c r="Q102" s="38">
        <v>512.75</v>
      </c>
      <c r="R102" s="38">
        <v>446</v>
      </c>
      <c r="S102" s="38">
        <v>449.5</v>
      </c>
      <c r="T102" s="38">
        <v>446.75</v>
      </c>
      <c r="U102" s="38">
        <v>435.5</v>
      </c>
      <c r="V102" s="38">
        <v>449.63</v>
      </c>
      <c r="W102" s="38">
        <v>508</v>
      </c>
      <c r="X102" s="38">
        <v>527.25</v>
      </c>
      <c r="Y102" s="38">
        <v>520.25</v>
      </c>
      <c r="Z102" s="38">
        <v>534.5</v>
      </c>
      <c r="AA102" s="38">
        <v>552.25</v>
      </c>
    </row>
    <row r="103" spans="1:27" x14ac:dyDescent="0.2">
      <c r="A103" t="s">
        <v>44</v>
      </c>
      <c r="B103" s="38" t="s">
        <v>70</v>
      </c>
      <c r="C103" s="40" t="s">
        <v>71</v>
      </c>
      <c r="D103" s="38"/>
      <c r="E103" s="38"/>
      <c r="F103" s="38"/>
      <c r="G103" s="38"/>
      <c r="H103" s="38"/>
      <c r="I103" s="38"/>
      <c r="J103" s="38"/>
      <c r="K103" s="38"/>
      <c r="L103" s="38">
        <v>123.5</v>
      </c>
      <c r="M103" s="38">
        <v>135.5</v>
      </c>
      <c r="N103" s="38">
        <v>142</v>
      </c>
      <c r="O103" s="38">
        <v>208</v>
      </c>
      <c r="P103" s="38">
        <v>242.88</v>
      </c>
      <c r="Q103" s="38">
        <v>275.88</v>
      </c>
      <c r="R103" s="38">
        <v>228.25</v>
      </c>
      <c r="S103" s="38">
        <v>203.75</v>
      </c>
      <c r="T103" s="38">
        <v>203.5</v>
      </c>
      <c r="U103" s="38">
        <v>248.38</v>
      </c>
      <c r="V103" s="38">
        <v>254.75</v>
      </c>
      <c r="W103" s="38">
        <v>241.25</v>
      </c>
      <c r="X103" s="38">
        <v>233</v>
      </c>
      <c r="Y103" s="38">
        <v>235.25</v>
      </c>
      <c r="Z103" s="38">
        <v>228.88</v>
      </c>
      <c r="AA103" s="38">
        <v>219.63</v>
      </c>
    </row>
    <row r="104" spans="1:27" x14ac:dyDescent="0.2">
      <c r="A104" t="s">
        <v>44</v>
      </c>
      <c r="B104" s="38" t="s">
        <v>72</v>
      </c>
      <c r="C104" s="40" t="s">
        <v>73</v>
      </c>
      <c r="D104" s="38"/>
      <c r="E104" s="38"/>
      <c r="F104" s="38"/>
      <c r="G104" s="38"/>
      <c r="H104" s="38"/>
      <c r="I104" s="38"/>
      <c r="J104" s="38"/>
      <c r="K104" s="38"/>
      <c r="L104" s="38">
        <v>154.25</v>
      </c>
      <c r="M104" s="38">
        <v>169.5</v>
      </c>
      <c r="N104" s="38">
        <v>141</v>
      </c>
      <c r="O104" s="38">
        <v>122.75</v>
      </c>
      <c r="P104" s="38">
        <v>125.25</v>
      </c>
      <c r="Q104" s="38">
        <v>134.25</v>
      </c>
      <c r="R104" s="38">
        <v>129</v>
      </c>
      <c r="S104" s="38">
        <v>124</v>
      </c>
      <c r="T104" s="38">
        <v>184.75</v>
      </c>
      <c r="U104" s="38">
        <v>159.75</v>
      </c>
      <c r="V104" s="38">
        <v>170</v>
      </c>
      <c r="W104" s="38">
        <v>194</v>
      </c>
      <c r="X104" s="38">
        <v>202</v>
      </c>
      <c r="Y104" s="38">
        <v>179.25</v>
      </c>
      <c r="Z104" s="38">
        <v>150</v>
      </c>
      <c r="AA104" s="38">
        <v>169</v>
      </c>
    </row>
    <row r="105" spans="1:27" x14ac:dyDescent="0.2">
      <c r="A105" t="s">
        <v>44</v>
      </c>
      <c r="B105" s="38" t="s">
        <v>74</v>
      </c>
      <c r="C105" s="40" t="s">
        <v>75</v>
      </c>
      <c r="D105" s="38"/>
      <c r="E105" s="38"/>
      <c r="F105" s="38"/>
      <c r="G105" s="38"/>
      <c r="H105" s="38"/>
      <c r="I105" s="38"/>
      <c r="J105" s="38"/>
      <c r="K105" s="38"/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A105" s="38">
        <v>0</v>
      </c>
    </row>
    <row r="106" spans="1:27" x14ac:dyDescent="0.2">
      <c r="A106" t="s">
        <v>44</v>
      </c>
      <c r="B106" s="38" t="s">
        <v>76</v>
      </c>
      <c r="C106" s="40" t="s">
        <v>77</v>
      </c>
      <c r="D106" s="38"/>
      <c r="E106" s="38"/>
      <c r="F106" s="38"/>
      <c r="G106" s="38"/>
      <c r="H106" s="38"/>
      <c r="I106" s="38"/>
      <c r="J106" s="38"/>
      <c r="K106" s="38"/>
      <c r="L106" s="38">
        <v>63.5</v>
      </c>
      <c r="M106" s="38">
        <v>62.25</v>
      </c>
      <c r="N106" s="38">
        <v>65.5</v>
      </c>
      <c r="O106" s="38">
        <v>70.75</v>
      </c>
      <c r="P106" s="38">
        <v>111.75</v>
      </c>
      <c r="Q106" s="38">
        <v>152.5</v>
      </c>
      <c r="R106" s="38">
        <v>176.5</v>
      </c>
      <c r="S106" s="38">
        <v>171.13</v>
      </c>
      <c r="T106" s="38">
        <v>153.13</v>
      </c>
      <c r="U106" s="38">
        <v>136.5</v>
      </c>
      <c r="V106" s="38">
        <v>142.38</v>
      </c>
      <c r="W106" s="38">
        <v>102</v>
      </c>
      <c r="X106" s="38">
        <v>95.5</v>
      </c>
      <c r="Y106" s="38">
        <v>99.88</v>
      </c>
      <c r="Z106" s="38">
        <v>124</v>
      </c>
      <c r="AA106" s="38">
        <v>121.75</v>
      </c>
    </row>
    <row r="107" spans="1:27" x14ac:dyDescent="0.2">
      <c r="A107" t="s">
        <v>44</v>
      </c>
      <c r="B107" s="38" t="s">
        <v>78</v>
      </c>
      <c r="C107" s="40" t="s">
        <v>79</v>
      </c>
      <c r="D107" s="38"/>
      <c r="E107" s="38"/>
      <c r="F107" s="38"/>
      <c r="G107" s="38"/>
      <c r="H107" s="38"/>
      <c r="I107" s="38"/>
      <c r="J107" s="38"/>
      <c r="K107" s="38"/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</row>
    <row r="108" spans="1:27" x14ac:dyDescent="0.2">
      <c r="A108" t="s">
        <v>44</v>
      </c>
      <c r="B108" s="38" t="s">
        <v>80</v>
      </c>
      <c r="C108" s="40" t="s">
        <v>81</v>
      </c>
      <c r="D108" s="38"/>
      <c r="E108" s="38"/>
      <c r="F108" s="38"/>
      <c r="G108" s="38"/>
      <c r="H108" s="38"/>
      <c r="I108" s="38"/>
      <c r="J108" s="38"/>
      <c r="K108" s="38"/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0.25</v>
      </c>
      <c r="S108" s="38">
        <v>1</v>
      </c>
      <c r="T108" s="38">
        <v>1</v>
      </c>
      <c r="U108" s="38">
        <v>1</v>
      </c>
      <c r="V108" s="38">
        <v>1</v>
      </c>
      <c r="W108" s="38">
        <v>1</v>
      </c>
      <c r="X108" s="38">
        <v>1</v>
      </c>
      <c r="Y108" s="38">
        <v>1</v>
      </c>
      <c r="Z108" s="38">
        <v>1</v>
      </c>
      <c r="AA108" s="38">
        <v>1</v>
      </c>
    </row>
    <row r="109" spans="1:27" x14ac:dyDescent="0.2">
      <c r="A109" t="s">
        <v>44</v>
      </c>
      <c r="B109" s="38" t="s">
        <v>82</v>
      </c>
      <c r="C109" s="40" t="s">
        <v>83</v>
      </c>
      <c r="D109" s="38"/>
      <c r="E109" s="38"/>
      <c r="F109" s="38"/>
      <c r="G109" s="38"/>
      <c r="H109" s="38"/>
      <c r="I109" s="38"/>
      <c r="J109" s="38"/>
      <c r="K109" s="38"/>
      <c r="L109" s="38">
        <v>0</v>
      </c>
      <c r="M109" s="38">
        <v>0</v>
      </c>
      <c r="N109" s="38">
        <v>0</v>
      </c>
      <c r="O109" s="38">
        <v>0</v>
      </c>
      <c r="P109" s="38">
        <v>0.5</v>
      </c>
      <c r="Q109" s="38">
        <v>2.25</v>
      </c>
      <c r="R109" s="38">
        <v>2.5</v>
      </c>
      <c r="S109" s="38">
        <v>2</v>
      </c>
      <c r="T109" s="38">
        <v>2.25</v>
      </c>
      <c r="U109" s="38">
        <v>3</v>
      </c>
      <c r="V109" s="38">
        <v>3</v>
      </c>
      <c r="W109" s="38">
        <v>3</v>
      </c>
      <c r="X109" s="38">
        <v>3</v>
      </c>
      <c r="Y109" s="38">
        <v>3</v>
      </c>
      <c r="Z109" s="38">
        <v>3</v>
      </c>
      <c r="AA109" s="38">
        <v>3</v>
      </c>
    </row>
    <row r="110" spans="1:27" x14ac:dyDescent="0.2">
      <c r="A110" t="s">
        <v>44</v>
      </c>
      <c r="B110" s="38" t="s">
        <v>84</v>
      </c>
      <c r="C110" s="40" t="s">
        <v>85</v>
      </c>
      <c r="D110" s="38"/>
      <c r="E110" s="38"/>
      <c r="F110" s="38"/>
      <c r="G110" s="38"/>
      <c r="H110" s="38"/>
      <c r="I110" s="38"/>
      <c r="J110" s="38"/>
      <c r="K110" s="38"/>
      <c r="L110" s="38">
        <v>22.5</v>
      </c>
      <c r="M110" s="38">
        <v>31.75</v>
      </c>
      <c r="N110" s="38">
        <v>38.25</v>
      </c>
      <c r="O110" s="38">
        <v>33</v>
      </c>
      <c r="P110" s="38">
        <v>31</v>
      </c>
      <c r="Q110" s="38">
        <v>34</v>
      </c>
      <c r="R110" s="38">
        <v>35.5</v>
      </c>
      <c r="S110" s="38">
        <v>36.880000000000003</v>
      </c>
      <c r="T110" s="38">
        <v>33.25</v>
      </c>
      <c r="U110" s="38">
        <v>42.63</v>
      </c>
      <c r="V110" s="38">
        <v>46.38</v>
      </c>
      <c r="W110" s="38">
        <v>49.88</v>
      </c>
      <c r="X110" s="38">
        <v>53.38</v>
      </c>
      <c r="Y110" s="38">
        <v>54.25</v>
      </c>
      <c r="Z110" s="38">
        <v>64.25</v>
      </c>
      <c r="AA110" s="38">
        <v>60.38</v>
      </c>
    </row>
    <row r="111" spans="1:27" x14ac:dyDescent="0.2">
      <c r="A111" t="s">
        <v>44</v>
      </c>
      <c r="B111" s="38" t="s">
        <v>86</v>
      </c>
      <c r="C111" s="40" t="s">
        <v>87</v>
      </c>
      <c r="D111" s="38"/>
      <c r="E111" s="38"/>
      <c r="F111" s="38"/>
      <c r="G111" s="38"/>
      <c r="H111" s="38"/>
      <c r="I111" s="38"/>
      <c r="J111" s="38"/>
      <c r="K111" s="38"/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0.75</v>
      </c>
      <c r="Y111" s="38">
        <v>1.5</v>
      </c>
      <c r="Z111" s="38">
        <v>1</v>
      </c>
      <c r="AA111" s="38">
        <v>1</v>
      </c>
    </row>
    <row r="112" spans="1:27" x14ac:dyDescent="0.2">
      <c r="A112" t="s">
        <v>44</v>
      </c>
      <c r="B112" s="38" t="s">
        <v>88</v>
      </c>
      <c r="C112" s="40" t="s">
        <v>89</v>
      </c>
      <c r="D112" s="38"/>
      <c r="E112" s="38"/>
      <c r="F112" s="38"/>
      <c r="G112" s="38"/>
      <c r="H112" s="38"/>
      <c r="I112" s="38"/>
      <c r="J112" s="38"/>
      <c r="K112" s="38"/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  <c r="AA112" s="38">
        <v>0</v>
      </c>
    </row>
    <row r="113" spans="1:27" x14ac:dyDescent="0.2">
      <c r="A113" t="s">
        <v>44</v>
      </c>
      <c r="B113" s="38" t="s">
        <v>90</v>
      </c>
      <c r="C113" s="38" t="s">
        <v>91</v>
      </c>
      <c r="D113" s="38"/>
      <c r="E113" s="38"/>
      <c r="F113" s="38"/>
      <c r="G113" s="38"/>
      <c r="H113" s="38"/>
      <c r="I113" s="38"/>
      <c r="J113" s="38"/>
      <c r="K113" s="38"/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  <c r="AA113" s="38">
        <v>0</v>
      </c>
    </row>
    <row r="114" spans="1:27" s="141" customFormat="1" ht="20.100000000000001" customHeight="1" x14ac:dyDescent="0.2">
      <c r="C114" s="11" t="s">
        <v>37</v>
      </c>
      <c r="D114" s="149"/>
      <c r="E114" s="149"/>
      <c r="F114" s="149"/>
      <c r="G114" s="149"/>
      <c r="H114" s="149"/>
      <c r="I114" s="149"/>
      <c r="J114" s="149"/>
      <c r="K114" s="149"/>
      <c r="L114" s="149">
        <f t="shared" ref="L114:Y114" si="53">SUM(L96:L113)</f>
        <v>1226.8800000000001</v>
      </c>
      <c r="M114" s="149">
        <f t="shared" si="53"/>
        <v>1322.8899999999999</v>
      </c>
      <c r="N114" s="149">
        <f t="shared" si="53"/>
        <v>1351.01</v>
      </c>
      <c r="O114" s="149">
        <f t="shared" si="53"/>
        <v>1426</v>
      </c>
      <c r="P114" s="149">
        <f t="shared" si="53"/>
        <v>1525.88</v>
      </c>
      <c r="Q114" s="149">
        <f t="shared" si="53"/>
        <v>1756.38</v>
      </c>
      <c r="R114" s="149">
        <f t="shared" si="53"/>
        <v>1791</v>
      </c>
      <c r="S114" s="149">
        <f t="shared" si="53"/>
        <v>1752.5100000000002</v>
      </c>
      <c r="T114" s="149">
        <f t="shared" si="53"/>
        <v>1693.63</v>
      </c>
      <c r="U114" s="149">
        <f t="shared" si="53"/>
        <v>1657.1400000000003</v>
      </c>
      <c r="V114" s="149">
        <f t="shared" si="53"/>
        <v>1317.27</v>
      </c>
      <c r="W114" s="149">
        <f t="shared" si="53"/>
        <v>1191.0100000000002</v>
      </c>
      <c r="X114" s="149">
        <f t="shared" si="53"/>
        <v>1213.1300000000001</v>
      </c>
      <c r="Y114" s="149">
        <f t="shared" si="53"/>
        <v>1200.1300000000001</v>
      </c>
      <c r="Z114" s="149">
        <f t="shared" ref="Z114:AA114" si="54">SUM(Z96:Z113)</f>
        <v>1274.6399999999999</v>
      </c>
      <c r="AA114" s="149">
        <f t="shared" si="54"/>
        <v>1264.1400000000001</v>
      </c>
    </row>
    <row r="115" spans="1:27" s="2" customFormat="1" ht="20.100000000000001" customHeight="1" x14ac:dyDescent="0.2">
      <c r="C115" s="15" t="s">
        <v>194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</row>
    <row r="116" spans="1:27" x14ac:dyDescent="0.2">
      <c r="R116"/>
    </row>
    <row r="117" spans="1:27" x14ac:dyDescent="0.2">
      <c r="R117"/>
    </row>
    <row r="118" spans="1:27" x14ac:dyDescent="0.2">
      <c r="R118"/>
    </row>
    <row r="119" spans="1:27" x14ac:dyDescent="0.2">
      <c r="R119"/>
    </row>
    <row r="120" spans="1:27" x14ac:dyDescent="0.2">
      <c r="R120"/>
    </row>
    <row r="121" spans="1:27" x14ac:dyDescent="0.2">
      <c r="R121"/>
    </row>
    <row r="122" spans="1:27" x14ac:dyDescent="0.2">
      <c r="R122"/>
    </row>
    <row r="123" spans="1:27" x14ac:dyDescent="0.2">
      <c r="R123"/>
    </row>
    <row r="124" spans="1:27" x14ac:dyDescent="0.2">
      <c r="R124"/>
    </row>
    <row r="125" spans="1:27" x14ac:dyDescent="0.2">
      <c r="R125"/>
    </row>
    <row r="126" spans="1:27" x14ac:dyDescent="0.2">
      <c r="R126"/>
    </row>
    <row r="127" spans="1:27" x14ac:dyDescent="0.2">
      <c r="R127"/>
    </row>
    <row r="128" spans="1:27" x14ac:dyDescent="0.2">
      <c r="R128"/>
    </row>
    <row r="129" spans="18:18" x14ac:dyDescent="0.2">
      <c r="R129"/>
    </row>
    <row r="130" spans="18:18" x14ac:dyDescent="0.2">
      <c r="R130"/>
    </row>
    <row r="131" spans="18:18" x14ac:dyDescent="0.2">
      <c r="R131"/>
    </row>
    <row r="132" spans="18:18" x14ac:dyDescent="0.2">
      <c r="R132"/>
    </row>
    <row r="133" spans="18:18" x14ac:dyDescent="0.2">
      <c r="R133"/>
    </row>
    <row r="134" spans="18:18" x14ac:dyDescent="0.2">
      <c r="R134"/>
    </row>
    <row r="135" spans="18:18" x14ac:dyDescent="0.2">
      <c r="R135"/>
    </row>
    <row r="136" spans="18:18" ht="20.100000000000001" customHeight="1" x14ac:dyDescent="0.2">
      <c r="R136"/>
    </row>
    <row r="137" spans="18:18" x14ac:dyDescent="0.2">
      <c r="R137"/>
    </row>
    <row r="138" spans="18:18" x14ac:dyDescent="0.2">
      <c r="R138"/>
    </row>
    <row r="139" spans="18:18" x14ac:dyDescent="0.2">
      <c r="R139"/>
    </row>
    <row r="140" spans="18:18" x14ac:dyDescent="0.2">
      <c r="R140"/>
    </row>
    <row r="141" spans="18:18" x14ac:dyDescent="0.2">
      <c r="R141"/>
    </row>
    <row r="142" spans="18:18" x14ac:dyDescent="0.2">
      <c r="R142"/>
    </row>
    <row r="143" spans="18:18" x14ac:dyDescent="0.2">
      <c r="R143"/>
    </row>
    <row r="144" spans="18:18" x14ac:dyDescent="0.2">
      <c r="R144"/>
    </row>
    <row r="145" spans="18:18" x14ac:dyDescent="0.2">
      <c r="R145"/>
    </row>
    <row r="146" spans="18:18" x14ac:dyDescent="0.2">
      <c r="R146"/>
    </row>
    <row r="147" spans="18:18" x14ac:dyDescent="0.2">
      <c r="R147"/>
    </row>
    <row r="148" spans="18:18" x14ac:dyDescent="0.2">
      <c r="R148"/>
    </row>
    <row r="149" spans="18:18" x14ac:dyDescent="0.2">
      <c r="R149"/>
    </row>
    <row r="150" spans="18:18" x14ac:dyDescent="0.2">
      <c r="R150"/>
    </row>
    <row r="151" spans="18:18" x14ac:dyDescent="0.2">
      <c r="R151"/>
    </row>
    <row r="152" spans="18:18" x14ac:dyDescent="0.2">
      <c r="R152"/>
    </row>
    <row r="153" spans="18:18" x14ac:dyDescent="0.2">
      <c r="R153"/>
    </row>
    <row r="154" spans="18:18" x14ac:dyDescent="0.2">
      <c r="R154"/>
    </row>
    <row r="155" spans="18:18" x14ac:dyDescent="0.2">
      <c r="R155"/>
    </row>
    <row r="156" spans="18:18" x14ac:dyDescent="0.2">
      <c r="R156"/>
    </row>
    <row r="157" spans="18:18" ht="20.100000000000001" customHeight="1" x14ac:dyDescent="0.2">
      <c r="R157"/>
    </row>
    <row r="158" spans="18:18" x14ac:dyDescent="0.2">
      <c r="R158"/>
    </row>
    <row r="159" spans="18:18" x14ac:dyDescent="0.2">
      <c r="R159"/>
    </row>
    <row r="160" spans="18:18" x14ac:dyDescent="0.2">
      <c r="R160"/>
    </row>
    <row r="161" spans="18:18" x14ac:dyDescent="0.2">
      <c r="R161"/>
    </row>
    <row r="162" spans="18:18" x14ac:dyDescent="0.2">
      <c r="R162"/>
    </row>
    <row r="163" spans="18:18" x14ac:dyDescent="0.2">
      <c r="R163"/>
    </row>
    <row r="164" spans="18:18" x14ac:dyDescent="0.2">
      <c r="R164"/>
    </row>
    <row r="165" spans="18:18" x14ac:dyDescent="0.2">
      <c r="R165"/>
    </row>
    <row r="166" spans="18:18" x14ac:dyDescent="0.2">
      <c r="R166"/>
    </row>
    <row r="167" spans="18:18" x14ac:dyDescent="0.2">
      <c r="R167"/>
    </row>
    <row r="168" spans="18:18" x14ac:dyDescent="0.2">
      <c r="R168"/>
    </row>
    <row r="169" spans="18:18" x14ac:dyDescent="0.2">
      <c r="R169"/>
    </row>
    <row r="170" spans="18:18" x14ac:dyDescent="0.2">
      <c r="R170"/>
    </row>
    <row r="171" spans="18:18" x14ac:dyDescent="0.2">
      <c r="R171"/>
    </row>
    <row r="172" spans="18:18" x14ac:dyDescent="0.2">
      <c r="R172"/>
    </row>
    <row r="173" spans="18:18" x14ac:dyDescent="0.2">
      <c r="R173"/>
    </row>
    <row r="174" spans="18:18" x14ac:dyDescent="0.2">
      <c r="R174"/>
    </row>
    <row r="175" spans="18:18" x14ac:dyDescent="0.2">
      <c r="R175"/>
    </row>
    <row r="176" spans="18:18" x14ac:dyDescent="0.2">
      <c r="R176"/>
    </row>
    <row r="177" spans="18:18" x14ac:dyDescent="0.2">
      <c r="R177"/>
    </row>
    <row r="178" spans="18:18" ht="20.100000000000001" customHeight="1" x14ac:dyDescent="0.2">
      <c r="R178"/>
    </row>
    <row r="179" spans="18:18" x14ac:dyDescent="0.2">
      <c r="R179"/>
    </row>
    <row r="180" spans="18:18" x14ac:dyDescent="0.2">
      <c r="R180"/>
    </row>
    <row r="181" spans="18:18" x14ac:dyDescent="0.2">
      <c r="R181"/>
    </row>
    <row r="182" spans="18:18" x14ac:dyDescent="0.2">
      <c r="R182"/>
    </row>
    <row r="183" spans="18:18" x14ac:dyDescent="0.2">
      <c r="R183"/>
    </row>
    <row r="184" spans="18:18" x14ac:dyDescent="0.2">
      <c r="R184"/>
    </row>
    <row r="185" spans="18:18" x14ac:dyDescent="0.2">
      <c r="R185"/>
    </row>
    <row r="186" spans="18:18" x14ac:dyDescent="0.2">
      <c r="R186"/>
    </row>
    <row r="187" spans="18:18" x14ac:dyDescent="0.2">
      <c r="R187"/>
    </row>
    <row r="188" spans="18:18" x14ac:dyDescent="0.2">
      <c r="R188"/>
    </row>
    <row r="189" spans="18:18" x14ac:dyDescent="0.2">
      <c r="R189"/>
    </row>
    <row r="190" spans="18:18" x14ac:dyDescent="0.2">
      <c r="R190"/>
    </row>
    <row r="191" spans="18:18" x14ac:dyDescent="0.2">
      <c r="R191"/>
    </row>
    <row r="192" spans="18:18" x14ac:dyDescent="0.2">
      <c r="R192"/>
    </row>
    <row r="193" spans="18:18" x14ac:dyDescent="0.2">
      <c r="R193"/>
    </row>
    <row r="194" spans="18:18" x14ac:dyDescent="0.2">
      <c r="R194"/>
    </row>
    <row r="195" spans="18:18" x14ac:dyDescent="0.2">
      <c r="R195"/>
    </row>
    <row r="196" spans="18:18" x14ac:dyDescent="0.2">
      <c r="R196"/>
    </row>
    <row r="197" spans="18:18" x14ac:dyDescent="0.2">
      <c r="R197"/>
    </row>
    <row r="198" spans="18:18" x14ac:dyDescent="0.2">
      <c r="R198"/>
    </row>
    <row r="199" spans="18:18" ht="20.100000000000001" customHeight="1" x14ac:dyDescent="0.2">
      <c r="R199"/>
    </row>
    <row r="200" spans="18:18" x14ac:dyDescent="0.2">
      <c r="R200"/>
    </row>
    <row r="201" spans="18:18" x14ac:dyDescent="0.2">
      <c r="R201"/>
    </row>
    <row r="202" spans="18:18" x14ac:dyDescent="0.2">
      <c r="R202"/>
    </row>
    <row r="203" spans="18:18" x14ac:dyDescent="0.2">
      <c r="R203"/>
    </row>
    <row r="204" spans="18:18" x14ac:dyDescent="0.2">
      <c r="R204"/>
    </row>
    <row r="205" spans="18:18" x14ac:dyDescent="0.2">
      <c r="R205"/>
    </row>
    <row r="206" spans="18:18" x14ac:dyDescent="0.2">
      <c r="R206"/>
    </row>
    <row r="207" spans="18:18" x14ac:dyDescent="0.2">
      <c r="R207"/>
    </row>
    <row r="208" spans="18:18" x14ac:dyDescent="0.2">
      <c r="R208"/>
    </row>
    <row r="209" spans="18:18" x14ac:dyDescent="0.2">
      <c r="R209"/>
    </row>
    <row r="210" spans="18:18" x14ac:dyDescent="0.2">
      <c r="R210"/>
    </row>
    <row r="211" spans="18:18" x14ac:dyDescent="0.2">
      <c r="R211"/>
    </row>
    <row r="212" spans="18:18" x14ac:dyDescent="0.2">
      <c r="R212"/>
    </row>
    <row r="213" spans="18:18" x14ac:dyDescent="0.2">
      <c r="R213"/>
    </row>
    <row r="214" spans="18:18" x14ac:dyDescent="0.2">
      <c r="R214"/>
    </row>
    <row r="215" spans="18:18" x14ac:dyDescent="0.2">
      <c r="R215"/>
    </row>
    <row r="216" spans="18:18" x14ac:dyDescent="0.2">
      <c r="R216"/>
    </row>
    <row r="217" spans="18:18" x14ac:dyDescent="0.2">
      <c r="R217"/>
    </row>
    <row r="218" spans="18:18" x14ac:dyDescent="0.2">
      <c r="R218"/>
    </row>
    <row r="219" spans="18:18" x14ac:dyDescent="0.2">
      <c r="R219"/>
    </row>
    <row r="220" spans="18:18" ht="20.100000000000001" customHeight="1" x14ac:dyDescent="0.2">
      <c r="R220"/>
    </row>
    <row r="221" spans="18:18" x14ac:dyDescent="0.2">
      <c r="R221"/>
    </row>
    <row r="222" spans="18:18" x14ac:dyDescent="0.2">
      <c r="R222"/>
    </row>
    <row r="223" spans="18:18" x14ac:dyDescent="0.2">
      <c r="R223"/>
    </row>
    <row r="224" spans="18:18" x14ac:dyDescent="0.2">
      <c r="R224"/>
    </row>
    <row r="225" spans="18:18" x14ac:dyDescent="0.2">
      <c r="R225"/>
    </row>
    <row r="226" spans="18:18" x14ac:dyDescent="0.2">
      <c r="R226"/>
    </row>
    <row r="227" spans="18:18" x14ac:dyDescent="0.2">
      <c r="R227"/>
    </row>
    <row r="228" spans="18:18" x14ac:dyDescent="0.2">
      <c r="R228"/>
    </row>
    <row r="229" spans="18:18" x14ac:dyDescent="0.2">
      <c r="R229"/>
    </row>
    <row r="230" spans="18:18" x14ac:dyDescent="0.2">
      <c r="R230"/>
    </row>
    <row r="231" spans="18:18" x14ac:dyDescent="0.2">
      <c r="R231"/>
    </row>
    <row r="232" spans="18:18" x14ac:dyDescent="0.2">
      <c r="R232"/>
    </row>
    <row r="233" spans="18:18" x14ac:dyDescent="0.2">
      <c r="R233"/>
    </row>
    <row r="234" spans="18:18" x14ac:dyDescent="0.2">
      <c r="R234"/>
    </row>
    <row r="235" spans="18:18" x14ac:dyDescent="0.2">
      <c r="R235"/>
    </row>
    <row r="236" spans="18:18" x14ac:dyDescent="0.2">
      <c r="R236"/>
    </row>
    <row r="237" spans="18:18" x14ac:dyDescent="0.2">
      <c r="R237"/>
    </row>
    <row r="238" spans="18:18" x14ac:dyDescent="0.2">
      <c r="R238"/>
    </row>
    <row r="239" spans="18:18" x14ac:dyDescent="0.2">
      <c r="R239"/>
    </row>
    <row r="240" spans="18:18" x14ac:dyDescent="0.2">
      <c r="R240"/>
    </row>
    <row r="241" spans="18:18" x14ac:dyDescent="0.2">
      <c r="R241"/>
    </row>
    <row r="242" spans="18:18" x14ac:dyDescent="0.2">
      <c r="R242"/>
    </row>
    <row r="243" spans="18:18" x14ac:dyDescent="0.2">
      <c r="R243"/>
    </row>
    <row r="244" spans="18:18" x14ac:dyDescent="0.2">
      <c r="R244"/>
    </row>
    <row r="245" spans="18:18" x14ac:dyDescent="0.2">
      <c r="R245"/>
    </row>
    <row r="246" spans="18:18" x14ac:dyDescent="0.2">
      <c r="R246"/>
    </row>
    <row r="247" spans="18:18" x14ac:dyDescent="0.2">
      <c r="R247"/>
    </row>
    <row r="248" spans="18:18" x14ac:dyDescent="0.2">
      <c r="R248"/>
    </row>
    <row r="249" spans="18:18" x14ac:dyDescent="0.2">
      <c r="R249"/>
    </row>
    <row r="250" spans="18:18" x14ac:dyDescent="0.2">
      <c r="R250"/>
    </row>
    <row r="251" spans="18:18" x14ac:dyDescent="0.2">
      <c r="R251"/>
    </row>
    <row r="252" spans="18:18" x14ac:dyDescent="0.2">
      <c r="R252"/>
    </row>
    <row r="253" spans="18:18" x14ac:dyDescent="0.2">
      <c r="R253"/>
    </row>
    <row r="254" spans="18:18" x14ac:dyDescent="0.2">
      <c r="R254"/>
    </row>
    <row r="255" spans="18:18" x14ac:dyDescent="0.2">
      <c r="R255"/>
    </row>
    <row r="256" spans="18:18" x14ac:dyDescent="0.2">
      <c r="R256"/>
    </row>
    <row r="257" spans="18:18" x14ac:dyDescent="0.2">
      <c r="R257"/>
    </row>
    <row r="258" spans="18:18" x14ac:dyDescent="0.2">
      <c r="R258"/>
    </row>
    <row r="259" spans="18:18" x14ac:dyDescent="0.2">
      <c r="R259"/>
    </row>
    <row r="260" spans="18:18" x14ac:dyDescent="0.2">
      <c r="R260"/>
    </row>
    <row r="261" spans="18:18" x14ac:dyDescent="0.2">
      <c r="R261"/>
    </row>
    <row r="262" spans="18:18" x14ac:dyDescent="0.2">
      <c r="R262"/>
    </row>
    <row r="263" spans="18:18" x14ac:dyDescent="0.2">
      <c r="R263"/>
    </row>
    <row r="264" spans="18:18" x14ac:dyDescent="0.2">
      <c r="R264"/>
    </row>
    <row r="265" spans="18:18" x14ac:dyDescent="0.2">
      <c r="R265"/>
    </row>
    <row r="266" spans="18:18" x14ac:dyDescent="0.2">
      <c r="R266"/>
    </row>
    <row r="267" spans="18:18" x14ac:dyDescent="0.2">
      <c r="R267"/>
    </row>
    <row r="268" spans="18:18" x14ac:dyDescent="0.2">
      <c r="R268"/>
    </row>
    <row r="269" spans="18:18" x14ac:dyDescent="0.2">
      <c r="R269"/>
    </row>
    <row r="270" spans="18:18" x14ac:dyDescent="0.2">
      <c r="R270"/>
    </row>
    <row r="271" spans="18:18" x14ac:dyDescent="0.2">
      <c r="R271"/>
    </row>
    <row r="272" spans="18:18" x14ac:dyDescent="0.2">
      <c r="R272"/>
    </row>
    <row r="273" spans="18:18" x14ac:dyDescent="0.2">
      <c r="R273"/>
    </row>
    <row r="274" spans="18:18" x14ac:dyDescent="0.2">
      <c r="R274"/>
    </row>
    <row r="275" spans="18:18" x14ac:dyDescent="0.2">
      <c r="R275"/>
    </row>
    <row r="276" spans="18:18" x14ac:dyDescent="0.2">
      <c r="R276"/>
    </row>
    <row r="277" spans="18:18" x14ac:dyDescent="0.2">
      <c r="R277"/>
    </row>
    <row r="278" spans="18:18" x14ac:dyDescent="0.2">
      <c r="R278"/>
    </row>
    <row r="279" spans="18:18" x14ac:dyDescent="0.2">
      <c r="R279"/>
    </row>
    <row r="280" spans="18:18" x14ac:dyDescent="0.2">
      <c r="R280"/>
    </row>
    <row r="281" spans="18:18" x14ac:dyDescent="0.2">
      <c r="R281"/>
    </row>
    <row r="282" spans="18:18" x14ac:dyDescent="0.2">
      <c r="R282"/>
    </row>
    <row r="283" spans="18:18" x14ac:dyDescent="0.2">
      <c r="R283"/>
    </row>
    <row r="284" spans="18:18" x14ac:dyDescent="0.2">
      <c r="R284"/>
    </row>
    <row r="285" spans="18:18" x14ac:dyDescent="0.2">
      <c r="R285"/>
    </row>
    <row r="286" spans="18:18" x14ac:dyDescent="0.2">
      <c r="R286"/>
    </row>
    <row r="287" spans="18:18" x14ac:dyDescent="0.2">
      <c r="R287"/>
    </row>
    <row r="288" spans="18:18" x14ac:dyDescent="0.2">
      <c r="R288"/>
    </row>
    <row r="289" spans="18:18" x14ac:dyDescent="0.2">
      <c r="R289"/>
    </row>
    <row r="290" spans="18:18" x14ac:dyDescent="0.2">
      <c r="R290"/>
    </row>
    <row r="291" spans="18:18" x14ac:dyDescent="0.2">
      <c r="R291"/>
    </row>
    <row r="292" spans="18:18" x14ac:dyDescent="0.2">
      <c r="R292"/>
    </row>
    <row r="293" spans="18:18" x14ac:dyDescent="0.2">
      <c r="R293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8" fitToWidth="0" fitToHeight="0" orientation="landscape" r:id="rId1"/>
  <headerFooter alignWithMargins="0">
    <oddFooter>&amp;L&amp;"Times New Roman,Bold Italic"&amp;12FSM Compact Economic Report - FY 2010&amp;RPage S&amp;P  of  &amp;N</oddFooter>
  </headerFooter>
  <rowBreaks count="3" manualBreakCount="3">
    <brk id="46" min="2" max="24" man="1"/>
    <brk id="92" min="2" max="24" man="1"/>
    <brk id="157" max="22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AA296"/>
  <sheetViews>
    <sheetView zoomScale="80" zoomScaleNormal="80" zoomScaleSheetLayoutView="75" workbookViewId="0">
      <pane xSplit="11" topLeftCell="L1" activePane="topRight" state="frozen"/>
      <selection activeCell="A2" sqref="A2"/>
      <selection pane="topRight" activeCell="A2" sqref="A2"/>
    </sheetView>
  </sheetViews>
  <sheetFormatPr defaultRowHeight="12.75" outlineLevelCol="1" x14ac:dyDescent="0.2"/>
  <cols>
    <col min="1" max="2" width="7.7109375" hidden="1" customWidth="1" outlineLevel="1"/>
    <col min="3" max="3" width="36" customWidth="1" collapsed="1"/>
    <col min="4" max="11" width="8.42578125" hidden="1" customWidth="1" outlineLevel="1"/>
    <col min="12" max="12" width="9" customWidth="1" collapsed="1"/>
    <col min="13" max="17" width="9" customWidth="1"/>
    <col min="18" max="18" width="9" style="38" customWidth="1"/>
    <col min="19" max="43" width="9" customWidth="1"/>
  </cols>
  <sheetData>
    <row r="1" spans="1:27" ht="15" x14ac:dyDescent="0.2">
      <c r="C1" s="31" t="s">
        <v>748</v>
      </c>
    </row>
    <row r="2" spans="1:27" ht="5.25" customHeight="1" x14ac:dyDescent="0.2"/>
    <row r="3" spans="1:27" ht="20.100000000000001" customHeight="1" x14ac:dyDescent="0.2">
      <c r="C3" s="39" t="s">
        <v>39</v>
      </c>
      <c r="D3" s="1"/>
      <c r="E3" s="1"/>
      <c r="F3" s="1"/>
      <c r="G3" s="1"/>
      <c r="H3" s="1"/>
      <c r="I3" s="1"/>
      <c r="J3" s="1"/>
      <c r="K3" s="1"/>
      <c r="L3" s="1" t="s">
        <v>878</v>
      </c>
      <c r="M3" s="1" t="s">
        <v>879</v>
      </c>
      <c r="N3" s="1" t="s">
        <v>880</v>
      </c>
      <c r="O3" s="1" t="s">
        <v>881</v>
      </c>
      <c r="P3" s="1" t="s">
        <v>882</v>
      </c>
      <c r="Q3" s="1" t="s">
        <v>50</v>
      </c>
      <c r="R3" s="1" t="s">
        <v>51</v>
      </c>
      <c r="S3" s="1" t="s">
        <v>52</v>
      </c>
      <c r="T3" s="1" t="s">
        <v>53</v>
      </c>
      <c r="U3" s="1" t="s">
        <v>54</v>
      </c>
      <c r="V3" s="1" t="s">
        <v>55</v>
      </c>
      <c r="W3" s="1" t="s">
        <v>192</v>
      </c>
      <c r="X3" s="1" t="s">
        <v>204</v>
      </c>
      <c r="Y3" s="1" t="s">
        <v>255</v>
      </c>
      <c r="Z3" s="1" t="s">
        <v>608</v>
      </c>
      <c r="AA3" s="1" t="s">
        <v>833</v>
      </c>
    </row>
    <row r="4" spans="1:27" ht="20.100000000000001" customHeight="1" x14ac:dyDescent="0.2">
      <c r="A4" t="s">
        <v>39</v>
      </c>
      <c r="B4" s="38" t="s">
        <v>56</v>
      </c>
      <c r="C4" s="40" t="s">
        <v>57</v>
      </c>
      <c r="D4" s="38"/>
      <c r="E4" s="38"/>
      <c r="F4" s="38"/>
      <c r="G4" s="38"/>
      <c r="H4" s="38"/>
      <c r="I4" s="38"/>
      <c r="J4" s="38"/>
      <c r="K4" s="38"/>
      <c r="L4" s="38">
        <f t="shared" ref="L4:X4" si="0">L27+L52+L74+L99</f>
        <v>102.74</v>
      </c>
      <c r="M4" s="38">
        <f t="shared" si="0"/>
        <v>69.52</v>
      </c>
      <c r="N4" s="38">
        <f t="shared" si="0"/>
        <v>87.59</v>
      </c>
      <c r="O4" s="38">
        <f t="shared" si="0"/>
        <v>83.46</v>
      </c>
      <c r="P4" s="38">
        <f t="shared" si="0"/>
        <v>79.210000000000008</v>
      </c>
      <c r="Q4" s="38">
        <f t="shared" si="0"/>
        <v>70.45</v>
      </c>
      <c r="R4" s="38">
        <f t="shared" si="0"/>
        <v>52.41</v>
      </c>
      <c r="S4" s="38">
        <f t="shared" si="0"/>
        <v>49.22</v>
      </c>
      <c r="T4" s="38">
        <f t="shared" si="0"/>
        <v>65.12</v>
      </c>
      <c r="U4" s="38">
        <f t="shared" si="0"/>
        <v>91.38</v>
      </c>
      <c r="V4" s="38">
        <f t="shared" si="0"/>
        <v>73.790000000000006</v>
      </c>
      <c r="W4" s="38">
        <f t="shared" si="0"/>
        <v>55.8</v>
      </c>
      <c r="X4" s="38">
        <f t="shared" si="0"/>
        <v>57.14</v>
      </c>
      <c r="Y4" s="38">
        <f t="shared" ref="Y4:Z21" si="1">Y27+Y52+Y74+Y99</f>
        <v>65.040000000000006</v>
      </c>
      <c r="Z4" s="38">
        <f t="shared" si="1"/>
        <v>58.8</v>
      </c>
      <c r="AA4" s="38">
        <f t="shared" ref="AA4" si="2">AA27+AA52+AA74+AA99</f>
        <v>44.85</v>
      </c>
    </row>
    <row r="5" spans="1:27" x14ac:dyDescent="0.2">
      <c r="A5" t="s">
        <v>39</v>
      </c>
      <c r="B5" s="38" t="s">
        <v>58</v>
      </c>
      <c r="C5" s="40" t="s">
        <v>59</v>
      </c>
      <c r="D5" s="38"/>
      <c r="E5" s="38"/>
      <c r="F5" s="38"/>
      <c r="G5" s="38"/>
      <c r="H5" s="38"/>
      <c r="I5" s="38"/>
      <c r="J5" s="38"/>
      <c r="K5" s="38"/>
      <c r="L5" s="38">
        <f t="shared" ref="L5:X5" si="3">L28+L53+L75+L100</f>
        <v>802.43000000000006</v>
      </c>
      <c r="M5" s="38">
        <f t="shared" si="3"/>
        <v>452.23</v>
      </c>
      <c r="N5" s="38">
        <f t="shared" si="3"/>
        <v>367.91999999999996</v>
      </c>
      <c r="O5" s="38">
        <f t="shared" si="3"/>
        <v>274.47000000000003</v>
      </c>
      <c r="P5" s="38">
        <f t="shared" si="3"/>
        <v>266.02999999999997</v>
      </c>
      <c r="Q5" s="38">
        <f t="shared" si="3"/>
        <v>311.81</v>
      </c>
      <c r="R5" s="38">
        <f t="shared" si="3"/>
        <v>352.64</v>
      </c>
      <c r="S5" s="38">
        <f t="shared" si="3"/>
        <v>332.62000000000006</v>
      </c>
      <c r="T5" s="38">
        <f t="shared" si="3"/>
        <v>505.69999999999993</v>
      </c>
      <c r="U5" s="38">
        <f t="shared" si="3"/>
        <v>495.74</v>
      </c>
      <c r="V5" s="38">
        <f t="shared" si="3"/>
        <v>492.92</v>
      </c>
      <c r="W5" s="38">
        <f t="shared" si="3"/>
        <v>272.73</v>
      </c>
      <c r="X5" s="38">
        <f t="shared" si="3"/>
        <v>706.81000000000006</v>
      </c>
      <c r="Y5" s="38">
        <f t="shared" si="1"/>
        <v>733.49</v>
      </c>
      <c r="Z5" s="38">
        <f t="shared" si="1"/>
        <v>926.26</v>
      </c>
      <c r="AA5" s="38">
        <f t="shared" ref="AA5" si="4">AA28+AA53+AA75+AA100</f>
        <v>1199.74</v>
      </c>
    </row>
    <row r="6" spans="1:27" x14ac:dyDescent="0.2">
      <c r="A6" t="s">
        <v>39</v>
      </c>
      <c r="B6" s="38" t="s">
        <v>60</v>
      </c>
      <c r="C6" s="40" t="s">
        <v>61</v>
      </c>
      <c r="D6" s="38"/>
      <c r="E6" s="38"/>
      <c r="F6" s="38"/>
      <c r="G6" s="38"/>
      <c r="H6" s="38"/>
      <c r="I6" s="38"/>
      <c r="J6" s="38"/>
      <c r="K6" s="38"/>
      <c r="L6" s="38">
        <f t="shared" ref="L6:X6" si="5">L29+L54+L76+L101</f>
        <v>0</v>
      </c>
      <c r="M6" s="38">
        <f t="shared" si="5"/>
        <v>0</v>
      </c>
      <c r="N6" s="38">
        <f t="shared" si="5"/>
        <v>0</v>
      </c>
      <c r="O6" s="38">
        <f t="shared" si="5"/>
        <v>0</v>
      </c>
      <c r="P6" s="38">
        <f t="shared" si="5"/>
        <v>0</v>
      </c>
      <c r="Q6" s="38">
        <f t="shared" si="5"/>
        <v>0</v>
      </c>
      <c r="R6" s="38">
        <f t="shared" si="5"/>
        <v>0</v>
      </c>
      <c r="S6" s="38">
        <f t="shared" si="5"/>
        <v>0</v>
      </c>
      <c r="T6" s="38">
        <f t="shared" si="5"/>
        <v>0</v>
      </c>
      <c r="U6" s="38">
        <f t="shared" si="5"/>
        <v>0</v>
      </c>
      <c r="V6" s="38">
        <f t="shared" si="5"/>
        <v>0</v>
      </c>
      <c r="W6" s="38">
        <f t="shared" si="5"/>
        <v>0</v>
      </c>
      <c r="X6" s="38">
        <f t="shared" si="5"/>
        <v>0</v>
      </c>
      <c r="Y6" s="38">
        <f t="shared" si="1"/>
        <v>0</v>
      </c>
      <c r="Z6" s="38">
        <f t="shared" si="1"/>
        <v>0</v>
      </c>
      <c r="AA6" s="38">
        <f t="shared" ref="AA6" si="6">AA29+AA54+AA76+AA101</f>
        <v>0</v>
      </c>
    </row>
    <row r="7" spans="1:27" x14ac:dyDescent="0.2">
      <c r="A7" t="s">
        <v>39</v>
      </c>
      <c r="B7" s="38" t="s">
        <v>62</v>
      </c>
      <c r="C7" s="40" t="s">
        <v>63</v>
      </c>
      <c r="D7" s="38"/>
      <c r="E7" s="38"/>
      <c r="F7" s="38"/>
      <c r="G7" s="38"/>
      <c r="H7" s="38"/>
      <c r="I7" s="38"/>
      <c r="J7" s="38"/>
      <c r="K7" s="38"/>
      <c r="L7" s="38">
        <f t="shared" ref="L7:X7" si="7">L30+L55+L77+L102</f>
        <v>1771.26</v>
      </c>
      <c r="M7" s="38">
        <f t="shared" si="7"/>
        <v>1784.1399999999999</v>
      </c>
      <c r="N7" s="38">
        <f t="shared" si="7"/>
        <v>1766.23</v>
      </c>
      <c r="O7" s="38">
        <f t="shared" si="7"/>
        <v>1989.58</v>
      </c>
      <c r="P7" s="38">
        <f t="shared" si="7"/>
        <v>1781.07</v>
      </c>
      <c r="Q7" s="38">
        <f t="shared" si="7"/>
        <v>2107.96</v>
      </c>
      <c r="R7" s="38">
        <f t="shared" si="7"/>
        <v>2675.77</v>
      </c>
      <c r="S7" s="38">
        <f t="shared" si="7"/>
        <v>2775.74</v>
      </c>
      <c r="T7" s="38">
        <f t="shared" si="7"/>
        <v>2459.38</v>
      </c>
      <c r="U7" s="38">
        <f t="shared" si="7"/>
        <v>2201.4299999999998</v>
      </c>
      <c r="V7" s="38">
        <f t="shared" si="7"/>
        <v>537.66</v>
      </c>
      <c r="W7" s="38">
        <f t="shared" si="7"/>
        <v>338.66</v>
      </c>
      <c r="X7" s="38">
        <f t="shared" si="7"/>
        <v>378.19</v>
      </c>
      <c r="Y7" s="38">
        <f t="shared" si="1"/>
        <v>428.90000000000003</v>
      </c>
      <c r="Z7" s="38">
        <f t="shared" si="1"/>
        <v>468.95</v>
      </c>
      <c r="AA7" s="38">
        <f t="shared" ref="AA7" si="8">AA30+AA55+AA77+AA102</f>
        <v>493.78999999999996</v>
      </c>
    </row>
    <row r="8" spans="1:27" x14ac:dyDescent="0.2">
      <c r="A8" t="s">
        <v>39</v>
      </c>
      <c r="B8" s="38" t="s">
        <v>64</v>
      </c>
      <c r="C8" s="40" t="s">
        <v>65</v>
      </c>
      <c r="D8" s="38"/>
      <c r="E8" s="38"/>
      <c r="F8" s="38"/>
      <c r="G8" s="38"/>
      <c r="H8" s="38"/>
      <c r="I8" s="38"/>
      <c r="J8" s="38"/>
      <c r="K8" s="38"/>
      <c r="L8" s="38">
        <f t="shared" ref="L8:X8" si="9">L31+L56+L78+L103</f>
        <v>19.29</v>
      </c>
      <c r="M8" s="38">
        <f t="shared" si="9"/>
        <v>26.62</v>
      </c>
      <c r="N8" s="38">
        <f t="shared" si="9"/>
        <v>23</v>
      </c>
      <c r="O8" s="38">
        <f t="shared" si="9"/>
        <v>22.98</v>
      </c>
      <c r="P8" s="38">
        <f t="shared" si="9"/>
        <v>27.080000000000002</v>
      </c>
      <c r="Q8" s="38">
        <f t="shared" si="9"/>
        <v>25.09</v>
      </c>
      <c r="R8" s="38">
        <f t="shared" si="9"/>
        <v>30.11</v>
      </c>
      <c r="S8" s="38">
        <f t="shared" si="9"/>
        <v>43.36</v>
      </c>
      <c r="T8" s="38">
        <f t="shared" si="9"/>
        <v>45.59</v>
      </c>
      <c r="U8" s="38">
        <f t="shared" si="9"/>
        <v>71.59</v>
      </c>
      <c r="V8" s="38">
        <f t="shared" si="9"/>
        <v>76.990000000000009</v>
      </c>
      <c r="W8" s="38">
        <f t="shared" si="9"/>
        <v>71.72</v>
      </c>
      <c r="X8" s="38">
        <f t="shared" si="9"/>
        <v>68.239999999999995</v>
      </c>
      <c r="Y8" s="38">
        <f t="shared" si="1"/>
        <v>52.71</v>
      </c>
      <c r="Z8" s="38">
        <f t="shared" si="1"/>
        <v>32.909999999999997</v>
      </c>
      <c r="AA8" s="38">
        <f t="shared" ref="AA8" si="10">AA31+AA56+AA78+AA103</f>
        <v>27.66</v>
      </c>
    </row>
    <row r="9" spans="1:27" x14ac:dyDescent="0.2">
      <c r="A9" t="s">
        <v>39</v>
      </c>
      <c r="B9" s="38" t="s">
        <v>66</v>
      </c>
      <c r="C9" s="40" t="s">
        <v>67</v>
      </c>
      <c r="D9" s="38"/>
      <c r="E9" s="38"/>
      <c r="F9" s="38"/>
      <c r="G9" s="38"/>
      <c r="H9" s="38"/>
      <c r="I9" s="38"/>
      <c r="J9" s="38"/>
      <c r="K9" s="38"/>
      <c r="L9" s="38">
        <f t="shared" ref="L9:X9" si="11">L32+L57+L79+L104</f>
        <v>3696.35</v>
      </c>
      <c r="M9" s="38">
        <f t="shared" si="11"/>
        <v>3524.13</v>
      </c>
      <c r="N9" s="38">
        <f t="shared" si="11"/>
        <v>2693.11</v>
      </c>
      <c r="O9" s="38">
        <f t="shared" si="11"/>
        <v>3205.71</v>
      </c>
      <c r="P9" s="38">
        <f t="shared" si="11"/>
        <v>3631.1</v>
      </c>
      <c r="Q9" s="38">
        <f t="shared" si="11"/>
        <v>4405.7300000000005</v>
      </c>
      <c r="R9" s="38">
        <f t="shared" si="11"/>
        <v>4606.84</v>
      </c>
      <c r="S9" s="38">
        <f t="shared" si="11"/>
        <v>3632.9799999999996</v>
      </c>
      <c r="T9" s="38">
        <f t="shared" si="11"/>
        <v>3230.04</v>
      </c>
      <c r="U9" s="38">
        <f t="shared" si="11"/>
        <v>3478.5600000000004</v>
      </c>
      <c r="V9" s="38">
        <f t="shared" si="11"/>
        <v>3758.56</v>
      </c>
      <c r="W9" s="38">
        <f t="shared" si="11"/>
        <v>3177.54</v>
      </c>
      <c r="X9" s="38">
        <f t="shared" si="11"/>
        <v>3125.02</v>
      </c>
      <c r="Y9" s="38">
        <f t="shared" si="1"/>
        <v>3673.0299999999997</v>
      </c>
      <c r="Z9" s="38">
        <f t="shared" si="1"/>
        <v>5410.06</v>
      </c>
      <c r="AA9" s="38">
        <f t="shared" ref="AA9" si="12">AA32+AA57+AA79+AA104</f>
        <v>7092.54</v>
      </c>
    </row>
    <row r="10" spans="1:27" x14ac:dyDescent="0.2">
      <c r="A10" t="s">
        <v>39</v>
      </c>
      <c r="B10" s="38" t="s">
        <v>68</v>
      </c>
      <c r="C10" s="40" t="s">
        <v>69</v>
      </c>
      <c r="D10" s="38"/>
      <c r="E10" s="38"/>
      <c r="F10" s="38"/>
      <c r="G10" s="38"/>
      <c r="H10" s="38"/>
      <c r="I10" s="38"/>
      <c r="J10" s="38"/>
      <c r="K10" s="38"/>
      <c r="L10" s="38">
        <f t="shared" ref="L10:X10" si="13">L33+L58+L80+L105</f>
        <v>8780.9599999999991</v>
      </c>
      <c r="M10" s="38">
        <f t="shared" si="13"/>
        <v>9053.41</v>
      </c>
      <c r="N10" s="38">
        <f t="shared" si="13"/>
        <v>9169.41</v>
      </c>
      <c r="O10" s="38">
        <f t="shared" si="13"/>
        <v>9233.9599999999991</v>
      </c>
      <c r="P10" s="38">
        <f t="shared" si="13"/>
        <v>9768.07</v>
      </c>
      <c r="Q10" s="38">
        <f t="shared" si="13"/>
        <v>10407.289999999999</v>
      </c>
      <c r="R10" s="38">
        <f t="shared" si="13"/>
        <v>9914.16</v>
      </c>
      <c r="S10" s="38">
        <f t="shared" si="13"/>
        <v>10337.39</v>
      </c>
      <c r="T10" s="38">
        <f t="shared" si="13"/>
        <v>10914.48</v>
      </c>
      <c r="U10" s="38">
        <f t="shared" si="13"/>
        <v>11248.35</v>
      </c>
      <c r="V10" s="38">
        <f t="shared" si="13"/>
        <v>11745.8</v>
      </c>
      <c r="W10" s="38">
        <f t="shared" si="13"/>
        <v>12225.27</v>
      </c>
      <c r="X10" s="38">
        <f t="shared" si="13"/>
        <v>12425.580000000002</v>
      </c>
      <c r="Y10" s="38">
        <f t="shared" si="1"/>
        <v>12610.15</v>
      </c>
      <c r="Z10" s="38">
        <f t="shared" si="1"/>
        <v>12396.150000000001</v>
      </c>
      <c r="AA10" s="38">
        <f t="shared" ref="AA10" si="14">AA33+AA58+AA80+AA105</f>
        <v>13284.43</v>
      </c>
    </row>
    <row r="11" spans="1:27" x14ac:dyDescent="0.2">
      <c r="A11" t="s">
        <v>39</v>
      </c>
      <c r="B11" s="38" t="s">
        <v>70</v>
      </c>
      <c r="C11" s="40" t="s">
        <v>71</v>
      </c>
      <c r="D11" s="38"/>
      <c r="E11" s="38"/>
      <c r="F11" s="38"/>
      <c r="G11" s="38"/>
      <c r="H11" s="38"/>
      <c r="I11" s="38"/>
      <c r="J11" s="38"/>
      <c r="K11" s="38"/>
      <c r="L11" s="38">
        <f t="shared" ref="L11:X11" si="15">L34+L59+L81+L106</f>
        <v>2355.08</v>
      </c>
      <c r="M11" s="38">
        <f t="shared" si="15"/>
        <v>2451.14</v>
      </c>
      <c r="N11" s="38">
        <f t="shared" si="15"/>
        <v>2675.62</v>
      </c>
      <c r="O11" s="38">
        <f t="shared" si="15"/>
        <v>2823.88</v>
      </c>
      <c r="P11" s="38">
        <f t="shared" si="15"/>
        <v>2869.69</v>
      </c>
      <c r="Q11" s="38">
        <f t="shared" si="15"/>
        <v>3138.81</v>
      </c>
      <c r="R11" s="38">
        <f t="shared" si="15"/>
        <v>3072.55</v>
      </c>
      <c r="S11" s="38">
        <f t="shared" si="15"/>
        <v>2829.5099999999998</v>
      </c>
      <c r="T11" s="38">
        <f t="shared" si="15"/>
        <v>2743.83</v>
      </c>
      <c r="U11" s="38">
        <f t="shared" si="15"/>
        <v>2699.09</v>
      </c>
      <c r="V11" s="38">
        <f t="shared" si="15"/>
        <v>2877.09</v>
      </c>
      <c r="W11" s="38">
        <f t="shared" si="15"/>
        <v>2937</v>
      </c>
      <c r="X11" s="38">
        <f t="shared" si="15"/>
        <v>2924.77</v>
      </c>
      <c r="Y11" s="38">
        <f t="shared" si="1"/>
        <v>2876.21</v>
      </c>
      <c r="Z11" s="38">
        <f t="shared" si="1"/>
        <v>2728.38</v>
      </c>
      <c r="AA11" s="38">
        <f t="shared" ref="AA11" si="16">AA34+AA59+AA81+AA106</f>
        <v>2781.25</v>
      </c>
    </row>
    <row r="12" spans="1:27" x14ac:dyDescent="0.2">
      <c r="A12" t="s">
        <v>39</v>
      </c>
      <c r="B12" s="38" t="s">
        <v>72</v>
      </c>
      <c r="C12" s="40" t="s">
        <v>73</v>
      </c>
      <c r="D12" s="38"/>
      <c r="E12" s="38"/>
      <c r="F12" s="38"/>
      <c r="G12" s="38"/>
      <c r="H12" s="38"/>
      <c r="I12" s="38"/>
      <c r="J12" s="38"/>
      <c r="K12" s="38"/>
      <c r="L12" s="38">
        <f t="shared" ref="L12:X12" si="17">L35+L60+L82+L107</f>
        <v>3542.14</v>
      </c>
      <c r="M12" s="38">
        <f t="shared" si="17"/>
        <v>3453.16</v>
      </c>
      <c r="N12" s="38">
        <f t="shared" si="17"/>
        <v>3228.7500000000005</v>
      </c>
      <c r="O12" s="38">
        <f t="shared" si="17"/>
        <v>2952.22</v>
      </c>
      <c r="P12" s="38">
        <f t="shared" si="17"/>
        <v>3030.83</v>
      </c>
      <c r="Q12" s="38">
        <f t="shared" si="17"/>
        <v>3280.0699999999997</v>
      </c>
      <c r="R12" s="38">
        <f t="shared" si="17"/>
        <v>3195.67</v>
      </c>
      <c r="S12" s="38">
        <f t="shared" si="17"/>
        <v>3293.84</v>
      </c>
      <c r="T12" s="38">
        <f t="shared" si="17"/>
        <v>3760.0600000000004</v>
      </c>
      <c r="U12" s="38">
        <f t="shared" si="17"/>
        <v>3772.4700000000003</v>
      </c>
      <c r="V12" s="38">
        <f t="shared" si="17"/>
        <v>3788.71</v>
      </c>
      <c r="W12" s="38">
        <f t="shared" si="17"/>
        <v>3847.4100000000003</v>
      </c>
      <c r="X12" s="38">
        <f t="shared" si="17"/>
        <v>4050.06</v>
      </c>
      <c r="Y12" s="38">
        <f t="shared" si="1"/>
        <v>4028.7</v>
      </c>
      <c r="Z12" s="38">
        <f t="shared" si="1"/>
        <v>3818.5699999999997</v>
      </c>
      <c r="AA12" s="38">
        <f t="shared" ref="AA12" si="18">AA35+AA60+AA82+AA107</f>
        <v>4069.1</v>
      </c>
    </row>
    <row r="13" spans="1:27" x14ac:dyDescent="0.2">
      <c r="A13" t="s">
        <v>39</v>
      </c>
      <c r="B13" s="38" t="s">
        <v>74</v>
      </c>
      <c r="C13" s="40" t="s">
        <v>75</v>
      </c>
      <c r="D13" s="38"/>
      <c r="E13" s="38"/>
      <c r="F13" s="38"/>
      <c r="G13" s="38"/>
      <c r="H13" s="38"/>
      <c r="I13" s="38"/>
      <c r="J13" s="38"/>
      <c r="K13" s="38"/>
      <c r="L13" s="38">
        <f t="shared" ref="L13:X13" si="19">L36+L61+L83+L108</f>
        <v>29.07</v>
      </c>
      <c r="M13" s="38">
        <f t="shared" si="19"/>
        <v>53.98</v>
      </c>
      <c r="N13" s="38">
        <f t="shared" si="19"/>
        <v>53.31</v>
      </c>
      <c r="O13" s="38">
        <f t="shared" si="19"/>
        <v>52.06</v>
      </c>
      <c r="P13" s="38">
        <f t="shared" si="19"/>
        <v>47.16</v>
      </c>
      <c r="Q13" s="38">
        <f t="shared" si="19"/>
        <v>80.84</v>
      </c>
      <c r="R13" s="38">
        <f t="shared" si="19"/>
        <v>87.28</v>
      </c>
      <c r="S13" s="38">
        <f t="shared" si="19"/>
        <v>62.03</v>
      </c>
      <c r="T13" s="38">
        <f t="shared" si="19"/>
        <v>58.120000000000005</v>
      </c>
      <c r="U13" s="38">
        <f t="shared" si="19"/>
        <v>61.22</v>
      </c>
      <c r="V13" s="38">
        <f t="shared" si="19"/>
        <v>57.349999999999994</v>
      </c>
      <c r="W13" s="38">
        <f t="shared" si="19"/>
        <v>62.5</v>
      </c>
      <c r="X13" s="38">
        <f t="shared" si="19"/>
        <v>160.09</v>
      </c>
      <c r="Y13" s="38">
        <f t="shared" si="1"/>
        <v>164.82999999999998</v>
      </c>
      <c r="Z13" s="38">
        <f t="shared" si="1"/>
        <v>157.72999999999999</v>
      </c>
      <c r="AA13" s="38">
        <f t="shared" ref="AA13" si="20">AA36+AA61+AA83+AA108</f>
        <v>194.63</v>
      </c>
    </row>
    <row r="14" spans="1:27" x14ac:dyDescent="0.2">
      <c r="A14" t="s">
        <v>39</v>
      </c>
      <c r="B14" s="38" t="s">
        <v>76</v>
      </c>
      <c r="C14" s="40" t="s">
        <v>77</v>
      </c>
      <c r="D14" s="38"/>
      <c r="E14" s="38"/>
      <c r="F14" s="38"/>
      <c r="G14" s="38"/>
      <c r="H14" s="38"/>
      <c r="I14" s="38"/>
      <c r="J14" s="38"/>
      <c r="K14" s="38"/>
      <c r="L14" s="38">
        <f t="shared" ref="L14:X14" si="21">L37+L62+L84+L109</f>
        <v>1265.57</v>
      </c>
      <c r="M14" s="38">
        <f t="shared" si="21"/>
        <v>1452.7000000000003</v>
      </c>
      <c r="N14" s="38">
        <f t="shared" si="21"/>
        <v>1279.24</v>
      </c>
      <c r="O14" s="38">
        <f t="shared" si="21"/>
        <v>1228.6500000000001</v>
      </c>
      <c r="P14" s="38">
        <f t="shared" si="21"/>
        <v>1503.39</v>
      </c>
      <c r="Q14" s="38">
        <f t="shared" si="21"/>
        <v>1818.1</v>
      </c>
      <c r="R14" s="38">
        <f t="shared" si="21"/>
        <v>2154.4899999999998</v>
      </c>
      <c r="S14" s="38">
        <f t="shared" si="21"/>
        <v>2189.2399999999998</v>
      </c>
      <c r="T14" s="38">
        <f t="shared" si="21"/>
        <v>1991.52</v>
      </c>
      <c r="U14" s="38">
        <f t="shared" si="21"/>
        <v>1881.07</v>
      </c>
      <c r="V14" s="38">
        <f t="shared" si="21"/>
        <v>1725.1100000000001</v>
      </c>
      <c r="W14" s="38">
        <f t="shared" si="21"/>
        <v>1759.41</v>
      </c>
      <c r="X14" s="38">
        <f t="shared" si="21"/>
        <v>1787.68</v>
      </c>
      <c r="Y14" s="38">
        <f t="shared" si="1"/>
        <v>1882.9399999999998</v>
      </c>
      <c r="Z14" s="38">
        <f t="shared" si="1"/>
        <v>2105.9</v>
      </c>
      <c r="AA14" s="38">
        <f t="shared" ref="AA14" si="22">AA37+AA62+AA84+AA109</f>
        <v>2279.2200000000003</v>
      </c>
    </row>
    <row r="15" spans="1:27" x14ac:dyDescent="0.2">
      <c r="A15" t="s">
        <v>39</v>
      </c>
      <c r="B15" s="38" t="s">
        <v>78</v>
      </c>
      <c r="C15" s="40" t="s">
        <v>79</v>
      </c>
      <c r="D15" s="38"/>
      <c r="E15" s="38"/>
      <c r="F15" s="38"/>
      <c r="G15" s="38"/>
      <c r="H15" s="38"/>
      <c r="I15" s="38"/>
      <c r="J15" s="38"/>
      <c r="K15" s="38"/>
      <c r="L15" s="38">
        <f t="shared" ref="L15:X15" si="23">L38+L63+L85+L110</f>
        <v>0</v>
      </c>
      <c r="M15" s="38">
        <f t="shared" si="23"/>
        <v>0</v>
      </c>
      <c r="N15" s="38">
        <f t="shared" si="23"/>
        <v>0</v>
      </c>
      <c r="O15" s="38">
        <f t="shared" si="23"/>
        <v>0</v>
      </c>
      <c r="P15" s="38">
        <f t="shared" si="23"/>
        <v>0</v>
      </c>
      <c r="Q15" s="38">
        <f t="shared" si="23"/>
        <v>0</v>
      </c>
      <c r="R15" s="38">
        <f t="shared" si="23"/>
        <v>0</v>
      </c>
      <c r="S15" s="38">
        <f t="shared" si="23"/>
        <v>0</v>
      </c>
      <c r="T15" s="38">
        <f t="shared" si="23"/>
        <v>0</v>
      </c>
      <c r="U15" s="38">
        <f t="shared" si="23"/>
        <v>0</v>
      </c>
      <c r="V15" s="38">
        <f t="shared" si="23"/>
        <v>0</v>
      </c>
      <c r="W15" s="38">
        <f t="shared" si="23"/>
        <v>6.2799999999999994</v>
      </c>
      <c r="X15" s="38">
        <f t="shared" si="23"/>
        <v>13.5</v>
      </c>
      <c r="Y15" s="38">
        <f t="shared" si="1"/>
        <v>35.81</v>
      </c>
      <c r="Z15" s="38">
        <f t="shared" si="1"/>
        <v>26.39</v>
      </c>
      <c r="AA15" s="38">
        <f t="shared" ref="AA15" si="24">AA38+AA63+AA85+AA110</f>
        <v>31.65</v>
      </c>
    </row>
    <row r="16" spans="1:27" x14ac:dyDescent="0.2">
      <c r="A16" t="s">
        <v>39</v>
      </c>
      <c r="B16" s="38" t="s">
        <v>80</v>
      </c>
      <c r="C16" s="40" t="s">
        <v>81</v>
      </c>
      <c r="D16" s="38"/>
      <c r="E16" s="38"/>
      <c r="F16" s="38"/>
      <c r="G16" s="38"/>
      <c r="H16" s="38"/>
      <c r="I16" s="38"/>
      <c r="J16" s="38"/>
      <c r="K16" s="38"/>
      <c r="L16" s="38">
        <f t="shared" ref="L16:X16" si="25">L39+L64+L86+L111</f>
        <v>0</v>
      </c>
      <c r="M16" s="38">
        <f t="shared" si="25"/>
        <v>0</v>
      </c>
      <c r="N16" s="38">
        <f t="shared" si="25"/>
        <v>0</v>
      </c>
      <c r="O16" s="38">
        <f t="shared" si="25"/>
        <v>0</v>
      </c>
      <c r="P16" s="38">
        <f t="shared" si="25"/>
        <v>0</v>
      </c>
      <c r="Q16" s="38">
        <f t="shared" si="25"/>
        <v>0</v>
      </c>
      <c r="R16" s="38">
        <f t="shared" si="25"/>
        <v>0.18</v>
      </c>
      <c r="S16" s="38">
        <f t="shared" si="25"/>
        <v>0.72</v>
      </c>
      <c r="T16" s="38">
        <f t="shared" si="25"/>
        <v>0.72</v>
      </c>
      <c r="U16" s="38">
        <f t="shared" si="25"/>
        <v>0.72</v>
      </c>
      <c r="V16" s="38">
        <f t="shared" si="25"/>
        <v>2.78</v>
      </c>
      <c r="W16" s="38">
        <f t="shared" si="25"/>
        <v>4.83</v>
      </c>
      <c r="X16" s="38">
        <f t="shared" si="25"/>
        <v>4.83</v>
      </c>
      <c r="Y16" s="38">
        <f t="shared" si="1"/>
        <v>4.83</v>
      </c>
      <c r="Z16" s="38">
        <f t="shared" si="1"/>
        <v>4.83</v>
      </c>
      <c r="AA16" s="38">
        <f t="shared" ref="AA16" si="26">AA39+AA64+AA86+AA111</f>
        <v>4.83</v>
      </c>
    </row>
    <row r="17" spans="1:27" x14ac:dyDescent="0.2">
      <c r="A17" t="s">
        <v>39</v>
      </c>
      <c r="B17" s="38" t="s">
        <v>82</v>
      </c>
      <c r="C17" s="40" t="s">
        <v>83</v>
      </c>
      <c r="D17" s="38"/>
      <c r="E17" s="38"/>
      <c r="F17" s="38"/>
      <c r="G17" s="38"/>
      <c r="H17" s="38"/>
      <c r="I17" s="38"/>
      <c r="J17" s="38"/>
      <c r="K17" s="38"/>
      <c r="L17" s="38">
        <f t="shared" ref="L17:X17" si="27">L40+L65+L87+L112</f>
        <v>110.52</v>
      </c>
      <c r="M17" s="38">
        <f t="shared" si="27"/>
        <v>162.61000000000001</v>
      </c>
      <c r="N17" s="38">
        <f t="shared" si="27"/>
        <v>86.63</v>
      </c>
      <c r="O17" s="38">
        <f t="shared" si="27"/>
        <v>84.08</v>
      </c>
      <c r="P17" s="38">
        <f t="shared" si="27"/>
        <v>90.86</v>
      </c>
      <c r="Q17" s="38">
        <f t="shared" si="27"/>
        <v>126.71</v>
      </c>
      <c r="R17" s="38">
        <f t="shared" si="27"/>
        <v>189.89000000000001</v>
      </c>
      <c r="S17" s="38">
        <f t="shared" si="27"/>
        <v>305.73</v>
      </c>
      <c r="T17" s="38">
        <f t="shared" si="27"/>
        <v>403.54999999999995</v>
      </c>
      <c r="U17" s="38">
        <f t="shared" si="27"/>
        <v>486.71999999999997</v>
      </c>
      <c r="V17" s="38">
        <f t="shared" si="27"/>
        <v>545.2600000000001</v>
      </c>
      <c r="W17" s="38">
        <f t="shared" si="27"/>
        <v>616.5100000000001</v>
      </c>
      <c r="X17" s="38">
        <f t="shared" si="27"/>
        <v>669.59</v>
      </c>
      <c r="Y17" s="38">
        <f t="shared" si="1"/>
        <v>756.36000000000013</v>
      </c>
      <c r="Z17" s="38">
        <f t="shared" si="1"/>
        <v>873.56000000000006</v>
      </c>
      <c r="AA17" s="38">
        <f t="shared" ref="AA17" si="28">AA40+AA65+AA87+AA112</f>
        <v>932.0100000000001</v>
      </c>
    </row>
    <row r="18" spans="1:27" x14ac:dyDescent="0.2">
      <c r="A18" t="s">
        <v>39</v>
      </c>
      <c r="B18" s="38" t="s">
        <v>84</v>
      </c>
      <c r="C18" s="40" t="s">
        <v>85</v>
      </c>
      <c r="D18" s="38"/>
      <c r="E18" s="38"/>
      <c r="F18" s="38"/>
      <c r="G18" s="38"/>
      <c r="H18" s="38"/>
      <c r="I18" s="38"/>
      <c r="J18" s="38"/>
      <c r="K18" s="38"/>
      <c r="L18" s="38">
        <f t="shared" ref="L18:X18" si="29">L41+L66+L88+L113</f>
        <v>997.3900000000001</v>
      </c>
      <c r="M18" s="38">
        <f t="shared" si="29"/>
        <v>1092.1499999999999</v>
      </c>
      <c r="N18" s="38">
        <f t="shared" si="29"/>
        <v>1034.07</v>
      </c>
      <c r="O18" s="38">
        <f t="shared" si="29"/>
        <v>1060.06</v>
      </c>
      <c r="P18" s="38">
        <f t="shared" si="29"/>
        <v>1155.31</v>
      </c>
      <c r="Q18" s="38">
        <f t="shared" si="29"/>
        <v>1380.63</v>
      </c>
      <c r="R18" s="38">
        <f t="shared" si="29"/>
        <v>1355</v>
      </c>
      <c r="S18" s="38">
        <f t="shared" si="29"/>
        <v>1427.8</v>
      </c>
      <c r="T18" s="38">
        <f t="shared" si="29"/>
        <v>1315</v>
      </c>
      <c r="U18" s="38">
        <f t="shared" si="29"/>
        <v>1232.67</v>
      </c>
      <c r="V18" s="38">
        <f t="shared" si="29"/>
        <v>1189.8699999999999</v>
      </c>
      <c r="W18" s="38">
        <f t="shared" si="29"/>
        <v>1255.74</v>
      </c>
      <c r="X18" s="38">
        <f t="shared" si="29"/>
        <v>1266.1600000000001</v>
      </c>
      <c r="Y18" s="38">
        <f t="shared" si="1"/>
        <v>1261.83</v>
      </c>
      <c r="Z18" s="38">
        <f t="shared" si="1"/>
        <v>1280.8900000000001</v>
      </c>
      <c r="AA18" s="38">
        <f t="shared" ref="AA18" si="30">AA41+AA66+AA88+AA113</f>
        <v>1391.33</v>
      </c>
    </row>
    <row r="19" spans="1:27" x14ac:dyDescent="0.2">
      <c r="A19" t="s">
        <v>39</v>
      </c>
      <c r="B19" s="38" t="s">
        <v>86</v>
      </c>
      <c r="C19" s="40" t="s">
        <v>87</v>
      </c>
      <c r="D19" s="38"/>
      <c r="E19" s="38"/>
      <c r="F19" s="38"/>
      <c r="G19" s="38"/>
      <c r="H19" s="38"/>
      <c r="I19" s="38"/>
      <c r="J19" s="38"/>
      <c r="K19" s="38"/>
      <c r="L19" s="38">
        <f t="shared" ref="L19:X19" si="31">L42+L67+L89+L114</f>
        <v>0</v>
      </c>
      <c r="M19" s="38">
        <f t="shared" si="31"/>
        <v>0</v>
      </c>
      <c r="N19" s="38">
        <f t="shared" si="31"/>
        <v>0</v>
      </c>
      <c r="O19" s="38">
        <f t="shared" si="31"/>
        <v>0</v>
      </c>
      <c r="P19" s="38">
        <f t="shared" si="31"/>
        <v>0</v>
      </c>
      <c r="Q19" s="38">
        <f t="shared" si="31"/>
        <v>0</v>
      </c>
      <c r="R19" s="38">
        <f t="shared" si="31"/>
        <v>0</v>
      </c>
      <c r="S19" s="38">
        <f t="shared" si="31"/>
        <v>0</v>
      </c>
      <c r="T19" s="38">
        <f t="shared" si="31"/>
        <v>0</v>
      </c>
      <c r="U19" s="38">
        <f t="shared" si="31"/>
        <v>0</v>
      </c>
      <c r="V19" s="38">
        <f t="shared" si="31"/>
        <v>0</v>
      </c>
      <c r="W19" s="38">
        <f t="shared" si="31"/>
        <v>0</v>
      </c>
      <c r="X19" s="38">
        <f t="shared" si="31"/>
        <v>2.85</v>
      </c>
      <c r="Y19" s="38">
        <f t="shared" si="1"/>
        <v>9.32</v>
      </c>
      <c r="Z19" s="38">
        <f t="shared" si="1"/>
        <v>9.08</v>
      </c>
      <c r="AA19" s="38">
        <f t="shared" ref="AA19" si="32">AA42+AA67+AA89+AA114</f>
        <v>9.3800000000000008</v>
      </c>
    </row>
    <row r="20" spans="1:27" x14ac:dyDescent="0.2">
      <c r="A20" t="s">
        <v>39</v>
      </c>
      <c r="B20" s="38" t="s">
        <v>88</v>
      </c>
      <c r="C20" s="40" t="s">
        <v>89</v>
      </c>
      <c r="D20" s="38"/>
      <c r="E20" s="38"/>
      <c r="F20" s="38"/>
      <c r="G20" s="38"/>
      <c r="H20" s="38"/>
      <c r="I20" s="38"/>
      <c r="J20" s="38"/>
      <c r="K20" s="38"/>
      <c r="L20" s="38">
        <f t="shared" ref="L20:X20" si="33">L43+L68+L90+L115</f>
        <v>0</v>
      </c>
      <c r="M20" s="38">
        <f t="shared" si="33"/>
        <v>0</v>
      </c>
      <c r="N20" s="38">
        <f t="shared" si="33"/>
        <v>0</v>
      </c>
      <c r="O20" s="38">
        <f t="shared" si="33"/>
        <v>0</v>
      </c>
      <c r="P20" s="38">
        <f t="shared" si="33"/>
        <v>0</v>
      </c>
      <c r="Q20" s="38">
        <f t="shared" si="33"/>
        <v>0</v>
      </c>
      <c r="R20" s="38">
        <f t="shared" si="33"/>
        <v>0</v>
      </c>
      <c r="S20" s="38">
        <f t="shared" si="33"/>
        <v>0</v>
      </c>
      <c r="T20" s="38">
        <f t="shared" si="33"/>
        <v>0</v>
      </c>
      <c r="U20" s="38">
        <f t="shared" si="33"/>
        <v>0</v>
      </c>
      <c r="V20" s="38">
        <f t="shared" si="33"/>
        <v>0</v>
      </c>
      <c r="W20" s="38">
        <f t="shared" si="33"/>
        <v>0</v>
      </c>
      <c r="X20" s="38">
        <f t="shared" si="33"/>
        <v>0</v>
      </c>
      <c r="Y20" s="38">
        <f t="shared" si="1"/>
        <v>0</v>
      </c>
      <c r="Z20" s="38">
        <f t="shared" si="1"/>
        <v>0</v>
      </c>
      <c r="AA20" s="38">
        <f t="shared" ref="AA20" si="34">AA43+AA68+AA90+AA115</f>
        <v>0</v>
      </c>
    </row>
    <row r="21" spans="1:27" x14ac:dyDescent="0.2">
      <c r="A21" t="s">
        <v>39</v>
      </c>
      <c r="B21" s="38" t="s">
        <v>90</v>
      </c>
      <c r="C21" s="38" t="s">
        <v>91</v>
      </c>
      <c r="D21" s="38"/>
      <c r="E21" s="38"/>
      <c r="F21" s="38"/>
      <c r="G21" s="38"/>
      <c r="H21" s="38"/>
      <c r="I21" s="38"/>
      <c r="J21" s="38"/>
      <c r="K21" s="38"/>
      <c r="L21" s="38">
        <f t="shared" ref="L21:X21" si="35">L44+L69+L91+L116</f>
        <v>0</v>
      </c>
      <c r="M21" s="38">
        <f t="shared" si="35"/>
        <v>0</v>
      </c>
      <c r="N21" s="38">
        <f t="shared" si="35"/>
        <v>0</v>
      </c>
      <c r="O21" s="38">
        <f t="shared" si="35"/>
        <v>0</v>
      </c>
      <c r="P21" s="38">
        <f t="shared" si="35"/>
        <v>0</v>
      </c>
      <c r="Q21" s="38">
        <f t="shared" si="35"/>
        <v>0</v>
      </c>
      <c r="R21" s="38">
        <f t="shared" si="35"/>
        <v>0</v>
      </c>
      <c r="S21" s="38">
        <f t="shared" si="35"/>
        <v>0</v>
      </c>
      <c r="T21" s="38">
        <f t="shared" si="35"/>
        <v>0</v>
      </c>
      <c r="U21" s="38">
        <f t="shared" si="35"/>
        <v>0</v>
      </c>
      <c r="V21" s="38">
        <f t="shared" si="35"/>
        <v>0</v>
      </c>
      <c r="W21" s="38">
        <f t="shared" si="35"/>
        <v>0</v>
      </c>
      <c r="X21" s="38">
        <f t="shared" si="35"/>
        <v>0</v>
      </c>
      <c r="Y21" s="38">
        <f t="shared" si="1"/>
        <v>0</v>
      </c>
      <c r="Z21" s="38">
        <f t="shared" si="1"/>
        <v>0</v>
      </c>
      <c r="AA21" s="38">
        <f t="shared" ref="AA21" si="36">AA44+AA69+AA91+AA116</f>
        <v>0</v>
      </c>
    </row>
    <row r="22" spans="1:27" s="141" customFormat="1" ht="17.25" customHeight="1" x14ac:dyDescent="0.2">
      <c r="C22" s="11" t="s">
        <v>37</v>
      </c>
      <c r="D22" s="149"/>
      <c r="E22" s="149"/>
      <c r="F22" s="149"/>
      <c r="G22" s="149"/>
      <c r="H22" s="149"/>
      <c r="I22" s="149">
        <v>25</v>
      </c>
      <c r="J22" s="149"/>
      <c r="K22" s="149"/>
      <c r="L22" s="149">
        <f t="shared" ref="L22:Y22" si="37">SUM(L4:L21)</f>
        <v>23472.799999999999</v>
      </c>
      <c r="M22" s="149">
        <f t="shared" si="37"/>
        <v>23575.79</v>
      </c>
      <c r="N22" s="149">
        <f t="shared" si="37"/>
        <v>22464.880000000005</v>
      </c>
      <c r="O22" s="149">
        <f t="shared" si="37"/>
        <v>23011.110000000008</v>
      </c>
      <c r="P22" s="149">
        <f t="shared" si="37"/>
        <v>24249.800000000003</v>
      </c>
      <c r="Q22" s="149">
        <f t="shared" si="37"/>
        <v>27153.49</v>
      </c>
      <c r="R22" s="149">
        <f t="shared" si="37"/>
        <v>27686.989999999998</v>
      </c>
      <c r="S22" s="149">
        <f t="shared" si="37"/>
        <v>27280.179999999993</v>
      </c>
      <c r="T22" s="149">
        <f t="shared" si="37"/>
        <v>27493.11</v>
      </c>
      <c r="U22" s="149">
        <f t="shared" si="37"/>
        <v>27721.010000000009</v>
      </c>
      <c r="V22" s="149">
        <f t="shared" si="37"/>
        <v>26871.889999999996</v>
      </c>
      <c r="W22" s="149">
        <f t="shared" si="37"/>
        <v>26631.4</v>
      </c>
      <c r="X22" s="149">
        <f t="shared" si="37"/>
        <v>27640.510000000006</v>
      </c>
      <c r="Y22" s="149">
        <f t="shared" si="37"/>
        <v>28584.15</v>
      </c>
      <c r="Z22" s="149">
        <f t="shared" ref="Z22:AA22" si="38">SUM(Z4:Z21)</f>
        <v>30298.460000000006</v>
      </c>
      <c r="AA22" s="149">
        <f t="shared" si="38"/>
        <v>33836.410000000003</v>
      </c>
    </row>
    <row r="23" spans="1:27" s="2" customFormat="1" x14ac:dyDescent="0.2">
      <c r="C23" s="158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 ht="15" x14ac:dyDescent="0.2">
      <c r="C24" s="148" t="s">
        <v>453</v>
      </c>
      <c r="D24" s="43"/>
      <c r="E24" s="43"/>
      <c r="F24" s="43"/>
      <c r="G24" s="43"/>
      <c r="H24" s="43"/>
      <c r="I24" s="43"/>
      <c r="J24" s="43"/>
      <c r="K24" s="44"/>
      <c r="L24" s="44"/>
      <c r="M24" s="44"/>
      <c r="N24" s="44"/>
      <c r="O24" s="44"/>
      <c r="P24" s="44"/>
      <c r="Q24" s="44"/>
      <c r="R24" s="44"/>
      <c r="S24" s="44"/>
    </row>
    <row r="25" spans="1:27" x14ac:dyDescent="0.2">
      <c r="D25" s="43"/>
      <c r="E25" s="43"/>
      <c r="F25" s="43"/>
      <c r="G25" s="43"/>
      <c r="H25" s="43"/>
      <c r="I25" s="43"/>
      <c r="J25" s="43"/>
      <c r="K25" s="44"/>
      <c r="L25" s="44"/>
      <c r="M25" s="44"/>
      <c r="N25" s="44"/>
      <c r="O25" s="44"/>
      <c r="P25" s="44"/>
      <c r="Q25" s="44"/>
      <c r="R25" s="44"/>
      <c r="S25" s="44"/>
    </row>
    <row r="26" spans="1:27" ht="20.100000000000001" customHeight="1" x14ac:dyDescent="0.2">
      <c r="C26" s="39" t="s">
        <v>41</v>
      </c>
      <c r="D26" s="1"/>
      <c r="E26" s="1"/>
      <c r="F26" s="1"/>
      <c r="G26" s="1"/>
      <c r="H26" s="1"/>
      <c r="I26" s="1"/>
      <c r="J26" s="1"/>
      <c r="K26" s="1"/>
      <c r="L26" s="1" t="str">
        <f t="shared" ref="L26:X26" si="39">L3</f>
        <v>FY95</v>
      </c>
      <c r="M26" s="1" t="str">
        <f t="shared" si="39"/>
        <v>FY96</v>
      </c>
      <c r="N26" s="1" t="str">
        <f t="shared" si="39"/>
        <v>FY97</v>
      </c>
      <c r="O26" s="1" t="str">
        <f t="shared" si="39"/>
        <v>FY98</v>
      </c>
      <c r="P26" s="1" t="str">
        <f t="shared" si="39"/>
        <v>FY99</v>
      </c>
      <c r="Q26" s="1" t="str">
        <f t="shared" si="39"/>
        <v>FY00</v>
      </c>
      <c r="R26" s="1" t="str">
        <f t="shared" si="39"/>
        <v>FY01</v>
      </c>
      <c r="S26" s="1" t="str">
        <f t="shared" si="39"/>
        <v>FY02</v>
      </c>
      <c r="T26" s="1" t="str">
        <f t="shared" si="39"/>
        <v>FY03</v>
      </c>
      <c r="U26" s="1" t="str">
        <f t="shared" si="39"/>
        <v>FY04</v>
      </c>
      <c r="V26" s="1" t="str">
        <f t="shared" si="39"/>
        <v>FY05</v>
      </c>
      <c r="W26" s="1" t="str">
        <f t="shared" si="39"/>
        <v>FY06</v>
      </c>
      <c r="X26" s="1" t="str">
        <f t="shared" si="39"/>
        <v>FY07</v>
      </c>
      <c r="Y26" s="1" t="str">
        <f>Y3</f>
        <v>FY08</v>
      </c>
      <c r="Z26" s="1" t="str">
        <f t="shared" ref="Z26:AA26" si="40">Z3</f>
        <v>FY09</v>
      </c>
      <c r="AA26" s="1" t="str">
        <f t="shared" si="40"/>
        <v>FY10</v>
      </c>
    </row>
    <row r="27" spans="1:27" ht="13.5" customHeight="1" x14ac:dyDescent="0.2">
      <c r="A27" t="s">
        <v>41</v>
      </c>
      <c r="B27" s="38" t="s">
        <v>56</v>
      </c>
      <c r="C27" s="40" t="s">
        <v>57</v>
      </c>
      <c r="D27" s="38"/>
      <c r="E27" s="38"/>
      <c r="F27" s="38"/>
      <c r="G27" s="38"/>
      <c r="H27" s="38"/>
      <c r="I27" s="38"/>
      <c r="J27" s="38"/>
      <c r="K27" s="38"/>
      <c r="L27" s="38">
        <v>7.27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</row>
    <row r="28" spans="1:27" x14ac:dyDescent="0.2">
      <c r="A28" t="s">
        <v>41</v>
      </c>
      <c r="B28" s="38" t="s">
        <v>58</v>
      </c>
      <c r="C28" s="40" t="s">
        <v>59</v>
      </c>
      <c r="D28" s="38"/>
      <c r="E28" s="38"/>
      <c r="F28" s="38"/>
      <c r="G28" s="38"/>
      <c r="H28" s="38"/>
      <c r="I28" s="38"/>
      <c r="J28" s="38"/>
      <c r="K28" s="38"/>
      <c r="L28" s="38">
        <v>267.52</v>
      </c>
      <c r="M28" s="38">
        <v>83.54</v>
      </c>
      <c r="N28" s="38">
        <v>21.48</v>
      </c>
      <c r="O28" s="38">
        <v>23.97</v>
      </c>
      <c r="P28" s="38">
        <v>18.399999999999999</v>
      </c>
      <c r="Q28" s="38">
        <v>15.83</v>
      </c>
      <c r="R28" s="38">
        <v>2.76</v>
      </c>
      <c r="S28" s="38">
        <v>0.6</v>
      </c>
      <c r="T28" s="38">
        <v>2.4</v>
      </c>
      <c r="U28" s="38">
        <v>7.2</v>
      </c>
      <c r="V28" s="38">
        <v>3.6</v>
      </c>
      <c r="W28" s="38">
        <v>0.6</v>
      </c>
      <c r="X28" s="38">
        <v>3.24</v>
      </c>
      <c r="Y28" s="38">
        <v>11.92</v>
      </c>
      <c r="Z28" s="38">
        <v>32.68</v>
      </c>
      <c r="AA28" s="38">
        <v>46.47</v>
      </c>
    </row>
    <row r="29" spans="1:27" x14ac:dyDescent="0.2">
      <c r="A29" t="s">
        <v>41</v>
      </c>
      <c r="B29" s="38" t="s">
        <v>60</v>
      </c>
      <c r="C29" s="40" t="s">
        <v>61</v>
      </c>
      <c r="D29" s="38"/>
      <c r="E29" s="38"/>
      <c r="F29" s="38"/>
      <c r="G29" s="38"/>
      <c r="H29" s="38"/>
      <c r="I29" s="38"/>
      <c r="J29" s="38"/>
      <c r="K29" s="38"/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</row>
    <row r="30" spans="1:27" x14ac:dyDescent="0.2">
      <c r="A30" t="s">
        <v>41</v>
      </c>
      <c r="B30" s="38" t="s">
        <v>62</v>
      </c>
      <c r="C30" s="40" t="s">
        <v>63</v>
      </c>
      <c r="D30" s="38"/>
      <c r="E30" s="38"/>
      <c r="F30" s="38"/>
      <c r="G30" s="38"/>
      <c r="H30" s="38"/>
      <c r="I30" s="38"/>
      <c r="J30" s="38"/>
      <c r="K30" s="38"/>
      <c r="L30" s="38">
        <v>295.27999999999997</v>
      </c>
      <c r="M30" s="38">
        <v>265.62</v>
      </c>
      <c r="N30" s="38">
        <v>250.27</v>
      </c>
      <c r="O30" s="38">
        <v>218.57</v>
      </c>
      <c r="P30" s="38">
        <v>230.13</v>
      </c>
      <c r="Q30" s="38">
        <v>233.18</v>
      </c>
      <c r="R30" s="38">
        <v>216.89</v>
      </c>
      <c r="S30" s="38">
        <v>210.47</v>
      </c>
      <c r="T30" s="38">
        <v>158.35</v>
      </c>
      <c r="U30" s="38">
        <v>100.31</v>
      </c>
      <c r="V30" s="38">
        <v>85.66</v>
      </c>
      <c r="W30" s="38">
        <v>52.34</v>
      </c>
      <c r="X30" s="38">
        <v>53.13</v>
      </c>
      <c r="Y30" s="38">
        <v>52.76</v>
      </c>
      <c r="Z30" s="38">
        <v>42.56</v>
      </c>
      <c r="AA30" s="38">
        <v>44.27</v>
      </c>
    </row>
    <row r="31" spans="1:27" x14ac:dyDescent="0.2">
      <c r="A31" t="s">
        <v>41</v>
      </c>
      <c r="B31" s="38" t="s">
        <v>64</v>
      </c>
      <c r="C31" s="40" t="s">
        <v>65</v>
      </c>
      <c r="D31" s="38"/>
      <c r="E31" s="38"/>
      <c r="F31" s="38"/>
      <c r="G31" s="38"/>
      <c r="H31" s="38"/>
      <c r="I31" s="38"/>
      <c r="J31" s="38"/>
      <c r="K31" s="38"/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0.39</v>
      </c>
      <c r="R31" s="38">
        <v>6.58</v>
      </c>
      <c r="S31" s="38">
        <v>21.55</v>
      </c>
      <c r="T31" s="38">
        <v>19.989999999999998</v>
      </c>
      <c r="U31" s="38">
        <v>34.81</v>
      </c>
      <c r="V31" s="38">
        <v>31.79</v>
      </c>
      <c r="W31" s="38">
        <v>24.69</v>
      </c>
      <c r="X31" s="38">
        <v>16.309999999999999</v>
      </c>
      <c r="Y31" s="38">
        <v>7.46</v>
      </c>
      <c r="Z31" s="38">
        <v>0</v>
      </c>
      <c r="AA31" s="38">
        <v>0</v>
      </c>
    </row>
    <row r="32" spans="1:27" x14ac:dyDescent="0.2">
      <c r="A32" t="s">
        <v>41</v>
      </c>
      <c r="B32" s="38" t="s">
        <v>66</v>
      </c>
      <c r="C32" s="40" t="s">
        <v>67</v>
      </c>
      <c r="D32" s="38"/>
      <c r="E32" s="38"/>
      <c r="F32" s="38"/>
      <c r="G32" s="38"/>
      <c r="H32" s="38"/>
      <c r="I32" s="38"/>
      <c r="J32" s="38"/>
      <c r="K32" s="38"/>
      <c r="L32" s="38">
        <v>516.19000000000005</v>
      </c>
      <c r="M32" s="38">
        <v>377.55</v>
      </c>
      <c r="N32" s="38">
        <v>192</v>
      </c>
      <c r="O32" s="38">
        <v>224.85</v>
      </c>
      <c r="P32" s="38">
        <v>284.74</v>
      </c>
      <c r="Q32" s="38">
        <v>726.26</v>
      </c>
      <c r="R32" s="38">
        <v>481.25</v>
      </c>
      <c r="S32" s="38">
        <v>327.2</v>
      </c>
      <c r="T32" s="38">
        <v>243.47</v>
      </c>
      <c r="U32" s="38">
        <v>266.77999999999997</v>
      </c>
      <c r="V32" s="38">
        <v>163.21</v>
      </c>
      <c r="W32" s="38">
        <v>166.59</v>
      </c>
      <c r="X32" s="38">
        <v>243.85</v>
      </c>
      <c r="Y32" s="38">
        <v>245.73</v>
      </c>
      <c r="Z32" s="38">
        <v>360.24</v>
      </c>
      <c r="AA32" s="38">
        <v>1617.07</v>
      </c>
    </row>
    <row r="33" spans="1:27" x14ac:dyDescent="0.2">
      <c r="A33" t="s">
        <v>41</v>
      </c>
      <c r="B33" s="38" t="s">
        <v>68</v>
      </c>
      <c r="C33" s="40" t="s">
        <v>69</v>
      </c>
      <c r="D33" s="38"/>
      <c r="E33" s="38"/>
      <c r="F33" s="38"/>
      <c r="G33" s="38"/>
      <c r="H33" s="38"/>
      <c r="I33" s="38"/>
      <c r="J33" s="38"/>
      <c r="K33" s="38"/>
      <c r="L33" s="38">
        <v>2216.2399999999998</v>
      </c>
      <c r="M33" s="38">
        <v>2017.25</v>
      </c>
      <c r="N33" s="38">
        <v>1942.22</v>
      </c>
      <c r="O33" s="38">
        <v>1926.85</v>
      </c>
      <c r="P33" s="38">
        <v>2130.35</v>
      </c>
      <c r="Q33" s="38">
        <v>2519.36</v>
      </c>
      <c r="R33" s="38">
        <v>2703.58</v>
      </c>
      <c r="S33" s="38">
        <v>2841.98</v>
      </c>
      <c r="T33" s="38">
        <v>3157.37</v>
      </c>
      <c r="U33" s="38">
        <v>3143.59</v>
      </c>
      <c r="V33" s="38">
        <v>3057.42</v>
      </c>
      <c r="W33" s="38">
        <v>3041.28</v>
      </c>
      <c r="X33" s="38">
        <v>2913.03</v>
      </c>
      <c r="Y33" s="38">
        <v>2662.79</v>
      </c>
      <c r="Z33" s="38">
        <v>2710.78</v>
      </c>
      <c r="AA33" s="38">
        <v>2789.2</v>
      </c>
    </row>
    <row r="34" spans="1:27" x14ac:dyDescent="0.2">
      <c r="A34" t="s">
        <v>41</v>
      </c>
      <c r="B34" s="38" t="s">
        <v>70</v>
      </c>
      <c r="C34" s="40" t="s">
        <v>71</v>
      </c>
      <c r="D34" s="38"/>
      <c r="E34" s="38"/>
      <c r="F34" s="38"/>
      <c r="G34" s="38"/>
      <c r="H34" s="38"/>
      <c r="I34" s="38"/>
      <c r="J34" s="38"/>
      <c r="K34" s="38"/>
      <c r="L34" s="38">
        <v>770.32</v>
      </c>
      <c r="M34" s="38">
        <v>764.94</v>
      </c>
      <c r="N34" s="38">
        <v>814.03</v>
      </c>
      <c r="O34" s="38">
        <v>921.14</v>
      </c>
      <c r="P34" s="38">
        <v>943.54</v>
      </c>
      <c r="Q34" s="38">
        <v>1004.18</v>
      </c>
      <c r="R34" s="38">
        <v>908.73</v>
      </c>
      <c r="S34" s="38">
        <v>728.61</v>
      </c>
      <c r="T34" s="38">
        <v>711.73</v>
      </c>
      <c r="U34" s="38">
        <v>698.01</v>
      </c>
      <c r="V34" s="38">
        <v>708.97</v>
      </c>
      <c r="W34" s="38">
        <v>705.41</v>
      </c>
      <c r="X34" s="38">
        <v>744.1</v>
      </c>
      <c r="Y34" s="38">
        <v>603.28</v>
      </c>
      <c r="Z34" s="38">
        <v>528.04</v>
      </c>
      <c r="AA34" s="38">
        <v>531.66</v>
      </c>
    </row>
    <row r="35" spans="1:27" x14ac:dyDescent="0.2">
      <c r="A35" t="s">
        <v>41</v>
      </c>
      <c r="B35" s="38" t="s">
        <v>72</v>
      </c>
      <c r="C35" s="40" t="s">
        <v>73</v>
      </c>
      <c r="D35" s="38"/>
      <c r="E35" s="38"/>
      <c r="F35" s="38"/>
      <c r="G35" s="38"/>
      <c r="H35" s="38"/>
      <c r="I35" s="38"/>
      <c r="J35" s="38"/>
      <c r="K35" s="38"/>
      <c r="L35" s="38">
        <v>1184.79</v>
      </c>
      <c r="M35" s="38">
        <v>1057.33</v>
      </c>
      <c r="N35" s="38">
        <v>871</v>
      </c>
      <c r="O35" s="38">
        <v>733.77</v>
      </c>
      <c r="P35" s="38">
        <v>733.11</v>
      </c>
      <c r="Q35" s="38">
        <v>880.09</v>
      </c>
      <c r="R35" s="38">
        <v>866.58</v>
      </c>
      <c r="S35" s="38">
        <v>1016.04</v>
      </c>
      <c r="T35" s="38">
        <v>1061</v>
      </c>
      <c r="U35" s="38">
        <v>1055.0999999999999</v>
      </c>
      <c r="V35" s="38">
        <v>996.43</v>
      </c>
      <c r="W35" s="38">
        <v>1016.88</v>
      </c>
      <c r="X35" s="38">
        <v>1049.5899999999999</v>
      </c>
      <c r="Y35" s="38">
        <v>996.21</v>
      </c>
      <c r="Z35" s="38">
        <v>988.19</v>
      </c>
      <c r="AA35" s="38">
        <v>1052.98</v>
      </c>
    </row>
    <row r="36" spans="1:27" x14ac:dyDescent="0.2">
      <c r="A36" t="s">
        <v>41</v>
      </c>
      <c r="B36" s="38" t="s">
        <v>74</v>
      </c>
      <c r="C36" s="40" t="s">
        <v>75</v>
      </c>
      <c r="D36" s="38"/>
      <c r="E36" s="38"/>
      <c r="F36" s="38"/>
      <c r="G36" s="38"/>
      <c r="H36" s="38"/>
      <c r="I36" s="38"/>
      <c r="J36" s="38"/>
      <c r="K36" s="38"/>
      <c r="L36" s="38">
        <v>5.45</v>
      </c>
      <c r="M36" s="38">
        <v>6.07</v>
      </c>
      <c r="N36" s="38">
        <v>6.07</v>
      </c>
      <c r="O36" s="38">
        <v>6.84</v>
      </c>
      <c r="P36" s="38">
        <v>10.61</v>
      </c>
      <c r="Q36" s="38">
        <v>39.97</v>
      </c>
      <c r="R36" s="38">
        <v>46.08</v>
      </c>
      <c r="S36" s="38">
        <v>40.51</v>
      </c>
      <c r="T36" s="38">
        <v>44.35</v>
      </c>
      <c r="U36" s="38">
        <v>44.84</v>
      </c>
      <c r="V36" s="38">
        <v>25.72</v>
      </c>
      <c r="W36" s="38">
        <v>34.24</v>
      </c>
      <c r="X36" s="38">
        <v>38.07</v>
      </c>
      <c r="Y36" s="38">
        <v>38.979999999999997</v>
      </c>
      <c r="Z36" s="38">
        <v>39.75</v>
      </c>
      <c r="AA36" s="38">
        <v>39.33</v>
      </c>
    </row>
    <row r="37" spans="1:27" x14ac:dyDescent="0.2">
      <c r="A37" t="s">
        <v>41</v>
      </c>
      <c r="B37" s="38" t="s">
        <v>76</v>
      </c>
      <c r="C37" s="40" t="s">
        <v>77</v>
      </c>
      <c r="D37" s="38"/>
      <c r="E37" s="38"/>
      <c r="F37" s="38"/>
      <c r="G37" s="38"/>
      <c r="H37" s="38"/>
      <c r="I37" s="38"/>
      <c r="J37" s="38"/>
      <c r="K37" s="38"/>
      <c r="L37" s="38">
        <v>80.58</v>
      </c>
      <c r="M37" s="38">
        <v>95.34</v>
      </c>
      <c r="N37" s="38">
        <v>106</v>
      </c>
      <c r="O37" s="38">
        <v>94.7</v>
      </c>
      <c r="P37" s="38">
        <v>85.69</v>
      </c>
      <c r="Q37" s="38">
        <v>108.7</v>
      </c>
      <c r="R37" s="38">
        <v>118.19</v>
      </c>
      <c r="S37" s="38">
        <v>106.19</v>
      </c>
      <c r="T37" s="38">
        <v>130.69999999999999</v>
      </c>
      <c r="U37" s="38">
        <v>145.91999999999999</v>
      </c>
      <c r="V37" s="38">
        <v>174.02</v>
      </c>
      <c r="W37" s="38">
        <v>178.23</v>
      </c>
      <c r="X37" s="38">
        <v>170.83</v>
      </c>
      <c r="Y37" s="38">
        <v>191.53</v>
      </c>
      <c r="Z37" s="38">
        <v>249.75</v>
      </c>
      <c r="AA37" s="38">
        <v>356.51</v>
      </c>
    </row>
    <row r="38" spans="1:27" x14ac:dyDescent="0.2">
      <c r="A38" t="s">
        <v>41</v>
      </c>
      <c r="B38" s="38" t="s">
        <v>78</v>
      </c>
      <c r="C38" s="40" t="s">
        <v>79</v>
      </c>
      <c r="D38" s="38"/>
      <c r="E38" s="38"/>
      <c r="F38" s="38"/>
      <c r="G38" s="38"/>
      <c r="H38" s="38"/>
      <c r="I38" s="38"/>
      <c r="J38" s="38"/>
      <c r="K38" s="38"/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2.88</v>
      </c>
      <c r="X38" s="38">
        <v>11.52</v>
      </c>
      <c r="Y38" s="38">
        <v>35.81</v>
      </c>
      <c r="Z38" s="38">
        <v>26.39</v>
      </c>
      <c r="AA38" s="38">
        <v>31.65</v>
      </c>
    </row>
    <row r="39" spans="1:27" x14ac:dyDescent="0.2">
      <c r="A39" t="s">
        <v>41</v>
      </c>
      <c r="B39" s="38" t="s">
        <v>80</v>
      </c>
      <c r="C39" s="40" t="s">
        <v>81</v>
      </c>
      <c r="D39" s="38"/>
      <c r="E39" s="38"/>
      <c r="F39" s="38"/>
      <c r="G39" s="38"/>
      <c r="H39" s="38"/>
      <c r="I39" s="38"/>
      <c r="J39" s="38"/>
      <c r="K39" s="38"/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</row>
    <row r="40" spans="1:27" x14ac:dyDescent="0.2">
      <c r="A40" t="s">
        <v>41</v>
      </c>
      <c r="B40" s="38" t="s">
        <v>82</v>
      </c>
      <c r="C40" s="40" t="s">
        <v>83</v>
      </c>
      <c r="D40" s="38"/>
      <c r="E40" s="38"/>
      <c r="F40" s="38"/>
      <c r="G40" s="38"/>
      <c r="H40" s="38"/>
      <c r="I40" s="38"/>
      <c r="J40" s="38"/>
      <c r="K40" s="38"/>
      <c r="L40" s="38">
        <v>9.8000000000000007</v>
      </c>
      <c r="M40" s="38">
        <v>20.84</v>
      </c>
      <c r="N40" s="38">
        <v>11.33</v>
      </c>
      <c r="O40" s="38">
        <v>18.48</v>
      </c>
      <c r="P40" s="38">
        <v>20.3</v>
      </c>
      <c r="Q40" s="38">
        <v>19.98</v>
      </c>
      <c r="R40" s="38">
        <v>44.21</v>
      </c>
      <c r="S40" s="38">
        <v>82.78</v>
      </c>
      <c r="T40" s="38">
        <v>99.27</v>
      </c>
      <c r="U40" s="38">
        <v>133.47999999999999</v>
      </c>
      <c r="V40" s="38">
        <v>101.93</v>
      </c>
      <c r="W40" s="38">
        <v>98.51</v>
      </c>
      <c r="X40" s="38">
        <v>104.21</v>
      </c>
      <c r="Y40" s="38">
        <v>114.95</v>
      </c>
      <c r="Z40" s="38">
        <v>111.34</v>
      </c>
      <c r="AA40" s="38">
        <v>99.43</v>
      </c>
    </row>
    <row r="41" spans="1:27" x14ac:dyDescent="0.2">
      <c r="A41" t="s">
        <v>41</v>
      </c>
      <c r="B41" s="38" t="s">
        <v>84</v>
      </c>
      <c r="C41" s="40" t="s">
        <v>85</v>
      </c>
      <c r="D41" s="38"/>
      <c r="E41" s="38"/>
      <c r="F41" s="38"/>
      <c r="G41" s="38"/>
      <c r="H41" s="38"/>
      <c r="I41" s="38"/>
      <c r="J41" s="38"/>
      <c r="K41" s="38"/>
      <c r="L41" s="38">
        <v>177.47</v>
      </c>
      <c r="M41" s="38">
        <v>182.77</v>
      </c>
      <c r="N41" s="38">
        <v>189.4</v>
      </c>
      <c r="O41" s="38">
        <v>251.39</v>
      </c>
      <c r="P41" s="38">
        <v>271.39999999999998</v>
      </c>
      <c r="Q41" s="38">
        <v>319.18</v>
      </c>
      <c r="R41" s="38">
        <v>268.89</v>
      </c>
      <c r="S41" s="38">
        <v>272.42</v>
      </c>
      <c r="T41" s="38">
        <v>285.20999999999998</v>
      </c>
      <c r="U41" s="38">
        <v>255.81</v>
      </c>
      <c r="V41" s="38">
        <v>206.65</v>
      </c>
      <c r="W41" s="38">
        <v>176.51</v>
      </c>
      <c r="X41" s="38">
        <v>181.54</v>
      </c>
      <c r="Y41" s="38">
        <v>218.29</v>
      </c>
      <c r="Z41" s="38">
        <v>177.01</v>
      </c>
      <c r="AA41" s="38">
        <v>182.89</v>
      </c>
    </row>
    <row r="42" spans="1:27" x14ac:dyDescent="0.2">
      <c r="A42" t="s">
        <v>41</v>
      </c>
      <c r="B42" s="38" t="s">
        <v>86</v>
      </c>
      <c r="C42" s="40" t="s">
        <v>87</v>
      </c>
      <c r="D42" s="38"/>
      <c r="E42" s="38"/>
      <c r="F42" s="38"/>
      <c r="G42" s="38"/>
      <c r="H42" s="38"/>
      <c r="I42" s="38"/>
      <c r="J42" s="38"/>
      <c r="K42" s="38"/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</row>
    <row r="43" spans="1:27" x14ac:dyDescent="0.2">
      <c r="A43" t="s">
        <v>41</v>
      </c>
      <c r="B43" s="38" t="s">
        <v>88</v>
      </c>
      <c r="C43" s="40" t="s">
        <v>89</v>
      </c>
      <c r="D43" s="38"/>
      <c r="E43" s="38"/>
      <c r="F43" s="38"/>
      <c r="G43" s="38"/>
      <c r="H43" s="38"/>
      <c r="I43" s="38"/>
      <c r="J43" s="38"/>
      <c r="K43" s="38"/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</row>
    <row r="44" spans="1:27" x14ac:dyDescent="0.2">
      <c r="A44" t="s">
        <v>41</v>
      </c>
      <c r="B44" s="38" t="s">
        <v>90</v>
      </c>
      <c r="C44" s="38" t="s">
        <v>91</v>
      </c>
      <c r="D44" s="38"/>
      <c r="E44" s="38"/>
      <c r="F44" s="38"/>
      <c r="G44" s="38"/>
      <c r="H44" s="38"/>
      <c r="I44" s="38"/>
      <c r="J44" s="38"/>
      <c r="K44" s="38"/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</row>
    <row r="45" spans="1:27" s="141" customFormat="1" ht="15.75" customHeight="1" x14ac:dyDescent="0.2">
      <c r="C45" s="11" t="s">
        <v>37</v>
      </c>
      <c r="D45" s="149"/>
      <c r="E45" s="149"/>
      <c r="F45" s="149"/>
      <c r="G45" s="149"/>
      <c r="H45" s="149"/>
      <c r="I45" s="149"/>
      <c r="J45" s="149"/>
      <c r="K45" s="149"/>
      <c r="L45" s="149">
        <f t="shared" ref="L45:Y45" si="41">SUM(L27:L44)</f>
        <v>5530.9100000000008</v>
      </c>
      <c r="M45" s="149">
        <f t="shared" si="41"/>
        <v>4871.25</v>
      </c>
      <c r="N45" s="149">
        <f t="shared" si="41"/>
        <v>4403.7999999999993</v>
      </c>
      <c r="O45" s="149">
        <f t="shared" si="41"/>
        <v>4420.5599999999995</v>
      </c>
      <c r="P45" s="149">
        <f t="shared" si="41"/>
        <v>4728.2699999999986</v>
      </c>
      <c r="Q45" s="149">
        <f t="shared" si="41"/>
        <v>5867.12</v>
      </c>
      <c r="R45" s="149">
        <f t="shared" si="41"/>
        <v>5663.74</v>
      </c>
      <c r="S45" s="149">
        <f t="shared" si="41"/>
        <v>5648.3499999999995</v>
      </c>
      <c r="T45" s="149">
        <f t="shared" si="41"/>
        <v>5913.84</v>
      </c>
      <c r="U45" s="149">
        <f t="shared" si="41"/>
        <v>5885.8499999999995</v>
      </c>
      <c r="V45" s="149">
        <f t="shared" si="41"/>
        <v>5555.4000000000015</v>
      </c>
      <c r="W45" s="149">
        <f t="shared" si="41"/>
        <v>5498.16</v>
      </c>
      <c r="X45" s="149">
        <f t="shared" si="41"/>
        <v>5529.42</v>
      </c>
      <c r="Y45" s="149">
        <f t="shared" si="41"/>
        <v>5179.7099999999991</v>
      </c>
      <c r="Z45" s="149">
        <f t="shared" ref="Z45:AA45" si="42">SUM(Z27:Z44)</f>
        <v>5266.7300000000005</v>
      </c>
      <c r="AA45" s="149">
        <f t="shared" si="42"/>
        <v>6791.46</v>
      </c>
    </row>
    <row r="46" spans="1:27" x14ac:dyDescent="0.2">
      <c r="C46" s="15" t="s">
        <v>201</v>
      </c>
      <c r="R46"/>
    </row>
    <row r="47" spans="1:27" x14ac:dyDescent="0.2">
      <c r="C47" s="15" t="s">
        <v>200</v>
      </c>
      <c r="R47"/>
    </row>
    <row r="48" spans="1:27" x14ac:dyDescent="0.2">
      <c r="C48" s="15" t="s">
        <v>202</v>
      </c>
      <c r="R48"/>
    </row>
    <row r="49" spans="1:27" ht="15" x14ac:dyDescent="0.2">
      <c r="C49" s="148" t="s">
        <v>453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S49" s="38"/>
    </row>
    <row r="50" spans="1:27" ht="10.5" customHeight="1" x14ac:dyDescent="0.2"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S50" s="38"/>
    </row>
    <row r="51" spans="1:27" ht="20.100000000000001" customHeight="1" x14ac:dyDescent="0.2">
      <c r="C51" s="39" t="s">
        <v>42</v>
      </c>
      <c r="D51" s="1"/>
      <c r="E51" s="1"/>
      <c r="F51" s="1"/>
      <c r="G51" s="1"/>
      <c r="H51" s="1"/>
      <c r="I51" s="1"/>
      <c r="J51" s="1"/>
      <c r="K51" s="1"/>
      <c r="L51" s="1" t="str">
        <f t="shared" ref="L51:X51" si="43">L26</f>
        <v>FY95</v>
      </c>
      <c r="M51" s="1" t="str">
        <f t="shared" si="43"/>
        <v>FY96</v>
      </c>
      <c r="N51" s="1" t="str">
        <f t="shared" si="43"/>
        <v>FY97</v>
      </c>
      <c r="O51" s="1" t="str">
        <f t="shared" si="43"/>
        <v>FY98</v>
      </c>
      <c r="P51" s="1" t="str">
        <f t="shared" si="43"/>
        <v>FY99</v>
      </c>
      <c r="Q51" s="1" t="str">
        <f t="shared" si="43"/>
        <v>FY00</v>
      </c>
      <c r="R51" s="1" t="str">
        <f t="shared" si="43"/>
        <v>FY01</v>
      </c>
      <c r="S51" s="1" t="str">
        <f t="shared" si="43"/>
        <v>FY02</v>
      </c>
      <c r="T51" s="1" t="str">
        <f t="shared" si="43"/>
        <v>FY03</v>
      </c>
      <c r="U51" s="1" t="str">
        <f t="shared" si="43"/>
        <v>FY04</v>
      </c>
      <c r="V51" s="1" t="str">
        <f t="shared" si="43"/>
        <v>FY05</v>
      </c>
      <c r="W51" s="1" t="str">
        <f t="shared" si="43"/>
        <v>FY06</v>
      </c>
      <c r="X51" s="1" t="str">
        <f t="shared" si="43"/>
        <v>FY07</v>
      </c>
      <c r="Y51" s="1" t="str">
        <f>Y26</f>
        <v>FY08</v>
      </c>
      <c r="Z51" s="1" t="str">
        <f t="shared" ref="Z51:AA51" si="44">Z26</f>
        <v>FY09</v>
      </c>
      <c r="AA51" s="1" t="str">
        <f t="shared" si="44"/>
        <v>FY10</v>
      </c>
    </row>
    <row r="52" spans="1:27" ht="20.100000000000001" customHeight="1" x14ac:dyDescent="0.2">
      <c r="A52" t="s">
        <v>42</v>
      </c>
      <c r="B52" s="38" t="s">
        <v>56</v>
      </c>
      <c r="C52" s="40" t="s">
        <v>57</v>
      </c>
      <c r="D52" s="38"/>
      <c r="E52" s="38"/>
      <c r="F52" s="38"/>
      <c r="G52" s="38"/>
      <c r="H52" s="38"/>
      <c r="I52" s="38"/>
      <c r="J52" s="38"/>
      <c r="K52" s="38"/>
      <c r="L52" s="38">
        <v>0.6</v>
      </c>
      <c r="M52" s="38">
        <v>0.6</v>
      </c>
      <c r="N52" s="38">
        <v>0.6</v>
      </c>
      <c r="O52" s="38">
        <v>0.6</v>
      </c>
      <c r="P52" s="38">
        <v>0.6</v>
      </c>
      <c r="Q52" s="38">
        <v>0.6</v>
      </c>
      <c r="R52" s="38">
        <v>0.6</v>
      </c>
      <c r="S52" s="38">
        <v>0.6</v>
      </c>
      <c r="T52" s="38">
        <v>0.6</v>
      </c>
      <c r="U52" s="38">
        <v>2.94</v>
      </c>
      <c r="V52" s="38">
        <v>9.9600000000000009</v>
      </c>
      <c r="W52" s="38">
        <v>4.8</v>
      </c>
      <c r="X52" s="38">
        <v>2.1</v>
      </c>
      <c r="Y52" s="38">
        <v>2.19</v>
      </c>
      <c r="Z52" s="38">
        <v>1.72</v>
      </c>
      <c r="AA52" s="38">
        <v>2.1</v>
      </c>
    </row>
    <row r="53" spans="1:27" x14ac:dyDescent="0.2">
      <c r="A53" t="s">
        <v>42</v>
      </c>
      <c r="B53" s="38" t="s">
        <v>58</v>
      </c>
      <c r="C53" s="40" t="s">
        <v>59</v>
      </c>
      <c r="D53" s="38"/>
      <c r="E53" s="38"/>
      <c r="F53" s="38"/>
      <c r="G53" s="38"/>
      <c r="H53" s="38"/>
      <c r="I53" s="38"/>
      <c r="J53" s="38"/>
      <c r="K53" s="38"/>
      <c r="L53" s="38">
        <v>48.93</v>
      </c>
      <c r="M53" s="38">
        <v>36.229999999999997</v>
      </c>
      <c r="N53" s="38">
        <v>12.23</v>
      </c>
      <c r="O53" s="38">
        <v>9.4600000000000009</v>
      </c>
      <c r="P53" s="38">
        <v>6.36</v>
      </c>
      <c r="Q53" s="38">
        <v>6.29</v>
      </c>
      <c r="R53" s="38">
        <v>35.9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4.08</v>
      </c>
      <c r="Y53" s="38">
        <v>22.35</v>
      </c>
      <c r="Z53" s="38">
        <v>118.85</v>
      </c>
      <c r="AA53" s="38">
        <v>138.13999999999999</v>
      </c>
    </row>
    <row r="54" spans="1:27" x14ac:dyDescent="0.2">
      <c r="A54" t="s">
        <v>42</v>
      </c>
      <c r="B54" s="38" t="s">
        <v>60</v>
      </c>
      <c r="C54" s="40" t="s">
        <v>61</v>
      </c>
      <c r="D54" s="38"/>
      <c r="E54" s="38"/>
      <c r="F54" s="38"/>
      <c r="G54" s="38"/>
      <c r="H54" s="38"/>
      <c r="I54" s="38"/>
      <c r="J54" s="38"/>
      <c r="K54" s="38"/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</row>
    <row r="55" spans="1:27" x14ac:dyDescent="0.2">
      <c r="A55" t="s">
        <v>42</v>
      </c>
      <c r="B55" s="38" t="s">
        <v>62</v>
      </c>
      <c r="C55" s="40" t="s">
        <v>63</v>
      </c>
      <c r="D55" s="38"/>
      <c r="E55" s="38"/>
      <c r="F55" s="38"/>
      <c r="G55" s="38"/>
      <c r="H55" s="38"/>
      <c r="I55" s="38"/>
      <c r="J55" s="38"/>
      <c r="K55" s="38"/>
      <c r="L55" s="38">
        <v>61.5</v>
      </c>
      <c r="M55" s="38">
        <v>73.89</v>
      </c>
      <c r="N55" s="38">
        <v>72.17</v>
      </c>
      <c r="O55" s="38">
        <v>83.18</v>
      </c>
      <c r="P55" s="38">
        <v>79.900000000000006</v>
      </c>
      <c r="Q55" s="38">
        <v>82.46</v>
      </c>
      <c r="R55" s="38">
        <v>70.31</v>
      </c>
      <c r="S55" s="38">
        <v>83.45</v>
      </c>
      <c r="T55" s="38">
        <v>84.02</v>
      </c>
      <c r="U55" s="38">
        <v>77.89</v>
      </c>
      <c r="V55" s="38">
        <v>68.12</v>
      </c>
      <c r="W55" s="38">
        <v>84.29</v>
      </c>
      <c r="X55" s="38">
        <v>118.37</v>
      </c>
      <c r="Y55" s="38">
        <v>133.54</v>
      </c>
      <c r="Z55" s="38">
        <v>144.26</v>
      </c>
      <c r="AA55" s="38">
        <v>141.43</v>
      </c>
    </row>
    <row r="56" spans="1:27" x14ac:dyDescent="0.2">
      <c r="A56" t="s">
        <v>42</v>
      </c>
      <c r="B56" s="38" t="s">
        <v>64</v>
      </c>
      <c r="C56" s="40" t="s">
        <v>65</v>
      </c>
      <c r="D56" s="38"/>
      <c r="E56" s="38"/>
      <c r="F56" s="38"/>
      <c r="G56" s="38"/>
      <c r="H56" s="38"/>
      <c r="I56" s="38"/>
      <c r="J56" s="38"/>
      <c r="K56" s="38"/>
      <c r="L56" s="38">
        <v>0</v>
      </c>
      <c r="M56" s="38">
        <v>0</v>
      </c>
      <c r="N56" s="38">
        <v>0</v>
      </c>
      <c r="O56" s="38">
        <v>0</v>
      </c>
      <c r="P56" s="38">
        <v>6.87</v>
      </c>
      <c r="Q56" s="38">
        <v>2.5499999999999998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</row>
    <row r="57" spans="1:27" x14ac:dyDescent="0.2">
      <c r="A57" t="s">
        <v>42</v>
      </c>
      <c r="B57" s="38" t="s">
        <v>66</v>
      </c>
      <c r="C57" s="40" t="s">
        <v>67</v>
      </c>
      <c r="D57" s="38"/>
      <c r="E57" s="38"/>
      <c r="F57" s="38"/>
      <c r="G57" s="38"/>
      <c r="H57" s="38"/>
      <c r="I57" s="38"/>
      <c r="J57" s="38"/>
      <c r="K57" s="38"/>
      <c r="L57" s="38">
        <v>84.5</v>
      </c>
      <c r="M57" s="38">
        <v>121.35</v>
      </c>
      <c r="N57" s="38">
        <v>136.41</v>
      </c>
      <c r="O57" s="38">
        <v>177.02</v>
      </c>
      <c r="P57" s="38">
        <v>268.37</v>
      </c>
      <c r="Q57" s="38">
        <v>343.45</v>
      </c>
      <c r="R57" s="38">
        <v>203.88</v>
      </c>
      <c r="S57" s="38">
        <v>248.85</v>
      </c>
      <c r="T57" s="38">
        <v>438.69</v>
      </c>
      <c r="U57" s="38">
        <v>560.4</v>
      </c>
      <c r="V57" s="38">
        <v>455.14</v>
      </c>
      <c r="W57" s="38">
        <v>435.62</v>
      </c>
      <c r="X57" s="38">
        <v>376.6</v>
      </c>
      <c r="Y57" s="38">
        <v>416.64</v>
      </c>
      <c r="Z57" s="38">
        <v>836.43</v>
      </c>
      <c r="AA57" s="38">
        <v>445.44</v>
      </c>
    </row>
    <row r="58" spans="1:27" x14ac:dyDescent="0.2">
      <c r="A58" t="s">
        <v>42</v>
      </c>
      <c r="B58" s="38" t="s">
        <v>68</v>
      </c>
      <c r="C58" s="40" t="s">
        <v>69</v>
      </c>
      <c r="D58" s="38"/>
      <c r="E58" s="38"/>
      <c r="F58" s="38"/>
      <c r="G58" s="38"/>
      <c r="H58" s="38"/>
      <c r="I58" s="38"/>
      <c r="J58" s="38"/>
      <c r="K58" s="38"/>
      <c r="L58" s="38">
        <v>657.17</v>
      </c>
      <c r="M58" s="38">
        <v>725.23</v>
      </c>
      <c r="N58" s="38">
        <v>697.28</v>
      </c>
      <c r="O58" s="38">
        <v>755.25</v>
      </c>
      <c r="P58" s="38">
        <v>786.81</v>
      </c>
      <c r="Q58" s="38">
        <v>777.05</v>
      </c>
      <c r="R58" s="38">
        <v>780.68</v>
      </c>
      <c r="S58" s="38">
        <v>736.48</v>
      </c>
      <c r="T58" s="38">
        <v>833.77</v>
      </c>
      <c r="U58" s="38">
        <v>847.65</v>
      </c>
      <c r="V58" s="38">
        <v>814.41</v>
      </c>
      <c r="W58" s="38">
        <v>880.79</v>
      </c>
      <c r="X58" s="38">
        <v>861.92</v>
      </c>
      <c r="Y58" s="38">
        <v>864.12</v>
      </c>
      <c r="Z58" s="38">
        <v>947.45</v>
      </c>
      <c r="AA58" s="38">
        <v>1009.27</v>
      </c>
    </row>
    <row r="59" spans="1:27" x14ac:dyDescent="0.2">
      <c r="A59" t="s">
        <v>42</v>
      </c>
      <c r="B59" s="38" t="s">
        <v>70</v>
      </c>
      <c r="C59" s="40" t="s">
        <v>71</v>
      </c>
      <c r="D59" s="38"/>
      <c r="E59" s="38"/>
      <c r="F59" s="38"/>
      <c r="G59" s="38"/>
      <c r="H59" s="38"/>
      <c r="I59" s="38"/>
      <c r="J59" s="38"/>
      <c r="K59" s="38"/>
      <c r="L59" s="38">
        <v>107.83</v>
      </c>
      <c r="M59" s="38">
        <v>135.56</v>
      </c>
      <c r="N59" s="38">
        <v>139.37</v>
      </c>
      <c r="O59" s="38">
        <v>101.79</v>
      </c>
      <c r="P59" s="38">
        <v>108.8</v>
      </c>
      <c r="Q59" s="38">
        <v>127.15</v>
      </c>
      <c r="R59" s="38">
        <v>155.47999999999999</v>
      </c>
      <c r="S59" s="38">
        <v>155.99</v>
      </c>
      <c r="T59" s="38">
        <v>147.77000000000001</v>
      </c>
      <c r="U59" s="38">
        <v>141.03</v>
      </c>
      <c r="V59" s="38">
        <v>134.35</v>
      </c>
      <c r="W59" s="38">
        <v>120.12</v>
      </c>
      <c r="X59" s="38">
        <v>127.63</v>
      </c>
      <c r="Y59" s="38">
        <v>127.14</v>
      </c>
      <c r="Z59" s="38">
        <v>118.28</v>
      </c>
      <c r="AA59" s="38">
        <v>137.53</v>
      </c>
    </row>
    <row r="60" spans="1:27" x14ac:dyDescent="0.2">
      <c r="A60" t="s">
        <v>42</v>
      </c>
      <c r="B60" s="38" t="s">
        <v>72</v>
      </c>
      <c r="C60" s="40" t="s">
        <v>73</v>
      </c>
      <c r="D60" s="38"/>
      <c r="E60" s="38"/>
      <c r="F60" s="38"/>
      <c r="G60" s="38"/>
      <c r="H60" s="38"/>
      <c r="I60" s="38"/>
      <c r="J60" s="38"/>
      <c r="K60" s="38"/>
      <c r="L60" s="38">
        <v>92.79</v>
      </c>
      <c r="M60" s="38">
        <v>107.26</v>
      </c>
      <c r="N60" s="38">
        <v>120.43</v>
      </c>
      <c r="O60" s="38">
        <v>129.26</v>
      </c>
      <c r="P60" s="38">
        <v>118.59</v>
      </c>
      <c r="Q60" s="38">
        <v>178.76</v>
      </c>
      <c r="R60" s="38">
        <v>149.11000000000001</v>
      </c>
      <c r="S60" s="38">
        <v>142.78</v>
      </c>
      <c r="T60" s="38">
        <v>122.24</v>
      </c>
      <c r="U60" s="38">
        <v>114.1</v>
      </c>
      <c r="V60" s="38">
        <v>120.39</v>
      </c>
      <c r="W60" s="38">
        <v>132.16</v>
      </c>
      <c r="X60" s="38">
        <v>124.09</v>
      </c>
      <c r="Y60" s="38">
        <v>134.35</v>
      </c>
      <c r="Z60" s="38">
        <v>147.63999999999999</v>
      </c>
      <c r="AA60" s="38">
        <v>158.63999999999999</v>
      </c>
    </row>
    <row r="61" spans="1:27" x14ac:dyDescent="0.2">
      <c r="A61" t="s">
        <v>42</v>
      </c>
      <c r="B61" s="38" t="s">
        <v>74</v>
      </c>
      <c r="C61" s="40" t="s">
        <v>75</v>
      </c>
      <c r="D61" s="38"/>
      <c r="E61" s="38"/>
      <c r="F61" s="38"/>
      <c r="G61" s="38"/>
      <c r="H61" s="38"/>
      <c r="I61" s="38"/>
      <c r="J61" s="38"/>
      <c r="K61" s="38"/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0.99</v>
      </c>
      <c r="Y61" s="38">
        <v>1.9</v>
      </c>
      <c r="Z61" s="38">
        <v>2.1</v>
      </c>
      <c r="AA61" s="38">
        <v>2.1</v>
      </c>
    </row>
    <row r="62" spans="1:27" x14ac:dyDescent="0.2">
      <c r="A62" t="s">
        <v>42</v>
      </c>
      <c r="B62" s="38" t="s">
        <v>92</v>
      </c>
      <c r="C62" s="40" t="s">
        <v>77</v>
      </c>
      <c r="D62" s="38"/>
      <c r="E62" s="38"/>
      <c r="F62" s="38"/>
      <c r="G62" s="38"/>
      <c r="H62" s="38"/>
      <c r="I62" s="38"/>
      <c r="J62" s="38"/>
      <c r="K62" s="38"/>
      <c r="L62" s="38">
        <v>125.1</v>
      </c>
      <c r="M62" s="38">
        <v>186.02</v>
      </c>
      <c r="N62" s="38">
        <v>187.87</v>
      </c>
      <c r="O62" s="38">
        <v>184.97</v>
      </c>
      <c r="P62" s="38">
        <v>170.76</v>
      </c>
      <c r="Q62" s="38">
        <v>203.06</v>
      </c>
      <c r="R62" s="38">
        <v>183.78</v>
      </c>
      <c r="S62" s="38">
        <v>162.12</v>
      </c>
      <c r="T62" s="38">
        <v>146.16999999999999</v>
      </c>
      <c r="U62" s="38">
        <v>126.92</v>
      </c>
      <c r="V62" s="38">
        <v>143.21</v>
      </c>
      <c r="W62" s="38">
        <v>171.22</v>
      </c>
      <c r="X62" s="38">
        <v>186.19</v>
      </c>
      <c r="Y62" s="38">
        <v>165.63</v>
      </c>
      <c r="Z62" s="38">
        <v>170.31</v>
      </c>
      <c r="AA62" s="38">
        <v>188.51</v>
      </c>
    </row>
    <row r="63" spans="1:27" x14ac:dyDescent="0.2">
      <c r="A63" t="s">
        <v>42</v>
      </c>
      <c r="B63" s="38" t="s">
        <v>78</v>
      </c>
      <c r="C63" s="40" t="s">
        <v>79</v>
      </c>
      <c r="D63" s="38"/>
      <c r="E63" s="38"/>
      <c r="F63" s="38"/>
      <c r="G63" s="38"/>
      <c r="H63" s="38"/>
      <c r="I63" s="38"/>
      <c r="J63" s="38"/>
      <c r="K63" s="38"/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</row>
    <row r="64" spans="1:27" x14ac:dyDescent="0.2">
      <c r="A64" t="s">
        <v>42</v>
      </c>
      <c r="B64" s="38" t="s">
        <v>80</v>
      </c>
      <c r="C64" s="40" t="s">
        <v>81</v>
      </c>
      <c r="D64" s="38"/>
      <c r="E64" s="38"/>
      <c r="F64" s="38"/>
      <c r="G64" s="38"/>
      <c r="H64" s="38"/>
      <c r="I64" s="38"/>
      <c r="J64" s="38"/>
      <c r="K64" s="38"/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</row>
    <row r="65" spans="1:27" x14ac:dyDescent="0.2">
      <c r="A65" t="s">
        <v>42</v>
      </c>
      <c r="B65" s="38" t="s">
        <v>82</v>
      </c>
      <c r="C65" s="40" t="s">
        <v>83</v>
      </c>
      <c r="D65" s="38"/>
      <c r="E65" s="38"/>
      <c r="F65" s="38"/>
      <c r="G65" s="38"/>
      <c r="H65" s="38"/>
      <c r="I65" s="38"/>
      <c r="J65" s="38"/>
      <c r="K65" s="38"/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</row>
    <row r="66" spans="1:27" x14ac:dyDescent="0.2">
      <c r="A66" t="s">
        <v>42</v>
      </c>
      <c r="B66" s="38" t="s">
        <v>84</v>
      </c>
      <c r="C66" s="40" t="s">
        <v>85</v>
      </c>
      <c r="D66" s="38"/>
      <c r="E66" s="38"/>
      <c r="F66" s="38"/>
      <c r="G66" s="38"/>
      <c r="H66" s="38"/>
      <c r="I66" s="38"/>
      <c r="J66" s="38"/>
      <c r="K66" s="38"/>
      <c r="L66" s="38">
        <v>80.88</v>
      </c>
      <c r="M66" s="38">
        <v>80.989999999999995</v>
      </c>
      <c r="N66" s="38">
        <v>56.34</v>
      </c>
      <c r="O66" s="38">
        <v>50.96</v>
      </c>
      <c r="P66" s="38">
        <v>34.49</v>
      </c>
      <c r="Q66" s="38">
        <v>115.39</v>
      </c>
      <c r="R66" s="38">
        <v>171.77</v>
      </c>
      <c r="S66" s="38">
        <v>200.99</v>
      </c>
      <c r="T66" s="38">
        <v>172.22</v>
      </c>
      <c r="U66" s="38">
        <v>62.63</v>
      </c>
      <c r="V66" s="38">
        <v>67.95</v>
      </c>
      <c r="W66" s="38">
        <v>105.5</v>
      </c>
      <c r="X66" s="38">
        <v>119.31</v>
      </c>
      <c r="Y66" s="38">
        <v>76.290000000000006</v>
      </c>
      <c r="Z66" s="38">
        <v>26.21</v>
      </c>
      <c r="AA66" s="38">
        <v>21.77</v>
      </c>
    </row>
    <row r="67" spans="1:27" x14ac:dyDescent="0.2">
      <c r="A67" t="s">
        <v>42</v>
      </c>
      <c r="B67" s="38" t="s">
        <v>86</v>
      </c>
      <c r="C67" s="40" t="s">
        <v>87</v>
      </c>
      <c r="D67" s="38"/>
      <c r="E67" s="38"/>
      <c r="F67" s="38"/>
      <c r="G67" s="38"/>
      <c r="H67" s="38"/>
      <c r="I67" s="38"/>
      <c r="J67" s="38"/>
      <c r="K67" s="38"/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0.6</v>
      </c>
      <c r="Y67" s="38">
        <v>2.34</v>
      </c>
      <c r="Z67" s="38">
        <v>2.4</v>
      </c>
      <c r="AA67" s="38">
        <v>2.4</v>
      </c>
    </row>
    <row r="68" spans="1:27" x14ac:dyDescent="0.2">
      <c r="A68" t="s">
        <v>42</v>
      </c>
      <c r="B68" s="38" t="s">
        <v>88</v>
      </c>
      <c r="C68" s="40" t="s">
        <v>89</v>
      </c>
      <c r="D68" s="38"/>
      <c r="E68" s="38"/>
      <c r="F68" s="38"/>
      <c r="G68" s="38"/>
      <c r="H68" s="38"/>
      <c r="I68" s="38"/>
      <c r="J68" s="38"/>
      <c r="K68" s="38"/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</row>
    <row r="69" spans="1:27" x14ac:dyDescent="0.2">
      <c r="A69" t="s">
        <v>42</v>
      </c>
      <c r="B69" s="38" t="s">
        <v>90</v>
      </c>
      <c r="C69" s="38" t="s">
        <v>91</v>
      </c>
      <c r="D69" s="38"/>
      <c r="E69" s="38"/>
      <c r="F69" s="38"/>
      <c r="G69" s="38"/>
      <c r="H69" s="38"/>
      <c r="I69" s="38"/>
      <c r="J69" s="38"/>
      <c r="K69" s="38"/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</row>
    <row r="70" spans="1:27" s="141" customFormat="1" ht="20.100000000000001" customHeight="1" x14ac:dyDescent="0.2">
      <c r="C70" s="11" t="s">
        <v>37</v>
      </c>
      <c r="D70" s="149"/>
      <c r="E70" s="149"/>
      <c r="F70" s="149"/>
      <c r="G70" s="149"/>
      <c r="H70" s="149"/>
      <c r="I70" s="149"/>
      <c r="J70" s="149"/>
      <c r="K70" s="149"/>
      <c r="L70" s="149">
        <f t="shared" ref="L70:Y70" si="45">SUM(L52:L69)</f>
        <v>1259.2999999999997</v>
      </c>
      <c r="M70" s="149">
        <f t="shared" si="45"/>
        <v>1467.1299999999999</v>
      </c>
      <c r="N70" s="149">
        <f t="shared" si="45"/>
        <v>1422.7</v>
      </c>
      <c r="O70" s="149">
        <f t="shared" si="45"/>
        <v>1492.49</v>
      </c>
      <c r="P70" s="149">
        <f t="shared" si="45"/>
        <v>1581.5499999999997</v>
      </c>
      <c r="Q70" s="149">
        <f t="shared" si="45"/>
        <v>1836.76</v>
      </c>
      <c r="R70" s="149">
        <f t="shared" si="45"/>
        <v>1751.51</v>
      </c>
      <c r="S70" s="149">
        <f t="shared" si="45"/>
        <v>1731.26</v>
      </c>
      <c r="T70" s="149">
        <f t="shared" si="45"/>
        <v>1945.48</v>
      </c>
      <c r="U70" s="149">
        <f t="shared" si="45"/>
        <v>1933.5600000000002</v>
      </c>
      <c r="V70" s="149">
        <f t="shared" si="45"/>
        <v>1813.5300000000002</v>
      </c>
      <c r="W70" s="149">
        <f t="shared" si="45"/>
        <v>1934.5</v>
      </c>
      <c r="X70" s="149">
        <f t="shared" si="45"/>
        <v>1921.8799999999997</v>
      </c>
      <c r="Y70" s="149">
        <f t="shared" si="45"/>
        <v>1946.49</v>
      </c>
      <c r="Z70" s="149">
        <f t="shared" ref="Z70:AA70" si="46">SUM(Z52:Z69)</f>
        <v>2515.65</v>
      </c>
      <c r="AA70" s="149">
        <f t="shared" si="46"/>
        <v>2247.33</v>
      </c>
    </row>
    <row r="71" spans="1:27" s="2" customFormat="1" x14ac:dyDescent="0.2">
      <c r="C71" s="150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</row>
    <row r="72" spans="1:27" ht="15" x14ac:dyDescent="0.2">
      <c r="C72" s="148" t="s">
        <v>453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S72" s="38"/>
    </row>
    <row r="73" spans="1:27" ht="20.100000000000001" customHeight="1" x14ac:dyDescent="0.2">
      <c r="C73" s="39" t="s">
        <v>43</v>
      </c>
      <c r="D73" s="1"/>
      <c r="E73" s="1"/>
      <c r="F73" s="1"/>
      <c r="G73" s="1"/>
      <c r="H73" s="1"/>
      <c r="I73" s="1"/>
      <c r="J73" s="1"/>
      <c r="K73" s="1"/>
      <c r="L73" s="1" t="str">
        <f t="shared" ref="L73:X73" si="47">L51</f>
        <v>FY95</v>
      </c>
      <c r="M73" s="1" t="str">
        <f t="shared" si="47"/>
        <v>FY96</v>
      </c>
      <c r="N73" s="1" t="str">
        <f t="shared" si="47"/>
        <v>FY97</v>
      </c>
      <c r="O73" s="1" t="str">
        <f t="shared" si="47"/>
        <v>FY98</v>
      </c>
      <c r="P73" s="1" t="str">
        <f t="shared" si="47"/>
        <v>FY99</v>
      </c>
      <c r="Q73" s="1" t="str">
        <f t="shared" si="47"/>
        <v>FY00</v>
      </c>
      <c r="R73" s="1" t="str">
        <f t="shared" si="47"/>
        <v>FY01</v>
      </c>
      <c r="S73" s="1" t="str">
        <f t="shared" si="47"/>
        <v>FY02</v>
      </c>
      <c r="T73" s="1" t="str">
        <f t="shared" si="47"/>
        <v>FY03</v>
      </c>
      <c r="U73" s="1" t="str">
        <f t="shared" si="47"/>
        <v>FY04</v>
      </c>
      <c r="V73" s="1" t="str">
        <f t="shared" si="47"/>
        <v>FY05</v>
      </c>
      <c r="W73" s="1" t="str">
        <f t="shared" si="47"/>
        <v>FY06</v>
      </c>
      <c r="X73" s="1" t="str">
        <f t="shared" si="47"/>
        <v>FY07</v>
      </c>
      <c r="Y73" s="1" t="str">
        <f>Y51</f>
        <v>FY08</v>
      </c>
      <c r="Z73" s="1" t="str">
        <f t="shared" ref="Z73:AA73" si="48">Z51</f>
        <v>FY09</v>
      </c>
      <c r="AA73" s="1" t="str">
        <f t="shared" si="48"/>
        <v>FY10</v>
      </c>
    </row>
    <row r="74" spans="1:27" ht="14.25" customHeight="1" x14ac:dyDescent="0.2">
      <c r="A74" t="s">
        <v>43</v>
      </c>
      <c r="B74" s="38" t="s">
        <v>56</v>
      </c>
      <c r="C74" s="40" t="s">
        <v>57</v>
      </c>
      <c r="D74" s="38"/>
      <c r="E74" s="38"/>
      <c r="F74" s="38"/>
      <c r="G74" s="38"/>
      <c r="H74" s="38"/>
      <c r="I74" s="38"/>
      <c r="J74" s="38"/>
      <c r="K74" s="38"/>
      <c r="L74" s="38">
        <v>81.739999999999995</v>
      </c>
      <c r="M74" s="38">
        <v>52.8</v>
      </c>
      <c r="N74" s="38">
        <v>73.650000000000006</v>
      </c>
      <c r="O74" s="38">
        <v>65.349999999999994</v>
      </c>
      <c r="P74" s="38">
        <v>49.39</v>
      </c>
      <c r="Q74" s="38">
        <v>44.92</v>
      </c>
      <c r="R74" s="38">
        <v>37.01</v>
      </c>
      <c r="S74" s="38">
        <v>29.56</v>
      </c>
      <c r="T74" s="38">
        <v>49.02</v>
      </c>
      <c r="U74" s="38">
        <v>74.17</v>
      </c>
      <c r="V74" s="38">
        <v>60.07</v>
      </c>
      <c r="W74" s="38">
        <v>50.46</v>
      </c>
      <c r="X74" s="38">
        <v>54.36</v>
      </c>
      <c r="Y74" s="38">
        <v>62.17</v>
      </c>
      <c r="Z74" s="38">
        <v>54.74</v>
      </c>
      <c r="AA74" s="38">
        <v>37.25</v>
      </c>
    </row>
    <row r="75" spans="1:27" x14ac:dyDescent="0.2">
      <c r="A75" t="s">
        <v>43</v>
      </c>
      <c r="B75" s="38" t="s">
        <v>58</v>
      </c>
      <c r="C75" s="40" t="s">
        <v>59</v>
      </c>
      <c r="D75" s="38"/>
      <c r="E75" s="38"/>
      <c r="F75" s="38"/>
      <c r="G75" s="38"/>
      <c r="H75" s="38"/>
      <c r="I75" s="38"/>
      <c r="J75" s="38"/>
      <c r="K75" s="38"/>
      <c r="L75" s="38">
        <v>395.79</v>
      </c>
      <c r="M75" s="38">
        <v>249.48</v>
      </c>
      <c r="N75" s="38">
        <v>180.95</v>
      </c>
      <c r="O75" s="38">
        <v>159.54</v>
      </c>
      <c r="P75" s="38">
        <v>204.83</v>
      </c>
      <c r="Q75" s="38">
        <v>276.68</v>
      </c>
      <c r="R75" s="38">
        <v>302.58</v>
      </c>
      <c r="S75" s="38">
        <v>302.47000000000003</v>
      </c>
      <c r="T75" s="38">
        <v>493.96</v>
      </c>
      <c r="U75" s="38">
        <v>488.54</v>
      </c>
      <c r="V75" s="38">
        <v>489.32</v>
      </c>
      <c r="W75" s="38">
        <v>272.13</v>
      </c>
      <c r="X75" s="38">
        <v>699.49</v>
      </c>
      <c r="Y75" s="38">
        <v>699.22</v>
      </c>
      <c r="Z75" s="38">
        <v>774.73</v>
      </c>
      <c r="AA75" s="38">
        <v>1015.13</v>
      </c>
    </row>
    <row r="76" spans="1:27" x14ac:dyDescent="0.2">
      <c r="A76" t="s">
        <v>43</v>
      </c>
      <c r="B76" s="38" t="s">
        <v>60</v>
      </c>
      <c r="C76" s="40" t="s">
        <v>61</v>
      </c>
      <c r="D76" s="38"/>
      <c r="E76" s="38"/>
      <c r="F76" s="38"/>
      <c r="G76" s="38"/>
      <c r="H76" s="38"/>
      <c r="I76" s="38"/>
      <c r="J76" s="38"/>
      <c r="K76" s="38"/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</row>
    <row r="77" spans="1:27" x14ac:dyDescent="0.2">
      <c r="A77" t="s">
        <v>43</v>
      </c>
      <c r="B77" s="38" t="s">
        <v>62</v>
      </c>
      <c r="C77" s="40" t="s">
        <v>63</v>
      </c>
      <c r="D77" s="38"/>
      <c r="E77" s="38"/>
      <c r="F77" s="38"/>
      <c r="G77" s="38"/>
      <c r="H77" s="38"/>
      <c r="I77" s="38"/>
      <c r="J77" s="38"/>
      <c r="K77" s="38"/>
      <c r="L77" s="38">
        <v>350.31</v>
      </c>
      <c r="M77" s="38">
        <v>362.14</v>
      </c>
      <c r="N77" s="38">
        <v>402.38</v>
      </c>
      <c r="O77" s="38">
        <v>524.04999999999995</v>
      </c>
      <c r="P77" s="38">
        <v>300.93</v>
      </c>
      <c r="Q77" s="38">
        <v>277.10000000000002</v>
      </c>
      <c r="R77" s="38">
        <v>255.41</v>
      </c>
      <c r="S77" s="38">
        <v>330.47</v>
      </c>
      <c r="T77" s="38">
        <v>218.52</v>
      </c>
      <c r="U77" s="38">
        <v>168.42</v>
      </c>
      <c r="V77" s="38">
        <v>182.73</v>
      </c>
      <c r="W77" s="38">
        <v>182.09</v>
      </c>
      <c r="X77" s="38">
        <v>184.48</v>
      </c>
      <c r="Y77" s="38">
        <v>220.44</v>
      </c>
      <c r="Z77" s="38">
        <v>262.64</v>
      </c>
      <c r="AA77" s="38">
        <v>282.07</v>
      </c>
    </row>
    <row r="78" spans="1:27" x14ac:dyDescent="0.2">
      <c r="A78" t="s">
        <v>43</v>
      </c>
      <c r="B78" s="38" t="s">
        <v>64</v>
      </c>
      <c r="C78" s="40" t="s">
        <v>65</v>
      </c>
      <c r="D78" s="38"/>
      <c r="E78" s="38"/>
      <c r="F78" s="38"/>
      <c r="G78" s="38"/>
      <c r="H78" s="38"/>
      <c r="I78" s="38"/>
      <c r="J78" s="38"/>
      <c r="K78" s="38"/>
      <c r="L78" s="38">
        <v>19.29</v>
      </c>
      <c r="M78" s="38">
        <v>26.62</v>
      </c>
      <c r="N78" s="38">
        <v>23</v>
      </c>
      <c r="O78" s="38">
        <v>22.98</v>
      </c>
      <c r="P78" s="38">
        <v>20.21</v>
      </c>
      <c r="Q78" s="38">
        <v>22.15</v>
      </c>
      <c r="R78" s="38">
        <v>23.53</v>
      </c>
      <c r="S78" s="38">
        <v>21.81</v>
      </c>
      <c r="T78" s="38">
        <v>25.6</v>
      </c>
      <c r="U78" s="38">
        <v>36.78</v>
      </c>
      <c r="V78" s="38">
        <v>45.2</v>
      </c>
      <c r="W78" s="38">
        <v>47.03</v>
      </c>
      <c r="X78" s="38">
        <v>51.93</v>
      </c>
      <c r="Y78" s="38">
        <v>45.25</v>
      </c>
      <c r="Z78" s="38">
        <v>32.909999999999997</v>
      </c>
      <c r="AA78" s="38">
        <v>27.66</v>
      </c>
    </row>
    <row r="79" spans="1:27" x14ac:dyDescent="0.2">
      <c r="A79" t="s">
        <v>43</v>
      </c>
      <c r="B79" s="38" t="s">
        <v>66</v>
      </c>
      <c r="C79" s="40" t="s">
        <v>67</v>
      </c>
      <c r="D79" s="38"/>
      <c r="E79" s="38"/>
      <c r="F79" s="38"/>
      <c r="G79" s="38"/>
      <c r="H79" s="38"/>
      <c r="I79" s="38"/>
      <c r="J79" s="38"/>
      <c r="K79" s="38"/>
      <c r="L79" s="38">
        <v>2972.24</v>
      </c>
      <c r="M79" s="38">
        <v>2881.25</v>
      </c>
      <c r="N79" s="38">
        <v>2161.5700000000002</v>
      </c>
      <c r="O79" s="38">
        <v>2248.92</v>
      </c>
      <c r="P79" s="38">
        <v>2897.22</v>
      </c>
      <c r="Q79" s="38">
        <v>3112.46</v>
      </c>
      <c r="R79" s="38">
        <v>3598.07</v>
      </c>
      <c r="S79" s="38">
        <v>2558.64</v>
      </c>
      <c r="T79" s="38">
        <v>2099.6</v>
      </c>
      <c r="U79" s="38">
        <v>1986.93</v>
      </c>
      <c r="V79" s="38">
        <v>2388.4</v>
      </c>
      <c r="W79" s="38">
        <v>2268.35</v>
      </c>
      <c r="X79" s="38">
        <v>2252.88</v>
      </c>
      <c r="Y79" s="38">
        <v>2622.37</v>
      </c>
      <c r="Z79" s="38">
        <v>3234.71</v>
      </c>
      <c r="AA79" s="38">
        <v>4327.32</v>
      </c>
    </row>
    <row r="80" spans="1:27" x14ac:dyDescent="0.2">
      <c r="A80" t="s">
        <v>43</v>
      </c>
      <c r="B80" s="38" t="s">
        <v>68</v>
      </c>
      <c r="C80" s="40" t="s">
        <v>69</v>
      </c>
      <c r="D80" s="38"/>
      <c r="E80" s="38"/>
      <c r="F80" s="38"/>
      <c r="G80" s="38"/>
      <c r="H80" s="38"/>
      <c r="I80" s="38"/>
      <c r="J80" s="38"/>
      <c r="K80" s="38"/>
      <c r="L80" s="38">
        <v>4543.17</v>
      </c>
      <c r="M80" s="38">
        <v>4693.99</v>
      </c>
      <c r="N80" s="38">
        <v>4744.09</v>
      </c>
      <c r="O80" s="38">
        <v>4744.96</v>
      </c>
      <c r="P80" s="38">
        <v>4848.09</v>
      </c>
      <c r="Q80" s="38">
        <v>4953.21</v>
      </c>
      <c r="R80" s="38">
        <v>4533.5200000000004</v>
      </c>
      <c r="S80" s="38">
        <v>4891.3100000000004</v>
      </c>
      <c r="T80" s="38">
        <v>5010.6099999999997</v>
      </c>
      <c r="U80" s="38">
        <v>5437.14</v>
      </c>
      <c r="V80" s="38">
        <v>5811.41</v>
      </c>
      <c r="W80" s="38">
        <v>6026.58</v>
      </c>
      <c r="X80" s="38">
        <v>6384.84</v>
      </c>
      <c r="Y80" s="38">
        <v>6758.57</v>
      </c>
      <c r="Z80" s="38">
        <v>6367.99</v>
      </c>
      <c r="AA80" s="38">
        <v>7029.71</v>
      </c>
    </row>
    <row r="81" spans="1:27" x14ac:dyDescent="0.2">
      <c r="A81" t="s">
        <v>43</v>
      </c>
      <c r="B81" s="38" t="s">
        <v>70</v>
      </c>
      <c r="C81" s="40" t="s">
        <v>71</v>
      </c>
      <c r="D81" s="38"/>
      <c r="E81" s="38"/>
      <c r="F81" s="38"/>
      <c r="G81" s="38"/>
      <c r="H81" s="38"/>
      <c r="I81" s="38"/>
      <c r="J81" s="38"/>
      <c r="K81" s="38"/>
      <c r="L81" s="38">
        <v>953.89</v>
      </c>
      <c r="M81" s="38">
        <v>1013.23</v>
      </c>
      <c r="N81" s="38">
        <v>1138.45</v>
      </c>
      <c r="O81" s="38">
        <v>1069.32</v>
      </c>
      <c r="P81" s="38">
        <v>949.73</v>
      </c>
      <c r="Q81" s="38">
        <v>944.98</v>
      </c>
      <c r="R81" s="38">
        <v>1095.75</v>
      </c>
      <c r="S81" s="38">
        <v>1069.79</v>
      </c>
      <c r="T81" s="38">
        <v>1031.07</v>
      </c>
      <c r="U81" s="38">
        <v>979.6</v>
      </c>
      <c r="V81" s="38">
        <v>1013.47</v>
      </c>
      <c r="W81" s="38">
        <v>1023.49</v>
      </c>
      <c r="X81" s="38">
        <v>1026.93</v>
      </c>
      <c r="Y81" s="38">
        <v>1088.56</v>
      </c>
      <c r="Z81" s="38">
        <v>1054.48</v>
      </c>
      <c r="AA81" s="38">
        <v>1069.56</v>
      </c>
    </row>
    <row r="82" spans="1:27" x14ac:dyDescent="0.2">
      <c r="A82" t="s">
        <v>43</v>
      </c>
      <c r="B82" s="38" t="s">
        <v>72</v>
      </c>
      <c r="C82" s="40" t="s">
        <v>73</v>
      </c>
      <c r="D82" s="38"/>
      <c r="E82" s="38"/>
      <c r="F82" s="38"/>
      <c r="G82" s="38"/>
      <c r="H82" s="38"/>
      <c r="I82" s="38"/>
      <c r="J82" s="38"/>
      <c r="K82" s="38"/>
      <c r="L82" s="38">
        <v>1656.5</v>
      </c>
      <c r="M82" s="38">
        <v>1597.82</v>
      </c>
      <c r="N82" s="38">
        <v>1598.63</v>
      </c>
      <c r="O82" s="38">
        <v>1476.42</v>
      </c>
      <c r="P82" s="38">
        <v>1521.86</v>
      </c>
      <c r="Q82" s="38">
        <v>1533.71</v>
      </c>
      <c r="R82" s="38">
        <v>1481.5</v>
      </c>
      <c r="S82" s="38">
        <v>1427.94</v>
      </c>
      <c r="T82" s="38">
        <v>1530.15</v>
      </c>
      <c r="U82" s="38">
        <v>1599.51</v>
      </c>
      <c r="V82" s="38">
        <v>1649.68</v>
      </c>
      <c r="W82" s="38">
        <v>1691.3</v>
      </c>
      <c r="X82" s="38">
        <v>1736.21</v>
      </c>
      <c r="Y82" s="38">
        <v>1907.77</v>
      </c>
      <c r="Z82" s="38">
        <v>1864.27</v>
      </c>
      <c r="AA82" s="38">
        <v>1979.71</v>
      </c>
    </row>
    <row r="83" spans="1:27" x14ac:dyDescent="0.2">
      <c r="A83" t="s">
        <v>43</v>
      </c>
      <c r="B83" s="38" t="s">
        <v>74</v>
      </c>
      <c r="C83" s="40" t="s">
        <v>75</v>
      </c>
      <c r="D83" s="38"/>
      <c r="E83" s="38"/>
      <c r="F83" s="38"/>
      <c r="G83" s="38"/>
      <c r="H83" s="38"/>
      <c r="I83" s="38"/>
      <c r="J83" s="38"/>
      <c r="K83" s="38"/>
      <c r="L83" s="38">
        <v>23.62</v>
      </c>
      <c r="M83" s="38">
        <v>47.91</v>
      </c>
      <c r="N83" s="38">
        <v>47.24</v>
      </c>
      <c r="O83" s="38">
        <v>45.22</v>
      </c>
      <c r="P83" s="38">
        <v>36.549999999999997</v>
      </c>
      <c r="Q83" s="38">
        <v>40.869999999999997</v>
      </c>
      <c r="R83" s="38">
        <v>41.2</v>
      </c>
      <c r="S83" s="38">
        <v>21.52</v>
      </c>
      <c r="T83" s="38">
        <v>13.77</v>
      </c>
      <c r="U83" s="38">
        <v>16.38</v>
      </c>
      <c r="V83" s="38">
        <v>31.63</v>
      </c>
      <c r="W83" s="38">
        <v>28.26</v>
      </c>
      <c r="X83" s="38">
        <v>121.03</v>
      </c>
      <c r="Y83" s="38">
        <v>123.95</v>
      </c>
      <c r="Z83" s="38">
        <v>115.88</v>
      </c>
      <c r="AA83" s="38">
        <v>153.19999999999999</v>
      </c>
    </row>
    <row r="84" spans="1:27" x14ac:dyDescent="0.2">
      <c r="A84" t="s">
        <v>43</v>
      </c>
      <c r="B84" s="38" t="s">
        <v>76</v>
      </c>
      <c r="C84" s="40" t="s">
        <v>77</v>
      </c>
      <c r="D84" s="38"/>
      <c r="E84" s="38"/>
      <c r="F84" s="38"/>
      <c r="G84" s="38"/>
      <c r="H84" s="38"/>
      <c r="I84" s="38"/>
      <c r="J84" s="38"/>
      <c r="K84" s="38"/>
      <c r="L84" s="38">
        <v>842.63</v>
      </c>
      <c r="M84" s="38">
        <v>956.73</v>
      </c>
      <c r="N84" s="38">
        <v>768.15</v>
      </c>
      <c r="O84" s="38">
        <v>706.09</v>
      </c>
      <c r="P84" s="38">
        <v>857.5</v>
      </c>
      <c r="Q84" s="38">
        <v>933.71</v>
      </c>
      <c r="R84" s="38">
        <v>1137.08</v>
      </c>
      <c r="S84" s="38">
        <v>1310.08</v>
      </c>
      <c r="T84" s="38">
        <v>1161.67</v>
      </c>
      <c r="U84" s="38">
        <v>1115.96</v>
      </c>
      <c r="V84" s="38">
        <v>967.7</v>
      </c>
      <c r="W84" s="38">
        <v>1059.4100000000001</v>
      </c>
      <c r="X84" s="38">
        <v>1069.6400000000001</v>
      </c>
      <c r="Y84" s="38">
        <v>1142.71</v>
      </c>
      <c r="Z84" s="38">
        <v>1242.3900000000001</v>
      </c>
      <c r="AA84" s="38">
        <v>1309.96</v>
      </c>
    </row>
    <row r="85" spans="1:27" x14ac:dyDescent="0.2">
      <c r="A85" t="s">
        <v>43</v>
      </c>
      <c r="B85" s="38" t="s">
        <v>78</v>
      </c>
      <c r="C85" s="40" t="s">
        <v>79</v>
      </c>
      <c r="D85" s="38"/>
      <c r="E85" s="38"/>
      <c r="F85" s="38"/>
      <c r="G85" s="38"/>
      <c r="H85" s="38"/>
      <c r="I85" s="38"/>
      <c r="J85" s="38"/>
      <c r="K85" s="38"/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3.4</v>
      </c>
      <c r="X85" s="38">
        <v>1.98</v>
      </c>
      <c r="Y85" s="38">
        <v>0</v>
      </c>
      <c r="Z85" s="38">
        <v>0</v>
      </c>
      <c r="AA85" s="38">
        <v>0</v>
      </c>
    </row>
    <row r="86" spans="1:27" x14ac:dyDescent="0.2">
      <c r="A86" t="s">
        <v>43</v>
      </c>
      <c r="B86" s="38" t="s">
        <v>80</v>
      </c>
      <c r="C86" s="40" t="s">
        <v>81</v>
      </c>
      <c r="D86" s="38"/>
      <c r="E86" s="38"/>
      <c r="F86" s="38"/>
      <c r="G86" s="38"/>
      <c r="H86" s="38"/>
      <c r="I86" s="38"/>
      <c r="J86" s="38"/>
      <c r="K86" s="38"/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</row>
    <row r="87" spans="1:27" x14ac:dyDescent="0.2">
      <c r="A87" t="s">
        <v>43</v>
      </c>
      <c r="B87" s="38" t="s">
        <v>82</v>
      </c>
      <c r="C87" s="40" t="s">
        <v>83</v>
      </c>
      <c r="D87" s="38"/>
      <c r="E87" s="38"/>
      <c r="F87" s="38"/>
      <c r="G87" s="38"/>
      <c r="H87" s="38"/>
      <c r="I87" s="38"/>
      <c r="J87" s="38"/>
      <c r="K87" s="38"/>
      <c r="L87" s="38">
        <v>100.72</v>
      </c>
      <c r="M87" s="38">
        <v>141.77000000000001</v>
      </c>
      <c r="N87" s="38">
        <v>75.3</v>
      </c>
      <c r="O87" s="38">
        <v>65.599999999999994</v>
      </c>
      <c r="P87" s="38">
        <v>70.16</v>
      </c>
      <c r="Q87" s="38">
        <v>103.57</v>
      </c>
      <c r="R87" s="38">
        <v>139.11000000000001</v>
      </c>
      <c r="S87" s="38">
        <v>220.08</v>
      </c>
      <c r="T87" s="38">
        <v>293.58</v>
      </c>
      <c r="U87" s="38">
        <v>345.66</v>
      </c>
      <c r="V87" s="38">
        <v>435.75</v>
      </c>
      <c r="W87" s="38">
        <v>510.42</v>
      </c>
      <c r="X87" s="38">
        <v>557.79999999999995</v>
      </c>
      <c r="Y87" s="38">
        <v>633.83000000000004</v>
      </c>
      <c r="Z87" s="38">
        <v>754.64</v>
      </c>
      <c r="AA87" s="38">
        <v>825</v>
      </c>
    </row>
    <row r="88" spans="1:27" x14ac:dyDescent="0.2">
      <c r="A88" t="s">
        <v>43</v>
      </c>
      <c r="B88" s="38" t="s">
        <v>84</v>
      </c>
      <c r="C88" s="40" t="s">
        <v>85</v>
      </c>
      <c r="D88" s="38"/>
      <c r="E88" s="38"/>
      <c r="F88" s="38"/>
      <c r="G88" s="38"/>
      <c r="H88" s="38"/>
      <c r="I88" s="38"/>
      <c r="J88" s="38"/>
      <c r="K88" s="38"/>
      <c r="L88" s="38">
        <v>653.82000000000005</v>
      </c>
      <c r="M88" s="38">
        <v>723.18</v>
      </c>
      <c r="N88" s="38">
        <v>662.49</v>
      </c>
      <c r="O88" s="38">
        <v>637.19000000000005</v>
      </c>
      <c r="P88" s="38">
        <v>735.52</v>
      </c>
      <c r="Q88" s="38">
        <v>812.94</v>
      </c>
      <c r="R88" s="38">
        <v>764.94</v>
      </c>
      <c r="S88" s="38">
        <v>794.1</v>
      </c>
      <c r="T88" s="38">
        <v>715.47</v>
      </c>
      <c r="U88" s="38">
        <v>739.28</v>
      </c>
      <c r="V88" s="38">
        <v>733.88</v>
      </c>
      <c r="W88" s="38">
        <v>807.06</v>
      </c>
      <c r="X88" s="38">
        <v>804.36</v>
      </c>
      <c r="Y88" s="38">
        <v>786.69</v>
      </c>
      <c r="Z88" s="38">
        <v>875.44</v>
      </c>
      <c r="AA88" s="38">
        <v>1017.32</v>
      </c>
    </row>
    <row r="89" spans="1:27" x14ac:dyDescent="0.2">
      <c r="A89" t="s">
        <v>43</v>
      </c>
      <c r="B89" s="38" t="s">
        <v>86</v>
      </c>
      <c r="C89" s="40" t="s">
        <v>87</v>
      </c>
      <c r="D89" s="38"/>
      <c r="E89" s="38"/>
      <c r="F89" s="38"/>
      <c r="G89" s="38"/>
      <c r="H89" s="38"/>
      <c r="I89" s="38"/>
      <c r="J89" s="38"/>
      <c r="K89" s="38"/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2.7</v>
      </c>
      <c r="Z89" s="38">
        <v>4.2</v>
      </c>
      <c r="AA89" s="38">
        <v>4.58</v>
      </c>
    </row>
    <row r="90" spans="1:27" x14ac:dyDescent="0.2">
      <c r="A90" t="s">
        <v>43</v>
      </c>
      <c r="B90" s="38" t="s">
        <v>88</v>
      </c>
      <c r="C90" s="40" t="s">
        <v>89</v>
      </c>
      <c r="D90" s="38"/>
      <c r="E90" s="38"/>
      <c r="F90" s="38"/>
      <c r="G90" s="38"/>
      <c r="H90" s="38"/>
      <c r="I90" s="38"/>
      <c r="J90" s="38"/>
      <c r="K90" s="38"/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</row>
    <row r="91" spans="1:27" x14ac:dyDescent="0.2">
      <c r="A91" t="s">
        <v>43</v>
      </c>
      <c r="B91" s="38" t="s">
        <v>90</v>
      </c>
      <c r="C91" s="38" t="s">
        <v>91</v>
      </c>
      <c r="D91" s="38"/>
      <c r="E91" s="38"/>
      <c r="F91" s="38"/>
      <c r="G91" s="38"/>
      <c r="H91" s="38"/>
      <c r="I91" s="38"/>
      <c r="J91" s="38"/>
      <c r="K91" s="38"/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</row>
    <row r="92" spans="1:27" s="141" customFormat="1" ht="14.25" customHeight="1" x14ac:dyDescent="0.2">
      <c r="C92" s="11" t="s">
        <v>37</v>
      </c>
      <c r="D92" s="149"/>
      <c r="E92" s="149"/>
      <c r="F92" s="149"/>
      <c r="G92" s="149"/>
      <c r="H92" s="149"/>
      <c r="I92" s="149"/>
      <c r="J92" s="149"/>
      <c r="K92" s="149"/>
      <c r="L92" s="149">
        <f t="shared" ref="L92:Y92" si="49">SUM(L74:L91)</f>
        <v>12593.72</v>
      </c>
      <c r="M92" s="149">
        <f t="shared" si="49"/>
        <v>12746.919999999998</v>
      </c>
      <c r="N92" s="149">
        <f t="shared" si="49"/>
        <v>11875.9</v>
      </c>
      <c r="O92" s="149">
        <f t="shared" si="49"/>
        <v>11765.640000000001</v>
      </c>
      <c r="P92" s="149">
        <f t="shared" si="49"/>
        <v>12491.99</v>
      </c>
      <c r="Q92" s="149">
        <f t="shared" si="49"/>
        <v>13056.300000000001</v>
      </c>
      <c r="R92" s="149">
        <f t="shared" si="49"/>
        <v>13409.700000000003</v>
      </c>
      <c r="S92" s="149">
        <f t="shared" si="49"/>
        <v>12977.77</v>
      </c>
      <c r="T92" s="149">
        <f t="shared" si="49"/>
        <v>12643.019999999999</v>
      </c>
      <c r="U92" s="149">
        <f t="shared" si="49"/>
        <v>12988.37</v>
      </c>
      <c r="V92" s="149">
        <f t="shared" si="49"/>
        <v>13809.24</v>
      </c>
      <c r="W92" s="149">
        <f t="shared" si="49"/>
        <v>13969.979999999998</v>
      </c>
      <c r="X92" s="149">
        <f t="shared" si="49"/>
        <v>14945.929999999998</v>
      </c>
      <c r="Y92" s="149">
        <f t="shared" si="49"/>
        <v>16094.230000000003</v>
      </c>
      <c r="Z92" s="149">
        <f t="shared" ref="Z92:AA92" si="50">SUM(Z74:Z91)</f>
        <v>16639.02</v>
      </c>
      <c r="AA92" s="149">
        <f t="shared" si="50"/>
        <v>19078.47</v>
      </c>
    </row>
    <row r="93" spans="1:27" x14ac:dyDescent="0.2">
      <c r="C93" s="15" t="s">
        <v>201</v>
      </c>
      <c r="R93"/>
    </row>
    <row r="94" spans="1:27" x14ac:dyDescent="0.2">
      <c r="C94" s="15" t="s">
        <v>200</v>
      </c>
      <c r="R94"/>
    </row>
    <row r="95" spans="1:27" x14ac:dyDescent="0.2">
      <c r="C95" s="15" t="s">
        <v>202</v>
      </c>
      <c r="R95"/>
    </row>
    <row r="96" spans="1:27" ht="18.75" customHeight="1" x14ac:dyDescent="0.2">
      <c r="C96" s="148" t="s">
        <v>453</v>
      </c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S96" s="38"/>
    </row>
    <row r="97" spans="1:27" x14ac:dyDescent="0.2"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S97" s="38"/>
    </row>
    <row r="98" spans="1:27" ht="20.100000000000001" customHeight="1" x14ac:dyDescent="0.2">
      <c r="C98" s="39" t="s">
        <v>44</v>
      </c>
      <c r="D98" s="1"/>
      <c r="E98" s="1"/>
      <c r="F98" s="1"/>
      <c r="G98" s="1"/>
      <c r="H98" s="1"/>
      <c r="I98" s="1"/>
      <c r="J98" s="1"/>
      <c r="K98" s="1"/>
      <c r="L98" s="1" t="str">
        <f t="shared" ref="L98:X98" si="51">L73</f>
        <v>FY95</v>
      </c>
      <c r="M98" s="1" t="str">
        <f t="shared" si="51"/>
        <v>FY96</v>
      </c>
      <c r="N98" s="1" t="str">
        <f t="shared" si="51"/>
        <v>FY97</v>
      </c>
      <c r="O98" s="1" t="str">
        <f t="shared" si="51"/>
        <v>FY98</v>
      </c>
      <c r="P98" s="1" t="str">
        <f t="shared" si="51"/>
        <v>FY99</v>
      </c>
      <c r="Q98" s="1" t="str">
        <f t="shared" si="51"/>
        <v>FY00</v>
      </c>
      <c r="R98" s="1" t="str">
        <f t="shared" si="51"/>
        <v>FY01</v>
      </c>
      <c r="S98" s="1" t="str">
        <f t="shared" si="51"/>
        <v>FY02</v>
      </c>
      <c r="T98" s="1" t="str">
        <f t="shared" si="51"/>
        <v>FY03</v>
      </c>
      <c r="U98" s="1" t="str">
        <f t="shared" si="51"/>
        <v>FY04</v>
      </c>
      <c r="V98" s="1" t="str">
        <f t="shared" si="51"/>
        <v>FY05</v>
      </c>
      <c r="W98" s="1" t="str">
        <f t="shared" si="51"/>
        <v>FY06</v>
      </c>
      <c r="X98" s="1" t="str">
        <f t="shared" si="51"/>
        <v>FY07</v>
      </c>
      <c r="Y98" s="1" t="str">
        <f>Y73</f>
        <v>FY08</v>
      </c>
      <c r="Z98" s="1" t="str">
        <f t="shared" ref="Z98:AA98" si="52">Z73</f>
        <v>FY09</v>
      </c>
      <c r="AA98" s="1" t="str">
        <f t="shared" si="52"/>
        <v>FY10</v>
      </c>
    </row>
    <row r="99" spans="1:27" ht="20.100000000000001" customHeight="1" x14ac:dyDescent="0.2">
      <c r="A99" t="s">
        <v>44</v>
      </c>
      <c r="B99" s="38" t="s">
        <v>56</v>
      </c>
      <c r="C99" s="40" t="s">
        <v>57</v>
      </c>
      <c r="D99" s="38"/>
      <c r="E99" s="38"/>
      <c r="F99" s="38"/>
      <c r="G99" s="38"/>
      <c r="H99" s="38"/>
      <c r="I99" s="38"/>
      <c r="J99" s="38"/>
      <c r="K99" s="38"/>
      <c r="L99" s="38">
        <v>13.13</v>
      </c>
      <c r="M99" s="38">
        <v>16.12</v>
      </c>
      <c r="N99" s="38">
        <v>13.34</v>
      </c>
      <c r="O99" s="38">
        <v>17.510000000000002</v>
      </c>
      <c r="P99" s="38">
        <v>29.22</v>
      </c>
      <c r="Q99" s="38">
        <v>24.93</v>
      </c>
      <c r="R99" s="38">
        <v>14.8</v>
      </c>
      <c r="S99" s="38">
        <v>19.059999999999999</v>
      </c>
      <c r="T99" s="38">
        <v>15.5</v>
      </c>
      <c r="U99" s="38">
        <v>14.27</v>
      </c>
      <c r="V99" s="38">
        <v>3.76</v>
      </c>
      <c r="W99" s="38">
        <v>0.54</v>
      </c>
      <c r="X99" s="38">
        <v>0.68</v>
      </c>
      <c r="Y99" s="38">
        <v>0.68</v>
      </c>
      <c r="Z99" s="38">
        <v>2.34</v>
      </c>
      <c r="AA99" s="38">
        <v>5.5</v>
      </c>
    </row>
    <row r="100" spans="1:27" x14ac:dyDescent="0.2">
      <c r="A100" t="s">
        <v>44</v>
      </c>
      <c r="B100" s="38" t="s">
        <v>58</v>
      </c>
      <c r="C100" s="40" t="s">
        <v>59</v>
      </c>
      <c r="D100" s="38"/>
      <c r="E100" s="38"/>
      <c r="F100" s="38"/>
      <c r="G100" s="38"/>
      <c r="H100" s="38"/>
      <c r="I100" s="38"/>
      <c r="J100" s="38"/>
      <c r="K100" s="38"/>
      <c r="L100" s="38">
        <v>90.19</v>
      </c>
      <c r="M100" s="38">
        <v>82.98</v>
      </c>
      <c r="N100" s="38">
        <v>153.26</v>
      </c>
      <c r="O100" s="38">
        <v>81.5</v>
      </c>
      <c r="P100" s="38">
        <v>36.44</v>
      </c>
      <c r="Q100" s="38">
        <v>13.01</v>
      </c>
      <c r="R100" s="38">
        <v>11.4</v>
      </c>
      <c r="S100" s="38">
        <v>29.55</v>
      </c>
      <c r="T100" s="38">
        <v>9.34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  <c r="AA100" s="38">
        <v>0</v>
      </c>
    </row>
    <row r="101" spans="1:27" x14ac:dyDescent="0.2">
      <c r="A101" t="s">
        <v>44</v>
      </c>
      <c r="B101" s="38" t="s">
        <v>60</v>
      </c>
      <c r="C101" s="40" t="s">
        <v>61</v>
      </c>
      <c r="D101" s="38"/>
      <c r="E101" s="38"/>
      <c r="F101" s="38"/>
      <c r="G101" s="38"/>
      <c r="H101" s="38"/>
      <c r="I101" s="38"/>
      <c r="J101" s="38"/>
      <c r="K101" s="38"/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  <c r="AA101" s="38">
        <v>0</v>
      </c>
    </row>
    <row r="102" spans="1:27" x14ac:dyDescent="0.2">
      <c r="A102" t="s">
        <v>44</v>
      </c>
      <c r="B102" s="38" t="s">
        <v>62</v>
      </c>
      <c r="C102" s="40" t="s">
        <v>63</v>
      </c>
      <c r="D102" s="38"/>
      <c r="E102" s="38"/>
      <c r="F102" s="38"/>
      <c r="G102" s="38"/>
      <c r="H102" s="38"/>
      <c r="I102" s="38"/>
      <c r="J102" s="38"/>
      <c r="K102" s="38"/>
      <c r="L102" s="38">
        <v>1064.17</v>
      </c>
      <c r="M102" s="38">
        <v>1082.49</v>
      </c>
      <c r="N102" s="38">
        <v>1041.4100000000001</v>
      </c>
      <c r="O102" s="38">
        <v>1163.78</v>
      </c>
      <c r="P102" s="38">
        <v>1170.1099999999999</v>
      </c>
      <c r="Q102" s="38">
        <v>1515.22</v>
      </c>
      <c r="R102" s="38">
        <v>2133.16</v>
      </c>
      <c r="S102" s="38">
        <v>2151.35</v>
      </c>
      <c r="T102" s="38">
        <v>1998.49</v>
      </c>
      <c r="U102" s="38">
        <v>1854.81</v>
      </c>
      <c r="V102" s="38">
        <v>201.15</v>
      </c>
      <c r="W102" s="38">
        <v>19.940000000000001</v>
      </c>
      <c r="X102" s="38">
        <v>22.21</v>
      </c>
      <c r="Y102" s="38">
        <v>22.16</v>
      </c>
      <c r="Z102" s="38">
        <v>19.489999999999998</v>
      </c>
      <c r="AA102" s="38">
        <v>26.02</v>
      </c>
    </row>
    <row r="103" spans="1:27" x14ac:dyDescent="0.2">
      <c r="A103" t="s">
        <v>44</v>
      </c>
      <c r="B103" s="38" t="s">
        <v>64</v>
      </c>
      <c r="C103" s="40" t="s">
        <v>65</v>
      </c>
      <c r="D103" s="38"/>
      <c r="E103" s="38"/>
      <c r="F103" s="38"/>
      <c r="G103" s="38"/>
      <c r="H103" s="38"/>
      <c r="I103" s="38"/>
      <c r="J103" s="38"/>
      <c r="K103" s="38"/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  <c r="AA103" s="38">
        <v>0</v>
      </c>
    </row>
    <row r="104" spans="1:27" x14ac:dyDescent="0.2">
      <c r="A104" t="s">
        <v>44</v>
      </c>
      <c r="B104" s="38" t="s">
        <v>66</v>
      </c>
      <c r="C104" s="40" t="s">
        <v>67</v>
      </c>
      <c r="D104" s="38"/>
      <c r="E104" s="38"/>
      <c r="F104" s="38"/>
      <c r="G104" s="38"/>
      <c r="H104" s="38"/>
      <c r="I104" s="38"/>
      <c r="J104" s="38"/>
      <c r="K104" s="38"/>
      <c r="L104" s="38">
        <v>123.42</v>
      </c>
      <c r="M104" s="38">
        <v>143.97999999999999</v>
      </c>
      <c r="N104" s="38">
        <v>203.13</v>
      </c>
      <c r="O104" s="38">
        <v>554.91999999999996</v>
      </c>
      <c r="P104" s="38">
        <v>180.77</v>
      </c>
      <c r="Q104" s="38">
        <v>223.56</v>
      </c>
      <c r="R104" s="38">
        <v>323.64</v>
      </c>
      <c r="S104" s="38">
        <v>498.29</v>
      </c>
      <c r="T104" s="38">
        <v>448.28</v>
      </c>
      <c r="U104" s="38">
        <v>664.45</v>
      </c>
      <c r="V104" s="38">
        <v>751.81</v>
      </c>
      <c r="W104" s="38">
        <v>306.98</v>
      </c>
      <c r="X104" s="38">
        <v>251.69</v>
      </c>
      <c r="Y104" s="38">
        <v>388.29</v>
      </c>
      <c r="Z104" s="38">
        <v>978.68</v>
      </c>
      <c r="AA104" s="38">
        <v>702.71</v>
      </c>
    </row>
    <row r="105" spans="1:27" x14ac:dyDescent="0.2">
      <c r="A105" t="s">
        <v>44</v>
      </c>
      <c r="B105" s="38" t="s">
        <v>68</v>
      </c>
      <c r="C105" s="40" t="s">
        <v>69</v>
      </c>
      <c r="D105" s="38"/>
      <c r="E105" s="38"/>
      <c r="F105" s="38"/>
      <c r="G105" s="38"/>
      <c r="H105" s="38"/>
      <c r="I105" s="38"/>
      <c r="J105" s="38"/>
      <c r="K105" s="38"/>
      <c r="L105" s="38">
        <v>1364.38</v>
      </c>
      <c r="M105" s="38">
        <v>1616.94</v>
      </c>
      <c r="N105" s="38">
        <v>1785.82</v>
      </c>
      <c r="O105" s="38">
        <v>1806.9</v>
      </c>
      <c r="P105" s="38">
        <v>2002.82</v>
      </c>
      <c r="Q105" s="38">
        <v>2157.67</v>
      </c>
      <c r="R105" s="38">
        <v>1896.38</v>
      </c>
      <c r="S105" s="38">
        <v>1867.62</v>
      </c>
      <c r="T105" s="38">
        <v>1912.73</v>
      </c>
      <c r="U105" s="38">
        <v>1819.97</v>
      </c>
      <c r="V105" s="38">
        <v>2062.56</v>
      </c>
      <c r="W105" s="38">
        <v>2276.62</v>
      </c>
      <c r="X105" s="38">
        <v>2265.79</v>
      </c>
      <c r="Y105" s="38">
        <v>2324.67</v>
      </c>
      <c r="Z105" s="38">
        <v>2369.9299999999998</v>
      </c>
      <c r="AA105" s="38">
        <v>2456.25</v>
      </c>
    </row>
    <row r="106" spans="1:27" x14ac:dyDescent="0.2">
      <c r="A106" t="s">
        <v>44</v>
      </c>
      <c r="B106" s="38" t="s">
        <v>70</v>
      </c>
      <c r="C106" s="40" t="s">
        <v>71</v>
      </c>
      <c r="D106" s="38"/>
      <c r="E106" s="38"/>
      <c r="F106" s="38"/>
      <c r="G106" s="38"/>
      <c r="H106" s="38"/>
      <c r="I106" s="38"/>
      <c r="J106" s="38"/>
      <c r="K106" s="38"/>
      <c r="L106" s="38">
        <v>523.04</v>
      </c>
      <c r="M106" s="38">
        <v>537.41</v>
      </c>
      <c r="N106" s="38">
        <v>583.77</v>
      </c>
      <c r="O106" s="38">
        <v>731.63</v>
      </c>
      <c r="P106" s="38">
        <v>867.62</v>
      </c>
      <c r="Q106" s="38">
        <v>1062.5</v>
      </c>
      <c r="R106" s="38">
        <v>912.59</v>
      </c>
      <c r="S106" s="38">
        <v>875.12</v>
      </c>
      <c r="T106" s="38">
        <v>853.26</v>
      </c>
      <c r="U106" s="38">
        <v>880.45</v>
      </c>
      <c r="V106" s="38">
        <v>1020.3</v>
      </c>
      <c r="W106" s="38">
        <v>1087.98</v>
      </c>
      <c r="X106" s="38">
        <v>1026.1099999999999</v>
      </c>
      <c r="Y106" s="38">
        <v>1057.23</v>
      </c>
      <c r="Z106" s="38">
        <v>1027.58</v>
      </c>
      <c r="AA106" s="38">
        <v>1042.5</v>
      </c>
    </row>
    <row r="107" spans="1:27" x14ac:dyDescent="0.2">
      <c r="A107" t="s">
        <v>44</v>
      </c>
      <c r="B107" s="38" t="s">
        <v>72</v>
      </c>
      <c r="C107" s="40" t="s">
        <v>73</v>
      </c>
      <c r="D107" s="38"/>
      <c r="E107" s="38"/>
      <c r="F107" s="38"/>
      <c r="G107" s="38"/>
      <c r="H107" s="38"/>
      <c r="I107" s="38"/>
      <c r="J107" s="38"/>
      <c r="K107" s="38"/>
      <c r="L107" s="38">
        <v>608.05999999999995</v>
      </c>
      <c r="M107" s="38">
        <v>690.75</v>
      </c>
      <c r="N107" s="38">
        <v>638.69000000000005</v>
      </c>
      <c r="O107" s="38">
        <v>612.77</v>
      </c>
      <c r="P107" s="38">
        <v>657.27</v>
      </c>
      <c r="Q107" s="38">
        <v>687.51</v>
      </c>
      <c r="R107" s="38">
        <v>698.48</v>
      </c>
      <c r="S107" s="38">
        <v>707.08</v>
      </c>
      <c r="T107" s="38">
        <v>1046.67</v>
      </c>
      <c r="U107" s="38">
        <v>1003.76</v>
      </c>
      <c r="V107" s="38">
        <v>1022.21</v>
      </c>
      <c r="W107" s="38">
        <v>1007.07</v>
      </c>
      <c r="X107" s="38">
        <v>1140.17</v>
      </c>
      <c r="Y107" s="38">
        <v>990.37</v>
      </c>
      <c r="Z107" s="38">
        <v>818.47</v>
      </c>
      <c r="AA107" s="38">
        <v>877.77</v>
      </c>
    </row>
    <row r="108" spans="1:27" x14ac:dyDescent="0.2">
      <c r="A108" t="s">
        <v>44</v>
      </c>
      <c r="B108" s="38" t="s">
        <v>74</v>
      </c>
      <c r="C108" s="40" t="s">
        <v>75</v>
      </c>
      <c r="D108" s="38"/>
      <c r="E108" s="38"/>
      <c r="F108" s="38"/>
      <c r="G108" s="38"/>
      <c r="H108" s="38"/>
      <c r="I108" s="38"/>
      <c r="J108" s="38"/>
      <c r="K108" s="38"/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</row>
    <row r="109" spans="1:27" x14ac:dyDescent="0.2">
      <c r="A109" t="s">
        <v>44</v>
      </c>
      <c r="B109" s="38" t="s">
        <v>76</v>
      </c>
      <c r="C109" s="40" t="s">
        <v>77</v>
      </c>
      <c r="D109" s="38"/>
      <c r="E109" s="38"/>
      <c r="F109" s="38"/>
      <c r="G109" s="38"/>
      <c r="H109" s="38"/>
      <c r="I109" s="38"/>
      <c r="J109" s="38"/>
      <c r="K109" s="38"/>
      <c r="L109" s="38">
        <v>217.26</v>
      </c>
      <c r="M109" s="38">
        <v>214.61</v>
      </c>
      <c r="N109" s="38">
        <v>217.22</v>
      </c>
      <c r="O109" s="38">
        <v>242.89</v>
      </c>
      <c r="P109" s="38">
        <v>389.44</v>
      </c>
      <c r="Q109" s="38">
        <v>572.63</v>
      </c>
      <c r="R109" s="38">
        <v>715.44</v>
      </c>
      <c r="S109" s="38">
        <v>610.85</v>
      </c>
      <c r="T109" s="38">
        <v>552.98</v>
      </c>
      <c r="U109" s="38">
        <v>492.27</v>
      </c>
      <c r="V109" s="38">
        <v>440.18</v>
      </c>
      <c r="W109" s="38">
        <v>350.55</v>
      </c>
      <c r="X109" s="38">
        <v>361.02</v>
      </c>
      <c r="Y109" s="38">
        <v>383.07</v>
      </c>
      <c r="Z109" s="38">
        <v>443.45</v>
      </c>
      <c r="AA109" s="38">
        <v>424.24</v>
      </c>
    </row>
    <row r="110" spans="1:27" x14ac:dyDescent="0.2">
      <c r="A110" t="s">
        <v>44</v>
      </c>
      <c r="B110" s="38" t="s">
        <v>78</v>
      </c>
      <c r="C110" s="40" t="s">
        <v>79</v>
      </c>
      <c r="D110" s="38"/>
      <c r="E110" s="38"/>
      <c r="F110" s="38"/>
      <c r="G110" s="38"/>
      <c r="H110" s="38"/>
      <c r="I110" s="38"/>
      <c r="J110" s="38"/>
      <c r="K110" s="38"/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</row>
    <row r="111" spans="1:27" x14ac:dyDescent="0.2">
      <c r="A111" t="s">
        <v>44</v>
      </c>
      <c r="B111" s="38" t="s">
        <v>80</v>
      </c>
      <c r="C111" s="40" t="s">
        <v>81</v>
      </c>
      <c r="D111" s="38"/>
      <c r="E111" s="38"/>
      <c r="F111" s="38"/>
      <c r="G111" s="38"/>
      <c r="H111" s="38"/>
      <c r="I111" s="38"/>
      <c r="J111" s="38"/>
      <c r="K111" s="38"/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0.18</v>
      </c>
      <c r="S111" s="38">
        <v>0.72</v>
      </c>
      <c r="T111" s="38">
        <v>0.72</v>
      </c>
      <c r="U111" s="38">
        <v>0.72</v>
      </c>
      <c r="V111" s="38">
        <v>2.78</v>
      </c>
      <c r="W111" s="38">
        <v>4.83</v>
      </c>
      <c r="X111" s="38">
        <v>4.83</v>
      </c>
      <c r="Y111" s="38">
        <v>4.83</v>
      </c>
      <c r="Z111" s="38">
        <v>4.83</v>
      </c>
      <c r="AA111" s="38">
        <v>4.83</v>
      </c>
    </row>
    <row r="112" spans="1:27" x14ac:dyDescent="0.2">
      <c r="A112" t="s">
        <v>44</v>
      </c>
      <c r="B112" s="38" t="s">
        <v>82</v>
      </c>
      <c r="C112" s="40" t="s">
        <v>83</v>
      </c>
      <c r="D112" s="38"/>
      <c r="E112" s="38"/>
      <c r="F112" s="38"/>
      <c r="G112" s="38"/>
      <c r="H112" s="38"/>
      <c r="I112" s="38"/>
      <c r="J112" s="38"/>
      <c r="K112" s="38"/>
      <c r="L112" s="38">
        <v>0</v>
      </c>
      <c r="M112" s="38">
        <v>0</v>
      </c>
      <c r="N112" s="38">
        <v>0</v>
      </c>
      <c r="O112" s="38">
        <v>0</v>
      </c>
      <c r="P112" s="38">
        <v>0.4</v>
      </c>
      <c r="Q112" s="38">
        <v>3.16</v>
      </c>
      <c r="R112" s="38">
        <v>6.57</v>
      </c>
      <c r="S112" s="38">
        <v>2.87</v>
      </c>
      <c r="T112" s="38">
        <v>10.7</v>
      </c>
      <c r="U112" s="38">
        <v>7.58</v>
      </c>
      <c r="V112" s="38">
        <v>7.58</v>
      </c>
      <c r="W112" s="38">
        <v>7.58</v>
      </c>
      <c r="X112" s="38">
        <v>7.58</v>
      </c>
      <c r="Y112" s="38">
        <v>7.58</v>
      </c>
      <c r="Z112" s="38">
        <v>7.58</v>
      </c>
      <c r="AA112" s="38">
        <v>7.58</v>
      </c>
    </row>
    <row r="113" spans="1:27" x14ac:dyDescent="0.2">
      <c r="A113" t="s">
        <v>44</v>
      </c>
      <c r="B113" s="38" t="s">
        <v>84</v>
      </c>
      <c r="C113" s="40" t="s">
        <v>85</v>
      </c>
      <c r="D113" s="38"/>
      <c r="E113" s="38"/>
      <c r="F113" s="38"/>
      <c r="G113" s="38"/>
      <c r="H113" s="38"/>
      <c r="I113" s="38"/>
      <c r="J113" s="38"/>
      <c r="K113" s="38"/>
      <c r="L113" s="38">
        <v>85.22</v>
      </c>
      <c r="M113" s="38">
        <v>105.21</v>
      </c>
      <c r="N113" s="38">
        <v>125.84</v>
      </c>
      <c r="O113" s="38">
        <v>120.52</v>
      </c>
      <c r="P113" s="38">
        <v>113.9</v>
      </c>
      <c r="Q113" s="38">
        <v>133.12</v>
      </c>
      <c r="R113" s="38">
        <v>149.4</v>
      </c>
      <c r="S113" s="38">
        <v>160.29</v>
      </c>
      <c r="T113" s="38">
        <v>142.1</v>
      </c>
      <c r="U113" s="38">
        <v>174.95</v>
      </c>
      <c r="V113" s="38">
        <v>181.39</v>
      </c>
      <c r="W113" s="38">
        <v>166.67</v>
      </c>
      <c r="X113" s="38">
        <v>160.94999999999999</v>
      </c>
      <c r="Y113" s="38">
        <v>180.56</v>
      </c>
      <c r="Z113" s="38">
        <v>202.23</v>
      </c>
      <c r="AA113" s="38">
        <v>169.35</v>
      </c>
    </row>
    <row r="114" spans="1:27" x14ac:dyDescent="0.2">
      <c r="A114" t="s">
        <v>44</v>
      </c>
      <c r="B114" s="38" t="s">
        <v>86</v>
      </c>
      <c r="C114" s="40" t="s">
        <v>87</v>
      </c>
      <c r="D114" s="38"/>
      <c r="E114" s="38"/>
      <c r="F114" s="38"/>
      <c r="G114" s="38"/>
      <c r="H114" s="38"/>
      <c r="I114" s="38"/>
      <c r="J114" s="38"/>
      <c r="K114" s="38"/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2.25</v>
      </c>
      <c r="Y114" s="38">
        <v>4.28</v>
      </c>
      <c r="Z114" s="38">
        <v>2.48</v>
      </c>
      <c r="AA114" s="38">
        <v>2.4</v>
      </c>
    </row>
    <row r="115" spans="1:27" x14ac:dyDescent="0.2">
      <c r="A115" t="s">
        <v>44</v>
      </c>
      <c r="B115" s="38" t="s">
        <v>88</v>
      </c>
      <c r="C115" s="40" t="s">
        <v>89</v>
      </c>
      <c r="D115" s="38"/>
      <c r="E115" s="38"/>
      <c r="F115" s="38"/>
      <c r="G115" s="38"/>
      <c r="H115" s="38"/>
      <c r="I115" s="38"/>
      <c r="J115" s="38"/>
      <c r="K115" s="38"/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  <c r="AA115" s="38">
        <v>0</v>
      </c>
    </row>
    <row r="116" spans="1:27" x14ac:dyDescent="0.2">
      <c r="A116" t="s">
        <v>44</v>
      </c>
      <c r="B116" s="38" t="s">
        <v>90</v>
      </c>
      <c r="C116" s="38" t="s">
        <v>91</v>
      </c>
      <c r="D116" s="38"/>
      <c r="E116" s="38"/>
      <c r="F116" s="38"/>
      <c r="G116" s="38"/>
      <c r="H116" s="38"/>
      <c r="I116" s="38"/>
      <c r="J116" s="38"/>
      <c r="K116" s="38"/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  <c r="AA116" s="38">
        <v>0</v>
      </c>
    </row>
    <row r="117" spans="1:27" s="141" customFormat="1" ht="20.100000000000001" customHeight="1" x14ac:dyDescent="0.2">
      <c r="C117" s="11" t="s">
        <v>37</v>
      </c>
      <c r="D117" s="149"/>
      <c r="E117" s="149"/>
      <c r="F117" s="149"/>
      <c r="G117" s="149"/>
      <c r="H117" s="149"/>
      <c r="I117" s="149"/>
      <c r="J117" s="149"/>
      <c r="K117" s="149"/>
      <c r="L117" s="149">
        <f t="shared" ref="L117:Y117" si="53">SUM(L99:L116)</f>
        <v>4088.8699999999994</v>
      </c>
      <c r="M117" s="149">
        <f t="shared" si="53"/>
        <v>4490.49</v>
      </c>
      <c r="N117" s="149">
        <f t="shared" si="53"/>
        <v>4762.4800000000005</v>
      </c>
      <c r="O117" s="149">
        <f t="shared" si="53"/>
        <v>5332.420000000001</v>
      </c>
      <c r="P117" s="149">
        <f t="shared" si="53"/>
        <v>5447.9899999999989</v>
      </c>
      <c r="Q117" s="149">
        <f t="shared" si="53"/>
        <v>6393.31</v>
      </c>
      <c r="R117" s="149">
        <f t="shared" si="53"/>
        <v>6862.0399999999991</v>
      </c>
      <c r="S117" s="149">
        <f t="shared" si="53"/>
        <v>6922.8</v>
      </c>
      <c r="T117" s="149">
        <f t="shared" si="53"/>
        <v>6990.77</v>
      </c>
      <c r="U117" s="149">
        <f t="shared" si="53"/>
        <v>6913.23</v>
      </c>
      <c r="V117" s="149">
        <f t="shared" si="53"/>
        <v>5693.72</v>
      </c>
      <c r="W117" s="149">
        <f t="shared" si="53"/>
        <v>5228.76</v>
      </c>
      <c r="X117" s="149">
        <f t="shared" si="53"/>
        <v>5243.28</v>
      </c>
      <c r="Y117" s="149">
        <f t="shared" si="53"/>
        <v>5363.72</v>
      </c>
      <c r="Z117" s="149">
        <f t="shared" ref="Z117:AA117" si="54">SUM(Z99:Z116)</f>
        <v>5877.0599999999986</v>
      </c>
      <c r="AA117" s="149">
        <f t="shared" si="54"/>
        <v>5719.15</v>
      </c>
    </row>
    <row r="118" spans="1:27" x14ac:dyDescent="0.2">
      <c r="C118" s="15" t="s">
        <v>201</v>
      </c>
      <c r="R118"/>
    </row>
    <row r="119" spans="1:27" x14ac:dyDescent="0.2">
      <c r="C119" s="15" t="s">
        <v>200</v>
      </c>
      <c r="R119"/>
    </row>
    <row r="120" spans="1:27" x14ac:dyDescent="0.2">
      <c r="C120" s="15" t="s">
        <v>202</v>
      </c>
      <c r="R120"/>
    </row>
    <row r="121" spans="1:27" x14ac:dyDescent="0.2">
      <c r="R121"/>
    </row>
    <row r="122" spans="1:27" x14ac:dyDescent="0.2">
      <c r="R122"/>
    </row>
    <row r="123" spans="1:27" x14ac:dyDescent="0.2">
      <c r="R123"/>
    </row>
    <row r="124" spans="1:27" x14ac:dyDescent="0.2">
      <c r="R124"/>
    </row>
    <row r="125" spans="1:27" x14ac:dyDescent="0.2">
      <c r="R125"/>
    </row>
    <row r="126" spans="1:27" x14ac:dyDescent="0.2">
      <c r="R126"/>
    </row>
    <row r="127" spans="1:27" x14ac:dyDescent="0.2">
      <c r="R127"/>
    </row>
    <row r="128" spans="1:27" x14ac:dyDescent="0.2">
      <c r="R128"/>
    </row>
    <row r="129" spans="18:18" x14ac:dyDescent="0.2">
      <c r="R129"/>
    </row>
    <row r="130" spans="18:18" x14ac:dyDescent="0.2">
      <c r="R130"/>
    </row>
    <row r="131" spans="18:18" x14ac:dyDescent="0.2">
      <c r="R131"/>
    </row>
    <row r="132" spans="18:18" x14ac:dyDescent="0.2">
      <c r="R132"/>
    </row>
    <row r="133" spans="18:18" x14ac:dyDescent="0.2">
      <c r="R133"/>
    </row>
    <row r="134" spans="18:18" x14ac:dyDescent="0.2">
      <c r="R134"/>
    </row>
    <row r="135" spans="18:18" x14ac:dyDescent="0.2">
      <c r="R135"/>
    </row>
    <row r="136" spans="18:18" x14ac:dyDescent="0.2">
      <c r="R136"/>
    </row>
    <row r="137" spans="18:18" x14ac:dyDescent="0.2">
      <c r="R137"/>
    </row>
    <row r="138" spans="18:18" x14ac:dyDescent="0.2">
      <c r="R138"/>
    </row>
    <row r="139" spans="18:18" ht="20.100000000000001" customHeight="1" x14ac:dyDescent="0.2">
      <c r="R139"/>
    </row>
    <row r="140" spans="18:18" x14ac:dyDescent="0.2">
      <c r="R140"/>
    </row>
    <row r="141" spans="18:18" x14ac:dyDescent="0.2">
      <c r="R141"/>
    </row>
    <row r="142" spans="18:18" x14ac:dyDescent="0.2">
      <c r="R142"/>
    </row>
    <row r="143" spans="18:18" x14ac:dyDescent="0.2">
      <c r="R143"/>
    </row>
    <row r="144" spans="18:18" x14ac:dyDescent="0.2">
      <c r="R144"/>
    </row>
    <row r="145" spans="18:18" x14ac:dyDescent="0.2">
      <c r="R145"/>
    </row>
    <row r="146" spans="18:18" x14ac:dyDescent="0.2">
      <c r="R146"/>
    </row>
    <row r="147" spans="18:18" x14ac:dyDescent="0.2">
      <c r="R147"/>
    </row>
    <row r="148" spans="18:18" x14ac:dyDescent="0.2">
      <c r="R148"/>
    </row>
    <row r="149" spans="18:18" x14ac:dyDescent="0.2">
      <c r="R149"/>
    </row>
    <row r="150" spans="18:18" x14ac:dyDescent="0.2">
      <c r="R150"/>
    </row>
    <row r="151" spans="18:18" x14ac:dyDescent="0.2">
      <c r="R151"/>
    </row>
    <row r="152" spans="18:18" x14ac:dyDescent="0.2">
      <c r="R152"/>
    </row>
    <row r="153" spans="18:18" x14ac:dyDescent="0.2">
      <c r="R153"/>
    </row>
    <row r="154" spans="18:18" x14ac:dyDescent="0.2">
      <c r="R154"/>
    </row>
    <row r="155" spans="18:18" x14ac:dyDescent="0.2">
      <c r="R155"/>
    </row>
    <row r="156" spans="18:18" x14ac:dyDescent="0.2">
      <c r="R156"/>
    </row>
    <row r="157" spans="18:18" x14ac:dyDescent="0.2">
      <c r="R157"/>
    </row>
    <row r="158" spans="18:18" x14ac:dyDescent="0.2">
      <c r="R158"/>
    </row>
    <row r="159" spans="18:18" x14ac:dyDescent="0.2">
      <c r="R159"/>
    </row>
    <row r="160" spans="18:18" ht="20.100000000000001" customHeight="1" x14ac:dyDescent="0.2">
      <c r="R160"/>
    </row>
    <row r="161" spans="18:18" x14ac:dyDescent="0.2">
      <c r="R161"/>
    </row>
    <row r="162" spans="18:18" x14ac:dyDescent="0.2">
      <c r="R162"/>
    </row>
    <row r="163" spans="18:18" x14ac:dyDescent="0.2">
      <c r="R163"/>
    </row>
    <row r="164" spans="18:18" x14ac:dyDescent="0.2">
      <c r="R164"/>
    </row>
    <row r="165" spans="18:18" x14ac:dyDescent="0.2">
      <c r="R165"/>
    </row>
    <row r="166" spans="18:18" x14ac:dyDescent="0.2">
      <c r="R166"/>
    </row>
    <row r="167" spans="18:18" x14ac:dyDescent="0.2">
      <c r="R167"/>
    </row>
    <row r="168" spans="18:18" x14ac:dyDescent="0.2">
      <c r="R168"/>
    </row>
    <row r="169" spans="18:18" x14ac:dyDescent="0.2">
      <c r="R169"/>
    </row>
    <row r="170" spans="18:18" x14ac:dyDescent="0.2">
      <c r="R170"/>
    </row>
    <row r="171" spans="18:18" x14ac:dyDescent="0.2">
      <c r="R171"/>
    </row>
    <row r="172" spans="18:18" x14ac:dyDescent="0.2">
      <c r="R172"/>
    </row>
    <row r="173" spans="18:18" x14ac:dyDescent="0.2">
      <c r="R173"/>
    </row>
    <row r="174" spans="18:18" x14ac:dyDescent="0.2">
      <c r="R174"/>
    </row>
    <row r="175" spans="18:18" x14ac:dyDescent="0.2">
      <c r="R175"/>
    </row>
    <row r="176" spans="18:18" x14ac:dyDescent="0.2">
      <c r="R176"/>
    </row>
    <row r="177" spans="18:18" x14ac:dyDescent="0.2">
      <c r="R177"/>
    </row>
    <row r="178" spans="18:18" x14ac:dyDescent="0.2">
      <c r="R178"/>
    </row>
    <row r="179" spans="18:18" x14ac:dyDescent="0.2">
      <c r="R179"/>
    </row>
    <row r="180" spans="18:18" x14ac:dyDescent="0.2">
      <c r="R180"/>
    </row>
    <row r="181" spans="18:18" ht="20.100000000000001" customHeight="1" x14ac:dyDescent="0.2">
      <c r="R181"/>
    </row>
    <row r="182" spans="18:18" x14ac:dyDescent="0.2">
      <c r="R182"/>
    </row>
    <row r="183" spans="18:18" x14ac:dyDescent="0.2">
      <c r="R183"/>
    </row>
    <row r="184" spans="18:18" x14ac:dyDescent="0.2">
      <c r="R184"/>
    </row>
    <row r="185" spans="18:18" x14ac:dyDescent="0.2">
      <c r="R185"/>
    </row>
    <row r="186" spans="18:18" x14ac:dyDescent="0.2">
      <c r="R186"/>
    </row>
    <row r="187" spans="18:18" x14ac:dyDescent="0.2">
      <c r="R187"/>
    </row>
    <row r="188" spans="18:18" x14ac:dyDescent="0.2">
      <c r="R188"/>
    </row>
    <row r="189" spans="18:18" x14ac:dyDescent="0.2">
      <c r="R189"/>
    </row>
    <row r="190" spans="18:18" x14ac:dyDescent="0.2">
      <c r="R190"/>
    </row>
    <row r="191" spans="18:18" x14ac:dyDescent="0.2">
      <c r="R191"/>
    </row>
    <row r="192" spans="18:18" x14ac:dyDescent="0.2">
      <c r="R192"/>
    </row>
    <row r="193" spans="18:18" x14ac:dyDescent="0.2">
      <c r="R193"/>
    </row>
    <row r="194" spans="18:18" x14ac:dyDescent="0.2">
      <c r="R194"/>
    </row>
    <row r="195" spans="18:18" x14ac:dyDescent="0.2">
      <c r="R195"/>
    </row>
    <row r="196" spans="18:18" x14ac:dyDescent="0.2">
      <c r="R196"/>
    </row>
    <row r="197" spans="18:18" x14ac:dyDescent="0.2">
      <c r="R197"/>
    </row>
    <row r="198" spans="18:18" x14ac:dyDescent="0.2">
      <c r="R198"/>
    </row>
    <row r="199" spans="18:18" x14ac:dyDescent="0.2">
      <c r="R199"/>
    </row>
    <row r="200" spans="18:18" x14ac:dyDescent="0.2">
      <c r="R200"/>
    </row>
    <row r="201" spans="18:18" x14ac:dyDescent="0.2">
      <c r="R201"/>
    </row>
    <row r="202" spans="18:18" ht="20.100000000000001" customHeight="1" x14ac:dyDescent="0.2">
      <c r="R202"/>
    </row>
    <row r="203" spans="18:18" x14ac:dyDescent="0.2">
      <c r="R203"/>
    </row>
    <row r="204" spans="18:18" x14ac:dyDescent="0.2">
      <c r="R204"/>
    </row>
    <row r="205" spans="18:18" x14ac:dyDescent="0.2">
      <c r="R205"/>
    </row>
    <row r="206" spans="18:18" x14ac:dyDescent="0.2">
      <c r="R206"/>
    </row>
    <row r="207" spans="18:18" x14ac:dyDescent="0.2">
      <c r="R207"/>
    </row>
    <row r="208" spans="18:18" x14ac:dyDescent="0.2">
      <c r="R208"/>
    </row>
    <row r="209" spans="18:18" x14ac:dyDescent="0.2">
      <c r="R209"/>
    </row>
    <row r="210" spans="18:18" x14ac:dyDescent="0.2">
      <c r="R210"/>
    </row>
    <row r="211" spans="18:18" x14ac:dyDescent="0.2">
      <c r="R211"/>
    </row>
    <row r="212" spans="18:18" x14ac:dyDescent="0.2">
      <c r="R212"/>
    </row>
    <row r="213" spans="18:18" x14ac:dyDescent="0.2">
      <c r="R213"/>
    </row>
    <row r="214" spans="18:18" x14ac:dyDescent="0.2">
      <c r="R214"/>
    </row>
    <row r="215" spans="18:18" x14ac:dyDescent="0.2">
      <c r="R215"/>
    </row>
    <row r="216" spans="18:18" x14ac:dyDescent="0.2">
      <c r="R216"/>
    </row>
    <row r="217" spans="18:18" x14ac:dyDescent="0.2">
      <c r="R217"/>
    </row>
    <row r="218" spans="18:18" x14ac:dyDescent="0.2">
      <c r="R218"/>
    </row>
    <row r="219" spans="18:18" x14ac:dyDescent="0.2">
      <c r="R219"/>
    </row>
    <row r="220" spans="18:18" x14ac:dyDescent="0.2">
      <c r="R220"/>
    </row>
    <row r="221" spans="18:18" x14ac:dyDescent="0.2">
      <c r="R221"/>
    </row>
    <row r="222" spans="18:18" x14ac:dyDescent="0.2">
      <c r="R222"/>
    </row>
    <row r="223" spans="18:18" ht="20.100000000000001" customHeight="1" x14ac:dyDescent="0.2">
      <c r="R223"/>
    </row>
    <row r="224" spans="18:18" x14ac:dyDescent="0.2">
      <c r="R224"/>
    </row>
    <row r="225" spans="18:18" x14ac:dyDescent="0.2">
      <c r="R225"/>
    </row>
    <row r="226" spans="18:18" x14ac:dyDescent="0.2">
      <c r="R226"/>
    </row>
    <row r="227" spans="18:18" x14ac:dyDescent="0.2">
      <c r="R227"/>
    </row>
    <row r="228" spans="18:18" x14ac:dyDescent="0.2">
      <c r="R228"/>
    </row>
    <row r="229" spans="18:18" x14ac:dyDescent="0.2">
      <c r="R229"/>
    </row>
    <row r="230" spans="18:18" x14ac:dyDescent="0.2">
      <c r="R230"/>
    </row>
    <row r="231" spans="18:18" x14ac:dyDescent="0.2">
      <c r="R231"/>
    </row>
    <row r="232" spans="18:18" x14ac:dyDescent="0.2">
      <c r="R232"/>
    </row>
    <row r="233" spans="18:18" x14ac:dyDescent="0.2">
      <c r="R233"/>
    </row>
    <row r="234" spans="18:18" x14ac:dyDescent="0.2">
      <c r="R234"/>
    </row>
    <row r="235" spans="18:18" x14ac:dyDescent="0.2">
      <c r="R235"/>
    </row>
    <row r="236" spans="18:18" x14ac:dyDescent="0.2">
      <c r="R236"/>
    </row>
    <row r="237" spans="18:18" x14ac:dyDescent="0.2">
      <c r="R237"/>
    </row>
    <row r="238" spans="18:18" x14ac:dyDescent="0.2">
      <c r="R238"/>
    </row>
    <row r="239" spans="18:18" x14ac:dyDescent="0.2">
      <c r="R239"/>
    </row>
    <row r="240" spans="18:18" x14ac:dyDescent="0.2">
      <c r="R240"/>
    </row>
    <row r="241" spans="18:18" x14ac:dyDescent="0.2">
      <c r="R241"/>
    </row>
    <row r="242" spans="18:18" x14ac:dyDescent="0.2">
      <c r="R242"/>
    </row>
    <row r="243" spans="18:18" x14ac:dyDescent="0.2">
      <c r="R243"/>
    </row>
    <row r="244" spans="18:18" x14ac:dyDescent="0.2">
      <c r="R244"/>
    </row>
    <row r="245" spans="18:18" x14ac:dyDescent="0.2">
      <c r="R245"/>
    </row>
    <row r="246" spans="18:18" x14ac:dyDescent="0.2">
      <c r="R246"/>
    </row>
    <row r="247" spans="18:18" x14ac:dyDescent="0.2">
      <c r="R247"/>
    </row>
    <row r="248" spans="18:18" x14ac:dyDescent="0.2">
      <c r="R248"/>
    </row>
    <row r="249" spans="18:18" x14ac:dyDescent="0.2">
      <c r="R249"/>
    </row>
    <row r="250" spans="18:18" x14ac:dyDescent="0.2">
      <c r="R250"/>
    </row>
    <row r="251" spans="18:18" x14ac:dyDescent="0.2">
      <c r="R251"/>
    </row>
    <row r="252" spans="18:18" x14ac:dyDescent="0.2">
      <c r="R252"/>
    </row>
    <row r="253" spans="18:18" x14ac:dyDescent="0.2">
      <c r="R253"/>
    </row>
    <row r="254" spans="18:18" x14ac:dyDescent="0.2">
      <c r="R254"/>
    </row>
    <row r="255" spans="18:18" x14ac:dyDescent="0.2">
      <c r="R255"/>
    </row>
    <row r="256" spans="18:18" x14ac:dyDescent="0.2">
      <c r="R256"/>
    </row>
    <row r="257" spans="18:18" x14ac:dyDescent="0.2">
      <c r="R257"/>
    </row>
    <row r="258" spans="18:18" x14ac:dyDescent="0.2">
      <c r="R258"/>
    </row>
    <row r="259" spans="18:18" x14ac:dyDescent="0.2">
      <c r="R259"/>
    </row>
    <row r="260" spans="18:18" x14ac:dyDescent="0.2">
      <c r="R260"/>
    </row>
    <row r="261" spans="18:18" x14ac:dyDescent="0.2">
      <c r="R261"/>
    </row>
    <row r="262" spans="18:18" x14ac:dyDescent="0.2">
      <c r="R262"/>
    </row>
    <row r="263" spans="18:18" x14ac:dyDescent="0.2">
      <c r="R263"/>
    </row>
    <row r="264" spans="18:18" x14ac:dyDescent="0.2">
      <c r="R264"/>
    </row>
    <row r="265" spans="18:18" x14ac:dyDescent="0.2">
      <c r="R265"/>
    </row>
    <row r="266" spans="18:18" x14ac:dyDescent="0.2">
      <c r="R266"/>
    </row>
    <row r="267" spans="18:18" x14ac:dyDescent="0.2">
      <c r="R267"/>
    </row>
    <row r="268" spans="18:18" x14ac:dyDescent="0.2">
      <c r="R268"/>
    </row>
    <row r="269" spans="18:18" x14ac:dyDescent="0.2">
      <c r="R269"/>
    </row>
    <row r="270" spans="18:18" x14ac:dyDescent="0.2">
      <c r="R270"/>
    </row>
    <row r="271" spans="18:18" x14ac:dyDescent="0.2">
      <c r="R271"/>
    </row>
    <row r="272" spans="18:18" x14ac:dyDescent="0.2">
      <c r="R272"/>
    </row>
    <row r="273" spans="18:18" x14ac:dyDescent="0.2">
      <c r="R273"/>
    </row>
    <row r="274" spans="18:18" x14ac:dyDescent="0.2">
      <c r="R274"/>
    </row>
    <row r="275" spans="18:18" x14ac:dyDescent="0.2">
      <c r="R275"/>
    </row>
    <row r="276" spans="18:18" x14ac:dyDescent="0.2">
      <c r="R276"/>
    </row>
    <row r="277" spans="18:18" x14ac:dyDescent="0.2">
      <c r="R277"/>
    </row>
    <row r="278" spans="18:18" x14ac:dyDescent="0.2">
      <c r="R278"/>
    </row>
    <row r="279" spans="18:18" x14ac:dyDescent="0.2">
      <c r="R279"/>
    </row>
    <row r="280" spans="18:18" x14ac:dyDescent="0.2">
      <c r="R280"/>
    </row>
    <row r="281" spans="18:18" x14ac:dyDescent="0.2">
      <c r="R281"/>
    </row>
    <row r="282" spans="18:18" x14ac:dyDescent="0.2">
      <c r="R282"/>
    </row>
    <row r="283" spans="18:18" x14ac:dyDescent="0.2">
      <c r="R283"/>
    </row>
    <row r="284" spans="18:18" x14ac:dyDescent="0.2">
      <c r="R284"/>
    </row>
    <row r="285" spans="18:18" x14ac:dyDescent="0.2">
      <c r="R285"/>
    </row>
    <row r="286" spans="18:18" x14ac:dyDescent="0.2">
      <c r="R286"/>
    </row>
    <row r="287" spans="18:18" x14ac:dyDescent="0.2">
      <c r="R287"/>
    </row>
    <row r="288" spans="18:18" x14ac:dyDescent="0.2">
      <c r="R288"/>
    </row>
    <row r="289" spans="18:18" x14ac:dyDescent="0.2">
      <c r="R289"/>
    </row>
    <row r="290" spans="18:18" x14ac:dyDescent="0.2">
      <c r="R290"/>
    </row>
    <row r="291" spans="18:18" x14ac:dyDescent="0.2">
      <c r="R291"/>
    </row>
    <row r="292" spans="18:18" x14ac:dyDescent="0.2">
      <c r="R292"/>
    </row>
    <row r="293" spans="18:18" x14ac:dyDescent="0.2">
      <c r="R293"/>
    </row>
    <row r="294" spans="18:18" x14ac:dyDescent="0.2">
      <c r="R294"/>
    </row>
    <row r="295" spans="18:18" x14ac:dyDescent="0.2">
      <c r="R295"/>
    </row>
    <row r="296" spans="18:18" x14ac:dyDescent="0.2">
      <c r="R296"/>
    </row>
  </sheetData>
  <phoneticPr fontId="0" type="noConversion"/>
  <pageMargins left="0.74803149606299213" right="0.74803149606299213" top="0.9055118110236221" bottom="0.98425196850393704" header="0.51181102362204722" footer="0.51181102362204722"/>
  <pageSetup scale="68" fitToWidth="0" fitToHeight="0" orientation="landscape" r:id="rId1"/>
  <headerFooter alignWithMargins="0">
    <oddFooter>&amp;L&amp;"Times New Roman,Bold Italic"&amp;12FSM Compact Economic Report - FY 2010&amp;RPage S&amp;P  of  &amp;N</oddFooter>
  </headerFooter>
  <rowBreaks count="3" manualBreakCount="3">
    <brk id="48" min="2" max="24" man="1"/>
    <brk id="95" min="2" max="24" man="1"/>
    <brk id="160" max="22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CN31"/>
  <sheetViews>
    <sheetView zoomScale="80" zoomScaleNormal="80" zoomScaleSheetLayoutView="80" workbookViewId="0">
      <pane xSplit="8" ySplit="3" topLeftCell="I4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outlineLevelCol="1" x14ac:dyDescent="0.2"/>
  <cols>
    <col min="1" max="1" width="42" customWidth="1"/>
    <col min="2" max="6" width="7.7109375" hidden="1" customWidth="1"/>
    <col min="7" max="8" width="7.7109375" hidden="1" customWidth="1" outlineLevel="1"/>
    <col min="9" max="9" width="7.7109375" customWidth="1" collapsed="1"/>
    <col min="10" max="12" width="7.7109375" hidden="1" customWidth="1" outlineLevel="1"/>
    <col min="13" max="13" width="7.7109375" customWidth="1" collapsed="1"/>
    <col min="14" max="16" width="7.7109375" hidden="1" customWidth="1" outlineLevel="1"/>
    <col min="17" max="17" width="7.7109375" customWidth="1" collapsed="1"/>
    <col min="18" max="20" width="7.7109375" hidden="1" customWidth="1" outlineLevel="1"/>
    <col min="21" max="21" width="7.7109375" customWidth="1" collapsed="1"/>
    <col min="22" max="24" width="7.7109375" hidden="1" customWidth="1" outlineLevel="1"/>
    <col min="25" max="25" width="7.7109375" customWidth="1" collapsed="1"/>
    <col min="26" max="28" width="7.7109375" hidden="1" customWidth="1" outlineLevel="1"/>
    <col min="29" max="29" width="7.7109375" customWidth="1" collapsed="1"/>
    <col min="30" max="32" width="7.7109375" hidden="1" customWidth="1" outlineLevel="1"/>
    <col min="33" max="33" width="7.7109375" customWidth="1" collapsed="1"/>
    <col min="34" max="36" width="7.7109375" hidden="1" customWidth="1" outlineLevel="1"/>
    <col min="37" max="37" width="7.7109375" customWidth="1" collapsed="1"/>
    <col min="38" max="40" width="7.7109375" hidden="1" customWidth="1" outlineLevel="1"/>
    <col min="41" max="41" width="7.7109375" customWidth="1" collapsed="1"/>
    <col min="42" max="44" width="7.7109375" hidden="1" customWidth="1" outlineLevel="1"/>
    <col min="45" max="45" width="7.7109375" customWidth="1" collapsed="1"/>
    <col min="46" max="48" width="7.7109375" hidden="1" customWidth="1" outlineLevel="1"/>
    <col min="49" max="49" width="7.7109375" customWidth="1" collapsed="1"/>
    <col min="50" max="52" width="7.7109375" hidden="1" customWidth="1" outlineLevel="1"/>
    <col min="53" max="53" width="7.7109375" customWidth="1" collapsed="1"/>
    <col min="54" max="56" width="7.7109375" hidden="1" customWidth="1" outlineLevel="1"/>
    <col min="57" max="57" width="7.7109375" customWidth="1" collapsed="1"/>
    <col min="58" max="60" width="7.7109375" hidden="1" customWidth="1" outlineLevel="1"/>
    <col min="61" max="61" width="7.7109375" customWidth="1" collapsed="1"/>
    <col min="62" max="63" width="7.7109375" hidden="1" customWidth="1" outlineLevel="1"/>
    <col min="64" max="64" width="7.28515625" hidden="1" customWidth="1" outlineLevel="1"/>
    <col min="65" max="65" width="7.7109375" customWidth="1" collapsed="1"/>
    <col min="66" max="68" width="7.7109375" hidden="1" customWidth="1" outlineLevel="1" collapsed="1"/>
    <col min="69" max="69" width="7.7109375" customWidth="1" collapsed="1"/>
    <col min="70" max="70" width="7.7109375" hidden="1" customWidth="1" outlineLevel="1"/>
    <col min="71" max="71" width="7.7109375" style="8" hidden="1" customWidth="1" outlineLevel="1"/>
    <col min="72" max="72" width="7.7109375" style="8" hidden="1" customWidth="1" outlineLevel="1" collapsed="1"/>
    <col min="73" max="92" width="7.7109375" style="8" customWidth="1" collapsed="1"/>
  </cols>
  <sheetData>
    <row r="1" spans="1:92" s="2" customFormat="1" ht="20.100000000000001" customHeight="1" x14ac:dyDescent="0.2">
      <c r="A1" s="590" t="s">
        <v>750</v>
      </c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</row>
    <row r="2" spans="1:92" s="2" customFormat="1" ht="20.100000000000001" customHeight="1" x14ac:dyDescent="0.2">
      <c r="A2" s="233" t="s">
        <v>431</v>
      </c>
      <c r="B2" s="111">
        <v>1990</v>
      </c>
      <c r="C2" s="111">
        <v>1991</v>
      </c>
      <c r="D2" s="111">
        <v>1992</v>
      </c>
      <c r="E2" s="111">
        <v>1993</v>
      </c>
      <c r="F2" s="112">
        <v>1994</v>
      </c>
      <c r="G2" s="112">
        <v>1995</v>
      </c>
      <c r="H2" s="112">
        <v>1995</v>
      </c>
      <c r="I2" s="112">
        <v>1995</v>
      </c>
      <c r="J2" s="112">
        <v>1995</v>
      </c>
      <c r="K2" s="112">
        <v>1996</v>
      </c>
      <c r="L2" s="112">
        <v>1996</v>
      </c>
      <c r="M2" s="112">
        <v>1996</v>
      </c>
      <c r="N2" s="112">
        <v>1996</v>
      </c>
      <c r="O2" s="112">
        <v>1997</v>
      </c>
      <c r="P2" s="112">
        <v>1997</v>
      </c>
      <c r="Q2" s="112">
        <v>1997</v>
      </c>
      <c r="R2" s="112">
        <v>1997</v>
      </c>
      <c r="S2" s="112">
        <v>1998</v>
      </c>
      <c r="T2" s="112">
        <v>1998</v>
      </c>
      <c r="U2" s="112">
        <v>1998</v>
      </c>
      <c r="V2" s="112">
        <v>1998</v>
      </c>
      <c r="W2" s="112">
        <v>1999</v>
      </c>
      <c r="X2" s="112">
        <v>1999</v>
      </c>
      <c r="Y2" s="113">
        <v>1999</v>
      </c>
      <c r="Z2" s="113">
        <v>1999</v>
      </c>
      <c r="AA2" s="113">
        <v>2000</v>
      </c>
      <c r="AB2" s="113">
        <v>2000</v>
      </c>
      <c r="AC2" s="113">
        <v>2000</v>
      </c>
      <c r="AD2" s="113">
        <v>2000</v>
      </c>
      <c r="AE2" s="113">
        <v>2001</v>
      </c>
      <c r="AF2" s="113">
        <v>2001</v>
      </c>
      <c r="AG2" s="113">
        <v>2001</v>
      </c>
      <c r="AH2" s="113">
        <v>2001</v>
      </c>
      <c r="AI2" s="113">
        <v>2002</v>
      </c>
      <c r="AJ2" s="114">
        <v>2002</v>
      </c>
      <c r="AK2" s="114">
        <v>2002</v>
      </c>
      <c r="AL2" s="114">
        <v>2002</v>
      </c>
      <c r="AM2" s="114">
        <v>2003</v>
      </c>
      <c r="AN2" s="114">
        <v>2003</v>
      </c>
      <c r="AO2" s="114">
        <v>2003</v>
      </c>
      <c r="AP2" s="114">
        <v>2003</v>
      </c>
      <c r="AQ2" s="114">
        <v>2004</v>
      </c>
      <c r="AR2" s="114">
        <v>2004</v>
      </c>
      <c r="AS2" s="114">
        <v>2004</v>
      </c>
      <c r="AT2" s="114">
        <v>2004</v>
      </c>
      <c r="AU2" s="114">
        <v>2005</v>
      </c>
      <c r="AV2" s="114">
        <v>2005</v>
      </c>
      <c r="AW2" s="114">
        <v>2005</v>
      </c>
      <c r="AX2" s="114">
        <v>2005</v>
      </c>
      <c r="AY2" s="114">
        <v>2006</v>
      </c>
      <c r="AZ2" s="114">
        <v>2006</v>
      </c>
      <c r="BA2" s="114">
        <v>2006</v>
      </c>
      <c r="BB2" s="114">
        <v>2006</v>
      </c>
      <c r="BC2" s="114">
        <v>2007</v>
      </c>
      <c r="BD2" s="114">
        <v>2007</v>
      </c>
      <c r="BE2" s="114">
        <v>2007</v>
      </c>
      <c r="BF2" s="114">
        <v>2007</v>
      </c>
      <c r="BG2" s="114">
        <v>2008</v>
      </c>
      <c r="BH2" s="114">
        <v>2008</v>
      </c>
      <c r="BI2" s="114">
        <v>2008</v>
      </c>
      <c r="BJ2" s="114">
        <v>2008</v>
      </c>
      <c r="BK2" s="114">
        <v>2009</v>
      </c>
      <c r="BL2" s="114">
        <v>2009</v>
      </c>
      <c r="BM2" s="114">
        <v>2009</v>
      </c>
      <c r="BN2" s="114">
        <v>2009</v>
      </c>
      <c r="BO2" s="114">
        <v>2010</v>
      </c>
      <c r="BP2" s="114">
        <v>2010</v>
      </c>
      <c r="BQ2" s="114">
        <v>2010</v>
      </c>
      <c r="BR2" s="114">
        <v>2010</v>
      </c>
      <c r="BS2" s="461"/>
      <c r="BT2" s="461"/>
      <c r="BU2" s="461"/>
      <c r="BV2" s="461"/>
      <c r="BW2" s="461"/>
      <c r="BX2" s="461"/>
      <c r="BY2" s="461"/>
      <c r="BZ2" s="461"/>
      <c r="CA2" s="461"/>
      <c r="CB2" s="461"/>
      <c r="CC2" s="461"/>
      <c r="CD2" s="461"/>
      <c r="CE2" s="461"/>
      <c r="CF2" s="461"/>
      <c r="CG2" s="461"/>
      <c r="CH2" s="461"/>
      <c r="CI2" s="461"/>
      <c r="CJ2" s="461"/>
      <c r="CK2" s="461"/>
      <c r="CL2" s="461"/>
      <c r="CM2" s="461"/>
      <c r="CN2" s="461"/>
    </row>
    <row r="3" spans="1:92" s="2" customFormat="1" ht="20.100000000000001" customHeight="1" x14ac:dyDescent="0.2">
      <c r="A3" s="47"/>
      <c r="B3" s="115" t="s">
        <v>121</v>
      </c>
      <c r="C3" s="115" t="s">
        <v>121</v>
      </c>
      <c r="D3" s="115" t="s">
        <v>121</v>
      </c>
      <c r="E3" s="115" t="s">
        <v>121</v>
      </c>
      <c r="F3" s="116" t="s">
        <v>121</v>
      </c>
      <c r="G3" s="116" t="s">
        <v>122</v>
      </c>
      <c r="H3" s="116" t="s">
        <v>123</v>
      </c>
      <c r="I3" s="117" t="s">
        <v>124</v>
      </c>
      <c r="J3" s="117" t="s">
        <v>121</v>
      </c>
      <c r="K3" s="117" t="s">
        <v>122</v>
      </c>
      <c r="L3" s="117" t="s">
        <v>123</v>
      </c>
      <c r="M3" s="117" t="s">
        <v>124</v>
      </c>
      <c r="N3" s="117" t="s">
        <v>121</v>
      </c>
      <c r="O3" s="117" t="s">
        <v>122</v>
      </c>
      <c r="P3" s="117" t="s">
        <v>123</v>
      </c>
      <c r="Q3" s="116" t="s">
        <v>124</v>
      </c>
      <c r="R3" s="116" t="s">
        <v>121</v>
      </c>
      <c r="S3" s="116" t="s">
        <v>122</v>
      </c>
      <c r="T3" s="116" t="s">
        <v>123</v>
      </c>
      <c r="U3" s="116" t="s">
        <v>124</v>
      </c>
      <c r="V3" s="116" t="s">
        <v>121</v>
      </c>
      <c r="W3" s="116" t="s">
        <v>125</v>
      </c>
      <c r="X3" s="116" t="s">
        <v>123</v>
      </c>
      <c r="Y3" s="117" t="s">
        <v>124</v>
      </c>
      <c r="Z3" s="117" t="s">
        <v>121</v>
      </c>
      <c r="AA3" s="117" t="s">
        <v>125</v>
      </c>
      <c r="AB3" s="117" t="s">
        <v>123</v>
      </c>
      <c r="AC3" s="117" t="s">
        <v>124</v>
      </c>
      <c r="AD3" s="117" t="s">
        <v>121</v>
      </c>
      <c r="AE3" s="117" t="s">
        <v>125</v>
      </c>
      <c r="AF3" s="116" t="s">
        <v>123</v>
      </c>
      <c r="AG3" s="116" t="s">
        <v>124</v>
      </c>
      <c r="AH3" s="116" t="s">
        <v>121</v>
      </c>
      <c r="AI3" s="116" t="s">
        <v>125</v>
      </c>
      <c r="AJ3" s="116" t="s">
        <v>123</v>
      </c>
      <c r="AK3" s="116" t="s">
        <v>124</v>
      </c>
      <c r="AL3" s="116" t="s">
        <v>121</v>
      </c>
      <c r="AM3" s="116" t="s">
        <v>125</v>
      </c>
      <c r="AN3" s="116" t="s">
        <v>123</v>
      </c>
      <c r="AO3" s="116" t="s">
        <v>124</v>
      </c>
      <c r="AP3" s="116" t="s">
        <v>121</v>
      </c>
      <c r="AQ3" s="116" t="s">
        <v>125</v>
      </c>
      <c r="AR3" s="116" t="s">
        <v>126</v>
      </c>
      <c r="AS3" s="116" t="s">
        <v>124</v>
      </c>
      <c r="AT3" s="116" t="s">
        <v>121</v>
      </c>
      <c r="AU3" s="116" t="s">
        <v>125</v>
      </c>
      <c r="AV3" s="116" t="s">
        <v>126</v>
      </c>
      <c r="AW3" s="116" t="s">
        <v>124</v>
      </c>
      <c r="AX3" s="116" t="s">
        <v>121</v>
      </c>
      <c r="AY3" s="116" t="s">
        <v>125</v>
      </c>
      <c r="AZ3" s="116" t="s">
        <v>123</v>
      </c>
      <c r="BA3" s="116" t="s">
        <v>124</v>
      </c>
      <c r="BB3" s="116" t="s">
        <v>121</v>
      </c>
      <c r="BC3" s="116" t="s">
        <v>125</v>
      </c>
      <c r="BD3" s="116" t="s">
        <v>123</v>
      </c>
      <c r="BE3" s="116" t="s">
        <v>124</v>
      </c>
      <c r="BF3" s="116" t="s">
        <v>121</v>
      </c>
      <c r="BG3" s="116" t="s">
        <v>125</v>
      </c>
      <c r="BH3" s="116" t="s">
        <v>123</v>
      </c>
      <c r="BI3" s="116" t="s">
        <v>124</v>
      </c>
      <c r="BJ3" s="116" t="s">
        <v>121</v>
      </c>
      <c r="BK3" s="116" t="s">
        <v>125</v>
      </c>
      <c r="BL3" s="116" t="s">
        <v>123</v>
      </c>
      <c r="BM3" s="116" t="s">
        <v>124</v>
      </c>
      <c r="BN3" s="116" t="s">
        <v>121</v>
      </c>
      <c r="BO3" s="116" t="s">
        <v>125</v>
      </c>
      <c r="BP3" s="116" t="s">
        <v>123</v>
      </c>
      <c r="BQ3" s="116" t="s">
        <v>124</v>
      </c>
      <c r="BR3" s="116" t="s">
        <v>121</v>
      </c>
      <c r="BS3" s="462"/>
      <c r="BT3" s="462"/>
      <c r="BU3" s="462"/>
      <c r="BV3" s="462"/>
      <c r="BW3" s="462"/>
      <c r="BX3" s="462"/>
      <c r="BY3" s="462"/>
      <c r="BZ3" s="462"/>
      <c r="CA3" s="462"/>
      <c r="CB3" s="462"/>
      <c r="CC3" s="462"/>
      <c r="CD3" s="462"/>
      <c r="CE3" s="462"/>
      <c r="CF3" s="462"/>
      <c r="CG3" s="462"/>
      <c r="CH3" s="462"/>
      <c r="CI3" s="462"/>
      <c r="CJ3" s="462"/>
      <c r="CK3" s="462"/>
      <c r="CL3" s="462"/>
      <c r="CM3" s="462"/>
      <c r="CN3" s="462"/>
    </row>
    <row r="4" spans="1:92" s="118" customFormat="1" ht="24.95" customHeight="1" x14ac:dyDescent="0.2">
      <c r="A4" s="118" t="s">
        <v>127</v>
      </c>
      <c r="B4" s="119">
        <v>29.373000000000001</v>
      </c>
      <c r="C4" s="120">
        <v>38.027999999999999</v>
      </c>
      <c r="D4" s="120">
        <v>47.027000000000001</v>
      </c>
      <c r="E4" s="120">
        <v>129.13</v>
      </c>
      <c r="F4" s="120">
        <v>126.251</v>
      </c>
      <c r="G4" s="120">
        <v>129.392</v>
      </c>
      <c r="H4" s="120">
        <v>128.727</v>
      </c>
      <c r="I4" s="120">
        <v>128.661</v>
      </c>
      <c r="J4" s="120">
        <v>129.435</v>
      </c>
      <c r="K4" s="120">
        <v>130.24700000000001</v>
      </c>
      <c r="L4" s="120">
        <v>129.029</v>
      </c>
      <c r="M4" s="120">
        <v>127.843</v>
      </c>
      <c r="N4" s="120">
        <v>134.41999999999999</v>
      </c>
      <c r="O4" s="120">
        <v>120.399</v>
      </c>
      <c r="P4" s="120">
        <v>117.905</v>
      </c>
      <c r="Q4" s="120">
        <v>123.76900000000001</v>
      </c>
      <c r="R4" s="120">
        <v>135.495</v>
      </c>
      <c r="S4" s="120">
        <v>134.137</v>
      </c>
      <c r="T4" s="120">
        <v>139.25800000000001</v>
      </c>
      <c r="U4" s="120">
        <v>135.76499999999999</v>
      </c>
      <c r="V4" s="120">
        <v>135.99700000000001</v>
      </c>
      <c r="W4" s="120">
        <v>132.24100000000001</v>
      </c>
      <c r="X4" s="120">
        <v>131.76</v>
      </c>
      <c r="Y4" s="120">
        <v>134.179</v>
      </c>
      <c r="Z4" s="120">
        <v>141.32900000000001</v>
      </c>
      <c r="AA4" s="120">
        <v>142.97</v>
      </c>
      <c r="AB4" s="120">
        <v>139.851</v>
      </c>
      <c r="AC4" s="120">
        <v>136.958</v>
      </c>
      <c r="AD4" s="120">
        <v>139.11600000000001</v>
      </c>
      <c r="AE4" s="120">
        <v>139.28399999999999</v>
      </c>
      <c r="AF4" s="120">
        <v>140.07599999999999</v>
      </c>
      <c r="AG4" s="120">
        <v>138.64599999999999</v>
      </c>
      <c r="AH4" s="120">
        <v>142.845</v>
      </c>
      <c r="AI4" s="120">
        <v>137.86699999999999</v>
      </c>
      <c r="AJ4" s="120">
        <v>130.77500000000001</v>
      </c>
      <c r="AK4" s="120">
        <v>128.32900000000001</v>
      </c>
      <c r="AL4" s="120">
        <v>139.274</v>
      </c>
      <c r="AM4" s="120">
        <v>144.876</v>
      </c>
      <c r="AN4" s="120">
        <v>138.76499999999999</v>
      </c>
      <c r="AO4" s="120">
        <v>137.078</v>
      </c>
      <c r="AP4" s="120">
        <v>132.82599999999999</v>
      </c>
      <c r="AQ4" s="120">
        <v>138.108</v>
      </c>
      <c r="AR4" s="120">
        <v>139.05000000000001</v>
      </c>
      <c r="AS4" s="120">
        <v>131.215</v>
      </c>
      <c r="AT4" s="120">
        <v>135.85499999999999</v>
      </c>
      <c r="AU4" s="120">
        <v>132.905</v>
      </c>
      <c r="AV4" s="120">
        <v>135.53399999999999</v>
      </c>
      <c r="AW4" s="120">
        <v>128.429</v>
      </c>
      <c r="AX4" s="120">
        <v>135.68600000000001</v>
      </c>
      <c r="AY4" s="120">
        <v>136.084</v>
      </c>
      <c r="AZ4" s="120">
        <v>135.446</v>
      </c>
      <c r="BA4" s="120">
        <v>132.43100000000001</v>
      </c>
      <c r="BB4" s="120">
        <v>135.68899999999999</v>
      </c>
      <c r="BC4" s="120">
        <v>135.65600000000001</v>
      </c>
      <c r="BD4" s="120">
        <v>140.999</v>
      </c>
      <c r="BE4" s="120">
        <v>139.411</v>
      </c>
      <c r="BF4" s="120">
        <v>143.316</v>
      </c>
      <c r="BG4" s="120">
        <v>143.92400000000001</v>
      </c>
      <c r="BH4" s="120">
        <v>148.024</v>
      </c>
      <c r="BI4" s="120">
        <v>142.625</v>
      </c>
      <c r="BJ4" s="120">
        <v>152.80799999999999</v>
      </c>
      <c r="BK4" s="120">
        <v>156.62200000000001</v>
      </c>
      <c r="BL4" s="120">
        <v>152.905</v>
      </c>
      <c r="BM4" s="120">
        <v>155.69300000000001</v>
      </c>
      <c r="BN4" s="120">
        <v>167.75200000000001</v>
      </c>
      <c r="BO4" s="120">
        <v>167.767</v>
      </c>
      <c r="BP4" s="120">
        <v>171.38800000000001</v>
      </c>
      <c r="BQ4" s="120">
        <v>178.416</v>
      </c>
      <c r="BR4" s="120">
        <v>180.45599999999999</v>
      </c>
      <c r="BS4" s="463"/>
      <c r="BT4" s="463"/>
      <c r="BU4" s="463"/>
      <c r="BV4" s="463"/>
      <c r="BW4" s="463"/>
      <c r="BX4" s="463"/>
      <c r="BY4" s="463"/>
      <c r="BZ4" s="463"/>
      <c r="CA4" s="463"/>
      <c r="CB4" s="463"/>
      <c r="CC4" s="463"/>
      <c r="CD4" s="463"/>
      <c r="CE4" s="463"/>
      <c r="CF4" s="463"/>
      <c r="CG4" s="463"/>
      <c r="CH4" s="463"/>
      <c r="CI4" s="463"/>
      <c r="CJ4" s="463"/>
      <c r="CK4" s="463"/>
      <c r="CL4" s="463"/>
      <c r="CM4" s="463"/>
      <c r="CN4" s="463"/>
    </row>
    <row r="5" spans="1:92" s="2" customFormat="1" ht="15" customHeight="1" x14ac:dyDescent="0.2">
      <c r="A5" s="121" t="s">
        <v>128</v>
      </c>
      <c r="B5" s="122"/>
      <c r="C5" s="123"/>
      <c r="D5" s="123"/>
      <c r="E5" s="123"/>
      <c r="F5" s="123"/>
      <c r="G5" s="123"/>
      <c r="H5" s="123"/>
      <c r="I5" s="123">
        <v>75.811999999999998</v>
      </c>
      <c r="J5" s="123">
        <v>72.912999999999997</v>
      </c>
      <c r="K5" s="123">
        <v>76.188000000000002</v>
      </c>
      <c r="L5" s="123">
        <v>75.881</v>
      </c>
      <c r="M5" s="123">
        <v>75.823999999999998</v>
      </c>
      <c r="N5" s="123">
        <v>83.944000000000003</v>
      </c>
      <c r="O5" s="123">
        <v>71.917000000000002</v>
      </c>
      <c r="P5" s="123">
        <v>71.108000000000004</v>
      </c>
      <c r="Q5" s="123">
        <v>78.363</v>
      </c>
      <c r="R5" s="123">
        <v>86.403000000000006</v>
      </c>
      <c r="S5" s="123">
        <v>85.186999999999998</v>
      </c>
      <c r="T5" s="123">
        <v>87.233000000000004</v>
      </c>
      <c r="U5" s="123">
        <v>83.777000000000001</v>
      </c>
      <c r="V5" s="123">
        <v>82.840999999999994</v>
      </c>
      <c r="W5" s="123">
        <v>79.200999999999993</v>
      </c>
      <c r="X5" s="123">
        <v>77.519000000000005</v>
      </c>
      <c r="Y5" s="123">
        <v>80.567999999999998</v>
      </c>
      <c r="Z5" s="123">
        <v>83.06</v>
      </c>
      <c r="AA5" s="123">
        <v>84.844999999999999</v>
      </c>
      <c r="AB5" s="123">
        <v>82.63</v>
      </c>
      <c r="AC5" s="123">
        <v>81.150999999999996</v>
      </c>
      <c r="AD5" s="123">
        <v>82.757000000000005</v>
      </c>
      <c r="AE5" s="123">
        <v>83.084999999999994</v>
      </c>
      <c r="AF5" s="123">
        <v>84.295000000000002</v>
      </c>
      <c r="AG5" s="123">
        <v>82.198999999999998</v>
      </c>
      <c r="AH5" s="123">
        <v>84.450999999999993</v>
      </c>
      <c r="AI5" s="123">
        <v>82.71</v>
      </c>
      <c r="AJ5" s="123">
        <v>79.912000000000006</v>
      </c>
      <c r="AK5" s="123">
        <v>83.492999999999995</v>
      </c>
      <c r="AL5" s="123">
        <v>98.765000000000001</v>
      </c>
      <c r="AM5" s="123">
        <v>108.762</v>
      </c>
      <c r="AN5" s="123">
        <v>106.74299999999999</v>
      </c>
      <c r="AO5" s="123">
        <v>107.672</v>
      </c>
      <c r="AP5" s="123">
        <v>105.529</v>
      </c>
      <c r="AQ5" s="123">
        <v>112.074</v>
      </c>
      <c r="AR5" s="123">
        <v>113.55200000000001</v>
      </c>
      <c r="AS5" s="123">
        <v>104.435</v>
      </c>
      <c r="AT5" s="123">
        <v>107.003</v>
      </c>
      <c r="AU5" s="123">
        <v>104.41500000000001</v>
      </c>
      <c r="AV5" s="123">
        <v>105.79300000000001</v>
      </c>
      <c r="AW5" s="123">
        <v>97.182000000000002</v>
      </c>
      <c r="AX5" s="123">
        <v>100.959</v>
      </c>
      <c r="AY5" s="123">
        <v>103.404</v>
      </c>
      <c r="AZ5" s="123">
        <v>100.508</v>
      </c>
      <c r="BA5" s="123">
        <v>96.188000000000002</v>
      </c>
      <c r="BB5" s="123">
        <v>95.61</v>
      </c>
      <c r="BC5" s="123">
        <v>95.24</v>
      </c>
      <c r="BD5" s="123">
        <v>101.021</v>
      </c>
      <c r="BE5" s="123">
        <v>97.543999999999997</v>
      </c>
      <c r="BF5" s="123">
        <v>97.835999999999999</v>
      </c>
      <c r="BG5" s="123">
        <v>100.212</v>
      </c>
      <c r="BH5" s="123">
        <v>99.835999999999999</v>
      </c>
      <c r="BI5" s="123">
        <v>86.921999999999997</v>
      </c>
      <c r="BJ5" s="123">
        <v>96.671999999999997</v>
      </c>
      <c r="BK5" s="123">
        <v>105.054</v>
      </c>
      <c r="BL5" s="123">
        <v>100.51</v>
      </c>
      <c r="BM5" s="123">
        <v>102.229</v>
      </c>
      <c r="BN5" s="123">
        <v>108.099</v>
      </c>
      <c r="BO5" s="123">
        <v>106.214</v>
      </c>
      <c r="BP5" s="123">
        <v>109.661</v>
      </c>
      <c r="BQ5" s="123">
        <v>115.33</v>
      </c>
      <c r="BR5" s="123">
        <v>115.096</v>
      </c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/>
    </row>
    <row r="6" spans="1:92" s="2" customFormat="1" ht="15" customHeight="1" x14ac:dyDescent="0.2">
      <c r="A6" s="125" t="s">
        <v>129</v>
      </c>
      <c r="B6" s="122"/>
      <c r="C6" s="123"/>
      <c r="D6" s="123"/>
      <c r="E6" s="123"/>
      <c r="F6" s="123"/>
      <c r="G6" s="123"/>
      <c r="H6" s="123"/>
      <c r="I6" s="123">
        <v>5.3849999999999998</v>
      </c>
      <c r="J6" s="123">
        <v>3.9790000000000001</v>
      </c>
      <c r="K6" s="123">
        <v>3.7709999999999999</v>
      </c>
      <c r="L6" s="123">
        <v>3.2839999999999998</v>
      </c>
      <c r="M6" s="123">
        <v>4.077</v>
      </c>
      <c r="N6" s="123">
        <v>4.3209999999999997</v>
      </c>
      <c r="O6" s="123">
        <v>4.4349999999999996</v>
      </c>
      <c r="P6" s="123">
        <v>3.6259999999999999</v>
      </c>
      <c r="Q6" s="123">
        <v>4.1920000000000002</v>
      </c>
      <c r="R6" s="123">
        <v>4.1559999999999997</v>
      </c>
      <c r="S6" s="123">
        <v>2.7480000000000002</v>
      </c>
      <c r="T6" s="123">
        <v>3.6840000000000002</v>
      </c>
      <c r="U6" s="123">
        <v>5.5060000000000002</v>
      </c>
      <c r="V6" s="123">
        <v>4.6980000000000004</v>
      </c>
      <c r="W6" s="123">
        <v>4.67</v>
      </c>
      <c r="X6" s="123">
        <v>3.5579999999999998</v>
      </c>
      <c r="Y6" s="123">
        <v>4.6349999999999998</v>
      </c>
      <c r="Z6" s="123">
        <v>6.3920000000000003</v>
      </c>
      <c r="AA6" s="123">
        <v>5.0039999999999996</v>
      </c>
      <c r="AB6" s="123">
        <v>4.9809999999999999</v>
      </c>
      <c r="AC6" s="123">
        <v>4.1849999999999996</v>
      </c>
      <c r="AD6" s="123">
        <v>5.6870000000000003</v>
      </c>
      <c r="AE6" s="123">
        <v>3.73</v>
      </c>
      <c r="AF6" s="123">
        <v>3.9289999999999998</v>
      </c>
      <c r="AG6" s="123">
        <v>4.4189999999999996</v>
      </c>
      <c r="AH6" s="123">
        <v>3.95</v>
      </c>
      <c r="AI6" s="123">
        <v>4.3049999999999997</v>
      </c>
      <c r="AJ6" s="123">
        <v>4.6100000000000003</v>
      </c>
      <c r="AK6" s="123">
        <v>5.2160000000000002</v>
      </c>
      <c r="AL6" s="123">
        <v>3.1509999999999998</v>
      </c>
      <c r="AM6" s="123">
        <v>3.9620000000000002</v>
      </c>
      <c r="AN6" s="123">
        <v>2.4380000000000002</v>
      </c>
      <c r="AO6" s="123">
        <v>3.0920000000000001</v>
      </c>
      <c r="AP6" s="123">
        <v>3.101</v>
      </c>
      <c r="AQ6" s="123">
        <v>3.488</v>
      </c>
      <c r="AR6" s="123">
        <v>3.9169999999999998</v>
      </c>
      <c r="AS6" s="123">
        <v>3.9550000000000001</v>
      </c>
      <c r="AT6" s="123">
        <v>3.95</v>
      </c>
      <c r="AU6" s="123">
        <v>4.1369999999999996</v>
      </c>
      <c r="AV6" s="123">
        <v>3.8029999999999999</v>
      </c>
      <c r="AW6" s="123">
        <v>3.6259999999999999</v>
      </c>
      <c r="AX6" s="123">
        <v>3.7229999999999999</v>
      </c>
      <c r="AY6" s="123">
        <v>4.05</v>
      </c>
      <c r="AZ6" s="123">
        <v>4.2729999999999997</v>
      </c>
      <c r="BA6" s="123">
        <v>4.1879999999999997</v>
      </c>
      <c r="BB6" s="123">
        <v>5.0549999999999997</v>
      </c>
      <c r="BC6" s="123">
        <v>5.5510000000000002</v>
      </c>
      <c r="BD6" s="123">
        <v>4.7130000000000001</v>
      </c>
      <c r="BE6" s="123">
        <v>4.0869999999999997</v>
      </c>
      <c r="BF6" s="123">
        <v>3.9260000000000002</v>
      </c>
      <c r="BG6" s="123">
        <v>4.5789999999999997</v>
      </c>
      <c r="BH6" s="123">
        <v>5.2229999999999999</v>
      </c>
      <c r="BI6" s="123">
        <v>5.319</v>
      </c>
      <c r="BJ6" s="123">
        <v>3.4430000000000001</v>
      </c>
      <c r="BK6" s="123">
        <v>4.1189999999999998</v>
      </c>
      <c r="BL6" s="123">
        <v>3.202</v>
      </c>
      <c r="BM6" s="123">
        <v>2.879</v>
      </c>
      <c r="BN6" s="123">
        <v>5.71</v>
      </c>
      <c r="BO6" s="123">
        <v>3.9</v>
      </c>
      <c r="BP6" s="123">
        <v>3.4529999999999998</v>
      </c>
      <c r="BQ6" s="123">
        <v>3.524</v>
      </c>
      <c r="BR6" s="123">
        <v>2.827</v>
      </c>
      <c r="BS6" s="464"/>
      <c r="BT6" s="464"/>
      <c r="BU6" s="464"/>
      <c r="BV6" s="464"/>
      <c r="BW6" s="464"/>
      <c r="BX6" s="464"/>
      <c r="BY6" s="464"/>
      <c r="BZ6" s="464"/>
      <c r="CA6" s="464"/>
      <c r="CB6" s="464"/>
      <c r="CC6" s="464"/>
      <c r="CD6" s="464"/>
      <c r="CE6" s="464"/>
      <c r="CF6" s="464"/>
      <c r="CG6" s="464"/>
      <c r="CH6" s="464"/>
      <c r="CI6" s="464"/>
      <c r="CJ6" s="464"/>
      <c r="CK6" s="464"/>
      <c r="CL6" s="464"/>
      <c r="CM6" s="464"/>
      <c r="CN6" s="464"/>
    </row>
    <row r="7" spans="1:92" s="2" customFormat="1" ht="15" customHeight="1" x14ac:dyDescent="0.2">
      <c r="A7" s="125" t="s">
        <v>130</v>
      </c>
      <c r="B7" s="122"/>
      <c r="C7" s="123"/>
      <c r="D7" s="123"/>
      <c r="E7" s="123"/>
      <c r="F7" s="123"/>
      <c r="G7" s="123"/>
      <c r="H7" s="123"/>
      <c r="I7" s="123">
        <v>70.427000000000007</v>
      </c>
      <c r="J7" s="123">
        <v>68.933999999999997</v>
      </c>
      <c r="K7" s="123">
        <v>72.417000000000002</v>
      </c>
      <c r="L7" s="123">
        <v>72.596999999999994</v>
      </c>
      <c r="M7" s="123">
        <v>71.747</v>
      </c>
      <c r="N7" s="123">
        <v>79.623000000000005</v>
      </c>
      <c r="O7" s="123">
        <v>67.481999999999999</v>
      </c>
      <c r="P7" s="123">
        <v>67.481999999999999</v>
      </c>
      <c r="Q7" s="123">
        <v>74.171000000000006</v>
      </c>
      <c r="R7" s="123">
        <v>82.247</v>
      </c>
      <c r="S7" s="123">
        <v>82.438999999999993</v>
      </c>
      <c r="T7" s="123">
        <v>83.549000000000007</v>
      </c>
      <c r="U7" s="123">
        <v>78.271000000000001</v>
      </c>
      <c r="V7" s="123">
        <v>78.143000000000001</v>
      </c>
      <c r="W7" s="123">
        <v>74.531000000000006</v>
      </c>
      <c r="X7" s="123">
        <v>73.960999999999999</v>
      </c>
      <c r="Y7" s="123">
        <v>75.933000000000007</v>
      </c>
      <c r="Z7" s="123">
        <v>76.668000000000006</v>
      </c>
      <c r="AA7" s="123">
        <v>79.840999999999994</v>
      </c>
      <c r="AB7" s="123">
        <v>77.649000000000001</v>
      </c>
      <c r="AC7" s="123">
        <v>76.965999999999994</v>
      </c>
      <c r="AD7" s="123">
        <v>77.069999999999993</v>
      </c>
      <c r="AE7" s="123">
        <v>79.355000000000004</v>
      </c>
      <c r="AF7" s="123">
        <v>80.366</v>
      </c>
      <c r="AG7" s="123">
        <v>77.78</v>
      </c>
      <c r="AH7" s="123">
        <v>80.501000000000005</v>
      </c>
      <c r="AI7" s="123">
        <v>78.405000000000001</v>
      </c>
      <c r="AJ7" s="123">
        <v>75.302000000000007</v>
      </c>
      <c r="AK7" s="123">
        <v>78.277000000000001</v>
      </c>
      <c r="AL7" s="123">
        <v>95.614000000000004</v>
      </c>
      <c r="AM7" s="123">
        <v>104.8</v>
      </c>
      <c r="AN7" s="123">
        <v>104.30500000000001</v>
      </c>
      <c r="AO7" s="123">
        <v>104.58</v>
      </c>
      <c r="AP7" s="123">
        <v>102.428</v>
      </c>
      <c r="AQ7" s="123">
        <v>108.586</v>
      </c>
      <c r="AR7" s="123">
        <v>109.63500000000001</v>
      </c>
      <c r="AS7" s="123">
        <v>100.48</v>
      </c>
      <c r="AT7" s="123">
        <v>103.053</v>
      </c>
      <c r="AU7" s="123">
        <v>100.27800000000001</v>
      </c>
      <c r="AV7" s="123">
        <v>101.99</v>
      </c>
      <c r="AW7" s="123">
        <v>93.555999999999997</v>
      </c>
      <c r="AX7" s="123">
        <v>97.236000000000004</v>
      </c>
      <c r="AY7" s="123">
        <v>99.353999999999999</v>
      </c>
      <c r="AZ7" s="123">
        <v>96.234999999999999</v>
      </c>
      <c r="BA7" s="123">
        <v>92</v>
      </c>
      <c r="BB7" s="123">
        <v>90.555000000000007</v>
      </c>
      <c r="BC7" s="123">
        <v>89.688999999999993</v>
      </c>
      <c r="BD7" s="123">
        <v>96.308000000000007</v>
      </c>
      <c r="BE7" s="123">
        <v>93.456999999999994</v>
      </c>
      <c r="BF7" s="123">
        <v>93.91</v>
      </c>
      <c r="BG7" s="123">
        <v>95.632999999999996</v>
      </c>
      <c r="BH7" s="123">
        <v>94.613</v>
      </c>
      <c r="BI7" s="123">
        <v>81.602999999999994</v>
      </c>
      <c r="BJ7" s="123">
        <v>93.228999999999999</v>
      </c>
      <c r="BK7" s="123">
        <v>100.935</v>
      </c>
      <c r="BL7" s="123">
        <v>97.308000000000007</v>
      </c>
      <c r="BM7" s="123">
        <v>99.35</v>
      </c>
      <c r="BN7" s="123">
        <v>102.389</v>
      </c>
      <c r="BO7" s="123">
        <v>102.31399999999999</v>
      </c>
      <c r="BP7" s="123">
        <v>106.208</v>
      </c>
      <c r="BQ7" s="123">
        <v>111.806</v>
      </c>
      <c r="BR7" s="123">
        <v>112.26900000000001</v>
      </c>
      <c r="BS7" s="464"/>
      <c r="BT7" s="464"/>
      <c r="BU7" s="464"/>
      <c r="BV7" s="464"/>
      <c r="BW7" s="464"/>
      <c r="BX7" s="464"/>
      <c r="BY7" s="464"/>
      <c r="BZ7" s="464"/>
      <c r="CA7" s="464"/>
      <c r="CB7" s="464"/>
      <c r="CC7" s="464"/>
      <c r="CD7" s="464"/>
      <c r="CE7" s="464"/>
      <c r="CF7" s="464"/>
      <c r="CG7" s="464"/>
      <c r="CH7" s="464"/>
      <c r="CI7" s="464"/>
      <c r="CJ7" s="464"/>
      <c r="CK7" s="464"/>
      <c r="CL7" s="464"/>
      <c r="CM7" s="464"/>
      <c r="CN7" s="464"/>
    </row>
    <row r="8" spans="1:92" s="2" customFormat="1" ht="15" customHeight="1" x14ac:dyDescent="0.2">
      <c r="A8" s="121" t="s">
        <v>131</v>
      </c>
      <c r="B8" s="122">
        <v>29.373000000000001</v>
      </c>
      <c r="C8" s="123">
        <v>38.027999999999999</v>
      </c>
      <c r="D8" s="123">
        <v>47.027000000000001</v>
      </c>
      <c r="E8" s="123">
        <v>58.118000000000002</v>
      </c>
      <c r="F8" s="123">
        <v>57.942</v>
      </c>
      <c r="G8" s="123">
        <v>55.034999999999997</v>
      </c>
      <c r="H8" s="123">
        <v>55.707000000000001</v>
      </c>
      <c r="I8" s="123">
        <v>51.319000000000003</v>
      </c>
      <c r="J8" s="123">
        <v>53.567</v>
      </c>
      <c r="K8" s="123">
        <v>51.418999999999997</v>
      </c>
      <c r="L8" s="123">
        <v>50.451000000000001</v>
      </c>
      <c r="M8" s="123">
        <v>49.289000000000001</v>
      </c>
      <c r="N8" s="123">
        <v>47.750999999999998</v>
      </c>
      <c r="O8" s="123">
        <v>45.676000000000002</v>
      </c>
      <c r="P8" s="123">
        <v>44.439</v>
      </c>
      <c r="Q8" s="123">
        <v>42.947000000000003</v>
      </c>
      <c r="R8" s="123">
        <v>45.973999999999997</v>
      </c>
      <c r="S8" s="123">
        <v>45.804000000000002</v>
      </c>
      <c r="T8" s="123">
        <v>46.819000000000003</v>
      </c>
      <c r="U8" s="123">
        <v>48.082000000000001</v>
      </c>
      <c r="V8" s="123">
        <v>48.347000000000001</v>
      </c>
      <c r="W8" s="123">
        <v>48.762999999999998</v>
      </c>
      <c r="X8" s="123">
        <v>49.845999999999997</v>
      </c>
      <c r="Y8" s="123">
        <v>49.991999999999997</v>
      </c>
      <c r="Z8" s="123">
        <v>54.728999999999999</v>
      </c>
      <c r="AA8" s="123">
        <v>53.966000000000001</v>
      </c>
      <c r="AB8" s="123">
        <v>53.396000000000001</v>
      </c>
      <c r="AC8" s="123">
        <v>52.396999999999998</v>
      </c>
      <c r="AD8" s="123">
        <v>52.89</v>
      </c>
      <c r="AE8" s="123">
        <v>50.326000000000001</v>
      </c>
      <c r="AF8" s="123">
        <v>51.853999999999999</v>
      </c>
      <c r="AG8" s="123">
        <v>52.046999999999997</v>
      </c>
      <c r="AH8" s="123">
        <v>53.18</v>
      </c>
      <c r="AI8" s="123">
        <v>49.283000000000001</v>
      </c>
      <c r="AJ8" s="123">
        <v>44.88</v>
      </c>
      <c r="AK8" s="123">
        <v>39.094000000000001</v>
      </c>
      <c r="AL8" s="123">
        <v>34.731999999999999</v>
      </c>
      <c r="AM8" s="123">
        <v>30.87</v>
      </c>
      <c r="AN8" s="123">
        <v>26.542000000000002</v>
      </c>
      <c r="AO8" s="123">
        <v>23.96</v>
      </c>
      <c r="AP8" s="123">
        <v>21.741</v>
      </c>
      <c r="AQ8" s="123">
        <v>20.524000000000001</v>
      </c>
      <c r="AR8" s="123">
        <v>19.986999999999998</v>
      </c>
      <c r="AS8" s="123">
        <v>21.312999999999999</v>
      </c>
      <c r="AT8" s="123">
        <v>23.298999999999999</v>
      </c>
      <c r="AU8" s="123">
        <v>22.853999999999999</v>
      </c>
      <c r="AV8" s="123">
        <v>24.116</v>
      </c>
      <c r="AW8" s="123">
        <v>25.661999999999999</v>
      </c>
      <c r="AX8" s="123">
        <v>28.984000000000002</v>
      </c>
      <c r="AY8" s="123">
        <v>26.885000000000002</v>
      </c>
      <c r="AZ8" s="123">
        <v>28.998000000000001</v>
      </c>
      <c r="BA8" s="123">
        <v>29.994</v>
      </c>
      <c r="BB8" s="123">
        <v>33.872</v>
      </c>
      <c r="BC8" s="123">
        <v>34.253</v>
      </c>
      <c r="BD8" s="123">
        <v>33.781999999999996</v>
      </c>
      <c r="BE8" s="123">
        <v>35.289000000000001</v>
      </c>
      <c r="BF8" s="123">
        <v>38.978999999999999</v>
      </c>
      <c r="BG8" s="123">
        <v>37.154000000000003</v>
      </c>
      <c r="BH8" s="123">
        <v>41.720999999999997</v>
      </c>
      <c r="BI8" s="123">
        <v>49.173999999999999</v>
      </c>
      <c r="BJ8" s="123">
        <v>49.533000000000001</v>
      </c>
      <c r="BK8" s="123">
        <v>44.991</v>
      </c>
      <c r="BL8" s="123">
        <v>45.728000000000002</v>
      </c>
      <c r="BM8" s="123">
        <v>46.685000000000002</v>
      </c>
      <c r="BN8" s="123">
        <v>52.581000000000003</v>
      </c>
      <c r="BO8" s="123">
        <v>54.433999999999997</v>
      </c>
      <c r="BP8" s="123">
        <v>54.462000000000003</v>
      </c>
      <c r="BQ8" s="123">
        <v>55.673000000000002</v>
      </c>
      <c r="BR8" s="123">
        <v>57.164999999999999</v>
      </c>
      <c r="BS8" s="464"/>
      <c r="BT8" s="464"/>
      <c r="BU8" s="464"/>
      <c r="BV8" s="464"/>
      <c r="BW8" s="464"/>
      <c r="BX8" s="464"/>
      <c r="BY8" s="464"/>
      <c r="BZ8" s="464"/>
      <c r="CA8" s="464"/>
      <c r="CB8" s="464"/>
      <c r="CC8" s="464"/>
      <c r="CD8" s="464"/>
      <c r="CE8" s="464"/>
      <c r="CF8" s="464"/>
      <c r="CG8" s="464"/>
      <c r="CH8" s="464"/>
      <c r="CI8" s="464"/>
      <c r="CJ8" s="464"/>
      <c r="CK8" s="464"/>
      <c r="CL8" s="464"/>
      <c r="CM8" s="464"/>
      <c r="CN8" s="464"/>
    </row>
    <row r="9" spans="1:92" s="2" customFormat="1" ht="15" customHeight="1" x14ac:dyDescent="0.2">
      <c r="A9" s="125" t="s">
        <v>132</v>
      </c>
      <c r="B9" s="122">
        <v>11.507999999999999</v>
      </c>
      <c r="C9" s="123">
        <v>12.693</v>
      </c>
      <c r="D9" s="123">
        <v>17.614000000000001</v>
      </c>
      <c r="E9" s="123">
        <v>19.756</v>
      </c>
      <c r="F9" s="123">
        <v>20.701000000000001</v>
      </c>
      <c r="G9" s="123">
        <v>19.975000000000001</v>
      </c>
      <c r="H9" s="123">
        <v>19.965</v>
      </c>
      <c r="I9" s="123">
        <v>18.681999999999999</v>
      </c>
      <c r="J9" s="123">
        <v>20.648</v>
      </c>
      <c r="K9" s="123">
        <v>20.434999999999999</v>
      </c>
      <c r="L9" s="123">
        <v>19.186</v>
      </c>
      <c r="M9" s="123">
        <v>18.780999999999999</v>
      </c>
      <c r="N9" s="123">
        <v>19.558</v>
      </c>
      <c r="O9" s="123">
        <v>18.318000000000001</v>
      </c>
      <c r="P9" s="123">
        <v>18.581</v>
      </c>
      <c r="Q9" s="123">
        <v>17.837</v>
      </c>
      <c r="R9" s="123">
        <v>19.690000000000001</v>
      </c>
      <c r="S9" s="123">
        <v>20.390999999999998</v>
      </c>
      <c r="T9" s="123">
        <v>21.634</v>
      </c>
      <c r="U9" s="123">
        <v>22.04</v>
      </c>
      <c r="V9" s="123">
        <v>20.632000000000001</v>
      </c>
      <c r="W9" s="123">
        <v>20.992999999999999</v>
      </c>
      <c r="X9" s="123">
        <v>21.738</v>
      </c>
      <c r="Y9" s="123">
        <v>21.71</v>
      </c>
      <c r="Z9" s="123">
        <v>22.555</v>
      </c>
      <c r="AA9" s="123">
        <v>22.625</v>
      </c>
      <c r="AB9" s="123">
        <v>22.026</v>
      </c>
      <c r="AC9" s="123">
        <v>21.274000000000001</v>
      </c>
      <c r="AD9" s="123">
        <v>19.431999999999999</v>
      </c>
      <c r="AE9" s="123">
        <v>19.818999999999999</v>
      </c>
      <c r="AF9" s="123">
        <v>18.175999999999998</v>
      </c>
      <c r="AG9" s="123">
        <v>18.285</v>
      </c>
      <c r="AH9" s="123">
        <v>19.280999999999999</v>
      </c>
      <c r="AI9" s="123">
        <v>18.231999999999999</v>
      </c>
      <c r="AJ9" s="123">
        <v>16.896999999999998</v>
      </c>
      <c r="AK9" s="123">
        <v>21.027000000000001</v>
      </c>
      <c r="AL9" s="123">
        <v>13.538</v>
      </c>
      <c r="AM9" s="123">
        <v>12.85</v>
      </c>
      <c r="AN9" s="123">
        <v>12.172000000000001</v>
      </c>
      <c r="AO9" s="123">
        <v>10.093999999999999</v>
      </c>
      <c r="AP9" s="123">
        <v>7.0869999999999997</v>
      </c>
      <c r="AQ9" s="123">
        <v>9.7490000000000006</v>
      </c>
      <c r="AR9" s="123">
        <v>8.6940000000000008</v>
      </c>
      <c r="AS9" s="123">
        <v>8.7829999999999995</v>
      </c>
      <c r="AT9" s="123">
        <v>9.3010000000000002</v>
      </c>
      <c r="AU9" s="123">
        <v>8.6790000000000003</v>
      </c>
      <c r="AV9" s="123">
        <v>9.3729999999999993</v>
      </c>
      <c r="AW9" s="123">
        <v>10.72</v>
      </c>
      <c r="AX9" s="123">
        <v>12.685</v>
      </c>
      <c r="AY9" s="123">
        <v>11.101000000000001</v>
      </c>
      <c r="AZ9" s="123">
        <v>13.387</v>
      </c>
      <c r="BA9" s="123">
        <v>14.569000000000001</v>
      </c>
      <c r="BB9" s="123">
        <v>17.77</v>
      </c>
      <c r="BC9" s="123">
        <v>18.375</v>
      </c>
      <c r="BD9" s="123">
        <v>18.126999999999999</v>
      </c>
      <c r="BE9" s="123">
        <v>19.41</v>
      </c>
      <c r="BF9" s="123">
        <v>22.966000000000001</v>
      </c>
      <c r="BG9" s="123">
        <v>22.468</v>
      </c>
      <c r="BH9" s="123">
        <v>27.515999999999998</v>
      </c>
      <c r="BI9" s="123">
        <v>34.606999999999999</v>
      </c>
      <c r="BJ9" s="123">
        <v>33.901000000000003</v>
      </c>
      <c r="BK9" s="123">
        <v>29.119</v>
      </c>
      <c r="BL9" s="123">
        <v>31.503</v>
      </c>
      <c r="BM9" s="123">
        <v>30.882999999999999</v>
      </c>
      <c r="BN9" s="123">
        <v>33.402999999999999</v>
      </c>
      <c r="BO9" s="123">
        <v>34.999000000000002</v>
      </c>
      <c r="BP9" s="123">
        <v>34.203000000000003</v>
      </c>
      <c r="BQ9" s="123">
        <v>34.015000000000001</v>
      </c>
      <c r="BR9" s="123">
        <v>34.137999999999998</v>
      </c>
      <c r="BS9" s="464"/>
      <c r="BT9" s="464"/>
      <c r="BU9" s="464"/>
      <c r="BV9" s="464"/>
      <c r="BW9" s="464"/>
      <c r="BX9" s="464"/>
      <c r="BY9" s="464"/>
      <c r="BZ9" s="464"/>
      <c r="CA9" s="464"/>
      <c r="CB9" s="464"/>
      <c r="CC9" s="464"/>
      <c r="CD9" s="464"/>
      <c r="CE9" s="464"/>
      <c r="CF9" s="464"/>
      <c r="CG9" s="464"/>
      <c r="CH9" s="464"/>
      <c r="CI9" s="464"/>
      <c r="CJ9" s="464"/>
      <c r="CK9" s="464"/>
      <c r="CL9" s="464"/>
      <c r="CM9" s="464"/>
      <c r="CN9" s="464"/>
    </row>
    <row r="10" spans="1:92" s="2" customFormat="1" ht="15" customHeight="1" x14ac:dyDescent="0.2">
      <c r="A10" s="125" t="s">
        <v>133</v>
      </c>
      <c r="B10" s="122">
        <v>17.864999999999998</v>
      </c>
      <c r="C10" s="123">
        <v>25.335000000000001</v>
      </c>
      <c r="D10" s="123">
        <v>29.413</v>
      </c>
      <c r="E10" s="123">
        <v>38.362000000000002</v>
      </c>
      <c r="F10" s="123">
        <v>37.241</v>
      </c>
      <c r="G10" s="123">
        <v>35.06</v>
      </c>
      <c r="H10" s="123">
        <v>35.741999999999997</v>
      </c>
      <c r="I10" s="123">
        <v>32.637</v>
      </c>
      <c r="J10" s="123">
        <v>32.918999999999997</v>
      </c>
      <c r="K10" s="123">
        <v>30.984000000000002</v>
      </c>
      <c r="L10" s="123">
        <v>31.265000000000001</v>
      </c>
      <c r="M10" s="123">
        <v>30.507999999999999</v>
      </c>
      <c r="N10" s="123">
        <v>28.193000000000001</v>
      </c>
      <c r="O10" s="123">
        <v>27.358000000000001</v>
      </c>
      <c r="P10" s="123">
        <v>25.858000000000001</v>
      </c>
      <c r="Q10" s="123">
        <v>25.11</v>
      </c>
      <c r="R10" s="123">
        <v>26.283999999999999</v>
      </c>
      <c r="S10" s="123">
        <v>25.413</v>
      </c>
      <c r="T10" s="123">
        <v>25.184999999999999</v>
      </c>
      <c r="U10" s="123">
        <v>26.042000000000002</v>
      </c>
      <c r="V10" s="123">
        <v>27.715</v>
      </c>
      <c r="W10" s="123">
        <v>27.77</v>
      </c>
      <c r="X10" s="123">
        <v>28.108000000000001</v>
      </c>
      <c r="Y10" s="123">
        <v>28.282</v>
      </c>
      <c r="Z10" s="123">
        <v>32.173999999999999</v>
      </c>
      <c r="AA10" s="123">
        <v>31.341000000000001</v>
      </c>
      <c r="AB10" s="123">
        <v>31.37</v>
      </c>
      <c r="AC10" s="123">
        <v>31.123000000000001</v>
      </c>
      <c r="AD10" s="123">
        <v>33.457999999999998</v>
      </c>
      <c r="AE10" s="123">
        <v>30.507000000000001</v>
      </c>
      <c r="AF10" s="123">
        <v>33.677999999999997</v>
      </c>
      <c r="AG10" s="123">
        <v>33.762</v>
      </c>
      <c r="AH10" s="123">
        <v>33.899000000000001</v>
      </c>
      <c r="AI10" s="123">
        <v>31.050999999999998</v>
      </c>
      <c r="AJ10" s="123">
        <v>27.983000000000001</v>
      </c>
      <c r="AK10" s="123">
        <v>18.067</v>
      </c>
      <c r="AL10" s="123">
        <v>21.193999999999999</v>
      </c>
      <c r="AM10" s="123">
        <v>18.02</v>
      </c>
      <c r="AN10" s="123">
        <v>14.37</v>
      </c>
      <c r="AO10" s="123">
        <v>13.866</v>
      </c>
      <c r="AP10" s="123">
        <v>14.654</v>
      </c>
      <c r="AQ10" s="123">
        <v>10.775</v>
      </c>
      <c r="AR10" s="123">
        <v>11.292999999999999</v>
      </c>
      <c r="AS10" s="123">
        <v>12.53</v>
      </c>
      <c r="AT10" s="123">
        <v>13.997999999999999</v>
      </c>
      <c r="AU10" s="123">
        <v>14.175000000000001</v>
      </c>
      <c r="AV10" s="123">
        <v>14.743</v>
      </c>
      <c r="AW10" s="123">
        <v>14.942</v>
      </c>
      <c r="AX10" s="123">
        <v>16.298999999999999</v>
      </c>
      <c r="AY10" s="123">
        <v>15.784000000000001</v>
      </c>
      <c r="AZ10" s="123">
        <v>15.611000000000001</v>
      </c>
      <c r="BA10" s="123">
        <v>15.425000000000001</v>
      </c>
      <c r="BB10" s="123">
        <v>16.102</v>
      </c>
      <c r="BC10" s="123">
        <v>15.878</v>
      </c>
      <c r="BD10" s="123">
        <v>15.654999999999999</v>
      </c>
      <c r="BE10" s="123">
        <v>15.879</v>
      </c>
      <c r="BF10" s="123">
        <v>16.013000000000002</v>
      </c>
      <c r="BG10" s="123">
        <v>14.686</v>
      </c>
      <c r="BH10" s="123">
        <v>14.205</v>
      </c>
      <c r="BI10" s="123">
        <v>14.567</v>
      </c>
      <c r="BJ10" s="123">
        <v>15.632</v>
      </c>
      <c r="BK10" s="123">
        <v>15.872</v>
      </c>
      <c r="BL10" s="123">
        <v>14.225</v>
      </c>
      <c r="BM10" s="123">
        <v>15.802</v>
      </c>
      <c r="BN10" s="123">
        <v>19.178000000000001</v>
      </c>
      <c r="BO10" s="123">
        <v>19.434999999999999</v>
      </c>
      <c r="BP10" s="123">
        <v>20.259</v>
      </c>
      <c r="BQ10" s="123">
        <v>21.658000000000001</v>
      </c>
      <c r="BR10" s="123">
        <v>23.027000000000001</v>
      </c>
      <c r="BS10" s="464"/>
      <c r="BT10" s="464"/>
      <c r="BU10" s="464"/>
      <c r="BV10" s="464"/>
      <c r="BW10" s="464"/>
      <c r="BX10" s="464"/>
      <c r="BY10" s="464"/>
      <c r="BZ10" s="464"/>
      <c r="CA10" s="464"/>
      <c r="CB10" s="464"/>
      <c r="CC10" s="464"/>
      <c r="CD10" s="464"/>
      <c r="CE10" s="464"/>
      <c r="CF10" s="464"/>
      <c r="CG10" s="464"/>
      <c r="CH10" s="464"/>
      <c r="CI10" s="464"/>
      <c r="CJ10" s="464"/>
      <c r="CK10" s="464"/>
      <c r="CL10" s="464"/>
      <c r="CM10" s="464"/>
      <c r="CN10" s="464"/>
    </row>
    <row r="11" spans="1:92" s="2" customFormat="1" ht="15" customHeight="1" x14ac:dyDescent="0.2">
      <c r="A11" s="68" t="s">
        <v>134</v>
      </c>
      <c r="B11" s="126"/>
      <c r="C11" s="126"/>
      <c r="D11" s="126"/>
      <c r="E11" s="126"/>
      <c r="F11" s="126"/>
      <c r="G11" s="126"/>
      <c r="H11" s="126"/>
      <c r="I11" s="126">
        <v>1.53</v>
      </c>
      <c r="J11" s="126">
        <v>2.9550000000000001</v>
      </c>
      <c r="K11" s="126">
        <v>2.64</v>
      </c>
      <c r="L11" s="126">
        <v>2.6970000000000001</v>
      </c>
      <c r="M11" s="126">
        <v>2.73</v>
      </c>
      <c r="N11" s="126">
        <v>2.7250000000000001</v>
      </c>
      <c r="O11" s="126">
        <v>2.806</v>
      </c>
      <c r="P11" s="126">
        <v>2.3580000000000001</v>
      </c>
      <c r="Q11" s="126">
        <v>2.4590000000000001</v>
      </c>
      <c r="R11" s="126">
        <v>3.1179999999999999</v>
      </c>
      <c r="S11" s="126">
        <v>3.1459999999999999</v>
      </c>
      <c r="T11" s="126">
        <v>5.2060000000000004</v>
      </c>
      <c r="U11" s="126">
        <v>3.9060000000000001</v>
      </c>
      <c r="V11" s="126">
        <v>4.8090000000000002</v>
      </c>
      <c r="W11" s="126">
        <v>4.2770000000000001</v>
      </c>
      <c r="X11" s="126">
        <v>4.3949999999999996</v>
      </c>
      <c r="Y11" s="126">
        <v>3.6190000000000002</v>
      </c>
      <c r="Z11" s="126">
        <v>3.54</v>
      </c>
      <c r="AA11" s="126">
        <v>4.1589999999999998</v>
      </c>
      <c r="AB11" s="126">
        <v>3.8250000000000002</v>
      </c>
      <c r="AC11" s="126">
        <v>3.41</v>
      </c>
      <c r="AD11" s="126">
        <v>3.4689999999999999</v>
      </c>
      <c r="AE11" s="126">
        <v>5.8730000000000002</v>
      </c>
      <c r="AF11" s="126">
        <v>3.927</v>
      </c>
      <c r="AG11" s="126">
        <v>4.4000000000000004</v>
      </c>
      <c r="AH11" s="126">
        <v>5.2140000000000004</v>
      </c>
      <c r="AI11" s="126">
        <v>5.8739999999999997</v>
      </c>
      <c r="AJ11" s="126">
        <v>5.9829999999999997</v>
      </c>
      <c r="AK11" s="126">
        <v>5.742</v>
      </c>
      <c r="AL11" s="126">
        <v>5.7770000000000001</v>
      </c>
      <c r="AM11" s="126">
        <v>5.2439999999999998</v>
      </c>
      <c r="AN11" s="126">
        <v>5.48</v>
      </c>
      <c r="AO11" s="126">
        <v>5.4459999999999997</v>
      </c>
      <c r="AP11" s="126">
        <v>5.556</v>
      </c>
      <c r="AQ11" s="126">
        <v>5.51</v>
      </c>
      <c r="AR11" s="126">
        <v>5.5110000000000001</v>
      </c>
      <c r="AS11" s="126">
        <v>5.4669999999999996</v>
      </c>
      <c r="AT11" s="126">
        <v>5.5529999999999999</v>
      </c>
      <c r="AU11" s="126">
        <v>5.6360000000000001</v>
      </c>
      <c r="AV11" s="126">
        <v>5.625</v>
      </c>
      <c r="AW11" s="126">
        <v>5.585</v>
      </c>
      <c r="AX11" s="126">
        <v>5.7430000000000003</v>
      </c>
      <c r="AY11" s="126">
        <v>5.7949999999999999</v>
      </c>
      <c r="AZ11" s="126">
        <v>5.94</v>
      </c>
      <c r="BA11" s="126">
        <v>6.2489999999999997</v>
      </c>
      <c r="BB11" s="126">
        <v>6.2069999999999999</v>
      </c>
      <c r="BC11" s="126">
        <v>6.1630000000000003</v>
      </c>
      <c r="BD11" s="126">
        <v>6.1959999999999997</v>
      </c>
      <c r="BE11" s="126">
        <v>6.5780000000000003</v>
      </c>
      <c r="BF11" s="126">
        <v>6.5010000000000003</v>
      </c>
      <c r="BG11" s="126">
        <v>6.5579999999999998</v>
      </c>
      <c r="BH11" s="126">
        <v>6.4669999999999996</v>
      </c>
      <c r="BI11" s="126">
        <v>6.5289999999999999</v>
      </c>
      <c r="BJ11" s="126">
        <v>6.6029999999999998</v>
      </c>
      <c r="BK11" s="126">
        <v>6.577</v>
      </c>
      <c r="BL11" s="126">
        <v>6.6669999999999998</v>
      </c>
      <c r="BM11" s="126">
        <v>6.7789999999999999</v>
      </c>
      <c r="BN11" s="126">
        <v>7.0720000000000001</v>
      </c>
      <c r="BO11" s="126">
        <v>7.1189999999999998</v>
      </c>
      <c r="BP11" s="126">
        <v>7.2649999999999997</v>
      </c>
      <c r="BQ11" s="126">
        <v>7.4130000000000003</v>
      </c>
      <c r="BR11" s="126">
        <v>8.1950000000000003</v>
      </c>
      <c r="BS11" s="464"/>
      <c r="BT11" s="464"/>
      <c r="BU11" s="464"/>
      <c r="BV11" s="464"/>
      <c r="BW11" s="464"/>
      <c r="BX11" s="464"/>
      <c r="BY11" s="464"/>
      <c r="BZ11" s="464"/>
      <c r="CA11" s="464"/>
      <c r="CB11" s="464"/>
      <c r="CC11" s="464"/>
      <c r="CD11" s="464"/>
      <c r="CE11" s="464"/>
      <c r="CF11" s="464"/>
      <c r="CG11" s="464"/>
      <c r="CH11" s="464"/>
      <c r="CI11" s="464"/>
      <c r="CJ11" s="464"/>
      <c r="CK11" s="464"/>
      <c r="CL11" s="464"/>
      <c r="CM11" s="464"/>
      <c r="CN11" s="464"/>
    </row>
    <row r="12" spans="1:92" s="118" customFormat="1" ht="24.95" customHeight="1" x14ac:dyDescent="0.2">
      <c r="A12" s="118" t="s">
        <v>135</v>
      </c>
      <c r="B12" s="120">
        <v>92.034000000000006</v>
      </c>
      <c r="C12" s="120">
        <v>106.17400000000001</v>
      </c>
      <c r="D12" s="120">
        <v>121.002</v>
      </c>
      <c r="E12" s="120">
        <v>129.13</v>
      </c>
      <c r="F12" s="120">
        <v>126.251</v>
      </c>
      <c r="G12" s="120">
        <v>129.392</v>
      </c>
      <c r="H12" s="120">
        <v>128.727</v>
      </c>
      <c r="I12" s="120">
        <v>128.661</v>
      </c>
      <c r="J12" s="120">
        <v>129.435</v>
      </c>
      <c r="K12" s="120">
        <v>130.24700000000001</v>
      </c>
      <c r="L12" s="120">
        <v>129.029</v>
      </c>
      <c r="M12" s="120">
        <v>127.843</v>
      </c>
      <c r="N12" s="120">
        <v>134.41999999999999</v>
      </c>
      <c r="O12" s="120">
        <v>120.399</v>
      </c>
      <c r="P12" s="120">
        <v>117.905</v>
      </c>
      <c r="Q12" s="120">
        <v>123.76900000000001</v>
      </c>
      <c r="R12" s="120">
        <v>133.86099999999999</v>
      </c>
      <c r="S12" s="120">
        <v>134.137</v>
      </c>
      <c r="T12" s="120">
        <v>139.25800000000001</v>
      </c>
      <c r="U12" s="120">
        <v>135.76499999999999</v>
      </c>
      <c r="V12" s="120">
        <v>135.99700000000001</v>
      </c>
      <c r="W12" s="120">
        <v>132.24100000000001</v>
      </c>
      <c r="X12" s="120">
        <v>131.76</v>
      </c>
      <c r="Y12" s="120">
        <v>134.179</v>
      </c>
      <c r="Z12" s="120">
        <v>141.32900000000001</v>
      </c>
      <c r="AA12" s="120">
        <v>142.97</v>
      </c>
      <c r="AB12" s="120">
        <v>139.851</v>
      </c>
      <c r="AC12" s="120">
        <v>136.958</v>
      </c>
      <c r="AD12" s="120">
        <v>139.11600000000001</v>
      </c>
      <c r="AE12" s="120">
        <v>139.28399999999999</v>
      </c>
      <c r="AF12" s="120">
        <v>140.07599999999999</v>
      </c>
      <c r="AG12" s="120">
        <v>138.64599999999999</v>
      </c>
      <c r="AH12" s="120">
        <v>142.845</v>
      </c>
      <c r="AI12" s="120">
        <v>137.86699999999999</v>
      </c>
      <c r="AJ12" s="120">
        <v>130.77500000000001</v>
      </c>
      <c r="AK12" s="120">
        <v>128.32900000000001</v>
      </c>
      <c r="AL12" s="120">
        <v>139.274</v>
      </c>
      <c r="AM12" s="120">
        <v>144.876</v>
      </c>
      <c r="AN12" s="120">
        <v>138.76499999999999</v>
      </c>
      <c r="AO12" s="120">
        <v>137.078</v>
      </c>
      <c r="AP12" s="120">
        <v>132.827</v>
      </c>
      <c r="AQ12" s="120">
        <v>138.108</v>
      </c>
      <c r="AR12" s="120">
        <v>139.05000000000001</v>
      </c>
      <c r="AS12" s="120">
        <v>131.215</v>
      </c>
      <c r="AT12" s="120">
        <v>135.85499999999999</v>
      </c>
      <c r="AU12" s="120">
        <v>132.905</v>
      </c>
      <c r="AV12" s="120">
        <v>135.53299999999999</v>
      </c>
      <c r="AW12" s="120">
        <v>128.429</v>
      </c>
      <c r="AX12" s="120">
        <v>135.68600000000001</v>
      </c>
      <c r="AY12" s="120">
        <v>136.084</v>
      </c>
      <c r="AZ12" s="120">
        <v>135.446</v>
      </c>
      <c r="BA12" s="120">
        <v>132.43100000000001</v>
      </c>
      <c r="BB12" s="120">
        <v>135.68899999999999</v>
      </c>
      <c r="BC12" s="120">
        <v>135.65600000000001</v>
      </c>
      <c r="BD12" s="120">
        <v>140.999</v>
      </c>
      <c r="BE12" s="120">
        <v>139.411</v>
      </c>
      <c r="BF12" s="120">
        <v>143.316</v>
      </c>
      <c r="BG12" s="120">
        <v>143.92400000000001</v>
      </c>
      <c r="BH12" s="120">
        <v>148.024</v>
      </c>
      <c r="BI12" s="120">
        <v>142.625</v>
      </c>
      <c r="BJ12" s="120">
        <v>152.80799999999999</v>
      </c>
      <c r="BK12" s="120">
        <v>156.62200000000001</v>
      </c>
      <c r="BL12" s="120">
        <v>152.905</v>
      </c>
      <c r="BM12" s="120">
        <v>155.69300000000001</v>
      </c>
      <c r="BN12" s="120">
        <v>167.75200000000001</v>
      </c>
      <c r="BO12" s="120">
        <v>167.767</v>
      </c>
      <c r="BP12" s="120">
        <v>171.38800000000001</v>
      </c>
      <c r="BQ12" s="120">
        <v>178.416</v>
      </c>
      <c r="BR12" s="120">
        <v>180.45599999999999</v>
      </c>
      <c r="BS12" s="463"/>
      <c r="BT12" s="463"/>
      <c r="BU12" s="463"/>
      <c r="BV12" s="463"/>
      <c r="BW12" s="463"/>
      <c r="BX12" s="463"/>
      <c r="BY12" s="463"/>
      <c r="BZ12" s="463"/>
      <c r="CA12" s="463"/>
      <c r="CB12" s="463"/>
      <c r="CC12" s="463"/>
      <c r="CD12" s="463"/>
      <c r="CE12" s="463"/>
      <c r="CF12" s="463"/>
      <c r="CG12" s="463"/>
      <c r="CH12" s="463"/>
      <c r="CI12" s="463"/>
      <c r="CJ12" s="463"/>
      <c r="CK12" s="463"/>
      <c r="CL12" s="463"/>
      <c r="CM12" s="463"/>
      <c r="CN12" s="463"/>
    </row>
    <row r="13" spans="1:92" s="2" customFormat="1" ht="15" customHeight="1" x14ac:dyDescent="0.2">
      <c r="A13" s="121" t="s">
        <v>136</v>
      </c>
      <c r="B13" s="123">
        <v>85.614000000000004</v>
      </c>
      <c r="C13" s="123">
        <v>99.852000000000004</v>
      </c>
      <c r="D13" s="123">
        <v>111.753</v>
      </c>
      <c r="E13" s="123">
        <v>116.66200000000001</v>
      </c>
      <c r="F13" s="123">
        <v>113.563</v>
      </c>
      <c r="G13" s="123">
        <v>117.012</v>
      </c>
      <c r="H13" s="123">
        <v>114.541</v>
      </c>
      <c r="I13" s="123">
        <v>116.32599999999999</v>
      </c>
      <c r="J13" s="123">
        <v>113.512</v>
      </c>
      <c r="K13" s="123">
        <v>115.887</v>
      </c>
      <c r="L13" s="123">
        <v>114.514</v>
      </c>
      <c r="M13" s="123">
        <v>112.30800000000001</v>
      </c>
      <c r="N13" s="123">
        <v>121.381</v>
      </c>
      <c r="O13" s="123">
        <v>106.48399999999999</v>
      </c>
      <c r="P13" s="123">
        <v>102.935</v>
      </c>
      <c r="Q13" s="123">
        <v>109.258</v>
      </c>
      <c r="R13" s="123">
        <v>119.051</v>
      </c>
      <c r="S13" s="123">
        <v>119.46899999999999</v>
      </c>
      <c r="T13" s="123">
        <v>124.328</v>
      </c>
      <c r="U13" s="123">
        <v>120.01</v>
      </c>
      <c r="V13" s="123">
        <v>119.32</v>
      </c>
      <c r="W13" s="123">
        <v>117.693</v>
      </c>
      <c r="X13" s="123">
        <v>116.964</v>
      </c>
      <c r="Y13" s="123">
        <v>119.10299999999999</v>
      </c>
      <c r="Z13" s="123">
        <v>125.477</v>
      </c>
      <c r="AA13" s="123">
        <v>127.89</v>
      </c>
      <c r="AB13" s="123">
        <v>124.49</v>
      </c>
      <c r="AC13" s="123">
        <v>120.834</v>
      </c>
      <c r="AD13" s="123">
        <v>122.033</v>
      </c>
      <c r="AE13" s="123">
        <v>123.824</v>
      </c>
      <c r="AF13" s="123">
        <v>123.07599999999999</v>
      </c>
      <c r="AG13" s="123">
        <v>121.693</v>
      </c>
      <c r="AH13" s="123">
        <v>125.512</v>
      </c>
      <c r="AI13" s="123">
        <v>122.136</v>
      </c>
      <c r="AJ13" s="123">
        <v>114.72799999999999</v>
      </c>
      <c r="AK13" s="123">
        <v>112.026</v>
      </c>
      <c r="AL13" s="123">
        <v>118.495</v>
      </c>
      <c r="AM13" s="123">
        <v>124.985</v>
      </c>
      <c r="AN13" s="123">
        <v>119.212</v>
      </c>
      <c r="AO13" s="123">
        <v>119.764</v>
      </c>
      <c r="AP13" s="123">
        <v>117.191</v>
      </c>
      <c r="AQ13" s="123">
        <v>122.157</v>
      </c>
      <c r="AR13" s="123">
        <v>124.11499999999999</v>
      </c>
      <c r="AS13" s="123">
        <v>115.384</v>
      </c>
      <c r="AT13" s="123">
        <v>119.512</v>
      </c>
      <c r="AU13" s="123">
        <v>117.131</v>
      </c>
      <c r="AV13" s="123">
        <v>119.009</v>
      </c>
      <c r="AW13" s="123">
        <v>111.42700000000001</v>
      </c>
      <c r="AX13" s="123">
        <v>117.937</v>
      </c>
      <c r="AY13" s="123">
        <v>118.63800000000001</v>
      </c>
      <c r="AZ13" s="123">
        <v>117.672</v>
      </c>
      <c r="BA13" s="123">
        <v>113.738</v>
      </c>
      <c r="BB13" s="123">
        <v>116.613</v>
      </c>
      <c r="BC13" s="123">
        <v>117.126</v>
      </c>
      <c r="BD13" s="123">
        <v>122.357</v>
      </c>
      <c r="BE13" s="123">
        <v>119.52200000000001</v>
      </c>
      <c r="BF13" s="123">
        <v>122.35899999999999</v>
      </c>
      <c r="BG13" s="123">
        <v>122.247</v>
      </c>
      <c r="BH13" s="123">
        <v>127.126</v>
      </c>
      <c r="BI13" s="123">
        <v>118.937</v>
      </c>
      <c r="BJ13" s="123">
        <v>128.81299999999999</v>
      </c>
      <c r="BK13" s="123">
        <v>134.20500000000001</v>
      </c>
      <c r="BL13" s="123">
        <v>130.71700000000001</v>
      </c>
      <c r="BM13" s="123">
        <v>132.53800000000001</v>
      </c>
      <c r="BN13" s="123">
        <v>144.82900000000001</v>
      </c>
      <c r="BO13" s="123">
        <v>145.19200000000001</v>
      </c>
      <c r="BP13" s="123">
        <v>148.97800000000001</v>
      </c>
      <c r="BQ13" s="123">
        <v>154.114</v>
      </c>
      <c r="BR13" s="123">
        <v>157.25200000000001</v>
      </c>
      <c r="BS13" s="464"/>
      <c r="BT13" s="464"/>
      <c r="BU13" s="464"/>
      <c r="BV13" s="464"/>
      <c r="BW13" s="464"/>
      <c r="BX13" s="464"/>
      <c r="BY13" s="464"/>
      <c r="BZ13" s="464"/>
      <c r="CA13" s="464"/>
      <c r="CB13" s="464"/>
      <c r="CC13" s="464"/>
      <c r="CD13" s="464"/>
      <c r="CE13" s="464"/>
      <c r="CF13" s="464"/>
      <c r="CG13" s="464"/>
      <c r="CH13" s="464"/>
      <c r="CI13" s="464"/>
      <c r="CJ13" s="464"/>
      <c r="CK13" s="464"/>
      <c r="CL13" s="464"/>
      <c r="CM13" s="464"/>
      <c r="CN13" s="464"/>
    </row>
    <row r="14" spans="1:92" s="2" customFormat="1" ht="15" customHeight="1" x14ac:dyDescent="0.2">
      <c r="A14" s="125" t="s">
        <v>137</v>
      </c>
      <c r="B14" s="123">
        <v>25.044</v>
      </c>
      <c r="C14" s="123">
        <v>20.582000000000001</v>
      </c>
      <c r="D14" s="123">
        <v>22.187999999999999</v>
      </c>
      <c r="E14" s="123">
        <v>20.968</v>
      </c>
      <c r="F14" s="123">
        <v>24.792999999999999</v>
      </c>
      <c r="G14" s="123">
        <v>22.47</v>
      </c>
      <c r="H14" s="123">
        <v>22.468</v>
      </c>
      <c r="I14" s="123">
        <v>23.672000000000001</v>
      </c>
      <c r="J14" s="123">
        <v>23.091000000000001</v>
      </c>
      <c r="K14" s="123">
        <v>24.289000000000001</v>
      </c>
      <c r="L14" s="123">
        <v>20.779</v>
      </c>
      <c r="M14" s="123">
        <v>22.097999999999999</v>
      </c>
      <c r="N14" s="123">
        <v>22.699000000000002</v>
      </c>
      <c r="O14" s="123">
        <v>19.082999999999998</v>
      </c>
      <c r="P14" s="123">
        <v>18.22</v>
      </c>
      <c r="Q14" s="123">
        <v>21.556999999999999</v>
      </c>
      <c r="R14" s="123">
        <v>25.553000000000001</v>
      </c>
      <c r="S14" s="123">
        <v>24.183</v>
      </c>
      <c r="T14" s="123">
        <v>25.806999999999999</v>
      </c>
      <c r="U14" s="123">
        <v>25.867999999999999</v>
      </c>
      <c r="V14" s="123">
        <v>26.727</v>
      </c>
      <c r="W14" s="123">
        <v>24.605</v>
      </c>
      <c r="X14" s="123">
        <v>22.632999999999999</v>
      </c>
      <c r="Y14" s="123">
        <v>23.317</v>
      </c>
      <c r="Z14" s="123">
        <v>25.864999999999998</v>
      </c>
      <c r="AA14" s="123">
        <v>26.244</v>
      </c>
      <c r="AB14" s="123">
        <v>26.446999999999999</v>
      </c>
      <c r="AC14" s="123">
        <v>24.158999999999999</v>
      </c>
      <c r="AD14" s="123">
        <v>23.762</v>
      </c>
      <c r="AE14" s="123">
        <v>25.062000000000001</v>
      </c>
      <c r="AF14" s="123">
        <v>23.9</v>
      </c>
      <c r="AG14" s="123">
        <v>24.225000000000001</v>
      </c>
      <c r="AH14" s="123">
        <v>24.387</v>
      </c>
      <c r="AI14" s="123">
        <v>25.722999999999999</v>
      </c>
      <c r="AJ14" s="123">
        <v>24.439</v>
      </c>
      <c r="AK14" s="123">
        <v>25.532</v>
      </c>
      <c r="AL14" s="123">
        <v>26.481000000000002</v>
      </c>
      <c r="AM14" s="123">
        <v>27.045000000000002</v>
      </c>
      <c r="AN14" s="123">
        <v>25.547000000000001</v>
      </c>
      <c r="AO14" s="123">
        <v>28.117000000000001</v>
      </c>
      <c r="AP14" s="123">
        <v>28.422000000000001</v>
      </c>
      <c r="AQ14" s="123">
        <v>30.948</v>
      </c>
      <c r="AR14" s="123">
        <v>33.000999999999998</v>
      </c>
      <c r="AS14" s="123">
        <v>28.033000000000001</v>
      </c>
      <c r="AT14" s="123">
        <v>33.374000000000002</v>
      </c>
      <c r="AU14" s="123">
        <v>34.061999999999998</v>
      </c>
      <c r="AV14" s="123">
        <v>33.137999999999998</v>
      </c>
      <c r="AW14" s="123">
        <v>28.257000000000001</v>
      </c>
      <c r="AX14" s="123">
        <v>32.292999999999999</v>
      </c>
      <c r="AY14" s="123">
        <v>29.183</v>
      </c>
      <c r="AZ14" s="123">
        <v>27.722999999999999</v>
      </c>
      <c r="BA14" s="123">
        <v>27.638000000000002</v>
      </c>
      <c r="BB14" s="123">
        <v>30.277000000000001</v>
      </c>
      <c r="BC14" s="123">
        <v>28.29</v>
      </c>
      <c r="BD14" s="123">
        <v>31.036000000000001</v>
      </c>
      <c r="BE14" s="123">
        <v>32.805999999999997</v>
      </c>
      <c r="BF14" s="123">
        <v>35.548999999999999</v>
      </c>
      <c r="BG14" s="123">
        <v>33.424999999999997</v>
      </c>
      <c r="BH14" s="123">
        <v>36.631</v>
      </c>
      <c r="BI14" s="123">
        <v>27.827000000000002</v>
      </c>
      <c r="BJ14" s="123">
        <v>33.959000000000003</v>
      </c>
      <c r="BK14" s="123">
        <v>37.206000000000003</v>
      </c>
      <c r="BL14" s="123">
        <v>34.366</v>
      </c>
      <c r="BM14" s="123">
        <v>31.498000000000001</v>
      </c>
      <c r="BN14" s="123">
        <v>41.533000000000001</v>
      </c>
      <c r="BO14" s="123">
        <v>36.401000000000003</v>
      </c>
      <c r="BP14" s="123">
        <v>35.78</v>
      </c>
      <c r="BQ14" s="123">
        <v>33.972000000000001</v>
      </c>
      <c r="BR14" s="123">
        <v>38.944000000000003</v>
      </c>
      <c r="BS14" s="464"/>
      <c r="BT14" s="464"/>
      <c r="BU14" s="464"/>
      <c r="BV14" s="464"/>
      <c r="BW14" s="464"/>
      <c r="BX14" s="464"/>
      <c r="BY14" s="464"/>
      <c r="BZ14" s="464"/>
      <c r="CA14" s="464"/>
      <c r="CB14" s="464"/>
      <c r="CC14" s="464"/>
      <c r="CD14" s="464"/>
      <c r="CE14" s="464"/>
      <c r="CF14" s="464"/>
      <c r="CG14" s="464"/>
      <c r="CH14" s="464"/>
      <c r="CI14" s="464"/>
      <c r="CJ14" s="464"/>
      <c r="CK14" s="464"/>
      <c r="CL14" s="464"/>
      <c r="CM14" s="464"/>
      <c r="CN14" s="464"/>
    </row>
    <row r="15" spans="1:92" s="2" customFormat="1" ht="15" customHeight="1" x14ac:dyDescent="0.2">
      <c r="A15" s="125" t="s">
        <v>138</v>
      </c>
      <c r="B15" s="123">
        <v>19.739999999999998</v>
      </c>
      <c r="C15" s="123">
        <v>35.756999999999998</v>
      </c>
      <c r="D15" s="123">
        <v>44.738999999999997</v>
      </c>
      <c r="E15" s="123">
        <v>52.621000000000002</v>
      </c>
      <c r="F15" s="123">
        <v>40.442</v>
      </c>
      <c r="G15" s="123">
        <v>41.618000000000002</v>
      </c>
      <c r="H15" s="123">
        <v>37.917000000000002</v>
      </c>
      <c r="I15" s="123">
        <v>36.012999999999998</v>
      </c>
      <c r="J15" s="123">
        <v>35.558999999999997</v>
      </c>
      <c r="K15" s="123">
        <v>34.430999999999997</v>
      </c>
      <c r="L15" s="123">
        <v>33.140999999999998</v>
      </c>
      <c r="M15" s="123">
        <v>30.495999999999999</v>
      </c>
      <c r="N15" s="123">
        <v>39.222999999999999</v>
      </c>
      <c r="O15" s="123">
        <v>30.966000000000001</v>
      </c>
      <c r="P15" s="123">
        <v>30.280999999999999</v>
      </c>
      <c r="Q15" s="123">
        <v>31.599</v>
      </c>
      <c r="R15" s="123">
        <v>34.582999999999998</v>
      </c>
      <c r="S15" s="123">
        <v>37.837000000000003</v>
      </c>
      <c r="T15" s="123">
        <v>40.408000000000001</v>
      </c>
      <c r="U15" s="123">
        <v>37.850999999999999</v>
      </c>
      <c r="V15" s="123">
        <v>38.639000000000003</v>
      </c>
      <c r="W15" s="123">
        <v>38.753999999999998</v>
      </c>
      <c r="X15" s="123">
        <v>38.161000000000001</v>
      </c>
      <c r="Y15" s="123">
        <v>41.017000000000003</v>
      </c>
      <c r="Z15" s="123">
        <v>43.811</v>
      </c>
      <c r="AA15" s="123">
        <v>40.404000000000003</v>
      </c>
      <c r="AB15" s="123">
        <v>39.387999999999998</v>
      </c>
      <c r="AC15" s="123">
        <v>36.127000000000002</v>
      </c>
      <c r="AD15" s="123">
        <v>36.741</v>
      </c>
      <c r="AE15" s="123">
        <v>37.067</v>
      </c>
      <c r="AF15" s="123">
        <v>37.442999999999998</v>
      </c>
      <c r="AG15" s="123">
        <v>42.798000000000002</v>
      </c>
      <c r="AH15" s="123">
        <v>51.061</v>
      </c>
      <c r="AI15" s="123">
        <v>46.640999999999998</v>
      </c>
      <c r="AJ15" s="123">
        <v>45.44</v>
      </c>
      <c r="AK15" s="123">
        <v>44.712000000000003</v>
      </c>
      <c r="AL15" s="123">
        <v>52.206000000000003</v>
      </c>
      <c r="AM15" s="123">
        <v>63.064</v>
      </c>
      <c r="AN15" s="123">
        <v>60.75</v>
      </c>
      <c r="AO15" s="123">
        <v>60.201000000000001</v>
      </c>
      <c r="AP15" s="123">
        <v>57.286000000000001</v>
      </c>
      <c r="AQ15" s="123">
        <v>58.862000000000002</v>
      </c>
      <c r="AR15" s="123">
        <v>60.189</v>
      </c>
      <c r="AS15" s="123">
        <v>56.558</v>
      </c>
      <c r="AT15" s="123">
        <v>55.302</v>
      </c>
      <c r="AU15" s="123">
        <v>52.643000000000001</v>
      </c>
      <c r="AV15" s="123">
        <v>54.750999999999998</v>
      </c>
      <c r="AW15" s="123">
        <v>50.295999999999999</v>
      </c>
      <c r="AX15" s="123">
        <v>54.87</v>
      </c>
      <c r="AY15" s="123">
        <v>58.207999999999998</v>
      </c>
      <c r="AZ15" s="123">
        <v>55.591000000000001</v>
      </c>
      <c r="BA15" s="123">
        <v>51.655999999999999</v>
      </c>
      <c r="BB15" s="123">
        <v>50.837000000000003</v>
      </c>
      <c r="BC15" s="123">
        <v>50.753999999999998</v>
      </c>
      <c r="BD15" s="123">
        <v>53.024000000000001</v>
      </c>
      <c r="BE15" s="123">
        <v>47.225000000000001</v>
      </c>
      <c r="BF15" s="123">
        <v>46.298000000000002</v>
      </c>
      <c r="BG15" s="123">
        <v>50.851999999999997</v>
      </c>
      <c r="BH15" s="123">
        <v>53.206000000000003</v>
      </c>
      <c r="BI15" s="123">
        <v>54.070999999999998</v>
      </c>
      <c r="BJ15" s="123">
        <v>57.820999999999998</v>
      </c>
      <c r="BK15" s="123">
        <v>62</v>
      </c>
      <c r="BL15" s="123">
        <v>61.953000000000003</v>
      </c>
      <c r="BM15" s="123">
        <v>70.200999999999993</v>
      </c>
      <c r="BN15" s="123">
        <v>72.882999999999996</v>
      </c>
      <c r="BO15" s="123">
        <v>79.456000000000003</v>
      </c>
      <c r="BP15" s="123">
        <v>82.352000000000004</v>
      </c>
      <c r="BQ15" s="123">
        <v>88.512</v>
      </c>
      <c r="BR15" s="123">
        <v>86.727999999999994</v>
      </c>
      <c r="BS15" s="464"/>
      <c r="BT15" s="464"/>
      <c r="BU15" s="464"/>
      <c r="BV15" s="464"/>
      <c r="BW15" s="464"/>
      <c r="BX15" s="464"/>
      <c r="BY15" s="464"/>
      <c r="BZ15" s="464"/>
      <c r="CA15" s="464"/>
      <c r="CB15" s="464"/>
      <c r="CC15" s="464"/>
      <c r="CD15" s="464"/>
      <c r="CE15" s="464"/>
      <c r="CF15" s="464"/>
      <c r="CG15" s="464"/>
      <c r="CH15" s="464"/>
      <c r="CI15" s="464"/>
      <c r="CJ15" s="464"/>
      <c r="CK15" s="464"/>
      <c r="CL15" s="464"/>
      <c r="CM15" s="464"/>
      <c r="CN15" s="464"/>
    </row>
    <row r="16" spans="1:92" s="2" customFormat="1" ht="15" customHeight="1" x14ac:dyDescent="0.2">
      <c r="A16" s="125" t="s">
        <v>139</v>
      </c>
      <c r="B16" s="123">
        <v>40.83</v>
      </c>
      <c r="C16" s="123">
        <v>43.512999999999998</v>
      </c>
      <c r="D16" s="123">
        <v>44.826000000000001</v>
      </c>
      <c r="E16" s="123">
        <v>43.073</v>
      </c>
      <c r="F16" s="123">
        <v>48.328000000000003</v>
      </c>
      <c r="G16" s="123">
        <v>52.923999999999999</v>
      </c>
      <c r="H16" s="123">
        <v>54.155999999999999</v>
      </c>
      <c r="I16" s="123">
        <v>56.640999999999998</v>
      </c>
      <c r="J16" s="123">
        <v>54.862000000000002</v>
      </c>
      <c r="K16" s="123">
        <v>57.167000000000002</v>
      </c>
      <c r="L16" s="123">
        <v>60.594000000000001</v>
      </c>
      <c r="M16" s="123">
        <v>59.713999999999999</v>
      </c>
      <c r="N16" s="123">
        <v>59.459000000000003</v>
      </c>
      <c r="O16" s="123">
        <v>56.435000000000002</v>
      </c>
      <c r="P16" s="123">
        <v>54.433999999999997</v>
      </c>
      <c r="Q16" s="123">
        <v>56.101999999999997</v>
      </c>
      <c r="R16" s="123">
        <v>58.914999999999999</v>
      </c>
      <c r="S16" s="123">
        <v>57.448999999999998</v>
      </c>
      <c r="T16" s="123">
        <v>58.113</v>
      </c>
      <c r="U16" s="123">
        <v>56.290999999999997</v>
      </c>
      <c r="V16" s="123">
        <v>53.954000000000001</v>
      </c>
      <c r="W16" s="123">
        <v>54.280999999999999</v>
      </c>
      <c r="X16" s="123">
        <v>56.134999999999998</v>
      </c>
      <c r="Y16" s="123">
        <v>54.713999999999999</v>
      </c>
      <c r="Z16" s="123">
        <v>55.774000000000001</v>
      </c>
      <c r="AA16" s="123">
        <v>61.220999999999997</v>
      </c>
      <c r="AB16" s="123">
        <v>58.600999999999999</v>
      </c>
      <c r="AC16" s="123">
        <v>60.491999999999997</v>
      </c>
      <c r="AD16" s="123">
        <v>61.517000000000003</v>
      </c>
      <c r="AE16" s="123">
        <v>61.581000000000003</v>
      </c>
      <c r="AF16" s="123">
        <v>61.656999999999996</v>
      </c>
      <c r="AG16" s="123">
        <v>54.506999999999998</v>
      </c>
      <c r="AH16" s="123">
        <v>49.604999999999997</v>
      </c>
      <c r="AI16" s="123">
        <v>49.34</v>
      </c>
      <c r="AJ16" s="123">
        <v>44.808</v>
      </c>
      <c r="AK16" s="123">
        <v>41.679000000000002</v>
      </c>
      <c r="AL16" s="123">
        <v>39.795999999999999</v>
      </c>
      <c r="AM16" s="123">
        <v>34.813000000000002</v>
      </c>
      <c r="AN16" s="123">
        <v>32.869999999999997</v>
      </c>
      <c r="AO16" s="123">
        <v>31.384</v>
      </c>
      <c r="AP16" s="123">
        <v>31.481999999999999</v>
      </c>
      <c r="AQ16" s="123">
        <v>32.311999999999998</v>
      </c>
      <c r="AR16" s="123">
        <v>30.864999999999998</v>
      </c>
      <c r="AS16" s="123">
        <v>30.687999999999999</v>
      </c>
      <c r="AT16" s="123">
        <v>30.646000000000001</v>
      </c>
      <c r="AU16" s="123">
        <v>30.395</v>
      </c>
      <c r="AV16" s="123">
        <v>31.038</v>
      </c>
      <c r="AW16" s="123">
        <v>32.81</v>
      </c>
      <c r="AX16" s="123">
        <v>30.681999999999999</v>
      </c>
      <c r="AY16" s="123">
        <v>31.219000000000001</v>
      </c>
      <c r="AZ16" s="123">
        <v>34.314</v>
      </c>
      <c r="BA16" s="123">
        <v>34.383000000000003</v>
      </c>
      <c r="BB16" s="123">
        <v>35.481999999999999</v>
      </c>
      <c r="BC16" s="123">
        <v>38.018000000000001</v>
      </c>
      <c r="BD16" s="123">
        <v>38.231999999999999</v>
      </c>
      <c r="BE16" s="123">
        <v>39.393999999999998</v>
      </c>
      <c r="BF16" s="123">
        <v>40.500999999999998</v>
      </c>
      <c r="BG16" s="123">
        <v>37.896999999999998</v>
      </c>
      <c r="BH16" s="123">
        <v>36.69</v>
      </c>
      <c r="BI16" s="123">
        <v>36.405000000000001</v>
      </c>
      <c r="BJ16" s="123">
        <v>36.456000000000003</v>
      </c>
      <c r="BK16" s="123">
        <v>34.283999999999999</v>
      </c>
      <c r="BL16" s="123">
        <v>33.683</v>
      </c>
      <c r="BM16" s="123">
        <v>30.1</v>
      </c>
      <c r="BN16" s="123">
        <v>29.78</v>
      </c>
      <c r="BO16" s="123">
        <v>28.719000000000001</v>
      </c>
      <c r="BP16" s="123">
        <v>30.195</v>
      </c>
      <c r="BQ16" s="123">
        <v>30.835999999999999</v>
      </c>
      <c r="BR16" s="123">
        <v>30.855</v>
      </c>
      <c r="BS16" s="464"/>
      <c r="BT16" s="464"/>
      <c r="BU16" s="464"/>
      <c r="BV16" s="464"/>
      <c r="BW16" s="464"/>
      <c r="BX16" s="464"/>
      <c r="BY16" s="464"/>
      <c r="BZ16" s="464"/>
      <c r="CA16" s="464"/>
      <c r="CB16" s="464"/>
      <c r="CC16" s="464"/>
      <c r="CD16" s="464"/>
      <c r="CE16" s="464"/>
      <c r="CF16" s="464"/>
      <c r="CG16" s="464"/>
      <c r="CH16" s="464"/>
      <c r="CI16" s="464"/>
      <c r="CJ16" s="464"/>
      <c r="CK16" s="464"/>
      <c r="CL16" s="464"/>
      <c r="CM16" s="464"/>
      <c r="CN16" s="464"/>
    </row>
    <row r="17" spans="1:92" s="2" customFormat="1" ht="15" customHeight="1" x14ac:dyDescent="0.2">
      <c r="A17" s="125" t="s">
        <v>33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>
        <v>5.5E-2</v>
      </c>
      <c r="Z17" s="123">
        <v>2.7E-2</v>
      </c>
      <c r="AA17" s="123">
        <v>2.1000000000000001E-2</v>
      </c>
      <c r="AB17" s="123">
        <v>5.3999999999999999E-2</v>
      </c>
      <c r="AC17" s="123">
        <v>5.6000000000000001E-2</v>
      </c>
      <c r="AD17" s="123">
        <v>1.2999999999999999E-2</v>
      </c>
      <c r="AE17" s="123">
        <v>0.114</v>
      </c>
      <c r="AF17" s="123">
        <v>7.5999999999999998E-2</v>
      </c>
      <c r="AG17" s="123">
        <v>0.16300000000000001</v>
      </c>
      <c r="AH17" s="123">
        <v>0.45900000000000002</v>
      </c>
      <c r="AI17" s="123">
        <v>0.432</v>
      </c>
      <c r="AJ17" s="123">
        <v>4.1000000000000002E-2</v>
      </c>
      <c r="AK17" s="123">
        <v>0.10299999999999999</v>
      </c>
      <c r="AL17" s="123">
        <v>1.2E-2</v>
      </c>
      <c r="AM17" s="123">
        <v>6.3E-2</v>
      </c>
      <c r="AN17" s="123">
        <v>4.4999999999999998E-2</v>
      </c>
      <c r="AO17" s="123">
        <v>6.2E-2</v>
      </c>
      <c r="AP17" s="123">
        <v>1E-3</v>
      </c>
      <c r="AQ17" s="123">
        <v>3.5000000000000003E-2</v>
      </c>
      <c r="AR17" s="123">
        <v>0.06</v>
      </c>
      <c r="AS17" s="123">
        <v>0.105</v>
      </c>
      <c r="AT17" s="123">
        <v>0.19</v>
      </c>
      <c r="AU17" s="123">
        <v>3.1E-2</v>
      </c>
      <c r="AV17" s="123">
        <v>8.2000000000000003E-2</v>
      </c>
      <c r="AW17" s="123">
        <v>6.4000000000000001E-2</v>
      </c>
      <c r="AX17" s="123">
        <v>9.1999999999999998E-2</v>
      </c>
      <c r="AY17" s="123">
        <v>2.8000000000000001E-2</v>
      </c>
      <c r="AZ17" s="123">
        <v>4.3999999999999997E-2</v>
      </c>
      <c r="BA17" s="123">
        <v>6.0999999999999999E-2</v>
      </c>
      <c r="BB17" s="123">
        <v>1.7000000000000001E-2</v>
      </c>
      <c r="BC17" s="123">
        <v>6.4000000000000001E-2</v>
      </c>
      <c r="BD17" s="123">
        <v>6.5000000000000002E-2</v>
      </c>
      <c r="BE17" s="123">
        <v>9.7000000000000003E-2</v>
      </c>
      <c r="BF17" s="123">
        <v>1.0999999999999999E-2</v>
      </c>
      <c r="BG17" s="123">
        <v>7.2999999999999995E-2</v>
      </c>
      <c r="BH17" s="123">
        <v>0.59899999999999998</v>
      </c>
      <c r="BI17" s="123">
        <v>0.63400000000000001</v>
      </c>
      <c r="BJ17" s="123">
        <v>0.57699999999999996</v>
      </c>
      <c r="BK17" s="123">
        <v>0.71499999999999997</v>
      </c>
      <c r="BL17" s="123">
        <v>0.71499999999999997</v>
      </c>
      <c r="BM17" s="123">
        <v>0.73899999999999999</v>
      </c>
      <c r="BN17" s="123">
        <v>0.63300000000000001</v>
      </c>
      <c r="BO17" s="123">
        <v>0.61599999999999999</v>
      </c>
      <c r="BP17" s="123">
        <v>0.65100000000000002</v>
      </c>
      <c r="BQ17" s="123">
        <v>0.79400000000000004</v>
      </c>
      <c r="BR17" s="123">
        <v>0.72499999999999998</v>
      </c>
      <c r="BS17" s="464"/>
      <c r="BT17" s="464"/>
      <c r="BU17" s="464"/>
      <c r="BV17" s="464"/>
      <c r="BW17" s="464"/>
      <c r="BX17" s="464"/>
      <c r="BY17" s="464"/>
      <c r="BZ17" s="464"/>
      <c r="CA17" s="464"/>
      <c r="CB17" s="464"/>
      <c r="CC17" s="464"/>
      <c r="CD17" s="464"/>
      <c r="CE17" s="464"/>
      <c r="CF17" s="464"/>
      <c r="CG17" s="464"/>
      <c r="CH17" s="464"/>
      <c r="CI17" s="464"/>
      <c r="CJ17" s="464"/>
      <c r="CK17" s="464"/>
      <c r="CL17" s="464"/>
      <c r="CM17" s="464"/>
      <c r="CN17" s="464"/>
    </row>
    <row r="18" spans="1:92" s="2" customFormat="1" ht="15" customHeight="1" x14ac:dyDescent="0.2">
      <c r="A18" s="68" t="s">
        <v>140</v>
      </c>
      <c r="B18" s="126">
        <v>6.42</v>
      </c>
      <c r="C18" s="126">
        <v>6.3220000000000001</v>
      </c>
      <c r="D18" s="126">
        <v>9.2490000000000006</v>
      </c>
      <c r="E18" s="126">
        <v>12.468</v>
      </c>
      <c r="F18" s="126">
        <v>12.688000000000001</v>
      </c>
      <c r="G18" s="126">
        <v>12.38</v>
      </c>
      <c r="H18" s="126">
        <v>14.186</v>
      </c>
      <c r="I18" s="126">
        <v>12.335000000000001</v>
      </c>
      <c r="J18" s="126">
        <v>15.923</v>
      </c>
      <c r="K18" s="126">
        <v>14.36</v>
      </c>
      <c r="L18" s="126">
        <v>14.515000000000001</v>
      </c>
      <c r="M18" s="126">
        <v>15.535</v>
      </c>
      <c r="N18" s="126">
        <v>13.039</v>
      </c>
      <c r="O18" s="126">
        <v>13.914999999999999</v>
      </c>
      <c r="P18" s="126">
        <v>14.97</v>
      </c>
      <c r="Q18" s="126">
        <v>14.510999999999999</v>
      </c>
      <c r="R18" s="126">
        <v>14.81</v>
      </c>
      <c r="S18" s="126">
        <v>14.667999999999999</v>
      </c>
      <c r="T18" s="126">
        <v>14.93</v>
      </c>
      <c r="U18" s="126">
        <v>15.755000000000001</v>
      </c>
      <c r="V18" s="126">
        <v>16.677</v>
      </c>
      <c r="W18" s="126">
        <v>14.548</v>
      </c>
      <c r="X18" s="126">
        <v>14.795999999999999</v>
      </c>
      <c r="Y18" s="126">
        <v>15.076000000000001</v>
      </c>
      <c r="Z18" s="126">
        <v>15.852</v>
      </c>
      <c r="AA18" s="126">
        <v>15.08</v>
      </c>
      <c r="AB18" s="126">
        <v>15.361000000000001</v>
      </c>
      <c r="AC18" s="126">
        <v>16.123999999999999</v>
      </c>
      <c r="AD18" s="126">
        <v>17.082999999999998</v>
      </c>
      <c r="AE18" s="126">
        <v>15.46</v>
      </c>
      <c r="AF18" s="126">
        <v>17</v>
      </c>
      <c r="AG18" s="126">
        <v>16.952999999999999</v>
      </c>
      <c r="AH18" s="126">
        <v>17.332999999999998</v>
      </c>
      <c r="AI18" s="126">
        <v>15.731</v>
      </c>
      <c r="AJ18" s="126">
        <v>16.047000000000001</v>
      </c>
      <c r="AK18" s="126">
        <v>16.303000000000001</v>
      </c>
      <c r="AL18" s="126">
        <v>20.779</v>
      </c>
      <c r="AM18" s="126">
        <v>19.890999999999998</v>
      </c>
      <c r="AN18" s="126">
        <v>19.553000000000001</v>
      </c>
      <c r="AO18" s="126">
        <v>17.314</v>
      </c>
      <c r="AP18" s="126">
        <v>15.635999999999999</v>
      </c>
      <c r="AQ18" s="126">
        <v>15.951000000000001</v>
      </c>
      <c r="AR18" s="126">
        <v>14.935</v>
      </c>
      <c r="AS18" s="126">
        <v>15.831</v>
      </c>
      <c r="AT18" s="126">
        <v>16.343</v>
      </c>
      <c r="AU18" s="126">
        <v>15.773999999999999</v>
      </c>
      <c r="AV18" s="126">
        <v>16.524000000000001</v>
      </c>
      <c r="AW18" s="126">
        <v>17.001999999999999</v>
      </c>
      <c r="AX18" s="126">
        <v>17.748999999999999</v>
      </c>
      <c r="AY18" s="126">
        <v>17.446000000000002</v>
      </c>
      <c r="AZ18" s="126">
        <v>17.774000000000001</v>
      </c>
      <c r="BA18" s="126">
        <v>18.693000000000001</v>
      </c>
      <c r="BB18" s="126">
        <v>19.076000000000001</v>
      </c>
      <c r="BC18" s="126">
        <v>18.53</v>
      </c>
      <c r="BD18" s="126">
        <v>18.641999999999999</v>
      </c>
      <c r="BE18" s="126">
        <v>19.888999999999999</v>
      </c>
      <c r="BF18" s="126">
        <v>20.957000000000001</v>
      </c>
      <c r="BG18" s="126">
        <v>21.677</v>
      </c>
      <c r="BH18" s="126">
        <v>20.898</v>
      </c>
      <c r="BI18" s="126">
        <v>23.687999999999999</v>
      </c>
      <c r="BJ18" s="126">
        <v>23.995000000000001</v>
      </c>
      <c r="BK18" s="126">
        <v>22.417000000000002</v>
      </c>
      <c r="BL18" s="126">
        <v>22.187999999999999</v>
      </c>
      <c r="BM18" s="126">
        <v>23.155000000000001</v>
      </c>
      <c r="BN18" s="126">
        <v>22.922999999999998</v>
      </c>
      <c r="BO18" s="126">
        <v>22.574999999999999</v>
      </c>
      <c r="BP18" s="126">
        <v>22.41</v>
      </c>
      <c r="BQ18" s="126">
        <v>24.302</v>
      </c>
      <c r="BR18" s="126">
        <v>23.204000000000001</v>
      </c>
      <c r="BS18" s="464"/>
      <c r="BT18" s="464"/>
      <c r="BU18" s="464"/>
      <c r="BV18" s="464"/>
      <c r="BW18" s="464"/>
      <c r="BX18" s="464"/>
      <c r="BY18" s="464"/>
      <c r="BZ18" s="464"/>
      <c r="CA18" s="464"/>
      <c r="CB18" s="464"/>
      <c r="CC18" s="464"/>
      <c r="CD18" s="464"/>
      <c r="CE18" s="464"/>
      <c r="CF18" s="464"/>
      <c r="CG18" s="464"/>
      <c r="CH18" s="464"/>
      <c r="CI18" s="464"/>
      <c r="CJ18" s="464"/>
      <c r="CK18" s="464"/>
      <c r="CL18" s="464"/>
      <c r="CM18" s="464"/>
      <c r="CN18" s="464"/>
    </row>
    <row r="19" spans="1:92" s="2" customFormat="1" ht="15" customHeight="1" x14ac:dyDescent="0.2">
      <c r="A19" s="127" t="s">
        <v>141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465"/>
      <c r="BT19" s="465"/>
      <c r="BU19" s="465"/>
      <c r="BV19" s="465"/>
      <c r="BW19" s="465"/>
      <c r="BX19" s="465"/>
      <c r="BY19" s="465"/>
      <c r="BZ19" s="465"/>
      <c r="CA19" s="465"/>
      <c r="CB19" s="465"/>
      <c r="CC19" s="465"/>
      <c r="CD19" s="465"/>
      <c r="CE19" s="465"/>
      <c r="CF19" s="465"/>
      <c r="CG19" s="465"/>
      <c r="CH19" s="465"/>
      <c r="CI19" s="465"/>
      <c r="CJ19" s="465"/>
      <c r="CK19" s="465"/>
      <c r="CL19" s="465"/>
      <c r="CM19" s="465"/>
      <c r="CN19" s="465"/>
    </row>
    <row r="20" spans="1:92" s="2" customFormat="1" ht="15" customHeight="1" x14ac:dyDescent="0.2">
      <c r="A20" s="121" t="s">
        <v>142</v>
      </c>
      <c r="B20" s="128">
        <v>34.308641110098812</v>
      </c>
      <c r="C20" s="128">
        <v>38.084364859992789</v>
      </c>
      <c r="D20" s="128">
        <v>42.081196925362185</v>
      </c>
      <c r="E20" s="128">
        <v>49.817421268279304</v>
      </c>
      <c r="F20" s="128">
        <v>51.021899738471156</v>
      </c>
      <c r="G20" s="128">
        <v>47.033637575633271</v>
      </c>
      <c r="H20" s="128">
        <v>48.634986598685188</v>
      </c>
      <c r="I20" s="128">
        <v>44.116534566648902</v>
      </c>
      <c r="J20" s="128">
        <v>47.190605398548172</v>
      </c>
      <c r="K20" s="128">
        <v>44.369946585898333</v>
      </c>
      <c r="L20" s="128">
        <v>44.056621897759221</v>
      </c>
      <c r="M20" s="128">
        <v>43.887345514121876</v>
      </c>
      <c r="N20" s="128">
        <v>39.33976487259126</v>
      </c>
      <c r="O20" s="128">
        <v>42.894707186056117</v>
      </c>
      <c r="P20" s="128">
        <v>43.171904599990285</v>
      </c>
      <c r="Q20" s="128">
        <v>39.33976487259126</v>
      </c>
      <c r="R20" s="128">
        <v>42.894707186056117</v>
      </c>
      <c r="S20" s="128">
        <v>43.171904599990285</v>
      </c>
      <c r="T20" s="128">
        <v>39.307876768749203</v>
      </c>
      <c r="U20" s="128">
        <v>40.064994583784689</v>
      </c>
      <c r="V20" s="128">
        <v>40.518773047267857</v>
      </c>
      <c r="W20" s="128">
        <v>41.432370659257565</v>
      </c>
      <c r="X20" s="128">
        <v>42.616531582367223</v>
      </c>
      <c r="Y20" s="128">
        <v>41.973753809727718</v>
      </c>
      <c r="Z20" s="128">
        <v>43.616758449755736</v>
      </c>
      <c r="AA20" s="128">
        <v>42.197200719368205</v>
      </c>
      <c r="AB20" s="128">
        <v>42.891798538035189</v>
      </c>
      <c r="AC20" s="128">
        <v>43.362795239750405</v>
      </c>
      <c r="AD20" s="128">
        <v>43.340735702637815</v>
      </c>
      <c r="AE20" s="128">
        <v>40.643170952319416</v>
      </c>
      <c r="AF20" s="128">
        <v>42.131690987682404</v>
      </c>
      <c r="AG20" s="128">
        <v>42.769099290838419</v>
      </c>
      <c r="AH20" s="128">
        <v>42.370450634202307</v>
      </c>
      <c r="AI20" s="128">
        <v>40.350920285583285</v>
      </c>
      <c r="AJ20" s="128">
        <v>39.118610975524717</v>
      </c>
      <c r="AK20" s="128">
        <v>34.897255994144217</v>
      </c>
      <c r="AL20" s="128">
        <v>29.310941389932065</v>
      </c>
      <c r="AM20" s="128">
        <v>24.698963875665079</v>
      </c>
      <c r="AN20" s="128">
        <v>22.264537127134854</v>
      </c>
      <c r="AO20" s="128">
        <v>20.006011823252397</v>
      </c>
      <c r="AP20" s="128">
        <v>18.551765920591169</v>
      </c>
      <c r="AQ20" s="128">
        <v>16.8013294367085</v>
      </c>
      <c r="AR20" s="128">
        <v>16.103613584175967</v>
      </c>
      <c r="AS20" s="128">
        <v>18.471365180614296</v>
      </c>
      <c r="AT20" s="128">
        <v>19.495113461409733</v>
      </c>
      <c r="AU20" s="128">
        <v>19.511487138332296</v>
      </c>
      <c r="AV20" s="128">
        <v>20.264013646026772</v>
      </c>
      <c r="AW20" s="128">
        <v>23.030324786631606</v>
      </c>
      <c r="AX20" s="128">
        <v>24.575832859916737</v>
      </c>
      <c r="AY20" s="128">
        <v>22.661373253089227</v>
      </c>
      <c r="AZ20" s="128">
        <v>24.643075667958392</v>
      </c>
      <c r="BA20" s="128">
        <v>26.371133658056234</v>
      </c>
      <c r="BB20" s="128">
        <v>29.046504249097442</v>
      </c>
      <c r="BC20" s="128">
        <v>29.244574219216911</v>
      </c>
      <c r="BD20" s="128">
        <v>27.609372573698277</v>
      </c>
      <c r="BE20" s="128">
        <v>29.525108348253877</v>
      </c>
      <c r="BF20" s="128">
        <v>31.856259041018642</v>
      </c>
      <c r="BG20" s="128">
        <v>30.392565870737116</v>
      </c>
      <c r="BH20" s="128">
        <v>32.818620895804159</v>
      </c>
      <c r="BI20" s="128">
        <v>41.344577381302706</v>
      </c>
      <c r="BJ20" s="128">
        <v>38.453416968784204</v>
      </c>
      <c r="BK20" s="128">
        <v>33.524086285905888</v>
      </c>
      <c r="BL20" s="128">
        <v>34.982442987522667</v>
      </c>
      <c r="BM20" s="128">
        <v>35.22386032684966</v>
      </c>
      <c r="BN20" s="128">
        <v>36.305574159871298</v>
      </c>
      <c r="BO20" s="128">
        <v>37.491046338641247</v>
      </c>
      <c r="BP20" s="128">
        <v>36.557075541355097</v>
      </c>
      <c r="BQ20" s="128">
        <v>36.124557146008804</v>
      </c>
      <c r="BR20" s="128">
        <v>36.352478823798748</v>
      </c>
      <c r="BS20" s="466"/>
      <c r="BT20" s="466"/>
      <c r="BU20" s="466"/>
      <c r="BV20" s="466"/>
      <c r="BW20" s="466"/>
      <c r="BX20" s="466"/>
      <c r="BY20" s="466"/>
      <c r="BZ20" s="466"/>
      <c r="CA20" s="466"/>
      <c r="CB20" s="466"/>
      <c r="CC20" s="466"/>
      <c r="CD20" s="466"/>
      <c r="CE20" s="466"/>
      <c r="CF20" s="466"/>
      <c r="CG20" s="466"/>
      <c r="CH20" s="466"/>
      <c r="CI20" s="466"/>
      <c r="CJ20" s="466"/>
      <c r="CK20" s="466"/>
      <c r="CL20" s="466"/>
      <c r="CM20" s="466"/>
      <c r="CN20" s="466"/>
    </row>
    <row r="21" spans="1:92" s="2" customFormat="1" ht="15" customHeight="1" x14ac:dyDescent="0.2">
      <c r="A21" s="125" t="s">
        <v>143</v>
      </c>
      <c r="B21" s="128">
        <v>39.178837708099273</v>
      </c>
      <c r="C21" s="128">
        <v>33.378037235721045</v>
      </c>
      <c r="D21" s="128">
        <v>37.455078997171839</v>
      </c>
      <c r="E21" s="128">
        <v>33.992910974224856</v>
      </c>
      <c r="F21" s="128">
        <v>35.727106416761586</v>
      </c>
      <c r="G21" s="128">
        <v>36.295084945943486</v>
      </c>
      <c r="H21" s="128">
        <v>35.839302062577417</v>
      </c>
      <c r="I21" s="128">
        <v>36.403671154932873</v>
      </c>
      <c r="J21" s="128">
        <v>38.54611981257117</v>
      </c>
      <c r="K21" s="128">
        <v>39.7421186720862</v>
      </c>
      <c r="L21" s="128">
        <v>38.028978612911537</v>
      </c>
      <c r="M21" s="128">
        <v>38.103836555823818</v>
      </c>
      <c r="N21" s="128">
        <v>40.958304538124857</v>
      </c>
      <c r="O21" s="128">
        <v>40.104212277782644</v>
      </c>
      <c r="P21" s="128">
        <v>41.81237201557191</v>
      </c>
      <c r="Q21" s="128">
        <v>41.53258667660139</v>
      </c>
      <c r="R21" s="128">
        <v>42.828555270370209</v>
      </c>
      <c r="S21" s="128">
        <v>44.517946030914331</v>
      </c>
      <c r="T21" s="128">
        <v>46.207736175484307</v>
      </c>
      <c r="U21" s="128">
        <v>45.838359469240046</v>
      </c>
      <c r="V21" s="128">
        <v>42.674829875690321</v>
      </c>
      <c r="W21" s="128">
        <v>43.051083813547159</v>
      </c>
      <c r="X21" s="128">
        <v>43.610319784937609</v>
      </c>
      <c r="Y21" s="128">
        <v>43.42694831172988</v>
      </c>
      <c r="Z21" s="128">
        <v>41.212154433664054</v>
      </c>
      <c r="AA21" s="128">
        <v>41.924545083941737</v>
      </c>
      <c r="AB21" s="128">
        <v>41.250280919919099</v>
      </c>
      <c r="AC21" s="128">
        <v>40.601561158081566</v>
      </c>
      <c r="AD21" s="128">
        <v>36.74040461334846</v>
      </c>
      <c r="AE21" s="128">
        <v>39.381234352024798</v>
      </c>
      <c r="AF21" s="128">
        <v>35.052262120569289</v>
      </c>
      <c r="AG21" s="128">
        <v>35.13170787941668</v>
      </c>
      <c r="AH21" s="128">
        <v>36.256111320045129</v>
      </c>
      <c r="AI21" s="128">
        <v>36.994501146439951</v>
      </c>
      <c r="AJ21" s="128">
        <v>37.649286987522281</v>
      </c>
      <c r="AK21" s="128">
        <v>53.785747173479301</v>
      </c>
      <c r="AL21" s="128">
        <v>38.978463664632038</v>
      </c>
      <c r="AM21" s="128">
        <v>41.626174279235507</v>
      </c>
      <c r="AN21" s="128">
        <v>45.859392660688719</v>
      </c>
      <c r="AO21" s="128">
        <v>42.128547579298832</v>
      </c>
      <c r="AP21" s="128">
        <v>32.597396623890347</v>
      </c>
      <c r="AQ21" s="128">
        <v>47.500487234457225</v>
      </c>
      <c r="AR21" s="128">
        <v>43.498273878020719</v>
      </c>
      <c r="AS21" s="128">
        <v>41.209590390841271</v>
      </c>
      <c r="AT21" s="128">
        <v>39.920168247564277</v>
      </c>
      <c r="AU21" s="128">
        <v>37.975846678918352</v>
      </c>
      <c r="AV21" s="128">
        <v>38.866312821363408</v>
      </c>
      <c r="AW21" s="128">
        <v>41.773829007871562</v>
      </c>
      <c r="AX21" s="128">
        <v>43.76552580734198</v>
      </c>
      <c r="AY21" s="128">
        <v>41.290682536730515</v>
      </c>
      <c r="AZ21" s="128">
        <v>46.165252776053521</v>
      </c>
      <c r="BA21" s="128">
        <v>48.573047942921917</v>
      </c>
      <c r="BB21" s="128">
        <v>52.462210675484179</v>
      </c>
      <c r="BC21" s="128">
        <v>53.644936209967007</v>
      </c>
      <c r="BD21" s="128">
        <v>53.65875318216802</v>
      </c>
      <c r="BE21" s="128">
        <v>55.002975431437562</v>
      </c>
      <c r="BF21" s="128">
        <v>58.918905051437953</v>
      </c>
      <c r="BG21" s="128">
        <v>60.472627442536478</v>
      </c>
      <c r="BH21" s="128">
        <v>65.952398072912928</v>
      </c>
      <c r="BI21" s="128">
        <v>70.376621792003903</v>
      </c>
      <c r="BJ21" s="128">
        <v>68.441241192740193</v>
      </c>
      <c r="BK21" s="128">
        <v>64.721833255539991</v>
      </c>
      <c r="BL21" s="128">
        <v>68.892144856543041</v>
      </c>
      <c r="BM21" s="128">
        <v>66.151868908643024</v>
      </c>
      <c r="BN21" s="128">
        <v>63.526749205986953</v>
      </c>
      <c r="BO21" s="128">
        <v>64.296211926369551</v>
      </c>
      <c r="BP21" s="128">
        <v>62.801586427233666</v>
      </c>
      <c r="BQ21" s="128">
        <v>61.097839167998849</v>
      </c>
      <c r="BR21" s="128">
        <v>59.718359135834866</v>
      </c>
      <c r="BS21" s="466"/>
      <c r="BT21" s="466"/>
      <c r="BU21" s="466"/>
      <c r="BV21" s="466"/>
      <c r="BW21" s="466"/>
      <c r="BX21" s="466"/>
      <c r="BY21" s="466"/>
      <c r="BZ21" s="466"/>
      <c r="CA21" s="466"/>
      <c r="CB21" s="466"/>
      <c r="CC21" s="466"/>
      <c r="CD21" s="466"/>
      <c r="CE21" s="466"/>
      <c r="CF21" s="466"/>
      <c r="CG21" s="466"/>
      <c r="CH21" s="466"/>
      <c r="CI21" s="466"/>
      <c r="CJ21" s="466"/>
      <c r="CK21" s="466"/>
      <c r="CL21" s="466"/>
      <c r="CM21" s="466"/>
      <c r="CN21" s="466"/>
    </row>
    <row r="22" spans="1:92" s="2" customFormat="1" ht="15" customHeight="1" x14ac:dyDescent="0.2">
      <c r="A22" s="125" t="s">
        <v>144</v>
      </c>
      <c r="B22" s="128">
        <v>60.82116229190072</v>
      </c>
      <c r="C22" s="128">
        <v>66.621962764278948</v>
      </c>
      <c r="D22" s="128">
        <v>62.544921002828161</v>
      </c>
      <c r="E22" s="128">
        <v>66.007089025775144</v>
      </c>
      <c r="F22" s="128">
        <v>64.272893583238414</v>
      </c>
      <c r="G22" s="128">
        <v>63.704915054056514</v>
      </c>
      <c r="H22" s="128">
        <v>64.160697937422583</v>
      </c>
      <c r="I22" s="128">
        <v>63.596328845067127</v>
      </c>
      <c r="J22" s="128">
        <v>61.453880187428823</v>
      </c>
      <c r="K22" s="128">
        <v>60.257881327913807</v>
      </c>
      <c r="L22" s="128">
        <v>61.971021387088463</v>
      </c>
      <c r="M22" s="128">
        <v>61.896163444176189</v>
      </c>
      <c r="N22" s="128">
        <v>59.041695461875143</v>
      </c>
      <c r="O22" s="128">
        <v>59.895787722217349</v>
      </c>
      <c r="P22" s="128">
        <v>58.18762798442809</v>
      </c>
      <c r="Q22" s="128">
        <v>58.46741332339861</v>
      </c>
      <c r="R22" s="128">
        <v>57.171444729629798</v>
      </c>
      <c r="S22" s="128">
        <v>55.482053969085662</v>
      </c>
      <c r="T22" s="128">
        <v>53.792263824515686</v>
      </c>
      <c r="U22" s="128">
        <v>54.161640530759946</v>
      </c>
      <c r="V22" s="128">
        <v>57.325170124309679</v>
      </c>
      <c r="W22" s="128">
        <v>56.948916186452848</v>
      </c>
      <c r="X22" s="128">
        <v>56.389680215062384</v>
      </c>
      <c r="Y22" s="128">
        <v>56.573051688270127</v>
      </c>
      <c r="Z22" s="128">
        <v>58.787845566335953</v>
      </c>
      <c r="AA22" s="128">
        <v>58.075454916058256</v>
      </c>
      <c r="AB22" s="128">
        <v>58.749719080080908</v>
      </c>
      <c r="AC22" s="128">
        <v>59.398438841918434</v>
      </c>
      <c r="AD22" s="128">
        <v>63.259595386651547</v>
      </c>
      <c r="AE22" s="128">
        <v>60.618765647975202</v>
      </c>
      <c r="AF22" s="128">
        <v>64.947737879430719</v>
      </c>
      <c r="AG22" s="128">
        <v>64.86829212058332</v>
      </c>
      <c r="AH22" s="128">
        <v>63.743888679954871</v>
      </c>
      <c r="AI22" s="128">
        <v>63.005498853560049</v>
      </c>
      <c r="AJ22" s="128">
        <v>62.350713012477719</v>
      </c>
      <c r="AK22" s="128">
        <v>46.214252826520699</v>
      </c>
      <c r="AL22" s="128">
        <v>61.021536335367962</v>
      </c>
      <c r="AM22" s="128">
        <v>58.373825720764493</v>
      </c>
      <c r="AN22" s="128">
        <v>54.140607339311273</v>
      </c>
      <c r="AO22" s="128">
        <v>57.871452420701161</v>
      </c>
      <c r="AP22" s="128">
        <v>67.402603376109653</v>
      </c>
      <c r="AQ22" s="128">
        <v>52.499512765542775</v>
      </c>
      <c r="AR22" s="128">
        <v>56.501726121979289</v>
      </c>
      <c r="AS22" s="128">
        <v>58.790409609158736</v>
      </c>
      <c r="AT22" s="128">
        <v>60.07983175243573</v>
      </c>
      <c r="AU22" s="128">
        <v>62.024153321081656</v>
      </c>
      <c r="AV22" s="128">
        <v>61.133687178636585</v>
      </c>
      <c r="AW22" s="128">
        <v>58.226170992128431</v>
      </c>
      <c r="AX22" s="128">
        <v>56.234474192658013</v>
      </c>
      <c r="AY22" s="128">
        <v>58.709317463269485</v>
      </c>
      <c r="AZ22" s="128">
        <v>53.834747223946479</v>
      </c>
      <c r="BA22" s="128">
        <v>51.426952057078083</v>
      </c>
      <c r="BB22" s="128">
        <v>47.537789324515821</v>
      </c>
      <c r="BC22" s="128">
        <v>46.355063790032993</v>
      </c>
      <c r="BD22" s="128">
        <v>46.34124681783198</v>
      </c>
      <c r="BE22" s="128">
        <v>44.997024568562445</v>
      </c>
      <c r="BF22" s="128">
        <v>41.081094948562047</v>
      </c>
      <c r="BG22" s="128">
        <v>39.527372557463529</v>
      </c>
      <c r="BH22" s="128">
        <v>34.047601927087079</v>
      </c>
      <c r="BI22" s="128">
        <v>29.623378207996094</v>
      </c>
      <c r="BJ22" s="128">
        <v>31.558758807259807</v>
      </c>
      <c r="BK22" s="128">
        <v>35.278166744460002</v>
      </c>
      <c r="BL22" s="128">
        <v>31.107855143456963</v>
      </c>
      <c r="BM22" s="128">
        <v>33.848131091356962</v>
      </c>
      <c r="BN22" s="128">
        <v>36.473250794013047</v>
      </c>
      <c r="BO22" s="128">
        <v>35.703788073630449</v>
      </c>
      <c r="BP22" s="128">
        <v>37.198413572766334</v>
      </c>
      <c r="BQ22" s="128">
        <v>38.902160832001151</v>
      </c>
      <c r="BR22" s="128">
        <v>40.281640864165134</v>
      </c>
      <c r="BS22" s="466"/>
      <c r="BT22" s="466"/>
      <c r="BU22" s="466"/>
      <c r="BV22" s="466"/>
      <c r="BW22" s="466"/>
      <c r="BX22" s="466"/>
      <c r="BY22" s="466"/>
      <c r="BZ22" s="466"/>
      <c r="CA22" s="466"/>
      <c r="CB22" s="466"/>
      <c r="CC22" s="466"/>
      <c r="CD22" s="466"/>
      <c r="CE22" s="466"/>
      <c r="CF22" s="466"/>
      <c r="CG22" s="466"/>
      <c r="CH22" s="466"/>
      <c r="CI22" s="466"/>
      <c r="CJ22" s="466"/>
      <c r="CK22" s="466"/>
      <c r="CL22" s="466"/>
      <c r="CM22" s="466"/>
      <c r="CN22" s="466"/>
    </row>
    <row r="23" spans="1:92" s="2" customFormat="1" ht="15" customHeight="1" x14ac:dyDescent="0.2">
      <c r="A23" s="121" t="s">
        <v>145</v>
      </c>
      <c r="B23" s="123" t="s">
        <v>146</v>
      </c>
      <c r="C23" s="128">
        <v>16.630457635433459</v>
      </c>
      <c r="D23" s="128">
        <v>11.918639586588151</v>
      </c>
      <c r="E23" s="128">
        <v>4.3927232378549119</v>
      </c>
      <c r="F23" s="128">
        <v>-2.6563919699645129</v>
      </c>
      <c r="G23" s="128">
        <v>0</v>
      </c>
      <c r="H23" s="128">
        <v>0</v>
      </c>
      <c r="I23" s="123">
        <v>3.257098461199126</v>
      </c>
      <c r="J23" s="123">
        <v>-4.4908993246039648E-2</v>
      </c>
      <c r="K23" s="123">
        <v>-0.96143985232283868</v>
      </c>
      <c r="L23" s="123">
        <v>-2.3572345273744771E-2</v>
      </c>
      <c r="M23" s="123">
        <v>-3.4540859309182812</v>
      </c>
      <c r="N23" s="123">
        <v>6.9323067164705057</v>
      </c>
      <c r="O23" s="123">
        <v>-8.1139385780976294</v>
      </c>
      <c r="P23" s="123">
        <v>-10.111427423721118</v>
      </c>
      <c r="Q23" s="123">
        <v>-2.7157459842575773</v>
      </c>
      <c r="R23" s="123">
        <v>-1.9195755513630632</v>
      </c>
      <c r="S23" s="123">
        <v>12.194320273468314</v>
      </c>
      <c r="T23" s="123">
        <v>20.783018409676011</v>
      </c>
      <c r="U23" s="123">
        <v>9.8409269801753645</v>
      </c>
      <c r="V23" s="123">
        <v>0.2259535829182451</v>
      </c>
      <c r="W23" s="123">
        <v>-1.4865781081284686</v>
      </c>
      <c r="X23" s="123">
        <v>-5.923042275271861</v>
      </c>
      <c r="Y23" s="123">
        <v>-0.75577035247062752</v>
      </c>
      <c r="Z23" s="123">
        <v>5.1600737512571238</v>
      </c>
      <c r="AA23" s="123">
        <v>8.6640666819606942</v>
      </c>
      <c r="AB23" s="123">
        <v>6.4344584658527406</v>
      </c>
      <c r="AC23" s="123">
        <v>1.453363895115992</v>
      </c>
      <c r="AD23" s="123">
        <v>-2.7447261251065931</v>
      </c>
      <c r="AE23" s="123">
        <v>-3.1792947063883026</v>
      </c>
      <c r="AF23" s="123">
        <v>-1.135834203550486</v>
      </c>
      <c r="AG23" s="123">
        <v>0.71089262955790589</v>
      </c>
      <c r="AH23" s="123">
        <v>2.8508682077798628</v>
      </c>
      <c r="AI23" s="123">
        <v>-1.3632252228970152</v>
      </c>
      <c r="AJ23" s="123">
        <v>-6.7828008710065317</v>
      </c>
      <c r="AK23" s="123">
        <v>-7.9437601176731611</v>
      </c>
      <c r="AL23" s="123">
        <v>-5.5907004907897253</v>
      </c>
      <c r="AM23" s="123">
        <v>2.3326455754241171</v>
      </c>
      <c r="AN23" s="123">
        <v>3.9083745903354021</v>
      </c>
      <c r="AO23" s="123">
        <v>6.9073250852480674</v>
      </c>
      <c r="AP23" s="123">
        <v>-1.1004683741930039</v>
      </c>
      <c r="AQ23" s="123">
        <v>-2.2626715205824701</v>
      </c>
      <c r="AR23" s="123">
        <v>4.1128409891621649</v>
      </c>
      <c r="AS23" s="123">
        <v>-3.6571924785411309</v>
      </c>
      <c r="AT23" s="123">
        <v>1.9805275149115547</v>
      </c>
      <c r="AU23" s="123">
        <v>-4.1143773995759556</v>
      </c>
      <c r="AV23" s="123">
        <v>-4.1139266003303385</v>
      </c>
      <c r="AW23" s="123">
        <v>-3.4294182902308812</v>
      </c>
      <c r="AX23" s="123">
        <v>-1.3178592944641541</v>
      </c>
      <c r="AY23" s="123">
        <v>1.2865936430150857</v>
      </c>
      <c r="AZ23" s="123">
        <v>-1.1234444453780805</v>
      </c>
      <c r="BA23" s="123">
        <v>2.0740036077431863</v>
      </c>
      <c r="BB23" s="123">
        <v>-1.1226332703053323</v>
      </c>
      <c r="BC23" s="123">
        <v>-1.2744651797906235</v>
      </c>
      <c r="BD23" s="123">
        <v>3.9814059419403089</v>
      </c>
      <c r="BE23" s="123">
        <v>5.0853716436019623</v>
      </c>
      <c r="BF23" s="123">
        <v>4.9274094654969858</v>
      </c>
      <c r="BG23" s="123">
        <v>4.3722145381896418</v>
      </c>
      <c r="BH23" s="123">
        <v>3.8976110888629178</v>
      </c>
      <c r="BI23" s="123">
        <v>-0.48944964107026323</v>
      </c>
      <c r="BJ23" s="123">
        <v>5.2746426499072401</v>
      </c>
      <c r="BK23" s="123">
        <v>9.7818351370585788</v>
      </c>
      <c r="BL23" s="123">
        <v>2.8247565407548416</v>
      </c>
      <c r="BM23" s="123">
        <v>11.435465834853746</v>
      </c>
      <c r="BN23" s="123">
        <v>12.433527671896471</v>
      </c>
      <c r="BO23" s="123">
        <v>8.1867292574792287</v>
      </c>
      <c r="BP23" s="123">
        <v>13.96987384961405</v>
      </c>
      <c r="BQ23" s="123">
        <v>16.27910486049284</v>
      </c>
      <c r="BR23" s="123">
        <v>8.5777019795759131</v>
      </c>
      <c r="BS23" s="464"/>
      <c r="BT23" s="464"/>
      <c r="BU23" s="464"/>
      <c r="BV23" s="464"/>
      <c r="BW23" s="464"/>
      <c r="BX23" s="464"/>
      <c r="BY23" s="464"/>
      <c r="BZ23" s="464"/>
      <c r="CA23" s="464"/>
      <c r="CB23" s="464"/>
      <c r="CC23" s="464"/>
      <c r="CD23" s="464"/>
      <c r="CE23" s="464"/>
      <c r="CF23" s="464"/>
      <c r="CG23" s="464"/>
      <c r="CH23" s="464"/>
      <c r="CI23" s="464"/>
      <c r="CJ23" s="464"/>
      <c r="CK23" s="464"/>
      <c r="CL23" s="464"/>
      <c r="CM23" s="464"/>
      <c r="CN23" s="464"/>
    </row>
    <row r="24" spans="1:92" s="2" customFormat="1" ht="15" customHeight="1" x14ac:dyDescent="0.2">
      <c r="A24" s="121" t="s">
        <v>147</v>
      </c>
      <c r="B24" s="123" t="s">
        <v>146</v>
      </c>
      <c r="C24" s="128">
        <v>29.465835971810844</v>
      </c>
      <c r="D24" s="128">
        <v>23.664142211002421</v>
      </c>
      <c r="E24" s="128">
        <v>23.584323899036725</v>
      </c>
      <c r="F24" s="128">
        <v>-0.30283216903541071</v>
      </c>
      <c r="G24" s="128">
        <v>-5.0170860515688105</v>
      </c>
      <c r="H24" s="128">
        <v>1.2210411556282366</v>
      </c>
      <c r="I24" s="123">
        <v>-14.942436550080117</v>
      </c>
      <c r="J24" s="123">
        <v>-7.5506541023782408</v>
      </c>
      <c r="K24" s="123">
        <v>0</v>
      </c>
      <c r="L24" s="123">
        <v>0</v>
      </c>
      <c r="M24" s="123">
        <v>-2.3032249113000733</v>
      </c>
      <c r="N24" s="123">
        <v>-10.857430880952826</v>
      </c>
      <c r="O24" s="123">
        <v>0</v>
      </c>
      <c r="P24" s="123">
        <v>0</v>
      </c>
      <c r="Q24" s="123">
        <v>-12.866968289070584</v>
      </c>
      <c r="R24" s="123">
        <v>-3.7213880337584557</v>
      </c>
      <c r="S24" s="123">
        <v>0.28023469655836764</v>
      </c>
      <c r="T24" s="123">
        <v>5.3556560678683143</v>
      </c>
      <c r="U24" s="123">
        <v>11.956597666891751</v>
      </c>
      <c r="V24" s="123">
        <v>5.1616130856571107</v>
      </c>
      <c r="W24" s="123">
        <v>6.4601344860710856</v>
      </c>
      <c r="X24" s="123">
        <v>6.4653239069608484</v>
      </c>
      <c r="Y24" s="123">
        <v>3.9723805166174451</v>
      </c>
      <c r="Z24" s="123">
        <v>13.200405402610297</v>
      </c>
      <c r="AA24" s="123">
        <v>10.669975186104217</v>
      </c>
      <c r="AB24" s="123">
        <v>7.1219355615295106</v>
      </c>
      <c r="AC24" s="123">
        <v>4.8107697231557047</v>
      </c>
      <c r="AD24" s="123">
        <v>-3.3601929507208244</v>
      </c>
      <c r="AE24" s="123">
        <v>-6.7449875847755996</v>
      </c>
      <c r="AF24" s="123">
        <v>-2.8878567682972505</v>
      </c>
      <c r="AG24" s="123">
        <v>-0.66797717426570224</v>
      </c>
      <c r="AH24" s="123">
        <v>0.54830780865948192</v>
      </c>
      <c r="AI24" s="123">
        <v>-2.0724873822676151</v>
      </c>
      <c r="AJ24" s="123">
        <v>-13.449299957573185</v>
      </c>
      <c r="AK24" s="123">
        <v>-24.887121255788038</v>
      </c>
      <c r="AL24" s="123">
        <v>-34.689732982324188</v>
      </c>
      <c r="AM24" s="123">
        <v>-37.361767749528234</v>
      </c>
      <c r="AN24" s="123">
        <v>-40.860071301247771</v>
      </c>
      <c r="AO24" s="123">
        <v>-38.71182278610528</v>
      </c>
      <c r="AP24" s="123">
        <v>-37.403547161119427</v>
      </c>
      <c r="AQ24" s="123">
        <v>-33.51473922902494</v>
      </c>
      <c r="AR24" s="123">
        <v>-24.696707105719238</v>
      </c>
      <c r="AS24" s="123">
        <v>-11.047579298831385</v>
      </c>
      <c r="AT24" s="123">
        <v>7.1661837082010944</v>
      </c>
      <c r="AU24" s="123">
        <v>11.352562853244981</v>
      </c>
      <c r="AV24" s="123">
        <v>20.65842797818582</v>
      </c>
      <c r="AW24" s="123">
        <v>20.405386383897152</v>
      </c>
      <c r="AX24" s="123">
        <v>24.400188849306836</v>
      </c>
      <c r="AY24" s="123">
        <v>17.638050231906888</v>
      </c>
      <c r="AZ24" s="123">
        <v>20.24382152927517</v>
      </c>
      <c r="BA24" s="123">
        <v>16.880991349076453</v>
      </c>
      <c r="BB24" s="123">
        <v>16.864476952801546</v>
      </c>
      <c r="BC24" s="123">
        <v>27.405616514785198</v>
      </c>
      <c r="BD24" s="123">
        <v>16.497689495827299</v>
      </c>
      <c r="BE24" s="123">
        <v>17.653530706141229</v>
      </c>
      <c r="BF24" s="123">
        <v>15.077350023618328</v>
      </c>
      <c r="BG24" s="123">
        <v>8.4693311534756077</v>
      </c>
      <c r="BH24" s="123">
        <v>23.500680835948138</v>
      </c>
      <c r="BI24" s="123">
        <v>39.346538581427644</v>
      </c>
      <c r="BJ24" s="123">
        <v>27.076117909643653</v>
      </c>
      <c r="BK24" s="123">
        <v>21.093287398395866</v>
      </c>
      <c r="BL24" s="123">
        <v>9.604276024064621</v>
      </c>
      <c r="BM24" s="123">
        <v>-5.0616179281734253</v>
      </c>
      <c r="BN24" s="123">
        <v>6.1534734419477921</v>
      </c>
      <c r="BO24" s="123">
        <v>20.988642172879022</v>
      </c>
      <c r="BP24" s="123">
        <v>19.099895031490551</v>
      </c>
      <c r="BQ24" s="123">
        <v>19.252436542786764</v>
      </c>
      <c r="BR24" s="123">
        <v>8.7179779768357388</v>
      </c>
      <c r="BS24" s="464"/>
      <c r="BT24" s="464"/>
      <c r="BU24" s="464"/>
      <c r="BV24" s="464"/>
      <c r="BW24" s="464"/>
      <c r="BX24" s="464"/>
      <c r="BY24" s="464"/>
      <c r="BZ24" s="464"/>
      <c r="CA24" s="464"/>
      <c r="CB24" s="464"/>
      <c r="CC24" s="464"/>
      <c r="CD24" s="464"/>
      <c r="CE24" s="464"/>
      <c r="CF24" s="464"/>
      <c r="CG24" s="464"/>
      <c r="CH24" s="464"/>
      <c r="CI24" s="464"/>
      <c r="CJ24" s="464"/>
      <c r="CK24" s="464"/>
      <c r="CL24" s="464"/>
      <c r="CM24" s="464"/>
      <c r="CN24" s="464"/>
    </row>
    <row r="25" spans="1:92" s="2" customFormat="1" ht="15" customHeight="1" x14ac:dyDescent="0.2">
      <c r="A25" s="121" t="s">
        <v>148</v>
      </c>
      <c r="B25" s="123" t="s">
        <v>146</v>
      </c>
      <c r="C25" s="128">
        <v>10.29718456725756</v>
      </c>
      <c r="D25" s="128">
        <v>38.769400456944773</v>
      </c>
      <c r="E25" s="128">
        <v>12.160781196775293</v>
      </c>
      <c r="F25" s="128">
        <v>4.7833569548491601</v>
      </c>
      <c r="G25" s="128">
        <v>0</v>
      </c>
      <c r="H25" s="128">
        <v>0</v>
      </c>
      <c r="I25" s="123">
        <v>-12.788038075104591</v>
      </c>
      <c r="J25" s="123">
        <v>-0.25602627892372348</v>
      </c>
      <c r="K25" s="123">
        <v>2.3028785982478097</v>
      </c>
      <c r="L25" s="123">
        <v>-3.9018281993488606</v>
      </c>
      <c r="M25" s="123">
        <v>0.52992184990900326</v>
      </c>
      <c r="N25" s="123">
        <v>-5.2789616427741191</v>
      </c>
      <c r="O25" s="123">
        <v>-10.359677024712504</v>
      </c>
      <c r="P25" s="123">
        <v>-3.1533409777963097</v>
      </c>
      <c r="Q25" s="123">
        <v>-5.026356424045578</v>
      </c>
      <c r="R25" s="123">
        <v>0.67491563554555678</v>
      </c>
      <c r="S25" s="123">
        <v>11.316737635113004</v>
      </c>
      <c r="T25" s="123">
        <v>16.430762606964102</v>
      </c>
      <c r="U25" s="123">
        <v>23.563379492067053</v>
      </c>
      <c r="V25" s="123">
        <v>4.7841543930929404</v>
      </c>
      <c r="W25" s="123">
        <v>2.9522828698935806</v>
      </c>
      <c r="X25" s="123">
        <v>0.48072478506055283</v>
      </c>
      <c r="Y25" s="123">
        <v>-1.4972776769509981</v>
      </c>
      <c r="Z25" s="123">
        <v>9.3204730515703762</v>
      </c>
      <c r="AA25" s="123">
        <v>7.774019911399038</v>
      </c>
      <c r="AB25" s="123">
        <v>1.3248688931824455</v>
      </c>
      <c r="AC25" s="123">
        <v>-2.0082911100875172</v>
      </c>
      <c r="AD25" s="123">
        <v>-13.846153846153847</v>
      </c>
      <c r="AE25" s="123">
        <v>-12.402209944751382</v>
      </c>
      <c r="AF25" s="123">
        <v>-17.479342595114865</v>
      </c>
      <c r="AG25" s="123">
        <v>-14.050014101720409</v>
      </c>
      <c r="AH25" s="123">
        <v>-0.77706875257307528</v>
      </c>
      <c r="AI25" s="123">
        <v>-8.0074675816136036</v>
      </c>
      <c r="AJ25" s="123">
        <v>-7.03675176056338</v>
      </c>
      <c r="AK25" s="123">
        <v>14.995898277276456</v>
      </c>
      <c r="AL25" s="123">
        <v>-29.785799491727605</v>
      </c>
      <c r="AM25" s="123">
        <v>-29.519526107942077</v>
      </c>
      <c r="AN25" s="123">
        <v>-27.963543824347521</v>
      </c>
      <c r="AO25" s="123">
        <v>-51.995053978218486</v>
      </c>
      <c r="AP25" s="123">
        <v>-47.651056286009755</v>
      </c>
      <c r="AQ25" s="123">
        <v>-24.132295719844358</v>
      </c>
      <c r="AR25" s="123">
        <v>-28.573775879066709</v>
      </c>
      <c r="AS25" s="123">
        <v>-12.987913612046761</v>
      </c>
      <c r="AT25" s="123">
        <v>31.240299139269084</v>
      </c>
      <c r="AU25" s="123">
        <v>-10.975484665093855</v>
      </c>
      <c r="AV25" s="123">
        <v>7.8099838969404187</v>
      </c>
      <c r="AW25" s="123">
        <v>22.053967892519641</v>
      </c>
      <c r="AX25" s="123">
        <v>36.383184603806043</v>
      </c>
      <c r="AY25" s="123">
        <v>27.90644083419749</v>
      </c>
      <c r="AZ25" s="123">
        <v>42.825136029019525</v>
      </c>
      <c r="BA25" s="123">
        <v>35.904850746268657</v>
      </c>
      <c r="BB25" s="123">
        <v>40.086716594402837</v>
      </c>
      <c r="BC25" s="123">
        <v>65.525628321772814</v>
      </c>
      <c r="BD25" s="123">
        <v>35.407484873384625</v>
      </c>
      <c r="BE25" s="123">
        <v>33.228087034113528</v>
      </c>
      <c r="BF25" s="123">
        <v>29.240292628024761</v>
      </c>
      <c r="BG25" s="123">
        <v>22.274829931972789</v>
      </c>
      <c r="BH25" s="123">
        <v>51.795663926739124</v>
      </c>
      <c r="BI25" s="123">
        <v>78.294693456980937</v>
      </c>
      <c r="BJ25" s="123">
        <v>47.6138639728294</v>
      </c>
      <c r="BK25" s="123">
        <v>29.602100765533201</v>
      </c>
      <c r="BL25" s="123">
        <v>14.489751417357175</v>
      </c>
      <c r="BM25" s="123">
        <v>-10.760828734071142</v>
      </c>
      <c r="BN25" s="123">
        <v>-1.4689832158343412</v>
      </c>
      <c r="BO25" s="123">
        <v>20.193001133280674</v>
      </c>
      <c r="BP25" s="123">
        <v>8.5706123226359399</v>
      </c>
      <c r="BQ25" s="123">
        <v>10.141501797105205</v>
      </c>
      <c r="BR25" s="123">
        <v>2.200401161572314</v>
      </c>
      <c r="BS25" s="464"/>
      <c r="BT25" s="464"/>
      <c r="BU25" s="464"/>
      <c r="BV25" s="464"/>
      <c r="BW25" s="464"/>
      <c r="BX25" s="464"/>
      <c r="BY25" s="464"/>
      <c r="BZ25" s="464"/>
      <c r="CA25" s="464"/>
      <c r="CB25" s="464"/>
      <c r="CC25" s="464"/>
      <c r="CD25" s="464"/>
      <c r="CE25" s="464"/>
      <c r="CF25" s="464"/>
      <c r="CG25" s="464"/>
      <c r="CH25" s="464"/>
      <c r="CI25" s="464"/>
      <c r="CJ25" s="464"/>
      <c r="CK25" s="464"/>
      <c r="CL25" s="464"/>
      <c r="CM25" s="464"/>
      <c r="CN25" s="464"/>
    </row>
    <row r="26" spans="1:92" s="2" customFormat="1" ht="15" customHeight="1" x14ac:dyDescent="0.2">
      <c r="A26" s="68" t="s">
        <v>149</v>
      </c>
      <c r="B26" s="126" t="s">
        <v>146</v>
      </c>
      <c r="C26" s="129">
        <v>41.813602015113347</v>
      </c>
      <c r="D26" s="129">
        <v>16.096309453325439</v>
      </c>
      <c r="E26" s="129">
        <v>30.425322136470268</v>
      </c>
      <c r="F26" s="129">
        <v>-2.9221625566967311</v>
      </c>
      <c r="G26" s="129">
        <v>0</v>
      </c>
      <c r="H26" s="129">
        <v>0</v>
      </c>
      <c r="I26" s="126">
        <v>-16.134141626894028</v>
      </c>
      <c r="J26" s="126">
        <v>-11.605488574420665</v>
      </c>
      <c r="K26" s="126">
        <v>-11.625784369652026</v>
      </c>
      <c r="L26" s="126">
        <v>-12.525879917184266</v>
      </c>
      <c r="M26" s="126">
        <v>-6.5232711339890308</v>
      </c>
      <c r="N26" s="126">
        <v>-14.356450681976973</v>
      </c>
      <c r="O26" s="126">
        <v>-11.702814355796539</v>
      </c>
      <c r="P26" s="126">
        <v>-17.294098832560369</v>
      </c>
      <c r="Q26" s="126">
        <v>-17.693719680083912</v>
      </c>
      <c r="R26" s="126">
        <v>-6.7711843365374378</v>
      </c>
      <c r="S26" s="126">
        <v>-7.1094378244023693</v>
      </c>
      <c r="T26" s="126">
        <v>-2.6026761543816228</v>
      </c>
      <c r="U26" s="126">
        <v>3.7116686579052169</v>
      </c>
      <c r="V26" s="126">
        <v>5.4443768071830778</v>
      </c>
      <c r="W26" s="126">
        <v>9.2747806240900328</v>
      </c>
      <c r="X26" s="126">
        <v>11.606114750843757</v>
      </c>
      <c r="Y26" s="126">
        <v>8.601489900929268</v>
      </c>
      <c r="Z26" s="126">
        <v>16.088760598953638</v>
      </c>
      <c r="AA26" s="126">
        <v>12.859200576161326</v>
      </c>
      <c r="AB26" s="126">
        <v>11.605236943219012</v>
      </c>
      <c r="AC26" s="126">
        <v>10.045258468283714</v>
      </c>
      <c r="AD26" s="126">
        <v>3.9908000248647975</v>
      </c>
      <c r="AE26" s="126">
        <v>-2.6610510194314156</v>
      </c>
      <c r="AF26" s="126">
        <v>7.3573477845074908</v>
      </c>
      <c r="AG26" s="126">
        <v>8.4792597114674031</v>
      </c>
      <c r="AH26" s="126">
        <v>1.3180704166417598</v>
      </c>
      <c r="AI26" s="126">
        <v>1.7831972989805618</v>
      </c>
      <c r="AJ26" s="126">
        <v>-16.910149058732703</v>
      </c>
      <c r="AK26" s="126">
        <v>-46.48717493039512</v>
      </c>
      <c r="AL26" s="126">
        <v>-37.478981680875542</v>
      </c>
      <c r="AM26" s="126">
        <v>-41.966442304595667</v>
      </c>
      <c r="AN26" s="126">
        <v>-48.647393060072183</v>
      </c>
      <c r="AO26" s="126">
        <v>-23.252338517739528</v>
      </c>
      <c r="AP26" s="126">
        <v>-30.857789940549214</v>
      </c>
      <c r="AQ26" s="126">
        <v>-40.205327413984463</v>
      </c>
      <c r="AR26" s="126">
        <v>-21.412665274878218</v>
      </c>
      <c r="AS26" s="126">
        <v>-9.6350786095485361</v>
      </c>
      <c r="AT26" s="126">
        <v>-4.4765934215913745</v>
      </c>
      <c r="AU26" s="126">
        <v>31.554524361948953</v>
      </c>
      <c r="AV26" s="126">
        <v>30.549898167006113</v>
      </c>
      <c r="AW26" s="126">
        <v>19.249800478850759</v>
      </c>
      <c r="AX26" s="126">
        <v>16.438062580368623</v>
      </c>
      <c r="AY26" s="126">
        <v>11.350970017636683</v>
      </c>
      <c r="AZ26" s="126">
        <v>5.8875398494200635</v>
      </c>
      <c r="BA26" s="126">
        <v>3.2324989961183244</v>
      </c>
      <c r="BB26" s="126">
        <v>-1.2086631081661452</v>
      </c>
      <c r="BC26" s="126">
        <v>0.59553978712620381</v>
      </c>
      <c r="BD26" s="126">
        <v>0.28185253987572867</v>
      </c>
      <c r="BE26" s="126">
        <v>2.9432739059967585</v>
      </c>
      <c r="BF26" s="126">
        <v>-0.55272636939510622</v>
      </c>
      <c r="BG26" s="126">
        <v>-7.5072427257841037</v>
      </c>
      <c r="BH26" s="126">
        <v>-9.2622165442350699</v>
      </c>
      <c r="BI26" s="126">
        <v>-8.2624850431387369</v>
      </c>
      <c r="BJ26" s="126">
        <v>-2.3793168050958595</v>
      </c>
      <c r="BK26" s="126">
        <v>8.0757183712379135</v>
      </c>
      <c r="BL26" s="126">
        <v>0.14079549454417459</v>
      </c>
      <c r="BM26" s="126">
        <v>8.478066863458503</v>
      </c>
      <c r="BN26" s="126">
        <v>22.684237461617197</v>
      </c>
      <c r="BO26" s="126">
        <v>22.448336693548388</v>
      </c>
      <c r="BP26" s="126">
        <v>42.418277680140598</v>
      </c>
      <c r="BQ26" s="126">
        <v>37.058600177192766</v>
      </c>
      <c r="BR26" s="126">
        <v>20.069871728021692</v>
      </c>
      <c r="BS26" s="464"/>
      <c r="BT26" s="464"/>
      <c r="BU26" s="464"/>
      <c r="BV26" s="464"/>
      <c r="BW26" s="464"/>
      <c r="BX26" s="464"/>
      <c r="BY26" s="464"/>
      <c r="BZ26" s="464"/>
      <c r="CA26" s="464"/>
      <c r="CB26" s="464"/>
      <c r="CC26" s="464"/>
      <c r="CD26" s="464"/>
      <c r="CE26" s="464"/>
      <c r="CF26" s="464"/>
      <c r="CG26" s="464"/>
      <c r="CH26" s="464"/>
      <c r="CI26" s="464"/>
      <c r="CJ26" s="464"/>
      <c r="CK26" s="464"/>
      <c r="CL26" s="464"/>
      <c r="CM26" s="464"/>
      <c r="CN26" s="464"/>
    </row>
    <row r="27" spans="1:92" x14ac:dyDescent="0.2">
      <c r="A27" s="130" t="s">
        <v>150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M27" s="131"/>
      <c r="BN27" s="131"/>
      <c r="BO27" s="131"/>
      <c r="BP27" s="131"/>
      <c r="BQ27" s="131"/>
      <c r="BR27" s="131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</row>
    <row r="28" spans="1:92" x14ac:dyDescent="0.2"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M28" s="131"/>
      <c r="BN28" s="131"/>
      <c r="BO28" s="131"/>
      <c r="BP28" s="131"/>
      <c r="BQ28" s="131"/>
      <c r="BR28" s="131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</row>
    <row r="29" spans="1:92" x14ac:dyDescent="0.2"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23">
        <v>2.1101400000000003</v>
      </c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M29" s="131"/>
      <c r="BN29" s="131"/>
      <c r="BO29" s="131"/>
      <c r="BP29" s="131"/>
      <c r="BQ29" s="131"/>
      <c r="BR29" s="131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</row>
    <row r="30" spans="1:92" x14ac:dyDescent="0.2">
      <c r="AQ30" s="123">
        <v>1.2679499999999999</v>
      </c>
    </row>
    <row r="31" spans="1:92" x14ac:dyDescent="0.2">
      <c r="AQ31" s="131">
        <v>3.3780900000000003</v>
      </c>
    </row>
  </sheetData>
  <phoneticPr fontId="6" type="noConversion"/>
  <pageMargins left="0.74803149606299213" right="0.74803149606299213" top="0.98425196850393704" bottom="0.98425196850393704" header="0.51181102362204722" footer="0.51181102362204722"/>
  <pageSetup scale="74" fitToHeight="0" orientation="landscape" r:id="rId1"/>
  <headerFooter alignWithMargins="0">
    <oddFooter>&amp;L&amp;"Times New Roman,Bold Italic"&amp;12FSM Compact Economic Report - FY 2010&amp;RPage S&amp;P  of 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P16"/>
  <sheetViews>
    <sheetView zoomScale="80" zoomScaleNormal="80" zoomScaleSheetLayoutView="80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x14ac:dyDescent="0.2"/>
  <cols>
    <col min="1" max="1" width="24.7109375" customWidth="1"/>
  </cols>
  <sheetData>
    <row r="1" spans="1:16" s="185" customFormat="1" ht="24.95" customHeight="1" x14ac:dyDescent="0.2">
      <c r="A1" s="184" t="s">
        <v>749</v>
      </c>
    </row>
    <row r="2" spans="1:16" s="25" customFormat="1" ht="25.15" customHeight="1" x14ac:dyDescent="0.25">
      <c r="A2" s="231" t="s">
        <v>429</v>
      </c>
      <c r="B2" s="186">
        <v>1997</v>
      </c>
      <c r="C2" s="187">
        <v>1998</v>
      </c>
      <c r="D2" s="187">
        <v>1999</v>
      </c>
      <c r="E2" s="187">
        <v>2000</v>
      </c>
      <c r="F2" s="187">
        <v>2001</v>
      </c>
      <c r="G2" s="187">
        <v>2002</v>
      </c>
      <c r="H2" s="187">
        <v>2003</v>
      </c>
      <c r="I2" s="187">
        <v>2004</v>
      </c>
      <c r="J2" s="187">
        <v>2005</v>
      </c>
      <c r="K2" s="187">
        <v>2006</v>
      </c>
      <c r="L2" s="187">
        <v>2007</v>
      </c>
      <c r="M2" s="187">
        <v>2008</v>
      </c>
      <c r="N2" s="187">
        <v>2009</v>
      </c>
      <c r="O2" s="187">
        <v>2010</v>
      </c>
    </row>
    <row r="3" spans="1:16" s="7" customFormat="1" ht="20.100000000000001" customHeight="1" x14ac:dyDescent="0.2">
      <c r="A3" s="188" t="s">
        <v>220</v>
      </c>
      <c r="B3" s="189"/>
      <c r="C3" s="189"/>
      <c r="D3" s="189"/>
      <c r="E3" s="189"/>
      <c r="F3" s="189"/>
      <c r="G3" s="189"/>
      <c r="H3" s="189"/>
      <c r="I3" s="189"/>
      <c r="J3" s="189"/>
      <c r="K3" s="190"/>
      <c r="L3" s="190"/>
      <c r="M3" s="190"/>
      <c r="N3" s="190"/>
      <c r="O3" s="190"/>
    </row>
    <row r="4" spans="1:16" ht="14.25" x14ac:dyDescent="0.2">
      <c r="A4" s="191" t="s">
        <v>229</v>
      </c>
      <c r="B4" s="13">
        <v>3.0708333333333333</v>
      </c>
      <c r="C4" s="13">
        <v>2.8958333333333326</v>
      </c>
      <c r="D4" s="13">
        <v>2.7233333333333332</v>
      </c>
      <c r="E4" s="13">
        <v>2.67</v>
      </c>
      <c r="F4" s="13">
        <v>2.4733333333333336</v>
      </c>
      <c r="G4" s="13">
        <v>1.3291666666666668</v>
      </c>
      <c r="H4" s="13">
        <v>0.95083333333333353</v>
      </c>
      <c r="I4" s="13">
        <v>0.88</v>
      </c>
      <c r="J4" s="13">
        <v>0.88</v>
      </c>
      <c r="K4" s="13">
        <v>1.50125</v>
      </c>
      <c r="L4" s="13">
        <v>1.88</v>
      </c>
      <c r="M4" s="13">
        <v>1.2733333333333332</v>
      </c>
      <c r="N4" s="13">
        <v>1.3799999999999997</v>
      </c>
      <c r="O4" s="13">
        <v>1.1583333333333332</v>
      </c>
      <c r="P4" s="7"/>
    </row>
    <row r="5" spans="1:16" x14ac:dyDescent="0.2">
      <c r="A5" s="191" t="s">
        <v>221</v>
      </c>
      <c r="B5" s="13">
        <v>4.1858333333333322</v>
      </c>
      <c r="C5" s="13">
        <v>3.9783333333333335</v>
      </c>
      <c r="D5" s="13">
        <v>3.72</v>
      </c>
      <c r="E5" s="13">
        <v>4.5858333333333325</v>
      </c>
      <c r="F5" s="13">
        <v>3.1733333333333333</v>
      </c>
      <c r="G5" s="13">
        <v>1.4708333333333334</v>
      </c>
      <c r="H5" s="13">
        <v>1.0216666666666667</v>
      </c>
      <c r="I5" s="13">
        <v>1.0183333333333333</v>
      </c>
      <c r="J5" s="13">
        <v>1.0183333333333333</v>
      </c>
      <c r="K5" s="13">
        <v>2.0350000000000001</v>
      </c>
      <c r="L5" s="13">
        <v>2.5350000000000001</v>
      </c>
      <c r="M5" s="13">
        <v>2.4666666666666668</v>
      </c>
      <c r="N5" s="13">
        <v>1.2858333333333334</v>
      </c>
      <c r="O5" s="13">
        <v>0.91083333333333327</v>
      </c>
      <c r="P5" s="7"/>
    </row>
    <row r="6" spans="1:16" x14ac:dyDescent="0.2">
      <c r="A6" s="191" t="s">
        <v>222</v>
      </c>
      <c r="B6" s="13">
        <v>4.99</v>
      </c>
      <c r="C6" s="13">
        <v>4.9058333333333328</v>
      </c>
      <c r="D6" s="13">
        <v>4.3610000000000007</v>
      </c>
      <c r="E6" s="200">
        <v>0</v>
      </c>
      <c r="F6" s="200">
        <v>0</v>
      </c>
      <c r="G6" s="13">
        <v>2.0941666666666667</v>
      </c>
      <c r="H6" s="13">
        <v>1.1741666666666666</v>
      </c>
      <c r="I6" s="13">
        <v>1</v>
      </c>
      <c r="J6" s="13">
        <v>1</v>
      </c>
      <c r="K6" s="13">
        <v>1.6079166666666669</v>
      </c>
      <c r="L6" s="13">
        <v>3.1916666666666664</v>
      </c>
      <c r="M6" s="13">
        <v>1.9</v>
      </c>
      <c r="N6" s="13">
        <v>0.83333333333333337</v>
      </c>
      <c r="O6" s="13">
        <v>0.95833333333333337</v>
      </c>
      <c r="P6" s="7"/>
    </row>
    <row r="7" spans="1:16" x14ac:dyDescent="0.2">
      <c r="A7" s="191" t="s">
        <v>223</v>
      </c>
      <c r="B7" s="13">
        <v>3.25</v>
      </c>
      <c r="C7" s="13">
        <v>3.25</v>
      </c>
      <c r="D7" s="13">
        <v>3.25</v>
      </c>
      <c r="E7" s="13">
        <v>3.25</v>
      </c>
      <c r="F7" s="13">
        <v>3.2191666666666667</v>
      </c>
      <c r="G7" s="200">
        <v>0</v>
      </c>
      <c r="H7" s="200">
        <v>0</v>
      </c>
      <c r="I7" s="200">
        <v>0</v>
      </c>
      <c r="J7" s="200">
        <v>0</v>
      </c>
      <c r="K7" s="200">
        <v>0</v>
      </c>
      <c r="L7" s="13">
        <v>2.75</v>
      </c>
      <c r="M7" s="13">
        <v>1.2916666666666667</v>
      </c>
      <c r="N7" s="13">
        <v>8.3333333333333329E-2</v>
      </c>
      <c r="O7" s="13">
        <v>0</v>
      </c>
      <c r="P7" s="7"/>
    </row>
    <row r="8" spans="1:16" x14ac:dyDescent="0.2">
      <c r="A8" s="19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7"/>
    </row>
    <row r="9" spans="1:16" s="7" customFormat="1" ht="20.100000000000001" customHeight="1" x14ac:dyDescent="0.2">
      <c r="A9" s="193" t="s">
        <v>230</v>
      </c>
      <c r="B9" s="194"/>
      <c r="C9" s="194"/>
      <c r="D9" s="194"/>
      <c r="E9" s="194"/>
      <c r="F9" s="194"/>
      <c r="G9" s="194"/>
      <c r="H9" s="194"/>
      <c r="I9" s="194"/>
      <c r="J9" s="194"/>
      <c r="K9" s="9"/>
      <c r="L9" s="9"/>
      <c r="M9" s="9"/>
      <c r="N9" s="9"/>
      <c r="O9" s="9"/>
    </row>
    <row r="10" spans="1:16" x14ac:dyDescent="0.2">
      <c r="A10" s="191" t="s">
        <v>224</v>
      </c>
      <c r="B10" s="13">
        <v>15</v>
      </c>
      <c r="C10" s="13">
        <v>15</v>
      </c>
      <c r="D10" s="13">
        <v>15.164999999999999</v>
      </c>
      <c r="E10" s="13">
        <v>15.33</v>
      </c>
      <c r="F10" s="13">
        <v>15.33</v>
      </c>
      <c r="G10" s="13">
        <v>15.275</v>
      </c>
      <c r="H10" s="13">
        <v>15</v>
      </c>
      <c r="I10" s="13">
        <v>15.375</v>
      </c>
      <c r="J10" s="13">
        <v>15.375</v>
      </c>
      <c r="K10" s="13">
        <v>15.615</v>
      </c>
      <c r="L10" s="13">
        <v>14.031666666666665</v>
      </c>
      <c r="M10" s="13">
        <v>14.38</v>
      </c>
      <c r="N10" s="13">
        <v>15.379999999999997</v>
      </c>
      <c r="O10" s="13">
        <v>15.13</v>
      </c>
      <c r="P10" s="7"/>
    </row>
    <row r="11" spans="1:16" s="197" customFormat="1" ht="20.100000000000001" customHeight="1" x14ac:dyDescent="0.2">
      <c r="A11" s="195" t="s">
        <v>225</v>
      </c>
      <c r="B11" s="196">
        <v>10.71</v>
      </c>
      <c r="C11" s="196">
        <v>10.646666666666667</v>
      </c>
      <c r="D11" s="196">
        <v>10.561666666666666</v>
      </c>
      <c r="E11" s="196">
        <v>10.8</v>
      </c>
      <c r="F11" s="196">
        <v>8.5075000000000003</v>
      </c>
      <c r="G11" s="196">
        <v>6.1725000000000003</v>
      </c>
      <c r="H11" s="196">
        <v>7.2608333333333333</v>
      </c>
      <c r="I11" s="196">
        <v>6.9691666666666663</v>
      </c>
      <c r="J11" s="196">
        <v>6.9691666666666663</v>
      </c>
      <c r="K11" s="196">
        <v>8.3695833333333329</v>
      </c>
      <c r="L11" s="196">
        <v>9.0649999999999995</v>
      </c>
      <c r="M11" s="196">
        <v>8.5408333333333335</v>
      </c>
      <c r="N11" s="196">
        <v>7.4258333333333333</v>
      </c>
      <c r="O11" s="196">
        <v>6.63</v>
      </c>
      <c r="P11" s="7"/>
    </row>
    <row r="12" spans="1:16" x14ac:dyDescent="0.2">
      <c r="A12" s="198"/>
      <c r="B12" s="13"/>
      <c r="C12" s="13"/>
      <c r="D12" s="131"/>
      <c r="E12" s="131"/>
      <c r="F12" s="131"/>
      <c r="G12" s="131"/>
      <c r="H12" s="131"/>
      <c r="I12" s="131"/>
      <c r="J12" s="131"/>
      <c r="K12" s="131"/>
      <c r="L12" s="131"/>
      <c r="P12" s="7"/>
    </row>
    <row r="13" spans="1:16" x14ac:dyDescent="0.2">
      <c r="A13" s="199" t="s">
        <v>226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P13" s="7"/>
    </row>
    <row r="14" spans="1:16" x14ac:dyDescent="0.2">
      <c r="A14" s="5" t="s">
        <v>719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</row>
    <row r="15" spans="1:16" x14ac:dyDescent="0.2">
      <c r="A15" s="5" t="s">
        <v>227</v>
      </c>
      <c r="E15" s="131"/>
      <c r="F15" s="131"/>
      <c r="G15" s="131"/>
      <c r="H15" s="131"/>
    </row>
    <row r="16" spans="1:16" x14ac:dyDescent="0.2">
      <c r="A16" s="5" t="s">
        <v>228</v>
      </c>
      <c r="E16" s="131"/>
      <c r="F16" s="131"/>
      <c r="G16" s="131"/>
      <c r="H16" s="131"/>
    </row>
  </sheetData>
  <phoneticPr fontId="27" type="noConversion"/>
  <pageMargins left="0.74803149606299213" right="0.74803149606299213" top="0.98425196850393704" bottom="0.98425196850393704" header="0.51181102362204722" footer="0.51181102362204722"/>
  <pageSetup scale="79" fitToHeight="0" orientation="landscape" r:id="rId1"/>
  <headerFooter alignWithMargins="0">
    <oddFooter>&amp;L&amp;"Times New Roman,Bold Italic"&amp;12FSM Compact Economic Report - FY 2010&amp;RPage S&amp;P  of 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05"/>
  <sheetViews>
    <sheetView zoomScale="80" zoomScaleNormal="80" workbookViewId="0">
      <pane xSplit="1" ySplit="5" topLeftCell="B116" activePane="bottomRight" state="frozen"/>
      <selection activeCell="A2" sqref="A2"/>
      <selection pane="topRight" activeCell="A2" sqref="A2"/>
      <selection pane="bottomLeft" activeCell="A2" sqref="A2"/>
      <selection pane="bottomRight" activeCell="A116" sqref="A116"/>
    </sheetView>
  </sheetViews>
  <sheetFormatPr defaultRowHeight="12.75" outlineLevelRow="1" outlineLevelCol="1" x14ac:dyDescent="0.2"/>
  <cols>
    <col min="1" max="1" width="10.5703125" bestFit="1" customWidth="1"/>
    <col min="2" max="3" width="8.7109375" customWidth="1"/>
    <col min="4" max="11" width="8.7109375" hidden="1" customWidth="1" outlineLevel="1"/>
    <col min="12" max="12" width="9.28515625" customWidth="1" collapsed="1"/>
    <col min="13" max="14" width="8.7109375" hidden="1" customWidth="1" outlineLevel="1"/>
    <col min="15" max="15" width="8.7109375" customWidth="1" collapsed="1"/>
    <col min="16" max="17" width="8.7109375" hidden="1" customWidth="1" outlineLevel="1"/>
    <col min="18" max="18" width="8.7109375" customWidth="1" collapsed="1"/>
    <col min="19" max="20" width="8.7109375" hidden="1" customWidth="1" outlineLevel="1"/>
    <col min="21" max="21" width="8.7109375" customWidth="1" collapsed="1"/>
    <col min="22" max="24" width="8.7109375" hidden="1" customWidth="1" outlineLevel="1"/>
    <col min="25" max="25" width="8.7109375" customWidth="1" collapsed="1"/>
    <col min="26" max="30" width="8.7109375" hidden="1" customWidth="1" outlineLevel="1"/>
    <col min="31" max="31" width="8.7109375" customWidth="1" collapsed="1"/>
    <col min="32" max="36" width="9.140625" hidden="1" customWidth="1" outlineLevel="1"/>
    <col min="37" max="37" width="9.140625" collapsed="1"/>
    <col min="38" max="38" width="10.5703125" bestFit="1" customWidth="1"/>
    <col min="39" max="40" width="8.7109375" customWidth="1"/>
    <col min="41" max="48" width="8.7109375" hidden="1" customWidth="1" outlineLevel="1"/>
    <col min="49" max="49" width="9.28515625" customWidth="1" collapsed="1"/>
    <col min="50" max="51" width="8.7109375" hidden="1" customWidth="1" outlineLevel="1"/>
    <col min="52" max="52" width="8.7109375" customWidth="1" collapsed="1"/>
    <col min="53" max="54" width="8.7109375" hidden="1" customWidth="1" outlineLevel="1"/>
    <col min="55" max="55" width="8.7109375" customWidth="1" collapsed="1"/>
    <col min="56" max="57" width="8.7109375" hidden="1" customWidth="1" outlineLevel="1"/>
    <col min="58" max="58" width="8.7109375" customWidth="1" collapsed="1"/>
    <col min="59" max="61" width="8.7109375" hidden="1" customWidth="1" outlineLevel="1"/>
    <col min="62" max="62" width="8.7109375" customWidth="1" collapsed="1"/>
    <col min="63" max="67" width="8.7109375" hidden="1" customWidth="1" outlineLevel="1"/>
    <col min="68" max="68" width="8.7109375" customWidth="1" collapsed="1"/>
    <col min="69" max="73" width="9.140625" hidden="1" customWidth="1" outlineLevel="1"/>
    <col min="74" max="74" width="9.140625" collapsed="1"/>
    <col min="75" max="75" width="10.5703125" bestFit="1" customWidth="1"/>
    <col min="76" max="77" width="8.7109375" customWidth="1"/>
    <col min="78" max="85" width="8.7109375" hidden="1" customWidth="1" outlineLevel="1"/>
    <col min="86" max="86" width="9.28515625" customWidth="1" collapsed="1"/>
    <col min="87" max="88" width="8.7109375" hidden="1" customWidth="1" outlineLevel="1"/>
    <col min="89" max="89" width="8.7109375" customWidth="1" collapsed="1"/>
    <col min="90" max="91" width="8.7109375" hidden="1" customWidth="1" outlineLevel="1"/>
    <col min="92" max="92" width="8.7109375" customWidth="1" collapsed="1"/>
    <col min="93" max="94" width="8.7109375" hidden="1" customWidth="1" outlineLevel="1"/>
    <col min="95" max="95" width="8.7109375" customWidth="1" collapsed="1"/>
    <col min="96" max="98" width="8.7109375" hidden="1" customWidth="1" outlineLevel="1"/>
    <col min="99" max="99" width="8.7109375" customWidth="1" collapsed="1"/>
    <col min="100" max="104" width="8.7109375" hidden="1" customWidth="1" outlineLevel="1"/>
    <col min="105" max="105" width="8.7109375" customWidth="1" collapsed="1"/>
    <col min="106" max="110" width="9.140625" hidden="1" customWidth="1" outlineLevel="1"/>
    <col min="111" max="111" width="9.140625" collapsed="1"/>
  </cols>
  <sheetData>
    <row r="1" spans="1:114" s="467" customFormat="1" x14ac:dyDescent="0.2">
      <c r="A1" s="467" t="s">
        <v>721</v>
      </c>
      <c r="AL1" s="467" t="s">
        <v>722</v>
      </c>
      <c r="BW1" s="467" t="s">
        <v>723</v>
      </c>
    </row>
    <row r="2" spans="1:114" ht="5.25" customHeight="1" x14ac:dyDescent="0.2"/>
    <row r="3" spans="1:114" s="2" customFormat="1" ht="39.950000000000003" customHeight="1" x14ac:dyDescent="0.2">
      <c r="A3" s="468">
        <v>0</v>
      </c>
      <c r="B3" s="469" t="s">
        <v>37</v>
      </c>
      <c r="C3" s="469" t="s">
        <v>40</v>
      </c>
      <c r="D3" s="469" t="s">
        <v>154</v>
      </c>
      <c r="E3" s="469" t="s">
        <v>155</v>
      </c>
      <c r="F3" s="469" t="s">
        <v>156</v>
      </c>
      <c r="G3" s="469" t="s">
        <v>157</v>
      </c>
      <c r="H3" s="469" t="s">
        <v>158</v>
      </c>
      <c r="I3" s="469" t="s">
        <v>159</v>
      </c>
      <c r="J3" s="469" t="s">
        <v>160</v>
      </c>
      <c r="K3" s="469" t="s">
        <v>161</v>
      </c>
      <c r="L3" s="469" t="s">
        <v>162</v>
      </c>
      <c r="M3" s="469" t="s">
        <v>163</v>
      </c>
      <c r="N3" s="469" t="s">
        <v>164</v>
      </c>
      <c r="O3" s="469" t="s">
        <v>165</v>
      </c>
      <c r="P3" s="469" t="s">
        <v>166</v>
      </c>
      <c r="Q3" s="469" t="s">
        <v>167</v>
      </c>
      <c r="R3" s="469" t="s">
        <v>168</v>
      </c>
      <c r="S3" s="469" t="s">
        <v>169</v>
      </c>
      <c r="T3" s="469" t="s">
        <v>170</v>
      </c>
      <c r="U3" s="469" t="s">
        <v>171</v>
      </c>
      <c r="V3" s="469" t="s">
        <v>172</v>
      </c>
      <c r="W3" s="469" t="s">
        <v>173</v>
      </c>
      <c r="X3" s="469" t="s">
        <v>174</v>
      </c>
      <c r="Y3" s="469" t="s">
        <v>175</v>
      </c>
      <c r="Z3" s="469" t="s">
        <v>176</v>
      </c>
      <c r="AA3" s="469" t="s">
        <v>177</v>
      </c>
      <c r="AB3" s="469" t="s">
        <v>178</v>
      </c>
      <c r="AC3" s="469" t="s">
        <v>179</v>
      </c>
      <c r="AD3" s="469" t="s">
        <v>180</v>
      </c>
      <c r="AE3" s="469" t="s">
        <v>181</v>
      </c>
      <c r="AF3" s="469" t="s">
        <v>182</v>
      </c>
      <c r="AG3" s="469" t="s">
        <v>183</v>
      </c>
      <c r="AH3" s="469" t="s">
        <v>184</v>
      </c>
      <c r="AI3" s="469" t="s">
        <v>185</v>
      </c>
      <c r="AJ3" s="469" t="s">
        <v>186</v>
      </c>
      <c r="AK3" s="76"/>
      <c r="AL3" s="468">
        <v>0</v>
      </c>
      <c r="AM3" s="469" t="s">
        <v>37</v>
      </c>
      <c r="AN3" s="469" t="s">
        <v>40</v>
      </c>
      <c r="AO3" s="469" t="s">
        <v>154</v>
      </c>
      <c r="AP3" s="469" t="s">
        <v>155</v>
      </c>
      <c r="AQ3" s="469" t="s">
        <v>156</v>
      </c>
      <c r="AR3" s="469" t="s">
        <v>157</v>
      </c>
      <c r="AS3" s="469" t="s">
        <v>158</v>
      </c>
      <c r="AT3" s="469" t="s">
        <v>159</v>
      </c>
      <c r="AU3" s="469" t="s">
        <v>160</v>
      </c>
      <c r="AV3" s="469" t="s">
        <v>161</v>
      </c>
      <c r="AW3" s="469" t="s">
        <v>162</v>
      </c>
      <c r="AX3" s="469" t="s">
        <v>163</v>
      </c>
      <c r="AY3" s="469" t="s">
        <v>164</v>
      </c>
      <c r="AZ3" s="469" t="s">
        <v>165</v>
      </c>
      <c r="BA3" s="469" t="s">
        <v>166</v>
      </c>
      <c r="BB3" s="469" t="s">
        <v>167</v>
      </c>
      <c r="BC3" s="469" t="s">
        <v>168</v>
      </c>
      <c r="BD3" s="469" t="s">
        <v>169</v>
      </c>
      <c r="BE3" s="469" t="s">
        <v>170</v>
      </c>
      <c r="BF3" s="469" t="s">
        <v>171</v>
      </c>
      <c r="BG3" s="469" t="s">
        <v>172</v>
      </c>
      <c r="BH3" s="469" t="s">
        <v>173</v>
      </c>
      <c r="BI3" s="469" t="s">
        <v>174</v>
      </c>
      <c r="BJ3" s="469" t="s">
        <v>175</v>
      </c>
      <c r="BK3" s="469" t="s">
        <v>176</v>
      </c>
      <c r="BL3" s="469" t="s">
        <v>177</v>
      </c>
      <c r="BM3" s="469" t="s">
        <v>178</v>
      </c>
      <c r="BN3" s="469" t="s">
        <v>179</v>
      </c>
      <c r="BO3" s="469" t="s">
        <v>180</v>
      </c>
      <c r="BP3" s="469" t="s">
        <v>181</v>
      </c>
      <c r="BQ3" s="469" t="s">
        <v>182</v>
      </c>
      <c r="BR3" s="469" t="s">
        <v>183</v>
      </c>
      <c r="BS3" s="469" t="s">
        <v>184</v>
      </c>
      <c r="BT3" s="469" t="s">
        <v>185</v>
      </c>
      <c r="BU3" s="469" t="s">
        <v>186</v>
      </c>
      <c r="BV3" s="76"/>
      <c r="BW3" s="468">
        <v>0</v>
      </c>
      <c r="BX3" s="469" t="s">
        <v>37</v>
      </c>
      <c r="BY3" s="469" t="s">
        <v>40</v>
      </c>
      <c r="BZ3" s="469" t="s">
        <v>154</v>
      </c>
      <c r="CA3" s="469" t="s">
        <v>155</v>
      </c>
      <c r="CB3" s="469" t="s">
        <v>156</v>
      </c>
      <c r="CC3" s="469" t="s">
        <v>157</v>
      </c>
      <c r="CD3" s="469" t="s">
        <v>158</v>
      </c>
      <c r="CE3" s="469" t="s">
        <v>159</v>
      </c>
      <c r="CF3" s="469" t="s">
        <v>160</v>
      </c>
      <c r="CG3" s="469" t="s">
        <v>161</v>
      </c>
      <c r="CH3" s="469" t="s">
        <v>162</v>
      </c>
      <c r="CI3" s="469" t="s">
        <v>163</v>
      </c>
      <c r="CJ3" s="469" t="s">
        <v>164</v>
      </c>
      <c r="CK3" s="469" t="s">
        <v>165</v>
      </c>
      <c r="CL3" s="469" t="s">
        <v>166</v>
      </c>
      <c r="CM3" s="469" t="s">
        <v>167</v>
      </c>
      <c r="CN3" s="469" t="s">
        <v>168</v>
      </c>
      <c r="CO3" s="469" t="s">
        <v>169</v>
      </c>
      <c r="CP3" s="469" t="s">
        <v>170</v>
      </c>
      <c r="CQ3" s="469" t="s">
        <v>171</v>
      </c>
      <c r="CR3" s="469" t="s">
        <v>172</v>
      </c>
      <c r="CS3" s="469" t="s">
        <v>173</v>
      </c>
      <c r="CT3" s="469" t="s">
        <v>174</v>
      </c>
      <c r="CU3" s="469" t="s">
        <v>175</v>
      </c>
      <c r="CV3" s="469" t="s">
        <v>176</v>
      </c>
      <c r="CW3" s="469" t="s">
        <v>177</v>
      </c>
      <c r="CX3" s="469" t="s">
        <v>178</v>
      </c>
      <c r="CY3" s="469" t="s">
        <v>179</v>
      </c>
      <c r="CZ3" s="469" t="s">
        <v>180</v>
      </c>
      <c r="DA3" s="469" t="s">
        <v>181</v>
      </c>
      <c r="DB3" s="469" t="s">
        <v>182</v>
      </c>
      <c r="DC3" s="469" t="s">
        <v>183</v>
      </c>
      <c r="DD3" s="469" t="s">
        <v>184</v>
      </c>
      <c r="DE3" s="469" t="s">
        <v>185</v>
      </c>
      <c r="DF3" s="469" t="s">
        <v>186</v>
      </c>
      <c r="DG3" s="76"/>
      <c r="DH3" s="470"/>
      <c r="DI3" s="470"/>
      <c r="DJ3" s="470"/>
    </row>
    <row r="4" spans="1:114" s="8" customFormat="1" ht="15" customHeight="1" x14ac:dyDescent="0.2">
      <c r="A4" s="471" t="s">
        <v>256</v>
      </c>
      <c r="B4" s="471">
        <v>100</v>
      </c>
      <c r="C4" s="471">
        <v>37.102466480318029</v>
      </c>
      <c r="D4" s="471">
        <v>11.406022570547794</v>
      </c>
      <c r="E4" s="471">
        <v>7.474461554817255</v>
      </c>
      <c r="F4" s="471">
        <v>5.8994627442463017</v>
      </c>
      <c r="G4" s="471">
        <v>1.5896497121199684</v>
      </c>
      <c r="H4" s="471">
        <v>1.6057442408561788</v>
      </c>
      <c r="I4" s="471">
        <v>3.2022872942076517</v>
      </c>
      <c r="J4" s="471">
        <v>4.6368690768166836</v>
      </c>
      <c r="K4" s="471">
        <v>1.2879692867062029</v>
      </c>
      <c r="L4" s="471">
        <v>12.166429128636933</v>
      </c>
      <c r="M4" s="471">
        <v>7.5596458736791678</v>
      </c>
      <c r="N4" s="471">
        <v>4.6067832549577652</v>
      </c>
      <c r="O4" s="471">
        <v>5.5157372760169645</v>
      </c>
      <c r="P4" s="471">
        <v>4.2614695284898403</v>
      </c>
      <c r="Q4" s="471">
        <v>1.2542677475271247</v>
      </c>
      <c r="R4" s="471">
        <v>3.1759007338329761</v>
      </c>
      <c r="S4" s="471">
        <v>1.8423981513276684</v>
      </c>
      <c r="T4" s="471">
        <v>1.3335025825053073</v>
      </c>
      <c r="U4" s="471">
        <v>9.3333439642854081</v>
      </c>
      <c r="V4" s="471">
        <v>3.4124914322615636</v>
      </c>
      <c r="W4" s="471">
        <v>5.1897218472545976</v>
      </c>
      <c r="X4" s="471">
        <v>0.73113068476924703</v>
      </c>
      <c r="Y4" s="471">
        <v>16.885349333812783</v>
      </c>
      <c r="Z4" s="471">
        <v>0.56914526776618546</v>
      </c>
      <c r="AA4" s="471">
        <v>1.2229433178139004</v>
      </c>
      <c r="AB4" s="471">
        <v>0.50874258246757509</v>
      </c>
      <c r="AC4" s="471">
        <v>2.6457611149804334</v>
      </c>
      <c r="AD4" s="471">
        <v>11.938757050784693</v>
      </c>
      <c r="AE4" s="471">
        <v>15.820773083096887</v>
      </c>
      <c r="AF4" s="471">
        <v>8.563549354079818</v>
      </c>
      <c r="AG4" s="471">
        <v>0.1210564095121093</v>
      </c>
      <c r="AH4" s="471">
        <v>0.44007939841893995</v>
      </c>
      <c r="AI4" s="471">
        <v>4.4994744861153766</v>
      </c>
      <c r="AJ4" s="471">
        <v>2.1966134349706423</v>
      </c>
      <c r="AL4" s="471" t="s">
        <v>256</v>
      </c>
      <c r="AM4" s="471">
        <v>23.686616699854579</v>
      </c>
      <c r="AN4" s="471">
        <v>6.5873952461790992</v>
      </c>
      <c r="AO4" s="471">
        <v>1.9636416204809188</v>
      </c>
      <c r="AP4" s="471">
        <v>0</v>
      </c>
      <c r="AQ4" s="471">
        <v>2.6916253063307476</v>
      </c>
      <c r="AR4" s="471">
        <v>0.64415903266122965</v>
      </c>
      <c r="AS4" s="471">
        <v>0</v>
      </c>
      <c r="AT4" s="471">
        <v>0</v>
      </c>
      <c r="AU4" s="471">
        <v>0</v>
      </c>
      <c r="AV4" s="471">
        <v>1.2879692867062027</v>
      </c>
      <c r="AW4" s="471">
        <v>4.3735854100178484</v>
      </c>
      <c r="AX4" s="471">
        <v>3.2998075408410599</v>
      </c>
      <c r="AY4" s="471">
        <v>1.0737778691767883</v>
      </c>
      <c r="AZ4" s="471">
        <v>0</v>
      </c>
      <c r="BA4" s="471">
        <v>0</v>
      </c>
      <c r="BB4" s="471">
        <v>0</v>
      </c>
      <c r="BC4" s="471">
        <v>1.3335025825053073</v>
      </c>
      <c r="BD4" s="471">
        <v>0</v>
      </c>
      <c r="BE4" s="471">
        <v>1.3335025825053073</v>
      </c>
      <c r="BF4" s="471">
        <v>5.9208525320238445</v>
      </c>
      <c r="BG4" s="471">
        <v>0</v>
      </c>
      <c r="BH4" s="471">
        <v>5.1897218472545976</v>
      </c>
      <c r="BI4" s="471">
        <v>0.73113068476924703</v>
      </c>
      <c r="BJ4" s="471">
        <v>5.471280929128481</v>
      </c>
      <c r="BK4" s="471">
        <v>0.46136650548647168</v>
      </c>
      <c r="BL4" s="471">
        <v>0.3344087198480451</v>
      </c>
      <c r="BM4" s="471">
        <v>0.50874258246757498</v>
      </c>
      <c r="BN4" s="471">
        <v>0.75155189288912216</v>
      </c>
      <c r="BO4" s="471">
        <v>3.4152112284372671</v>
      </c>
      <c r="BP4" s="471">
        <v>0</v>
      </c>
      <c r="BQ4" s="471">
        <v>0</v>
      </c>
      <c r="BR4" s="471">
        <v>0</v>
      </c>
      <c r="BS4" s="471">
        <v>0</v>
      </c>
      <c r="BT4" s="471">
        <v>0</v>
      </c>
      <c r="BU4" s="471">
        <v>0</v>
      </c>
      <c r="BW4" s="471" t="s">
        <v>256</v>
      </c>
      <c r="BX4" s="471">
        <v>76.313383300145404</v>
      </c>
      <c r="BY4" s="471">
        <v>30.515071234138937</v>
      </c>
      <c r="BZ4" s="471">
        <v>9.4423809500668732</v>
      </c>
      <c r="CA4" s="471">
        <v>7.474461554817255</v>
      </c>
      <c r="CB4" s="471">
        <v>3.2078374379155541</v>
      </c>
      <c r="CC4" s="471">
        <v>0.94549067945873899</v>
      </c>
      <c r="CD4" s="471">
        <v>1.6057442408561788</v>
      </c>
      <c r="CE4" s="471">
        <v>3.2022872942076512</v>
      </c>
      <c r="CF4" s="471">
        <v>4.6368690768166836</v>
      </c>
      <c r="CG4" s="471">
        <v>0</v>
      </c>
      <c r="CH4" s="471">
        <v>7.7928437186190846</v>
      </c>
      <c r="CI4" s="471">
        <v>4.2598383328381075</v>
      </c>
      <c r="CJ4" s="471">
        <v>3.5330053857809771</v>
      </c>
      <c r="CK4" s="471">
        <v>5.5157372760169645</v>
      </c>
      <c r="CL4" s="471">
        <v>4.2614695284898403</v>
      </c>
      <c r="CM4" s="471">
        <v>1.2542677475271247</v>
      </c>
      <c r="CN4" s="471">
        <v>1.8423981513276684</v>
      </c>
      <c r="CO4" s="471">
        <v>1.8423981513276684</v>
      </c>
      <c r="CP4" s="471">
        <v>0</v>
      </c>
      <c r="CQ4" s="471">
        <v>3.4124914322615636</v>
      </c>
      <c r="CR4" s="471">
        <v>3.4124914322615636</v>
      </c>
      <c r="CS4" s="471">
        <v>0</v>
      </c>
      <c r="CT4" s="471">
        <v>0</v>
      </c>
      <c r="CU4" s="471">
        <v>11.414068404684304</v>
      </c>
      <c r="CV4" s="471">
        <v>0.10777876227971372</v>
      </c>
      <c r="CW4" s="471">
        <v>0.88853459796585532</v>
      </c>
      <c r="CX4" s="471">
        <v>0</v>
      </c>
      <c r="CY4" s="471">
        <v>1.8942092220913116</v>
      </c>
      <c r="CZ4" s="471">
        <v>8.5235458223474243</v>
      </c>
      <c r="DA4" s="471">
        <v>15.820773083096887</v>
      </c>
      <c r="DB4" s="471">
        <v>8.563549354079818</v>
      </c>
      <c r="DC4" s="471">
        <v>0.1210564095121093</v>
      </c>
      <c r="DD4" s="471">
        <v>0.44007939841893995</v>
      </c>
      <c r="DE4" s="471">
        <v>4.4994744861153766</v>
      </c>
      <c r="DF4" s="471">
        <v>2.1966134349706423</v>
      </c>
    </row>
    <row r="5" spans="1:114" ht="15" customHeight="1" x14ac:dyDescent="0.2">
      <c r="A5" s="472" t="s">
        <v>257</v>
      </c>
      <c r="B5" s="472">
        <v>100.00001700026999</v>
      </c>
      <c r="C5" s="472">
        <v>45.487039000000003</v>
      </c>
      <c r="D5" s="472">
        <v>11.201369999999999</v>
      </c>
      <c r="E5" s="472">
        <v>10.237515000000002</v>
      </c>
      <c r="F5" s="472">
        <v>9.1961130000000004</v>
      </c>
      <c r="G5" s="472">
        <v>1.9933330000000002</v>
      </c>
      <c r="H5" s="472">
        <v>1.7322359999999999</v>
      </c>
      <c r="I5" s="472">
        <v>1.9412340000000001</v>
      </c>
      <c r="J5" s="472">
        <v>7.9700370000000005</v>
      </c>
      <c r="K5" s="472">
        <v>1.215201</v>
      </c>
      <c r="L5" s="472">
        <v>8.5062720000200009</v>
      </c>
      <c r="M5" s="472">
        <v>3.8231140000199999</v>
      </c>
      <c r="N5" s="472">
        <v>4.6831580000000006</v>
      </c>
      <c r="O5" s="472">
        <v>2.9103210001200002</v>
      </c>
      <c r="P5" s="472">
        <v>1.9198460001100002</v>
      </c>
      <c r="Q5" s="472">
        <v>0.99047500001000011</v>
      </c>
      <c r="R5" s="472">
        <v>2.6586110000600001</v>
      </c>
      <c r="S5" s="472">
        <v>1.8251990000600002</v>
      </c>
      <c r="T5" s="472">
        <v>0.83341199999999993</v>
      </c>
      <c r="U5" s="472">
        <v>5.5890750000200002</v>
      </c>
      <c r="V5" s="472">
        <v>1.6927290000099999</v>
      </c>
      <c r="W5" s="472">
        <v>3.2862239999999998</v>
      </c>
      <c r="X5" s="472">
        <v>0.61012200000999994</v>
      </c>
      <c r="Y5" s="472">
        <v>16.467252000030001</v>
      </c>
      <c r="Z5" s="472">
        <v>2.1573399999999996</v>
      </c>
      <c r="AA5" s="472">
        <v>1.517979</v>
      </c>
      <c r="AB5" s="472">
        <v>0.91240999999999994</v>
      </c>
      <c r="AC5" s="472">
        <v>2.8625040000299999</v>
      </c>
      <c r="AD5" s="472">
        <v>9.0170190000000012</v>
      </c>
      <c r="AE5" s="472">
        <v>18.38144700002</v>
      </c>
      <c r="AF5" s="472">
        <v>11.968420000009999</v>
      </c>
      <c r="AG5" s="472">
        <v>0.43760500000000002</v>
      </c>
      <c r="AH5" s="472">
        <v>0.33355399999999996</v>
      </c>
      <c r="AI5" s="472">
        <v>4.4450510000100003</v>
      </c>
      <c r="AJ5" s="472">
        <v>1.196817</v>
      </c>
      <c r="AL5" s="472" t="s">
        <v>257</v>
      </c>
      <c r="AM5" s="472">
        <v>25.406458200079996</v>
      </c>
      <c r="AN5" s="472">
        <v>9.604545899999998</v>
      </c>
      <c r="AO5" s="472">
        <v>3.6341429999999995</v>
      </c>
      <c r="AP5" s="472">
        <v>0</v>
      </c>
      <c r="AQ5" s="472">
        <v>3.9005239999999999</v>
      </c>
      <c r="AR5" s="472">
        <v>0.85467789999999999</v>
      </c>
      <c r="AS5" s="472">
        <v>0</v>
      </c>
      <c r="AT5" s="472">
        <v>0</v>
      </c>
      <c r="AU5" s="472">
        <v>0</v>
      </c>
      <c r="AV5" s="472">
        <v>1.215201</v>
      </c>
      <c r="AW5" s="472">
        <v>0.78587899999999988</v>
      </c>
      <c r="AX5" s="472">
        <v>0.43376399999999998</v>
      </c>
      <c r="AY5" s="472">
        <v>0.35211500000000001</v>
      </c>
      <c r="AZ5" s="472">
        <v>0.10722150001</v>
      </c>
      <c r="BA5" s="472">
        <v>0</v>
      </c>
      <c r="BB5" s="472">
        <v>0.10722150001</v>
      </c>
      <c r="BC5" s="472">
        <v>1.5301040000399999</v>
      </c>
      <c r="BD5" s="472">
        <v>0.69669200003999998</v>
      </c>
      <c r="BE5" s="472">
        <v>0.83341200000000004</v>
      </c>
      <c r="BF5" s="472">
        <v>3.8963460000099994</v>
      </c>
      <c r="BG5" s="472">
        <v>0</v>
      </c>
      <c r="BH5" s="472">
        <v>3.2862239999999998</v>
      </c>
      <c r="BI5" s="472">
        <v>0.61012200000999994</v>
      </c>
      <c r="BJ5" s="472">
        <v>9.4823618000200014</v>
      </c>
      <c r="BK5" s="472">
        <v>1.07867</v>
      </c>
      <c r="BL5" s="472">
        <v>1.2234860000000001</v>
      </c>
      <c r="BM5" s="472">
        <v>0.91240999999999994</v>
      </c>
      <c r="BN5" s="472">
        <v>1.4976080000200001</v>
      </c>
      <c r="BO5" s="472">
        <v>4.7701878000000004</v>
      </c>
      <c r="BP5" s="472">
        <v>0</v>
      </c>
      <c r="BQ5" s="472">
        <v>0</v>
      </c>
      <c r="BR5" s="472">
        <v>0</v>
      </c>
      <c r="BS5" s="472">
        <v>0</v>
      </c>
      <c r="BT5" s="472">
        <v>0</v>
      </c>
      <c r="BU5" s="472">
        <v>0</v>
      </c>
      <c r="BW5" s="472" t="s">
        <v>257</v>
      </c>
      <c r="BX5" s="472">
        <v>74.59355880019001</v>
      </c>
      <c r="BY5" s="472">
        <v>35.882493100000005</v>
      </c>
      <c r="BZ5" s="472">
        <v>7.5672270000000008</v>
      </c>
      <c r="CA5" s="472">
        <v>10.237515000000002</v>
      </c>
      <c r="CB5" s="472">
        <v>5.2955889999999997</v>
      </c>
      <c r="CC5" s="472">
        <v>1.1386551000000003</v>
      </c>
      <c r="CD5" s="472">
        <v>1.7322359999999999</v>
      </c>
      <c r="CE5" s="472">
        <v>1.9412340000000001</v>
      </c>
      <c r="CF5" s="472">
        <v>7.9700369999999996</v>
      </c>
      <c r="CG5" s="472">
        <v>0</v>
      </c>
      <c r="CH5" s="472">
        <v>7.7203930000200005</v>
      </c>
      <c r="CI5" s="472">
        <v>3.3893500000200003</v>
      </c>
      <c r="CJ5" s="472">
        <v>4.3310430000000002</v>
      </c>
      <c r="CK5" s="472">
        <v>2.8030995001100001</v>
      </c>
      <c r="CL5" s="472">
        <v>1.9198460001100002</v>
      </c>
      <c r="CM5" s="472">
        <v>0.88325349999999991</v>
      </c>
      <c r="CN5" s="472">
        <v>1.1285070000199999</v>
      </c>
      <c r="CO5" s="472">
        <v>1.1285070000199999</v>
      </c>
      <c r="CP5" s="472">
        <v>0</v>
      </c>
      <c r="CQ5" s="472">
        <v>1.6927290000099999</v>
      </c>
      <c r="CR5" s="472">
        <v>1.6927290000099999</v>
      </c>
      <c r="CS5" s="472">
        <v>0</v>
      </c>
      <c r="CT5" s="472">
        <v>0</v>
      </c>
      <c r="CU5" s="472">
        <v>6.9848902000099997</v>
      </c>
      <c r="CV5" s="472">
        <v>1.07867</v>
      </c>
      <c r="CW5" s="472">
        <v>0.294493</v>
      </c>
      <c r="CX5" s="472">
        <v>0</v>
      </c>
      <c r="CY5" s="472">
        <v>1.3648960000099999</v>
      </c>
      <c r="CZ5" s="472">
        <v>4.2468311999999999</v>
      </c>
      <c r="DA5" s="472">
        <v>18.38144700002</v>
      </c>
      <c r="DB5" s="472">
        <v>11.968420000009999</v>
      </c>
      <c r="DC5" s="472">
        <v>0.43760500000000002</v>
      </c>
      <c r="DD5" s="472">
        <v>0.33355400000000002</v>
      </c>
      <c r="DE5" s="472">
        <v>4.4450510000100003</v>
      </c>
      <c r="DF5" s="472">
        <v>1.196817</v>
      </c>
    </row>
    <row r="6" spans="1:114" s="473" customFormat="1" hidden="1" outlineLevel="1" x14ac:dyDescent="0.2">
      <c r="A6" s="473" t="s">
        <v>258</v>
      </c>
      <c r="AL6" s="473" t="s">
        <v>258</v>
      </c>
      <c r="BW6" s="473" t="s">
        <v>258</v>
      </c>
    </row>
    <row r="7" spans="1:114" ht="12.75" hidden="1" customHeight="1" outlineLevel="1" x14ac:dyDescent="0.2">
      <c r="A7" s="473" t="s">
        <v>259</v>
      </c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473"/>
      <c r="AF7" s="473"/>
      <c r="AG7" s="473"/>
      <c r="AH7" s="473"/>
      <c r="AI7" s="473"/>
      <c r="AJ7" s="473"/>
      <c r="AL7" s="473" t="s">
        <v>259</v>
      </c>
      <c r="AM7" s="473"/>
      <c r="AN7" s="473"/>
      <c r="AO7" s="473"/>
      <c r="AP7" s="473"/>
      <c r="AQ7" s="473"/>
      <c r="AR7" s="473"/>
      <c r="AS7" s="473"/>
      <c r="AT7" s="473"/>
      <c r="AU7" s="473"/>
      <c r="AV7" s="473"/>
      <c r="AW7" s="473"/>
      <c r="AX7" s="473"/>
      <c r="AY7" s="473"/>
      <c r="AZ7" s="473"/>
      <c r="BA7" s="473"/>
      <c r="BB7" s="473"/>
      <c r="BC7" s="473"/>
      <c r="BD7" s="473"/>
      <c r="BE7" s="473"/>
      <c r="BF7" s="473"/>
      <c r="BG7" s="473"/>
      <c r="BH7" s="473"/>
      <c r="BI7" s="473"/>
      <c r="BJ7" s="473"/>
      <c r="BK7" s="473"/>
      <c r="BL7" s="473"/>
      <c r="BM7" s="473"/>
      <c r="BN7" s="473"/>
      <c r="BO7" s="473"/>
      <c r="BP7" s="473"/>
      <c r="BQ7" s="473"/>
      <c r="BR7" s="473"/>
      <c r="BS7" s="473"/>
      <c r="BT7" s="473"/>
      <c r="BU7" s="473"/>
      <c r="BW7" s="473" t="s">
        <v>259</v>
      </c>
      <c r="BX7" s="473"/>
      <c r="BY7" s="473"/>
      <c r="BZ7" s="473"/>
      <c r="CA7" s="473"/>
      <c r="CB7" s="473"/>
      <c r="CC7" s="473"/>
      <c r="CD7" s="473"/>
      <c r="CE7" s="473"/>
      <c r="CF7" s="473"/>
      <c r="CG7" s="473"/>
      <c r="CH7" s="473"/>
      <c r="CI7" s="473"/>
      <c r="CJ7" s="473"/>
      <c r="CK7" s="473"/>
      <c r="CL7" s="473"/>
      <c r="CM7" s="473"/>
      <c r="CN7" s="473"/>
      <c r="CO7" s="473"/>
      <c r="CP7" s="473"/>
      <c r="CQ7" s="473"/>
      <c r="CR7" s="473"/>
      <c r="CS7" s="473"/>
      <c r="CT7" s="473"/>
      <c r="CU7" s="473"/>
      <c r="CV7" s="473"/>
      <c r="CW7" s="473"/>
      <c r="CX7" s="473"/>
      <c r="CY7" s="473"/>
      <c r="CZ7" s="473"/>
      <c r="DA7" s="473"/>
      <c r="DB7" s="473"/>
      <c r="DC7" s="473"/>
      <c r="DD7" s="473"/>
      <c r="DE7" s="473"/>
      <c r="DF7" s="473"/>
    </row>
    <row r="8" spans="1:114" ht="12.75" hidden="1" customHeight="1" outlineLevel="1" x14ac:dyDescent="0.2">
      <c r="A8" s="473" t="s">
        <v>260</v>
      </c>
      <c r="B8" s="473"/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473"/>
      <c r="AA8" s="473"/>
      <c r="AB8" s="473"/>
      <c r="AC8" s="473"/>
      <c r="AD8" s="473"/>
      <c r="AE8" s="473"/>
      <c r="AF8" s="473"/>
      <c r="AG8" s="473"/>
      <c r="AH8" s="473"/>
      <c r="AI8" s="473"/>
      <c r="AJ8" s="473"/>
      <c r="AL8" s="473" t="s">
        <v>260</v>
      </c>
      <c r="AM8" s="473"/>
      <c r="AN8" s="473"/>
      <c r="AO8" s="473"/>
      <c r="AP8" s="473"/>
      <c r="AQ8" s="473"/>
      <c r="AR8" s="473"/>
      <c r="AS8" s="473"/>
      <c r="AT8" s="473"/>
      <c r="AU8" s="473"/>
      <c r="AV8" s="473"/>
      <c r="AW8" s="473"/>
      <c r="AX8" s="473"/>
      <c r="AY8" s="473"/>
      <c r="AZ8" s="473"/>
      <c r="BA8" s="473"/>
      <c r="BB8" s="473"/>
      <c r="BC8" s="473"/>
      <c r="BD8" s="473"/>
      <c r="BE8" s="473"/>
      <c r="BF8" s="473"/>
      <c r="BG8" s="473"/>
      <c r="BH8" s="473"/>
      <c r="BI8" s="473"/>
      <c r="BJ8" s="473"/>
      <c r="BK8" s="473"/>
      <c r="BL8" s="473"/>
      <c r="BM8" s="473"/>
      <c r="BN8" s="473"/>
      <c r="BO8" s="473"/>
      <c r="BP8" s="473"/>
      <c r="BQ8" s="473"/>
      <c r="BR8" s="473"/>
      <c r="BS8" s="473"/>
      <c r="BT8" s="473"/>
      <c r="BU8" s="473"/>
      <c r="BW8" s="473" t="s">
        <v>260</v>
      </c>
      <c r="BX8" s="473"/>
      <c r="BY8" s="473"/>
      <c r="BZ8" s="473"/>
      <c r="CA8" s="473"/>
      <c r="CB8" s="473"/>
      <c r="CC8" s="473"/>
      <c r="CD8" s="473"/>
      <c r="CE8" s="473"/>
      <c r="CF8" s="473"/>
      <c r="CG8" s="473"/>
      <c r="CH8" s="473"/>
      <c r="CI8" s="473"/>
      <c r="CJ8" s="473"/>
      <c r="CK8" s="473"/>
      <c r="CL8" s="473"/>
      <c r="CM8" s="473"/>
      <c r="CN8" s="473"/>
      <c r="CO8" s="473"/>
      <c r="CP8" s="473"/>
      <c r="CQ8" s="473"/>
      <c r="CR8" s="473"/>
      <c r="CS8" s="473"/>
      <c r="CT8" s="473"/>
      <c r="CU8" s="473"/>
      <c r="CV8" s="473"/>
      <c r="CW8" s="473"/>
      <c r="CX8" s="473"/>
      <c r="CY8" s="473"/>
      <c r="CZ8" s="473"/>
      <c r="DA8" s="473"/>
      <c r="DB8" s="473"/>
      <c r="DC8" s="473"/>
      <c r="DD8" s="473"/>
      <c r="DE8" s="473"/>
      <c r="DF8" s="473"/>
    </row>
    <row r="9" spans="1:114" ht="12.75" hidden="1" customHeight="1" outlineLevel="1" x14ac:dyDescent="0.2">
      <c r="A9" s="473" t="s">
        <v>261</v>
      </c>
      <c r="B9" s="473"/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  <c r="R9" s="473"/>
      <c r="S9" s="473"/>
      <c r="T9" s="473"/>
      <c r="U9" s="473"/>
      <c r="V9" s="473"/>
      <c r="W9" s="473"/>
      <c r="X9" s="473"/>
      <c r="Y9" s="473"/>
      <c r="Z9" s="473"/>
      <c r="AA9" s="473"/>
      <c r="AB9" s="473"/>
      <c r="AC9" s="473"/>
      <c r="AD9" s="473"/>
      <c r="AE9" s="473"/>
      <c r="AF9" s="473"/>
      <c r="AG9" s="473"/>
      <c r="AH9" s="473"/>
      <c r="AI9" s="473"/>
      <c r="AJ9" s="473"/>
      <c r="AL9" s="473" t="s">
        <v>261</v>
      </c>
      <c r="AM9" s="473"/>
      <c r="AN9" s="473"/>
      <c r="AO9" s="473"/>
      <c r="AP9" s="473"/>
      <c r="AQ9" s="473"/>
      <c r="AR9" s="473"/>
      <c r="AS9" s="473"/>
      <c r="AT9" s="473"/>
      <c r="AU9" s="473"/>
      <c r="AV9" s="473"/>
      <c r="AW9" s="473"/>
      <c r="AX9" s="473"/>
      <c r="AY9" s="473"/>
      <c r="AZ9" s="473"/>
      <c r="BA9" s="473"/>
      <c r="BB9" s="473"/>
      <c r="BC9" s="473"/>
      <c r="BD9" s="473"/>
      <c r="BE9" s="473"/>
      <c r="BF9" s="473"/>
      <c r="BG9" s="473"/>
      <c r="BH9" s="473"/>
      <c r="BI9" s="473"/>
      <c r="BJ9" s="473"/>
      <c r="BK9" s="473"/>
      <c r="BL9" s="473"/>
      <c r="BM9" s="473"/>
      <c r="BN9" s="473"/>
      <c r="BO9" s="473"/>
      <c r="BP9" s="473"/>
      <c r="BQ9" s="473"/>
      <c r="BR9" s="473"/>
      <c r="BS9" s="473"/>
      <c r="BT9" s="473"/>
      <c r="BU9" s="473"/>
      <c r="BW9" s="473" t="s">
        <v>261</v>
      </c>
      <c r="BX9" s="473"/>
      <c r="BY9" s="473"/>
      <c r="BZ9" s="473"/>
      <c r="CA9" s="473"/>
      <c r="CB9" s="473"/>
      <c r="CC9" s="473"/>
      <c r="CD9" s="473"/>
      <c r="CE9" s="473"/>
      <c r="CF9" s="473"/>
      <c r="CG9" s="473"/>
      <c r="CH9" s="473"/>
      <c r="CI9" s="473"/>
      <c r="CJ9" s="473"/>
      <c r="CK9" s="473"/>
      <c r="CL9" s="473"/>
      <c r="CM9" s="473"/>
      <c r="CN9" s="473"/>
      <c r="CO9" s="473"/>
      <c r="CP9" s="473"/>
      <c r="CQ9" s="473"/>
      <c r="CR9" s="473"/>
      <c r="CS9" s="473"/>
      <c r="CT9" s="473"/>
      <c r="CU9" s="473"/>
      <c r="CV9" s="473"/>
      <c r="CW9" s="473"/>
      <c r="CX9" s="473"/>
      <c r="CY9" s="473"/>
      <c r="CZ9" s="473"/>
      <c r="DA9" s="473"/>
      <c r="DB9" s="473"/>
      <c r="DC9" s="473"/>
      <c r="DD9" s="473"/>
      <c r="DE9" s="473"/>
      <c r="DF9" s="473"/>
    </row>
    <row r="10" spans="1:114" ht="12.75" hidden="1" customHeight="1" outlineLevel="1" x14ac:dyDescent="0.2">
      <c r="A10" s="473" t="s">
        <v>262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3"/>
      <c r="Y10" s="473"/>
      <c r="Z10" s="473"/>
      <c r="AA10" s="473"/>
      <c r="AB10" s="473"/>
      <c r="AC10" s="473"/>
      <c r="AD10" s="473"/>
      <c r="AE10" s="473"/>
      <c r="AF10" s="473"/>
      <c r="AG10" s="473"/>
      <c r="AH10" s="473"/>
      <c r="AI10" s="473"/>
      <c r="AJ10" s="473"/>
      <c r="AL10" s="473" t="s">
        <v>262</v>
      </c>
      <c r="AM10" s="473"/>
      <c r="AN10" s="473"/>
      <c r="AO10" s="473"/>
      <c r="AP10" s="473"/>
      <c r="AQ10" s="473"/>
      <c r="AR10" s="473"/>
      <c r="AS10" s="473"/>
      <c r="AT10" s="473"/>
      <c r="AU10" s="473"/>
      <c r="AV10" s="473"/>
      <c r="AW10" s="473"/>
      <c r="AX10" s="473"/>
      <c r="AY10" s="473"/>
      <c r="AZ10" s="473"/>
      <c r="BA10" s="473"/>
      <c r="BB10" s="473"/>
      <c r="BC10" s="473"/>
      <c r="BD10" s="473"/>
      <c r="BE10" s="473"/>
      <c r="BF10" s="473"/>
      <c r="BG10" s="473"/>
      <c r="BH10" s="473"/>
      <c r="BI10" s="473"/>
      <c r="BJ10" s="473"/>
      <c r="BK10" s="473"/>
      <c r="BL10" s="473"/>
      <c r="BM10" s="473"/>
      <c r="BN10" s="473"/>
      <c r="BO10" s="473"/>
      <c r="BP10" s="473"/>
      <c r="BQ10" s="473"/>
      <c r="BR10" s="473"/>
      <c r="BS10" s="473"/>
      <c r="BT10" s="473"/>
      <c r="BU10" s="473"/>
      <c r="BW10" s="473" t="s">
        <v>262</v>
      </c>
      <c r="BX10" s="473"/>
      <c r="BY10" s="473"/>
      <c r="BZ10" s="473"/>
      <c r="CA10" s="473"/>
      <c r="CB10" s="473"/>
      <c r="CC10" s="473"/>
      <c r="CD10" s="473"/>
      <c r="CE10" s="473"/>
      <c r="CF10" s="473"/>
      <c r="CG10" s="473"/>
      <c r="CH10" s="473"/>
      <c r="CI10" s="473"/>
      <c r="CJ10" s="473"/>
      <c r="CK10" s="473"/>
      <c r="CL10" s="473"/>
      <c r="CM10" s="473"/>
      <c r="CN10" s="473"/>
      <c r="CO10" s="473"/>
      <c r="CP10" s="473"/>
      <c r="CQ10" s="473"/>
      <c r="CR10" s="473"/>
      <c r="CS10" s="473"/>
      <c r="CT10" s="473"/>
      <c r="CU10" s="473"/>
      <c r="CV10" s="473"/>
      <c r="CW10" s="473"/>
      <c r="CX10" s="473"/>
      <c r="CY10" s="473"/>
      <c r="CZ10" s="473"/>
      <c r="DA10" s="473"/>
      <c r="DB10" s="473"/>
      <c r="DC10" s="473"/>
      <c r="DD10" s="473"/>
      <c r="DE10" s="473"/>
      <c r="DF10" s="473"/>
    </row>
    <row r="11" spans="1:114" ht="12.75" hidden="1" customHeight="1" outlineLevel="1" x14ac:dyDescent="0.2">
      <c r="A11" s="473" t="s">
        <v>263</v>
      </c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  <c r="S11" s="473"/>
      <c r="T11" s="473"/>
      <c r="U11" s="473"/>
      <c r="V11" s="473"/>
      <c r="W11" s="473"/>
      <c r="X11" s="473"/>
      <c r="Y11" s="473"/>
      <c r="Z11" s="473"/>
      <c r="AA11" s="473"/>
      <c r="AB11" s="473"/>
      <c r="AC11" s="473"/>
      <c r="AD11" s="473"/>
      <c r="AE11" s="473"/>
      <c r="AF11" s="473"/>
      <c r="AG11" s="473"/>
      <c r="AH11" s="473"/>
      <c r="AI11" s="473"/>
      <c r="AJ11" s="473"/>
      <c r="AL11" s="473" t="s">
        <v>263</v>
      </c>
      <c r="AM11" s="473"/>
      <c r="AN11" s="473"/>
      <c r="AO11" s="473"/>
      <c r="AP11" s="473"/>
      <c r="AQ11" s="473"/>
      <c r="AR11" s="473"/>
      <c r="AS11" s="473"/>
      <c r="AT11" s="473"/>
      <c r="AU11" s="473"/>
      <c r="AV11" s="473"/>
      <c r="AW11" s="473"/>
      <c r="AX11" s="473"/>
      <c r="AY11" s="473"/>
      <c r="AZ11" s="473"/>
      <c r="BA11" s="473"/>
      <c r="BB11" s="473"/>
      <c r="BC11" s="473"/>
      <c r="BD11" s="473"/>
      <c r="BE11" s="473"/>
      <c r="BF11" s="473"/>
      <c r="BG11" s="473"/>
      <c r="BH11" s="473"/>
      <c r="BI11" s="473"/>
      <c r="BJ11" s="473"/>
      <c r="BK11" s="473"/>
      <c r="BL11" s="473"/>
      <c r="BM11" s="473"/>
      <c r="BN11" s="473"/>
      <c r="BO11" s="473"/>
      <c r="BP11" s="473"/>
      <c r="BQ11" s="473"/>
      <c r="BR11" s="473"/>
      <c r="BS11" s="473"/>
      <c r="BT11" s="473"/>
      <c r="BU11" s="473"/>
      <c r="BW11" s="473" t="s">
        <v>263</v>
      </c>
      <c r="BX11" s="473"/>
      <c r="BY11" s="473"/>
      <c r="BZ11" s="473"/>
      <c r="CA11" s="473"/>
      <c r="CB11" s="473"/>
      <c r="CC11" s="473"/>
      <c r="CD11" s="473"/>
      <c r="CE11" s="473"/>
      <c r="CF11" s="473"/>
      <c r="CG11" s="473"/>
      <c r="CH11" s="473"/>
      <c r="CI11" s="473"/>
      <c r="CJ11" s="473"/>
      <c r="CK11" s="473"/>
      <c r="CL11" s="473"/>
      <c r="CM11" s="473"/>
      <c r="CN11" s="473"/>
      <c r="CO11" s="473"/>
      <c r="CP11" s="473"/>
      <c r="CQ11" s="473"/>
      <c r="CR11" s="473"/>
      <c r="CS11" s="473"/>
      <c r="CT11" s="473"/>
      <c r="CU11" s="473"/>
      <c r="CV11" s="473"/>
      <c r="CW11" s="473"/>
      <c r="CX11" s="473"/>
      <c r="CY11" s="473"/>
      <c r="CZ11" s="473"/>
      <c r="DA11" s="473"/>
      <c r="DB11" s="473"/>
      <c r="DC11" s="473"/>
      <c r="DD11" s="473"/>
      <c r="DE11" s="473"/>
      <c r="DF11" s="473"/>
    </row>
    <row r="12" spans="1:114" s="8" customFormat="1" ht="12.75" hidden="1" customHeight="1" outlineLevel="1" x14ac:dyDescent="0.2">
      <c r="A12" s="473" t="s">
        <v>264</v>
      </c>
      <c r="B12" s="474"/>
      <c r="C12" s="474"/>
      <c r="D12" s="474"/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74"/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  <c r="AC12" s="474"/>
      <c r="AD12" s="474"/>
      <c r="AE12" s="474"/>
      <c r="AF12" s="474"/>
      <c r="AG12" s="474"/>
      <c r="AH12" s="474"/>
      <c r="AI12" s="474"/>
      <c r="AJ12" s="474"/>
      <c r="AL12" s="473" t="s">
        <v>264</v>
      </c>
      <c r="AM12" s="474"/>
      <c r="AN12" s="474"/>
      <c r="AO12" s="474"/>
      <c r="AP12" s="474"/>
      <c r="AQ12" s="474"/>
      <c r="AR12" s="474"/>
      <c r="AS12" s="474"/>
      <c r="AT12" s="474"/>
      <c r="AU12" s="474"/>
      <c r="AV12" s="474"/>
      <c r="AW12" s="474"/>
      <c r="AX12" s="474"/>
      <c r="AY12" s="474"/>
      <c r="AZ12" s="474"/>
      <c r="BA12" s="474"/>
      <c r="BB12" s="474"/>
      <c r="BC12" s="474"/>
      <c r="BD12" s="474"/>
      <c r="BE12" s="474"/>
      <c r="BF12" s="474"/>
      <c r="BG12" s="474"/>
      <c r="BH12" s="474"/>
      <c r="BI12" s="474"/>
      <c r="BJ12" s="474"/>
      <c r="BK12" s="474"/>
      <c r="BL12" s="474"/>
      <c r="BM12" s="474"/>
      <c r="BN12" s="474"/>
      <c r="BO12" s="474"/>
      <c r="BP12" s="474"/>
      <c r="BQ12" s="474"/>
      <c r="BR12" s="474"/>
      <c r="BS12" s="474"/>
      <c r="BT12" s="474"/>
      <c r="BU12" s="474"/>
      <c r="BW12" s="473" t="s">
        <v>264</v>
      </c>
      <c r="BX12" s="474"/>
      <c r="BY12" s="474"/>
      <c r="BZ12" s="474"/>
      <c r="CA12" s="474"/>
      <c r="CB12" s="474"/>
      <c r="CC12" s="474"/>
      <c r="CD12" s="474"/>
      <c r="CE12" s="474"/>
      <c r="CF12" s="474"/>
      <c r="CG12" s="474"/>
      <c r="CH12" s="474"/>
      <c r="CI12" s="474"/>
      <c r="CJ12" s="474"/>
      <c r="CK12" s="474"/>
      <c r="CL12" s="474"/>
      <c r="CM12" s="474"/>
      <c r="CN12" s="474"/>
      <c r="CO12" s="474"/>
      <c r="CP12" s="474"/>
      <c r="CQ12" s="474"/>
      <c r="CR12" s="474"/>
      <c r="CS12" s="474"/>
      <c r="CT12" s="474"/>
      <c r="CU12" s="474"/>
      <c r="CV12" s="474"/>
      <c r="CW12" s="474"/>
      <c r="CX12" s="474"/>
      <c r="CY12" s="474"/>
      <c r="CZ12" s="474"/>
      <c r="DA12" s="474"/>
      <c r="DB12" s="474"/>
      <c r="DC12" s="474"/>
      <c r="DD12" s="474"/>
      <c r="DE12" s="474"/>
      <c r="DF12" s="474"/>
    </row>
    <row r="13" spans="1:114" hidden="1" outlineLevel="1" x14ac:dyDescent="0.2">
      <c r="A13" s="473" t="s">
        <v>265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473"/>
      <c r="AD13" s="473"/>
      <c r="AE13" s="473"/>
      <c r="AF13" s="473"/>
      <c r="AG13" s="473"/>
      <c r="AH13" s="473"/>
      <c r="AI13" s="473"/>
      <c r="AJ13" s="473"/>
      <c r="AL13" s="473" t="s">
        <v>265</v>
      </c>
      <c r="AM13" s="473"/>
      <c r="AN13" s="473"/>
      <c r="AO13" s="473"/>
      <c r="AP13" s="473"/>
      <c r="AQ13" s="473"/>
      <c r="AR13" s="473"/>
      <c r="AS13" s="473"/>
      <c r="AT13" s="473"/>
      <c r="AU13" s="473"/>
      <c r="AV13" s="473"/>
      <c r="AW13" s="473"/>
      <c r="AX13" s="473"/>
      <c r="AY13" s="473"/>
      <c r="AZ13" s="473"/>
      <c r="BA13" s="473"/>
      <c r="BB13" s="473"/>
      <c r="BC13" s="473"/>
      <c r="BD13" s="473"/>
      <c r="BE13" s="473"/>
      <c r="BF13" s="473"/>
      <c r="BG13" s="473"/>
      <c r="BH13" s="473"/>
      <c r="BI13" s="473"/>
      <c r="BJ13" s="473"/>
      <c r="BK13" s="473"/>
      <c r="BL13" s="473"/>
      <c r="BM13" s="473"/>
      <c r="BN13" s="473"/>
      <c r="BO13" s="473"/>
      <c r="BP13" s="473"/>
      <c r="BQ13" s="473"/>
      <c r="BR13" s="473"/>
      <c r="BS13" s="473"/>
      <c r="BT13" s="473"/>
      <c r="BU13" s="473"/>
      <c r="BW13" s="473" t="s">
        <v>265</v>
      </c>
      <c r="BX13" s="473"/>
      <c r="BY13" s="473"/>
      <c r="BZ13" s="473"/>
      <c r="CA13" s="473"/>
      <c r="CB13" s="473"/>
      <c r="CC13" s="473"/>
      <c r="CD13" s="473"/>
      <c r="CE13" s="473"/>
      <c r="CF13" s="473"/>
      <c r="CG13" s="473"/>
      <c r="CH13" s="473"/>
      <c r="CI13" s="473"/>
      <c r="CJ13" s="473"/>
      <c r="CK13" s="473"/>
      <c r="CL13" s="473"/>
      <c r="CM13" s="473"/>
      <c r="CN13" s="473"/>
      <c r="CO13" s="473"/>
      <c r="CP13" s="473"/>
      <c r="CQ13" s="473"/>
      <c r="CR13" s="473"/>
      <c r="CS13" s="473"/>
      <c r="CT13" s="473"/>
      <c r="CU13" s="473"/>
      <c r="CV13" s="473"/>
      <c r="CW13" s="473"/>
      <c r="CX13" s="473"/>
      <c r="CY13" s="473"/>
      <c r="CZ13" s="473"/>
      <c r="DA13" s="473"/>
      <c r="DB13" s="473"/>
      <c r="DC13" s="473"/>
      <c r="DD13" s="473"/>
      <c r="DE13" s="473"/>
      <c r="DF13" s="473"/>
    </row>
    <row r="14" spans="1:114" hidden="1" outlineLevel="1" x14ac:dyDescent="0.2">
      <c r="A14" s="473" t="s">
        <v>266</v>
      </c>
      <c r="B14" s="473">
        <v>80.249571157688393</v>
      </c>
      <c r="C14" s="473">
        <v>83.773494620875468</v>
      </c>
      <c r="D14" s="473">
        <v>86.45487196708406</v>
      </c>
      <c r="E14" s="473">
        <v>82.331751708152282</v>
      </c>
      <c r="F14" s="473">
        <v>82.918919224583163</v>
      </c>
      <c r="G14" s="473">
        <v>85.13217377615922</v>
      </c>
      <c r="H14" s="473">
        <v>85.508965384707494</v>
      </c>
      <c r="I14" s="473">
        <v>92.954147250681046</v>
      </c>
      <c r="J14" s="473">
        <v>80.144555331537219</v>
      </c>
      <c r="K14" s="473">
        <v>101.92217623178415</v>
      </c>
      <c r="L14" s="473">
        <v>89.061611083355999</v>
      </c>
      <c r="M14" s="473">
        <v>84.030288817729584</v>
      </c>
      <c r="N14" s="473">
        <v>93.784599286809396</v>
      </c>
      <c r="O14" s="473">
        <v>100.32104380276049</v>
      </c>
      <c r="P14" s="473">
        <v>93.562603031152833</v>
      </c>
      <c r="Q14" s="473">
        <v>116.8140909257688</v>
      </c>
      <c r="R14" s="473">
        <v>94.324732738480051</v>
      </c>
      <c r="S14" s="473">
        <v>91.51607363902373</v>
      </c>
      <c r="T14" s="473">
        <v>100.88459088674092</v>
      </c>
      <c r="U14" s="473">
        <v>45.189599826333001</v>
      </c>
      <c r="V14" s="473">
        <v>45.142134439550929</v>
      </c>
      <c r="W14" s="473">
        <v>46.692653326800418</v>
      </c>
      <c r="X14" s="473">
        <v>75.465921034172325</v>
      </c>
      <c r="Y14" s="473">
        <v>69.985131115100273</v>
      </c>
      <c r="Z14" s="473">
        <v>87.875817747599868</v>
      </c>
      <c r="AA14" s="473">
        <v>59.652318886540435</v>
      </c>
      <c r="AB14" s="473">
        <v>106.31477545314048</v>
      </c>
      <c r="AC14" s="473">
        <v>102.64583236226285</v>
      </c>
      <c r="AD14" s="473">
        <v>62.716050016355993</v>
      </c>
      <c r="AE14" s="473">
        <v>103.25591942781067</v>
      </c>
      <c r="AF14" s="473">
        <v>103.54586408976137</v>
      </c>
      <c r="AG14" s="473">
        <v>99.683342590096615</v>
      </c>
      <c r="AH14" s="473">
        <v>107.28392398750916</v>
      </c>
      <c r="AI14" s="473">
        <v>107.32100659158456</v>
      </c>
      <c r="AJ14" s="473">
        <v>95.31744760586588</v>
      </c>
      <c r="AL14" s="473" t="s">
        <v>266</v>
      </c>
      <c r="AM14" s="473">
        <v>72.212596970183625</v>
      </c>
      <c r="AN14" s="473">
        <v>87.449895222530984</v>
      </c>
      <c r="AO14" s="473">
        <v>89.784916866676639</v>
      </c>
      <c r="AP14" s="473">
        <v>0</v>
      </c>
      <c r="AQ14" s="473">
        <v>83.323881878476755</v>
      </c>
      <c r="AR14" s="473">
        <v>94.230733195456125</v>
      </c>
      <c r="AS14" s="473">
        <v>0</v>
      </c>
      <c r="AT14" s="473">
        <v>0</v>
      </c>
      <c r="AU14" s="473">
        <v>0</v>
      </c>
      <c r="AV14" s="473">
        <v>101.92217623178415</v>
      </c>
      <c r="AW14" s="473">
        <v>126.17699718972381</v>
      </c>
      <c r="AX14" s="473">
        <v>87.506172839506178</v>
      </c>
      <c r="AY14" s="473">
        <v>233.91093346041367</v>
      </c>
      <c r="AZ14" s="473">
        <v>91.857582352067155</v>
      </c>
      <c r="BA14" s="473">
        <v>0</v>
      </c>
      <c r="BB14" s="473">
        <v>91.857582352067155</v>
      </c>
      <c r="BC14" s="473">
        <v>104.12853164164396</v>
      </c>
      <c r="BD14" s="473">
        <v>108.98153105979834</v>
      </c>
      <c r="BE14" s="473">
        <v>100.88459088674092</v>
      </c>
      <c r="BF14" s="473">
        <v>46.280318749627874</v>
      </c>
      <c r="BG14" s="473">
        <v>0</v>
      </c>
      <c r="BH14" s="473">
        <v>46.692653326800396</v>
      </c>
      <c r="BI14" s="473">
        <v>75.465921034172325</v>
      </c>
      <c r="BJ14" s="473">
        <v>76.711491388293169</v>
      </c>
      <c r="BK14" s="473">
        <v>81.270037595744839</v>
      </c>
      <c r="BL14" s="473">
        <v>54.850936075563972</v>
      </c>
      <c r="BM14" s="473">
        <v>106.31477545314048</v>
      </c>
      <c r="BN14" s="473">
        <v>99.122056479347251</v>
      </c>
      <c r="BO14" s="473">
        <v>80.064233911400351</v>
      </c>
      <c r="BP14" s="473">
        <v>0</v>
      </c>
      <c r="BQ14" s="473">
        <v>0</v>
      </c>
      <c r="BR14" s="473">
        <v>0</v>
      </c>
      <c r="BS14" s="473">
        <v>0</v>
      </c>
      <c r="BT14" s="473">
        <v>0</v>
      </c>
      <c r="BU14" s="473">
        <v>0</v>
      </c>
      <c r="BW14" s="473" t="s">
        <v>266</v>
      </c>
      <c r="BX14" s="473">
        <v>83.547330530139092</v>
      </c>
      <c r="BY14" s="473">
        <v>83.011464243763257</v>
      </c>
      <c r="BZ14" s="473">
        <v>85.359797880482063</v>
      </c>
      <c r="CA14" s="473">
        <v>82.331751708152282</v>
      </c>
      <c r="CB14" s="473">
        <v>83.785812456801438</v>
      </c>
      <c r="CC14" s="473">
        <v>79.592595956060478</v>
      </c>
      <c r="CD14" s="473">
        <v>85.508965384707466</v>
      </c>
      <c r="CE14" s="473">
        <v>92.954147250681046</v>
      </c>
      <c r="CF14" s="473">
        <v>80.144555331537234</v>
      </c>
      <c r="CG14" s="473">
        <v>0</v>
      </c>
      <c r="CH14" s="473">
        <v>86.53902747660652</v>
      </c>
      <c r="CI14" s="473">
        <v>83.584620092345602</v>
      </c>
      <c r="CJ14" s="473">
        <v>89.045589926382974</v>
      </c>
      <c r="CK14" s="473">
        <v>100.70636447959933</v>
      </c>
      <c r="CL14" s="473">
        <v>93.562603031152833</v>
      </c>
      <c r="CM14" s="473">
        <v>120.83328679736256</v>
      </c>
      <c r="CN14" s="473">
        <v>83.62252461539012</v>
      </c>
      <c r="CO14" s="473">
        <v>83.62252461539012</v>
      </c>
      <c r="CP14" s="473">
        <v>0</v>
      </c>
      <c r="CQ14" s="473">
        <v>45.142134439550944</v>
      </c>
      <c r="CR14" s="473">
        <v>45.142134439550944</v>
      </c>
      <c r="CS14" s="473">
        <v>0</v>
      </c>
      <c r="CT14" s="473">
        <v>0</v>
      </c>
      <c r="CU14" s="473">
        <v>63.655852560543948</v>
      </c>
      <c r="CV14" s="473">
        <v>96.627202464135749</v>
      </c>
      <c r="CW14" s="473">
        <v>95.326003612454002</v>
      </c>
      <c r="CX14" s="473">
        <v>0</v>
      </c>
      <c r="CY14" s="473">
        <v>107.78501015568835</v>
      </c>
      <c r="CZ14" s="473">
        <v>51.092861813500257</v>
      </c>
      <c r="DA14" s="473">
        <v>103.25591942781065</v>
      </c>
      <c r="DB14" s="473">
        <v>103.54586408976137</v>
      </c>
      <c r="DC14" s="473">
        <v>99.683342590096615</v>
      </c>
      <c r="DD14" s="473">
        <v>107.28392398750917</v>
      </c>
      <c r="DE14" s="473">
        <v>107.32100659158456</v>
      </c>
      <c r="DF14" s="473">
        <v>95.31744760586588</v>
      </c>
    </row>
    <row r="15" spans="1:114" hidden="1" outlineLevel="1" x14ac:dyDescent="0.2">
      <c r="A15" s="473" t="s">
        <v>267</v>
      </c>
      <c r="B15" s="473">
        <v>80.269795717451146</v>
      </c>
      <c r="C15" s="473">
        <v>83.708789890639792</v>
      </c>
      <c r="D15" s="473">
        <v>86.117308912513181</v>
      </c>
      <c r="E15" s="473">
        <v>82.407518728748627</v>
      </c>
      <c r="F15" s="473">
        <v>82.825914508369252</v>
      </c>
      <c r="G15" s="473">
        <v>84.894415205394907</v>
      </c>
      <c r="H15" s="473">
        <v>85.393320802534618</v>
      </c>
      <c r="I15" s="473">
        <v>93.085377012568927</v>
      </c>
      <c r="J15" s="473">
        <v>80.348339772333802</v>
      </c>
      <c r="K15" s="473">
        <v>101.44459417920667</v>
      </c>
      <c r="L15" s="473">
        <v>88.817160110059348</v>
      </c>
      <c r="M15" s="473">
        <v>83.756380770713321</v>
      </c>
      <c r="N15" s="473">
        <v>93.560421057120791</v>
      </c>
      <c r="O15" s="473">
        <v>100.29499622326269</v>
      </c>
      <c r="P15" s="473">
        <v>93.53095681040125</v>
      </c>
      <c r="Q15" s="473">
        <v>116.80700501101643</v>
      </c>
      <c r="R15" s="473">
        <v>94.281099904700525</v>
      </c>
      <c r="S15" s="473">
        <v>91.552672763477091</v>
      </c>
      <c r="T15" s="473">
        <v>100.64240490124398</v>
      </c>
      <c r="U15" s="473">
        <v>45.069273522069032</v>
      </c>
      <c r="V15" s="473">
        <v>45.025250394889191</v>
      </c>
      <c r="W15" s="473">
        <v>46.557250617442506</v>
      </c>
      <c r="X15" s="473">
        <v>75.456950210571648</v>
      </c>
      <c r="Y15" s="473">
        <v>69.981777072439783</v>
      </c>
      <c r="Z15" s="473">
        <v>87.864542938717577</v>
      </c>
      <c r="AA15" s="473">
        <v>59.85673369838576</v>
      </c>
      <c r="AB15" s="473">
        <v>106.31477545314048</v>
      </c>
      <c r="AC15" s="473">
        <v>102.73246586059807</v>
      </c>
      <c r="AD15" s="473">
        <v>62.658293407264011</v>
      </c>
      <c r="AE15" s="473">
        <v>103.96884974788679</v>
      </c>
      <c r="AF15" s="473">
        <v>104.77186011466181</v>
      </c>
      <c r="AG15" s="473">
        <v>99.65222530149579</v>
      </c>
      <c r="AH15" s="473">
        <v>107.08946016440822</v>
      </c>
      <c r="AI15" s="473">
        <v>107.21571968031827</v>
      </c>
      <c r="AJ15" s="473">
        <v>95.293984707878465</v>
      </c>
      <c r="AL15" s="473" t="s">
        <v>267</v>
      </c>
      <c r="AM15" s="473">
        <v>72.120531658938148</v>
      </c>
      <c r="AN15" s="473">
        <v>87.386485843164337</v>
      </c>
      <c r="AO15" s="473">
        <v>89.672761214197479</v>
      </c>
      <c r="AP15" s="473">
        <v>0</v>
      </c>
      <c r="AQ15" s="473">
        <v>83.430211492448123</v>
      </c>
      <c r="AR15" s="473">
        <v>93.94718696586061</v>
      </c>
      <c r="AS15" s="473">
        <v>0</v>
      </c>
      <c r="AT15" s="473">
        <v>0</v>
      </c>
      <c r="AU15" s="473">
        <v>0</v>
      </c>
      <c r="AV15" s="473">
        <v>101.44459417920667</v>
      </c>
      <c r="AW15" s="473">
        <v>126.24444535558106</v>
      </c>
      <c r="AX15" s="473">
        <v>87.703703703703709</v>
      </c>
      <c r="AY15" s="473">
        <v>233.74056059604877</v>
      </c>
      <c r="AZ15" s="473">
        <v>91.857582352067169</v>
      </c>
      <c r="BA15" s="473">
        <v>0</v>
      </c>
      <c r="BB15" s="473">
        <v>91.857582352067169</v>
      </c>
      <c r="BC15" s="473">
        <v>103.99623697539826</v>
      </c>
      <c r="BD15" s="473">
        <v>108.98153105979836</v>
      </c>
      <c r="BE15" s="473">
        <v>100.64240490124396</v>
      </c>
      <c r="BF15" s="473">
        <v>46.16259872484649</v>
      </c>
      <c r="BG15" s="473">
        <v>0</v>
      </c>
      <c r="BH15" s="473">
        <v>46.557250617442499</v>
      </c>
      <c r="BI15" s="473">
        <v>75.456950210571648</v>
      </c>
      <c r="BJ15" s="473">
        <v>76.65480035862771</v>
      </c>
      <c r="BK15" s="473">
        <v>81.154599823485881</v>
      </c>
      <c r="BL15" s="473">
        <v>54.850936075563972</v>
      </c>
      <c r="BM15" s="473">
        <v>106.31477545314048</v>
      </c>
      <c r="BN15" s="473">
        <v>99.122056479347265</v>
      </c>
      <c r="BO15" s="473">
        <v>79.953469171213698</v>
      </c>
      <c r="BP15" s="473">
        <v>0</v>
      </c>
      <c r="BQ15" s="473">
        <v>0</v>
      </c>
      <c r="BR15" s="473">
        <v>0</v>
      </c>
      <c r="BS15" s="473">
        <v>0</v>
      </c>
      <c r="BT15" s="473">
        <v>0</v>
      </c>
      <c r="BU15" s="473">
        <v>0</v>
      </c>
      <c r="BW15" s="473" t="s">
        <v>267</v>
      </c>
      <c r="BX15" s="473">
        <v>83.613662585213234</v>
      </c>
      <c r="BY15" s="473">
        <v>82.942575494840924</v>
      </c>
      <c r="BZ15" s="473">
        <v>84.91971135877354</v>
      </c>
      <c r="CA15" s="473">
        <v>82.407518728748627</v>
      </c>
      <c r="CB15" s="473">
        <v>83.54687818464744</v>
      </c>
      <c r="CC15" s="473">
        <v>79.382788657741983</v>
      </c>
      <c r="CD15" s="473">
        <v>85.393320802534603</v>
      </c>
      <c r="CE15" s="473">
        <v>93.085377012568927</v>
      </c>
      <c r="CF15" s="473">
        <v>80.348339772333802</v>
      </c>
      <c r="CG15" s="473">
        <v>0</v>
      </c>
      <c r="CH15" s="473">
        <v>86.277265543005328</v>
      </c>
      <c r="CI15" s="473">
        <v>83.250101839284312</v>
      </c>
      <c r="CJ15" s="473">
        <v>88.844519281042182</v>
      </c>
      <c r="CK15" s="473">
        <v>100.67931528400547</v>
      </c>
      <c r="CL15" s="473">
        <v>93.530956810401264</v>
      </c>
      <c r="CM15" s="473">
        <v>120.8249696338153</v>
      </c>
      <c r="CN15" s="473">
        <v>83.679405103043578</v>
      </c>
      <c r="CO15" s="473">
        <v>83.679405103043578</v>
      </c>
      <c r="CP15" s="473">
        <v>0</v>
      </c>
      <c r="CQ15" s="473">
        <v>45.025250394889191</v>
      </c>
      <c r="CR15" s="473">
        <v>45.025250394889191</v>
      </c>
      <c r="CS15" s="473">
        <v>0</v>
      </c>
      <c r="CT15" s="473">
        <v>0</v>
      </c>
      <c r="CU15" s="473">
        <v>63.721686431662896</v>
      </c>
      <c r="CV15" s="473">
        <v>96.753696446180228</v>
      </c>
      <c r="CW15" s="473">
        <v>96.9077845167634</v>
      </c>
      <c r="CX15" s="473">
        <v>0</v>
      </c>
      <c r="CY15" s="473">
        <v>107.98122725210463</v>
      </c>
      <c r="CZ15" s="473">
        <v>51.074830394301031</v>
      </c>
      <c r="DA15" s="473">
        <v>103.96884974788676</v>
      </c>
      <c r="DB15" s="473">
        <v>104.77186011466179</v>
      </c>
      <c r="DC15" s="473">
        <v>99.65222530149579</v>
      </c>
      <c r="DD15" s="473">
        <v>107.08946016440821</v>
      </c>
      <c r="DE15" s="473">
        <v>107.21571968031827</v>
      </c>
      <c r="DF15" s="473">
        <v>95.293984707878465</v>
      </c>
    </row>
    <row r="16" spans="1:114" hidden="1" outlineLevel="1" x14ac:dyDescent="0.2">
      <c r="A16" s="473" t="s">
        <v>268</v>
      </c>
      <c r="B16" s="473">
        <v>80.62760479725867</v>
      </c>
      <c r="C16" s="473">
        <v>84.287544343455167</v>
      </c>
      <c r="D16" s="473">
        <v>87.456039619548548</v>
      </c>
      <c r="E16" s="473">
        <v>82.792476810906578</v>
      </c>
      <c r="F16" s="473">
        <v>83.279932548626164</v>
      </c>
      <c r="G16" s="473">
        <v>86.399058734500883</v>
      </c>
      <c r="H16" s="473">
        <v>85.836188946221256</v>
      </c>
      <c r="I16" s="473">
        <v>93.015111809330392</v>
      </c>
      <c r="J16" s="473">
        <v>79.935650158413353</v>
      </c>
      <c r="K16" s="473">
        <v>104.24437775733649</v>
      </c>
      <c r="L16" s="473">
        <v>90.471300310640061</v>
      </c>
      <c r="M16" s="473">
        <v>84.937116263860332</v>
      </c>
      <c r="N16" s="473">
        <v>95.684187162196508</v>
      </c>
      <c r="O16" s="473">
        <v>99.973585082898438</v>
      </c>
      <c r="P16" s="473">
        <v>93.057627277196985</v>
      </c>
      <c r="Q16" s="473">
        <v>116.8495204995307</v>
      </c>
      <c r="R16" s="473">
        <v>94.588155159207133</v>
      </c>
      <c r="S16" s="473">
        <v>91.398604234676483</v>
      </c>
      <c r="T16" s="473">
        <v>102.09582143205681</v>
      </c>
      <c r="U16" s="473">
        <v>45.000397369538419</v>
      </c>
      <c r="V16" s="473">
        <v>44.837381782426434</v>
      </c>
      <c r="W16" s="473">
        <v>46.557250617442506</v>
      </c>
      <c r="X16" s="473">
        <v>75.510775152175711</v>
      </c>
      <c r="Y16" s="473">
        <v>69.978795616769133</v>
      </c>
      <c r="Z16" s="473">
        <v>87.42161674730967</v>
      </c>
      <c r="AA16" s="473">
        <v>58.537561174661569</v>
      </c>
      <c r="AB16" s="473">
        <v>106.31477545314048</v>
      </c>
      <c r="AC16" s="473">
        <v>102.20088839483543</v>
      </c>
      <c r="AD16" s="473">
        <v>63.054885405452445</v>
      </c>
      <c r="AE16" s="473">
        <v>103.7123407890801</v>
      </c>
      <c r="AF16" s="473">
        <v>104.29438889492094</v>
      </c>
      <c r="AG16" s="473">
        <v>100.02014367767146</v>
      </c>
      <c r="AH16" s="473">
        <v>107.54574299465803</v>
      </c>
      <c r="AI16" s="473">
        <v>107.20723431121823</v>
      </c>
      <c r="AJ16" s="473">
        <v>95.649985132581676</v>
      </c>
      <c r="AL16" s="473" t="s">
        <v>268</v>
      </c>
      <c r="AM16" s="473">
        <v>72.461163451664916</v>
      </c>
      <c r="AN16" s="473">
        <v>87.807249949228463</v>
      </c>
      <c r="AO16" s="473">
        <v>89.492224868537349</v>
      </c>
      <c r="AP16" s="473">
        <v>0</v>
      </c>
      <c r="AQ16" s="473">
        <v>83.675442436429208</v>
      </c>
      <c r="AR16" s="473">
        <v>95.778013848447515</v>
      </c>
      <c r="AS16" s="473">
        <v>0</v>
      </c>
      <c r="AT16" s="473">
        <v>0</v>
      </c>
      <c r="AU16" s="473">
        <v>0</v>
      </c>
      <c r="AV16" s="473">
        <v>104.24437775733651</v>
      </c>
      <c r="AW16" s="473">
        <v>125.83975636043743</v>
      </c>
      <c r="AX16" s="473">
        <v>86.518518518518519</v>
      </c>
      <c r="AY16" s="473">
        <v>234.76279778223829</v>
      </c>
      <c r="AZ16" s="473">
        <v>91.857582352067169</v>
      </c>
      <c r="BA16" s="473">
        <v>0</v>
      </c>
      <c r="BB16" s="473">
        <v>91.857582352067169</v>
      </c>
      <c r="BC16" s="473">
        <v>104.79018058504221</v>
      </c>
      <c r="BD16" s="473">
        <v>108.98153105979836</v>
      </c>
      <c r="BE16" s="473">
        <v>102.09582143205678</v>
      </c>
      <c r="BF16" s="473">
        <v>46.183717456883791</v>
      </c>
      <c r="BG16" s="473">
        <v>0</v>
      </c>
      <c r="BH16" s="473">
        <v>46.557250617442499</v>
      </c>
      <c r="BI16" s="473">
        <v>75.510775152175711</v>
      </c>
      <c r="BJ16" s="473">
        <v>77.137726273273913</v>
      </c>
      <c r="BK16" s="473">
        <v>81.154599823485881</v>
      </c>
      <c r="BL16" s="473">
        <v>54.850936075563972</v>
      </c>
      <c r="BM16" s="473">
        <v>106.31477545314048</v>
      </c>
      <c r="BN16" s="473">
        <v>99.122056479347265</v>
      </c>
      <c r="BO16" s="473">
        <v>80.993829419872824</v>
      </c>
      <c r="BP16" s="473">
        <v>0</v>
      </c>
      <c r="BQ16" s="473">
        <v>0</v>
      </c>
      <c r="BR16" s="473">
        <v>0</v>
      </c>
      <c r="BS16" s="473">
        <v>0</v>
      </c>
      <c r="BT16" s="473">
        <v>0</v>
      </c>
      <c r="BU16" s="473">
        <v>0</v>
      </c>
      <c r="BW16" s="473" t="s">
        <v>268</v>
      </c>
      <c r="BX16" s="473">
        <v>83.995702986105115</v>
      </c>
      <c r="BY16" s="473">
        <v>83.586439094395189</v>
      </c>
      <c r="BZ16" s="473">
        <v>86.95511774309395</v>
      </c>
      <c r="CA16" s="473">
        <v>82.792476810906578</v>
      </c>
      <c r="CB16" s="473">
        <v>84.24593219484521</v>
      </c>
      <c r="CC16" s="473">
        <v>80.690869738003869</v>
      </c>
      <c r="CD16" s="473">
        <v>85.836188946221256</v>
      </c>
      <c r="CE16" s="473">
        <v>93.015111809330392</v>
      </c>
      <c r="CF16" s="473">
        <v>79.935650158413367</v>
      </c>
      <c r="CG16" s="473">
        <v>0</v>
      </c>
      <c r="CH16" s="473">
        <v>88.066135542935143</v>
      </c>
      <c r="CI16" s="473">
        <v>84.735281270344828</v>
      </c>
      <c r="CJ16" s="473">
        <v>90.892271436816785</v>
      </c>
      <c r="CK16" s="473">
        <v>100.34438466586785</v>
      </c>
      <c r="CL16" s="473">
        <v>93.057627277197</v>
      </c>
      <c r="CM16" s="473">
        <v>120.87487261509882</v>
      </c>
      <c r="CN16" s="473">
        <v>83.445552805599377</v>
      </c>
      <c r="CO16" s="473">
        <v>83.445552805599377</v>
      </c>
      <c r="CP16" s="473">
        <v>0</v>
      </c>
      <c r="CQ16" s="473">
        <v>44.837381782426434</v>
      </c>
      <c r="CR16" s="473">
        <v>44.837381782426434</v>
      </c>
      <c r="CS16" s="473">
        <v>0</v>
      </c>
      <c r="CT16" s="473">
        <v>0</v>
      </c>
      <c r="CU16" s="473">
        <v>63.113649508541371</v>
      </c>
      <c r="CV16" s="473">
        <v>95.772239281034587</v>
      </c>
      <c r="CW16" s="473">
        <v>86.957455109811974</v>
      </c>
      <c r="CX16" s="473">
        <v>0</v>
      </c>
      <c r="CY16" s="473">
        <v>106.77906470446962</v>
      </c>
      <c r="CZ16" s="473">
        <v>50.95690589620979</v>
      </c>
      <c r="DA16" s="473">
        <v>103.7123407890801</v>
      </c>
      <c r="DB16" s="473">
        <v>104.29438889492094</v>
      </c>
      <c r="DC16" s="473">
        <v>100.02014367767147</v>
      </c>
      <c r="DD16" s="473">
        <v>107.54574299465801</v>
      </c>
      <c r="DE16" s="473">
        <v>107.20723431121823</v>
      </c>
      <c r="DF16" s="473">
        <v>95.649985132581676</v>
      </c>
    </row>
    <row r="17" spans="1:110" hidden="1" outlineLevel="1" x14ac:dyDescent="0.2">
      <c r="A17" s="473" t="s">
        <v>269</v>
      </c>
      <c r="B17" s="473">
        <v>81.106761235642793</v>
      </c>
      <c r="C17" s="473">
        <v>84.47807041485656</v>
      </c>
      <c r="D17" s="473">
        <v>86.769391999158699</v>
      </c>
      <c r="E17" s="473">
        <v>83.632037016642698</v>
      </c>
      <c r="F17" s="473">
        <v>83.175922291599619</v>
      </c>
      <c r="G17" s="473">
        <v>86.477150839021022</v>
      </c>
      <c r="H17" s="473">
        <v>85.585189596870649</v>
      </c>
      <c r="I17" s="473">
        <v>93.732225177419139</v>
      </c>
      <c r="J17" s="473">
        <v>80.745667189272382</v>
      </c>
      <c r="K17" s="473">
        <v>104.17866902000141</v>
      </c>
      <c r="L17" s="473">
        <v>90.658734671440811</v>
      </c>
      <c r="M17" s="473">
        <v>84.474403474909792</v>
      </c>
      <c r="N17" s="473">
        <v>96.462883889140642</v>
      </c>
      <c r="O17" s="473">
        <v>99.495888465547452</v>
      </c>
      <c r="P17" s="473">
        <v>92.394420419483197</v>
      </c>
      <c r="Q17" s="473">
        <v>116.8495204995307</v>
      </c>
      <c r="R17" s="473">
        <v>94.633413411036585</v>
      </c>
      <c r="S17" s="473">
        <v>91.464130452596009</v>
      </c>
      <c r="T17" s="473">
        <v>102.096122049888</v>
      </c>
      <c r="U17" s="473">
        <v>44.209563391423977</v>
      </c>
      <c r="V17" s="473">
        <v>43.948208901993169</v>
      </c>
      <c r="W17" s="473">
        <v>45.744834361295084</v>
      </c>
      <c r="X17" s="473">
        <v>75.510775152175711</v>
      </c>
      <c r="Y17" s="473">
        <v>69.955689905135443</v>
      </c>
      <c r="Z17" s="473">
        <v>86.911041702607989</v>
      </c>
      <c r="AA17" s="473">
        <v>58.444877522009357</v>
      </c>
      <c r="AB17" s="473">
        <v>106.31477545314048</v>
      </c>
      <c r="AC17" s="473">
        <v>102.18911191908406</v>
      </c>
      <c r="AD17" s="473">
        <v>63.104937749088933</v>
      </c>
      <c r="AE17" s="473">
        <v>107.73341375073019</v>
      </c>
      <c r="AF17" s="473">
        <v>111.1728938245827</v>
      </c>
      <c r="AG17" s="473">
        <v>100.20135832224209</v>
      </c>
      <c r="AH17" s="473">
        <v>106.83524288630215</v>
      </c>
      <c r="AI17" s="473">
        <v>106.56702747452046</v>
      </c>
      <c r="AJ17" s="473">
        <v>95.865208169360429</v>
      </c>
      <c r="AL17" s="473" t="s">
        <v>269</v>
      </c>
      <c r="AM17" s="473">
        <v>72.249403376918764</v>
      </c>
      <c r="AN17" s="473">
        <v>87.847557779092739</v>
      </c>
      <c r="AO17" s="473">
        <v>88.638754608002287</v>
      </c>
      <c r="AP17" s="473">
        <v>0</v>
      </c>
      <c r="AQ17" s="473">
        <v>84.558651064238461</v>
      </c>
      <c r="AR17" s="473">
        <v>95.907563353461271</v>
      </c>
      <c r="AS17" s="473">
        <v>0</v>
      </c>
      <c r="AT17" s="473">
        <v>0</v>
      </c>
      <c r="AU17" s="473">
        <v>0</v>
      </c>
      <c r="AV17" s="473">
        <v>104.17866902000141</v>
      </c>
      <c r="AW17" s="473">
        <v>125.83975636043743</v>
      </c>
      <c r="AX17" s="473">
        <v>86.518518518518519</v>
      </c>
      <c r="AY17" s="473">
        <v>234.76279778223829</v>
      </c>
      <c r="AZ17" s="473">
        <v>91.857582352067169</v>
      </c>
      <c r="BA17" s="473">
        <v>0</v>
      </c>
      <c r="BB17" s="473">
        <v>91.857582352067169</v>
      </c>
      <c r="BC17" s="473">
        <v>104.79035619721202</v>
      </c>
      <c r="BD17" s="473">
        <v>108.98153105979836</v>
      </c>
      <c r="BE17" s="473">
        <v>102.09612204988797</v>
      </c>
      <c r="BF17" s="473">
        <v>45.49851604023285</v>
      </c>
      <c r="BG17" s="473">
        <v>0</v>
      </c>
      <c r="BH17" s="473">
        <v>45.744834361295084</v>
      </c>
      <c r="BI17" s="473">
        <v>75.510775152175711</v>
      </c>
      <c r="BJ17" s="473">
        <v>77.280506009927379</v>
      </c>
      <c r="BK17" s="473">
        <v>80.46197318993211</v>
      </c>
      <c r="BL17" s="473">
        <v>54.850936075563972</v>
      </c>
      <c r="BM17" s="473">
        <v>106.31477545314048</v>
      </c>
      <c r="BN17" s="473">
        <v>99.122056479347265</v>
      </c>
      <c r="BO17" s="473">
        <v>81.369601227411991</v>
      </c>
      <c r="BP17" s="473">
        <v>0</v>
      </c>
      <c r="BQ17" s="473">
        <v>0</v>
      </c>
      <c r="BR17" s="473">
        <v>0</v>
      </c>
      <c r="BS17" s="473">
        <v>0</v>
      </c>
      <c r="BT17" s="473">
        <v>0</v>
      </c>
      <c r="BU17" s="473">
        <v>0</v>
      </c>
      <c r="BW17" s="473" t="s">
        <v>269</v>
      </c>
      <c r="BX17" s="473">
        <v>84.77573571744179</v>
      </c>
      <c r="BY17" s="473">
        <v>83.816970200415483</v>
      </c>
      <c r="BZ17" s="473">
        <v>86.350004997163097</v>
      </c>
      <c r="CA17" s="473">
        <v>83.632037016642698</v>
      </c>
      <c r="CB17" s="473">
        <v>83.511380572119066</v>
      </c>
      <c r="CC17" s="473">
        <v>80.740107028354799</v>
      </c>
      <c r="CD17" s="473">
        <v>85.585189596870634</v>
      </c>
      <c r="CE17" s="473">
        <v>93.732225177419124</v>
      </c>
      <c r="CF17" s="473">
        <v>80.745667189272396</v>
      </c>
      <c r="CG17" s="473">
        <v>0</v>
      </c>
      <c r="CH17" s="473">
        <v>88.284433941257703</v>
      </c>
      <c r="CI17" s="473">
        <v>84.213351183037602</v>
      </c>
      <c r="CJ17" s="473">
        <v>91.733599720546593</v>
      </c>
      <c r="CK17" s="473">
        <v>99.847158874167135</v>
      </c>
      <c r="CL17" s="473">
        <v>92.394420419483197</v>
      </c>
      <c r="CM17" s="473">
        <v>120.87487261509882</v>
      </c>
      <c r="CN17" s="473">
        <v>83.552983434075927</v>
      </c>
      <c r="CO17" s="473">
        <v>83.552983434075927</v>
      </c>
      <c r="CP17" s="473">
        <v>0</v>
      </c>
      <c r="CQ17" s="473">
        <v>43.948208901993183</v>
      </c>
      <c r="CR17" s="473">
        <v>43.948208901993183</v>
      </c>
      <c r="CS17" s="473">
        <v>0</v>
      </c>
      <c r="CT17" s="473">
        <v>0</v>
      </c>
      <c r="CU17" s="473">
        <v>62.900615812133481</v>
      </c>
      <c r="CV17" s="473">
        <v>95.54974600815585</v>
      </c>
      <c r="CW17" s="473">
        <v>86.497811128716933</v>
      </c>
      <c r="CX17" s="473">
        <v>0</v>
      </c>
      <c r="CY17" s="473">
        <v>106.75420473533222</v>
      </c>
      <c r="CZ17" s="473">
        <v>50.73079288292324</v>
      </c>
      <c r="DA17" s="473">
        <v>107.73341375073019</v>
      </c>
      <c r="DB17" s="473">
        <v>111.1728938245827</v>
      </c>
      <c r="DC17" s="473">
        <v>100.20135832224207</v>
      </c>
      <c r="DD17" s="473">
        <v>106.83524288630211</v>
      </c>
      <c r="DE17" s="473">
        <v>106.56702747452046</v>
      </c>
      <c r="DF17" s="473">
        <v>95.865208169360429</v>
      </c>
    </row>
    <row r="18" spans="1:110" hidden="1" outlineLevel="1" x14ac:dyDescent="0.2">
      <c r="A18" s="473" t="s">
        <v>270</v>
      </c>
      <c r="B18" s="473">
        <v>81.356252075988593</v>
      </c>
      <c r="C18" s="473">
        <v>84.95738783879348</v>
      </c>
      <c r="D18" s="473">
        <v>87.01078554584052</v>
      </c>
      <c r="E18" s="473">
        <v>81.950669739057631</v>
      </c>
      <c r="F18" s="473">
        <v>83.247338658076472</v>
      </c>
      <c r="G18" s="473">
        <v>86.696049119433425</v>
      </c>
      <c r="H18" s="473">
        <v>86.088752646428091</v>
      </c>
      <c r="I18" s="473">
        <v>92.898414160922272</v>
      </c>
      <c r="J18" s="473">
        <v>85.046912247687388</v>
      </c>
      <c r="K18" s="473">
        <v>104.24437775733649</v>
      </c>
      <c r="L18" s="473">
        <v>89.502044523206564</v>
      </c>
      <c r="M18" s="473">
        <v>84.474403474909792</v>
      </c>
      <c r="N18" s="473">
        <v>94.294477032050651</v>
      </c>
      <c r="O18" s="473">
        <v>100.09855788521732</v>
      </c>
      <c r="P18" s="473">
        <v>93.740043681026791</v>
      </c>
      <c r="Q18" s="473">
        <v>115.57720923671926</v>
      </c>
      <c r="R18" s="473">
        <v>94.659283494161272</v>
      </c>
      <c r="S18" s="473">
        <v>91.501532458132203</v>
      </c>
      <c r="T18" s="473">
        <v>102.096122049888</v>
      </c>
      <c r="U18" s="473">
        <v>44.963186058294333</v>
      </c>
      <c r="V18" s="473">
        <v>44.756175788382606</v>
      </c>
      <c r="W18" s="473">
        <v>46.557250617442506</v>
      </c>
      <c r="X18" s="473">
        <v>75.510775152175711</v>
      </c>
      <c r="Y18" s="473">
        <v>69.933652573361584</v>
      </c>
      <c r="Z18" s="473">
        <v>87.376621850624375</v>
      </c>
      <c r="AA18" s="473">
        <v>58.37168445190688</v>
      </c>
      <c r="AB18" s="473">
        <v>106.31477545314048</v>
      </c>
      <c r="AC18" s="473">
        <v>102.20088839483546</v>
      </c>
      <c r="AD18" s="473">
        <v>63.010296721031196</v>
      </c>
      <c r="AE18" s="473">
        <v>107.95705929541639</v>
      </c>
      <c r="AF18" s="473">
        <v>111.66720751914822</v>
      </c>
      <c r="AG18" s="473">
        <v>100.50127296656055</v>
      </c>
      <c r="AH18" s="473">
        <v>106.51124473024659</v>
      </c>
      <c r="AI18" s="473">
        <v>106.06996422694583</v>
      </c>
      <c r="AJ18" s="473">
        <v>95.655933439959426</v>
      </c>
      <c r="AL18" s="473" t="s">
        <v>270</v>
      </c>
      <c r="AM18" s="473">
        <v>72.316842187083338</v>
      </c>
      <c r="AN18" s="473">
        <v>87.29033219807252</v>
      </c>
      <c r="AO18" s="473">
        <v>89.583613538227993</v>
      </c>
      <c r="AP18" s="473">
        <v>0</v>
      </c>
      <c r="AQ18" s="473">
        <v>82.471223821789891</v>
      </c>
      <c r="AR18" s="473">
        <v>96.105118759809173</v>
      </c>
      <c r="AS18" s="473">
        <v>0</v>
      </c>
      <c r="AT18" s="473">
        <v>0</v>
      </c>
      <c r="AU18" s="473">
        <v>0</v>
      </c>
      <c r="AV18" s="473">
        <v>104.24437775733651</v>
      </c>
      <c r="AW18" s="473">
        <v>122.33613379582542</v>
      </c>
      <c r="AX18" s="473">
        <v>86.518518518518519</v>
      </c>
      <c r="AY18" s="473">
        <v>211.19953009980497</v>
      </c>
      <c r="AZ18" s="473">
        <v>91.857582352067169</v>
      </c>
      <c r="BA18" s="473">
        <v>0</v>
      </c>
      <c r="BB18" s="473">
        <v>91.857582352067169</v>
      </c>
      <c r="BC18" s="473">
        <v>104.79035619721202</v>
      </c>
      <c r="BD18" s="473">
        <v>108.98153105979836</v>
      </c>
      <c r="BE18" s="473">
        <v>102.09612204988797</v>
      </c>
      <c r="BF18" s="473">
        <v>46.183717456883791</v>
      </c>
      <c r="BG18" s="473">
        <v>0</v>
      </c>
      <c r="BH18" s="473">
        <v>46.557250617442499</v>
      </c>
      <c r="BI18" s="473">
        <v>75.510775152175711</v>
      </c>
      <c r="BJ18" s="473">
        <v>77.253825168472773</v>
      </c>
      <c r="BK18" s="473">
        <v>81.982649722542476</v>
      </c>
      <c r="BL18" s="473">
        <v>54.850936075563972</v>
      </c>
      <c r="BM18" s="473">
        <v>106.31477545314048</v>
      </c>
      <c r="BN18" s="473">
        <v>99.122056479347265</v>
      </c>
      <c r="BO18" s="473">
        <v>81.122324439693784</v>
      </c>
      <c r="BP18" s="473">
        <v>0</v>
      </c>
      <c r="BQ18" s="473">
        <v>0</v>
      </c>
      <c r="BR18" s="473">
        <v>0</v>
      </c>
      <c r="BS18" s="473">
        <v>0</v>
      </c>
      <c r="BT18" s="473">
        <v>0</v>
      </c>
      <c r="BU18" s="473">
        <v>0</v>
      </c>
      <c r="BW18" s="473" t="s">
        <v>270</v>
      </c>
      <c r="BX18" s="473">
        <v>85.090034529170438</v>
      </c>
      <c r="BY18" s="473">
        <v>84.518475587026558</v>
      </c>
      <c r="BZ18" s="473">
        <v>86.365074030616384</v>
      </c>
      <c r="CA18" s="473">
        <v>81.950669739057645</v>
      </c>
      <c r="CB18" s="473">
        <v>84.966675207358747</v>
      </c>
      <c r="CC18" s="473">
        <v>80.94685340983672</v>
      </c>
      <c r="CD18" s="473">
        <v>86.088752646428091</v>
      </c>
      <c r="CE18" s="473">
        <v>92.898414160922258</v>
      </c>
      <c r="CF18" s="473">
        <v>85.046912247687402</v>
      </c>
      <c r="CG18" s="473">
        <v>0</v>
      </c>
      <c r="CH18" s="473">
        <v>87.296102971769713</v>
      </c>
      <c r="CI18" s="473">
        <v>84.213351183037602</v>
      </c>
      <c r="CJ18" s="473">
        <v>89.933709212584958</v>
      </c>
      <c r="CK18" s="473">
        <v>100.47429417543918</v>
      </c>
      <c r="CL18" s="473">
        <v>93.740043681026791</v>
      </c>
      <c r="CM18" s="473">
        <v>119.41565448220399</v>
      </c>
      <c r="CN18" s="473">
        <v>83.60733087919732</v>
      </c>
      <c r="CO18" s="473">
        <v>83.60733087919732</v>
      </c>
      <c r="CP18" s="473">
        <v>0</v>
      </c>
      <c r="CQ18" s="473">
        <v>44.756175788382606</v>
      </c>
      <c r="CR18" s="473">
        <v>44.756175788382606</v>
      </c>
      <c r="CS18" s="473">
        <v>0</v>
      </c>
      <c r="CT18" s="473">
        <v>0</v>
      </c>
      <c r="CU18" s="473">
        <v>62.846668091572845</v>
      </c>
      <c r="CV18" s="473">
        <v>94.626675493150017</v>
      </c>
      <c r="CW18" s="473">
        <v>86.039517137808318</v>
      </c>
      <c r="CX18" s="473">
        <v>0</v>
      </c>
      <c r="CY18" s="473">
        <v>106.77906470446962</v>
      </c>
      <c r="CZ18" s="473">
        <v>50.801802347523697</v>
      </c>
      <c r="DA18" s="473">
        <v>107.95705929541639</v>
      </c>
      <c r="DB18" s="473">
        <v>111.66720751914822</v>
      </c>
      <c r="DC18" s="473">
        <v>100.50127296656055</v>
      </c>
      <c r="DD18" s="473">
        <v>106.51124473024657</v>
      </c>
      <c r="DE18" s="473">
        <v>106.06996422694583</v>
      </c>
      <c r="DF18" s="473">
        <v>95.655933439959426</v>
      </c>
    </row>
    <row r="19" spans="1:110" hidden="1" outlineLevel="1" x14ac:dyDescent="0.2">
      <c r="A19" s="473" t="s">
        <v>271</v>
      </c>
      <c r="B19" s="473">
        <v>81.487356408964473</v>
      </c>
      <c r="C19" s="473">
        <v>84.974977385303177</v>
      </c>
      <c r="D19" s="473">
        <v>85.146289515732647</v>
      </c>
      <c r="E19" s="473">
        <v>82.988318673536639</v>
      </c>
      <c r="F19" s="473">
        <v>83.678298117453423</v>
      </c>
      <c r="G19" s="473">
        <v>86.632052713680267</v>
      </c>
      <c r="H19" s="473">
        <v>86.295928263621789</v>
      </c>
      <c r="I19" s="473">
        <v>90.421753242433951</v>
      </c>
      <c r="J19" s="473">
        <v>86.024650503347516</v>
      </c>
      <c r="K19" s="473">
        <v>103.39600191067034</v>
      </c>
      <c r="L19" s="473">
        <v>89.810077911030433</v>
      </c>
      <c r="M19" s="473">
        <v>84.343124598935745</v>
      </c>
      <c r="N19" s="473">
        <v>94.917340103261481</v>
      </c>
      <c r="O19" s="473">
        <v>101.15836626946434</v>
      </c>
      <c r="P19" s="473">
        <v>94.634094189435459</v>
      </c>
      <c r="Q19" s="473">
        <v>117.02815600152798</v>
      </c>
      <c r="R19" s="473">
        <v>96.446932412936775</v>
      </c>
      <c r="S19" s="473">
        <v>93.980508075496871</v>
      </c>
      <c r="T19" s="473">
        <v>102.19460875274324</v>
      </c>
      <c r="U19" s="473">
        <v>44.965588901195652</v>
      </c>
      <c r="V19" s="473">
        <v>44.765020583476876</v>
      </c>
      <c r="W19" s="473">
        <v>46.557250617442506</v>
      </c>
      <c r="X19" s="473">
        <v>75.510775152175711</v>
      </c>
      <c r="Y19" s="473">
        <v>70.078455468480101</v>
      </c>
      <c r="Z19" s="473">
        <v>86.468440549754263</v>
      </c>
      <c r="AA19" s="473">
        <v>58.107041954235086</v>
      </c>
      <c r="AB19" s="473">
        <v>105.79024382758965</v>
      </c>
      <c r="AC19" s="473">
        <v>102.46721259244289</v>
      </c>
      <c r="AD19" s="473">
        <v>63.421802701036086</v>
      </c>
      <c r="AE19" s="473">
        <v>107.87546733205832</v>
      </c>
      <c r="AF19" s="473">
        <v>112.00603282539188</v>
      </c>
      <c r="AG19" s="473">
        <v>100.45396255371239</v>
      </c>
      <c r="AH19" s="473">
        <v>106.23489673398259</v>
      </c>
      <c r="AI19" s="473">
        <v>104.74430933188295</v>
      </c>
      <c r="AJ19" s="473">
        <v>96.233325352433056</v>
      </c>
      <c r="AL19" s="473" t="s">
        <v>271</v>
      </c>
      <c r="AM19" s="473">
        <v>72.155991648433798</v>
      </c>
      <c r="AN19" s="473">
        <v>86.774986540706053</v>
      </c>
      <c r="AO19" s="473">
        <v>88.833082996676296</v>
      </c>
      <c r="AP19" s="473">
        <v>0</v>
      </c>
      <c r="AQ19" s="473">
        <v>82.091808324946442</v>
      </c>
      <c r="AR19" s="473">
        <v>96.153148488447357</v>
      </c>
      <c r="AS19" s="473">
        <v>0</v>
      </c>
      <c r="AT19" s="473">
        <v>0</v>
      </c>
      <c r="AU19" s="473">
        <v>0</v>
      </c>
      <c r="AV19" s="473">
        <v>103.39600191067034</v>
      </c>
      <c r="AW19" s="473">
        <v>118.777876502821</v>
      </c>
      <c r="AX19" s="473">
        <v>86.518518518518519</v>
      </c>
      <c r="AY19" s="473">
        <v>187.51432417073556</v>
      </c>
      <c r="AZ19" s="473">
        <v>91.857582352067169</v>
      </c>
      <c r="BA19" s="473">
        <v>0</v>
      </c>
      <c r="BB19" s="473">
        <v>91.857582352067169</v>
      </c>
      <c r="BC19" s="473">
        <v>104.8453029268466</v>
      </c>
      <c r="BD19" s="473">
        <v>108.98153116790151</v>
      </c>
      <c r="BE19" s="473">
        <v>102.19460875274322</v>
      </c>
      <c r="BF19" s="473">
        <v>46.183717456883791</v>
      </c>
      <c r="BG19" s="473">
        <v>0</v>
      </c>
      <c r="BH19" s="473">
        <v>46.557250617442499</v>
      </c>
      <c r="BI19" s="473">
        <v>75.510775152175711</v>
      </c>
      <c r="BJ19" s="473">
        <v>77.39627753331645</v>
      </c>
      <c r="BK19" s="473">
        <v>83.362240561584684</v>
      </c>
      <c r="BL19" s="473">
        <v>54.850936075563972</v>
      </c>
      <c r="BM19" s="473">
        <v>105.79024382758963</v>
      </c>
      <c r="BN19" s="473">
        <v>99.122056479347265</v>
      </c>
      <c r="BO19" s="473">
        <v>81.240481311838522</v>
      </c>
      <c r="BP19" s="473">
        <v>0</v>
      </c>
      <c r="BQ19" s="473">
        <v>0</v>
      </c>
      <c r="BR19" s="473">
        <v>0</v>
      </c>
      <c r="BS19" s="473">
        <v>0</v>
      </c>
      <c r="BT19" s="473">
        <v>0</v>
      </c>
      <c r="BU19" s="473">
        <v>0</v>
      </c>
      <c r="BW19" s="473" t="s">
        <v>271</v>
      </c>
      <c r="BX19" s="473">
        <v>85.337522547913451</v>
      </c>
      <c r="BY19" s="473">
        <v>84.678104244251415</v>
      </c>
      <c r="BZ19" s="473">
        <v>84.060766144733677</v>
      </c>
      <c r="CA19" s="473">
        <v>82.988318673536639</v>
      </c>
      <c r="CB19" s="473">
        <v>86.215246228796246</v>
      </c>
      <c r="CC19" s="473">
        <v>80.778314052094956</v>
      </c>
      <c r="CD19" s="473">
        <v>86.295928263621789</v>
      </c>
      <c r="CE19" s="473">
        <v>90.421753242433951</v>
      </c>
      <c r="CF19" s="473">
        <v>86.024650503347516</v>
      </c>
      <c r="CG19" s="473">
        <v>0</v>
      </c>
      <c r="CH19" s="473">
        <v>87.924809201657936</v>
      </c>
      <c r="CI19" s="473">
        <v>84.065431048872199</v>
      </c>
      <c r="CJ19" s="473">
        <v>91.183163789145198</v>
      </c>
      <c r="CK19" s="473">
        <v>101.58253066803852</v>
      </c>
      <c r="CL19" s="473">
        <v>94.634094189435459</v>
      </c>
      <c r="CM19" s="473">
        <v>121.12073476065122</v>
      </c>
      <c r="CN19" s="473">
        <v>87.2764454940164</v>
      </c>
      <c r="CO19" s="473">
        <v>87.2764454940164</v>
      </c>
      <c r="CP19" s="473">
        <v>0</v>
      </c>
      <c r="CQ19" s="473">
        <v>44.765020583476883</v>
      </c>
      <c r="CR19" s="473">
        <v>44.765020583476883</v>
      </c>
      <c r="CS19" s="473">
        <v>0</v>
      </c>
      <c r="CT19" s="473">
        <v>0</v>
      </c>
      <c r="CU19" s="473">
        <v>62.956356343788947</v>
      </c>
      <c r="CV19" s="473">
        <v>91.190378375121711</v>
      </c>
      <c r="CW19" s="473">
        <v>84.055353704734614</v>
      </c>
      <c r="CX19" s="473">
        <v>0</v>
      </c>
      <c r="CY19" s="473">
        <v>107.39744663039616</v>
      </c>
      <c r="CZ19" s="473">
        <v>51.474034465095905</v>
      </c>
      <c r="DA19" s="473">
        <v>107.87546733205831</v>
      </c>
      <c r="DB19" s="473">
        <v>112.00603282539188</v>
      </c>
      <c r="DC19" s="473">
        <v>100.45396255371239</v>
      </c>
      <c r="DD19" s="473">
        <v>106.23489673398258</v>
      </c>
      <c r="DE19" s="473">
        <v>104.74430933188295</v>
      </c>
      <c r="DF19" s="473">
        <v>96.233325352433056</v>
      </c>
    </row>
    <row r="20" spans="1:110" hidden="1" outlineLevel="1" x14ac:dyDescent="0.2">
      <c r="A20" s="473" t="s">
        <v>272</v>
      </c>
      <c r="B20" s="473">
        <v>82.432629674753173</v>
      </c>
      <c r="C20" s="473">
        <v>84.826508678222439</v>
      </c>
      <c r="D20" s="473">
        <v>83.218088085650734</v>
      </c>
      <c r="E20" s="473">
        <v>80.978626884883283</v>
      </c>
      <c r="F20" s="473">
        <v>86.648801432328185</v>
      </c>
      <c r="G20" s="473">
        <v>88.089885924096507</v>
      </c>
      <c r="H20" s="473">
        <v>85.788643028245772</v>
      </c>
      <c r="I20" s="473">
        <v>88.809593393687791</v>
      </c>
      <c r="J20" s="473">
        <v>86.082051666106537</v>
      </c>
      <c r="K20" s="473">
        <v>103.73834825168028</v>
      </c>
      <c r="L20" s="473">
        <v>91.429553795423232</v>
      </c>
      <c r="M20" s="473">
        <v>85.424612326032729</v>
      </c>
      <c r="N20" s="473">
        <v>96.98850584485065</v>
      </c>
      <c r="O20" s="473">
        <v>100.31299156542543</v>
      </c>
      <c r="P20" s="473">
        <v>94.194831642681876</v>
      </c>
      <c r="Q20" s="473">
        <v>115.10871269515484</v>
      </c>
      <c r="R20" s="473">
        <v>96.363108977404508</v>
      </c>
      <c r="S20" s="473">
        <v>93.879919186019322</v>
      </c>
      <c r="T20" s="473">
        <v>102.14905865267269</v>
      </c>
      <c r="U20" s="473">
        <v>50.640047055049166</v>
      </c>
      <c r="V20" s="473">
        <v>48.852236012880049</v>
      </c>
      <c r="W20" s="473">
        <v>51.716454586435447</v>
      </c>
      <c r="X20" s="473">
        <v>90.63446015925247</v>
      </c>
      <c r="Y20" s="473">
        <v>71.330148089977797</v>
      </c>
      <c r="Z20" s="473">
        <v>86.466264219173283</v>
      </c>
      <c r="AA20" s="473">
        <v>62.437201279907747</v>
      </c>
      <c r="AB20" s="473">
        <v>105.79024382758965</v>
      </c>
      <c r="AC20" s="473">
        <v>103.13572665817586</v>
      </c>
      <c r="AD20" s="473">
        <v>64.500249691319539</v>
      </c>
      <c r="AE20" s="473">
        <v>107.2090527365682</v>
      </c>
      <c r="AF20" s="473">
        <v>111.29911440291565</v>
      </c>
      <c r="AG20" s="473">
        <v>99.997284905427279</v>
      </c>
      <c r="AH20" s="473">
        <v>106.34174258629895</v>
      </c>
      <c r="AI20" s="473">
        <v>103.9677239705494</v>
      </c>
      <c r="AJ20" s="473">
        <v>96.035553424849923</v>
      </c>
      <c r="AL20" s="473" t="s">
        <v>272</v>
      </c>
      <c r="AM20" s="473">
        <v>76.27219812228418</v>
      </c>
      <c r="AN20" s="473">
        <v>91.932472314864626</v>
      </c>
      <c r="AO20" s="473">
        <v>89.327367906134228</v>
      </c>
      <c r="AP20" s="473">
        <v>0</v>
      </c>
      <c r="AQ20" s="473">
        <v>91.961135260917629</v>
      </c>
      <c r="AR20" s="473">
        <v>99.950343813614992</v>
      </c>
      <c r="AS20" s="473">
        <v>0</v>
      </c>
      <c r="AT20" s="473">
        <v>0</v>
      </c>
      <c r="AU20" s="473">
        <v>0</v>
      </c>
      <c r="AV20" s="473">
        <v>103.73834825168028</v>
      </c>
      <c r="AW20" s="473">
        <v>116.56392891297395</v>
      </c>
      <c r="AX20" s="473">
        <v>86.518518518518519</v>
      </c>
      <c r="AY20" s="473">
        <v>172.07732398710735</v>
      </c>
      <c r="AZ20" s="473">
        <v>91.857582352067169</v>
      </c>
      <c r="BA20" s="473">
        <v>0</v>
      </c>
      <c r="BB20" s="473">
        <v>91.857582352067169</v>
      </c>
      <c r="BC20" s="473">
        <v>104.81989008711609</v>
      </c>
      <c r="BD20" s="473">
        <v>108.98153116790151</v>
      </c>
      <c r="BE20" s="473">
        <v>102.14905865267268</v>
      </c>
      <c r="BF20" s="473">
        <v>52.276378529106175</v>
      </c>
      <c r="BG20" s="473">
        <v>0</v>
      </c>
      <c r="BH20" s="473">
        <v>51.716454586435454</v>
      </c>
      <c r="BI20" s="473">
        <v>90.63446015925247</v>
      </c>
      <c r="BJ20" s="473">
        <v>78.748638842800318</v>
      </c>
      <c r="BK20" s="473">
        <v>83.637039313038571</v>
      </c>
      <c r="BL20" s="473">
        <v>59.947422538085924</v>
      </c>
      <c r="BM20" s="473">
        <v>105.79024382758963</v>
      </c>
      <c r="BN20" s="473">
        <v>99.122056479347265</v>
      </c>
      <c r="BO20" s="473">
        <v>82.295935237745738</v>
      </c>
      <c r="BP20" s="473">
        <v>0</v>
      </c>
      <c r="BQ20" s="473">
        <v>0</v>
      </c>
      <c r="BR20" s="473">
        <v>0</v>
      </c>
      <c r="BS20" s="473">
        <v>0</v>
      </c>
      <c r="BT20" s="473">
        <v>0</v>
      </c>
      <c r="BU20" s="473">
        <v>0</v>
      </c>
      <c r="BW20" s="473" t="s">
        <v>272</v>
      </c>
      <c r="BX20" s="473">
        <v>84.99897471502419</v>
      </c>
      <c r="BY20" s="473">
        <v>83.149067806722044</v>
      </c>
      <c r="BZ20" s="473">
        <v>81.026083553358674</v>
      </c>
      <c r="CA20" s="473">
        <v>80.978626884883298</v>
      </c>
      <c r="CB20" s="473">
        <v>84.174114912049916</v>
      </c>
      <c r="CC20" s="473">
        <v>80.773070572428239</v>
      </c>
      <c r="CD20" s="473">
        <v>85.788643028245772</v>
      </c>
      <c r="CE20" s="473">
        <v>88.809593393687791</v>
      </c>
      <c r="CF20" s="473">
        <v>86.082051666106551</v>
      </c>
      <c r="CG20" s="473">
        <v>0</v>
      </c>
      <c r="CH20" s="473">
        <v>89.886563238528211</v>
      </c>
      <c r="CI20" s="473">
        <v>85.28458158577466</v>
      </c>
      <c r="CJ20" s="473">
        <v>93.717730130943352</v>
      </c>
      <c r="CK20" s="473">
        <v>100.70221568547001</v>
      </c>
      <c r="CL20" s="473">
        <v>94.194831642681876</v>
      </c>
      <c r="CM20" s="473">
        <v>118.9156453750568</v>
      </c>
      <c r="CN20" s="473">
        <v>87.128269168807051</v>
      </c>
      <c r="CO20" s="473">
        <v>87.128269168807051</v>
      </c>
      <c r="CP20" s="473">
        <v>0</v>
      </c>
      <c r="CQ20" s="473">
        <v>48.852236012880049</v>
      </c>
      <c r="CR20" s="473">
        <v>48.852236012880049</v>
      </c>
      <c r="CS20" s="473">
        <v>0</v>
      </c>
      <c r="CT20" s="473">
        <v>0</v>
      </c>
      <c r="CU20" s="473">
        <v>63.992070919515193</v>
      </c>
      <c r="CV20" s="473">
        <v>90.847832251376261</v>
      </c>
      <c r="CW20" s="473">
        <v>84.311290671831287</v>
      </c>
      <c r="CX20" s="473">
        <v>0</v>
      </c>
      <c r="CY20" s="473">
        <v>108.83022459245728</v>
      </c>
      <c r="CZ20" s="473">
        <v>52.671091827290432</v>
      </c>
      <c r="DA20" s="473">
        <v>107.20905273656818</v>
      </c>
      <c r="DB20" s="473">
        <v>111.29911440291565</v>
      </c>
      <c r="DC20" s="473">
        <v>99.997284905427279</v>
      </c>
      <c r="DD20" s="473">
        <v>106.34174258629891</v>
      </c>
      <c r="DE20" s="473">
        <v>103.96772397054939</v>
      </c>
      <c r="DF20" s="473">
        <v>96.035553424849923</v>
      </c>
    </row>
    <row r="21" spans="1:110" hidden="1" outlineLevel="1" x14ac:dyDescent="0.2">
      <c r="A21" s="473" t="s">
        <v>273</v>
      </c>
      <c r="B21" s="473">
        <v>82.904677173862041</v>
      </c>
      <c r="C21" s="473">
        <v>85.039172934327269</v>
      </c>
      <c r="D21" s="473">
        <v>84.978786338373823</v>
      </c>
      <c r="E21" s="473">
        <v>79.639867745741682</v>
      </c>
      <c r="F21" s="473">
        <v>88.022872983131094</v>
      </c>
      <c r="G21" s="473">
        <v>88.843131002013067</v>
      </c>
      <c r="H21" s="473">
        <v>86.086051030481826</v>
      </c>
      <c r="I21" s="473">
        <v>89.685915304657343</v>
      </c>
      <c r="J21" s="473">
        <v>84.908553668685329</v>
      </c>
      <c r="K21" s="473">
        <v>100.50096919305419</v>
      </c>
      <c r="L21" s="473">
        <v>92.635988413033544</v>
      </c>
      <c r="M21" s="473">
        <v>84.518718152221751</v>
      </c>
      <c r="N21" s="473">
        <v>100.10099619647509</v>
      </c>
      <c r="O21" s="473">
        <v>96.798493238372103</v>
      </c>
      <c r="P21" s="473">
        <v>94.398845121645422</v>
      </c>
      <c r="Q21" s="473">
        <v>102.77586978443762</v>
      </c>
      <c r="R21" s="473">
        <v>94.246851916722633</v>
      </c>
      <c r="S21" s="473">
        <v>90.924154263654756</v>
      </c>
      <c r="T21" s="473">
        <v>102.09981530124506</v>
      </c>
      <c r="U21" s="473">
        <v>50.766966100364527</v>
      </c>
      <c r="V21" s="473">
        <v>49.142943707384859</v>
      </c>
      <c r="W21" s="473">
        <v>51.716454586435447</v>
      </c>
      <c r="X21" s="473">
        <v>90.63446015925247</v>
      </c>
      <c r="Y21" s="473">
        <v>75.240469665073761</v>
      </c>
      <c r="Z21" s="473">
        <v>86.567914667729838</v>
      </c>
      <c r="AA21" s="473">
        <v>92.973926962695572</v>
      </c>
      <c r="AB21" s="473">
        <v>103.00132322126179</v>
      </c>
      <c r="AC21" s="473">
        <v>102.06634150566025</v>
      </c>
      <c r="AD21" s="473">
        <v>64.096900696792446</v>
      </c>
      <c r="AE21" s="473">
        <v>104.83600823476344</v>
      </c>
      <c r="AF21" s="473">
        <v>108.05203074722803</v>
      </c>
      <c r="AG21" s="473">
        <v>99.997284905427279</v>
      </c>
      <c r="AH21" s="473">
        <v>106.4066002331181</v>
      </c>
      <c r="AI21" s="473">
        <v>102.57944539886408</v>
      </c>
      <c r="AJ21" s="473">
        <v>95.721828404600942</v>
      </c>
      <c r="AL21" s="473" t="s">
        <v>273</v>
      </c>
      <c r="AM21" s="473">
        <v>79.094493578147549</v>
      </c>
      <c r="AN21" s="473">
        <v>91.55207967059593</v>
      </c>
      <c r="AO21" s="473">
        <v>88.501991689688637</v>
      </c>
      <c r="AP21" s="473">
        <v>0</v>
      </c>
      <c r="AQ21" s="473">
        <v>92.490630820483375</v>
      </c>
      <c r="AR21" s="473">
        <v>99.778655700033568</v>
      </c>
      <c r="AS21" s="473">
        <v>0</v>
      </c>
      <c r="AT21" s="473">
        <v>0</v>
      </c>
      <c r="AU21" s="473">
        <v>0</v>
      </c>
      <c r="AV21" s="473">
        <v>100.50096919305419</v>
      </c>
      <c r="AW21" s="473">
        <v>122.85581263306788</v>
      </c>
      <c r="AX21" s="473">
        <v>87.407407407407405</v>
      </c>
      <c r="AY21" s="473">
        <v>210.91530040982033</v>
      </c>
      <c r="AZ21" s="473">
        <v>91.857582352067169</v>
      </c>
      <c r="BA21" s="473">
        <v>0</v>
      </c>
      <c r="BB21" s="473">
        <v>91.857582352067169</v>
      </c>
      <c r="BC21" s="473">
        <v>104.79241669760108</v>
      </c>
      <c r="BD21" s="473">
        <v>108.98153105949113</v>
      </c>
      <c r="BE21" s="473">
        <v>102.09981530124504</v>
      </c>
      <c r="BF21" s="473">
        <v>52.276378529106175</v>
      </c>
      <c r="BG21" s="473">
        <v>0</v>
      </c>
      <c r="BH21" s="473">
        <v>51.716454586435454</v>
      </c>
      <c r="BI21" s="473">
        <v>90.63446015925247</v>
      </c>
      <c r="BJ21" s="473">
        <v>86.871329854921726</v>
      </c>
      <c r="BK21" s="473">
        <v>86.127005375248061</v>
      </c>
      <c r="BL21" s="473">
        <v>94.849511451917465</v>
      </c>
      <c r="BM21" s="473">
        <v>103.0013232212618</v>
      </c>
      <c r="BN21" s="473">
        <v>99.122056479347265</v>
      </c>
      <c r="BO21" s="473">
        <v>82.437430556349526</v>
      </c>
      <c r="BP21" s="473">
        <v>0</v>
      </c>
      <c r="BQ21" s="473">
        <v>0</v>
      </c>
      <c r="BR21" s="473">
        <v>0</v>
      </c>
      <c r="BS21" s="473">
        <v>0</v>
      </c>
      <c r="BT21" s="473">
        <v>0</v>
      </c>
      <c r="BU21" s="473">
        <v>0</v>
      </c>
      <c r="BW21" s="473" t="s">
        <v>273</v>
      </c>
      <c r="BX21" s="473">
        <v>84.47286660340248</v>
      </c>
      <c r="BY21" s="473">
        <v>83.510495466514186</v>
      </c>
      <c r="BZ21" s="473">
        <v>83.942492355267618</v>
      </c>
      <c r="CA21" s="473">
        <v>79.639867745741682</v>
      </c>
      <c r="CB21" s="473">
        <v>86.375769862970898</v>
      </c>
      <c r="CC21" s="473">
        <v>82.115099148829998</v>
      </c>
      <c r="CD21" s="473">
        <v>86.086051030481826</v>
      </c>
      <c r="CE21" s="473">
        <v>89.685915304657343</v>
      </c>
      <c r="CF21" s="473">
        <v>84.908553668685343</v>
      </c>
      <c r="CG21" s="473">
        <v>0</v>
      </c>
      <c r="CH21" s="473">
        <v>90.704886281031449</v>
      </c>
      <c r="CI21" s="473">
        <v>84.147611516692947</v>
      </c>
      <c r="CJ21" s="473">
        <v>96.156301212480159</v>
      </c>
      <c r="CK21" s="473">
        <v>97.040219917149813</v>
      </c>
      <c r="CL21" s="473">
        <v>94.398845121645394</v>
      </c>
      <c r="CM21" s="473">
        <v>104.59805200732302</v>
      </c>
      <c r="CN21" s="473">
        <v>82.776664058194157</v>
      </c>
      <c r="CO21" s="473">
        <v>82.776664058194157</v>
      </c>
      <c r="CP21" s="473">
        <v>0</v>
      </c>
      <c r="CQ21" s="473">
        <v>49.142943707384859</v>
      </c>
      <c r="CR21" s="473">
        <v>49.142943707384859</v>
      </c>
      <c r="CS21" s="473">
        <v>0</v>
      </c>
      <c r="CT21" s="473">
        <v>0</v>
      </c>
      <c r="CU21" s="473">
        <v>62.900929990522179</v>
      </c>
      <c r="CV21" s="473">
        <v>88.267497012555637</v>
      </c>
      <c r="CW21" s="473">
        <v>83.573955663000191</v>
      </c>
      <c r="CX21" s="473">
        <v>0</v>
      </c>
      <c r="CY21" s="473">
        <v>106.35436367260469</v>
      </c>
      <c r="CZ21" s="473">
        <v>51.891057700849053</v>
      </c>
      <c r="DA21" s="473">
        <v>104.83600823476344</v>
      </c>
      <c r="DB21" s="473">
        <v>108.05203074722803</v>
      </c>
      <c r="DC21" s="473">
        <v>99.997284905427279</v>
      </c>
      <c r="DD21" s="473">
        <v>106.40660023311808</v>
      </c>
      <c r="DE21" s="473">
        <v>102.57944539886407</v>
      </c>
      <c r="DF21" s="473">
        <v>95.721828404600942</v>
      </c>
    </row>
    <row r="22" spans="1:110" hidden="1" outlineLevel="1" x14ac:dyDescent="0.2">
      <c r="A22" s="473" t="s">
        <v>274</v>
      </c>
      <c r="B22" s="473">
        <v>83.532211213764683</v>
      </c>
      <c r="C22" s="473">
        <v>85.306085389229736</v>
      </c>
      <c r="D22" s="473">
        <v>83.663746535145492</v>
      </c>
      <c r="E22" s="473">
        <v>80.415888006472613</v>
      </c>
      <c r="F22" s="473">
        <v>88.310583508704866</v>
      </c>
      <c r="G22" s="473">
        <v>89.309591036118462</v>
      </c>
      <c r="H22" s="473">
        <v>86.614553124478576</v>
      </c>
      <c r="I22" s="473">
        <v>91.37744297903879</v>
      </c>
      <c r="J22" s="473">
        <v>86.078773163818099</v>
      </c>
      <c r="K22" s="473">
        <v>100.72925446813744</v>
      </c>
      <c r="L22" s="473">
        <v>93.325493595830849</v>
      </c>
      <c r="M22" s="473">
        <v>85.913128525782156</v>
      </c>
      <c r="N22" s="473">
        <v>100.13832398095531</v>
      </c>
      <c r="O22" s="473">
        <v>97.834265186381742</v>
      </c>
      <c r="P22" s="473">
        <v>95.23397746763186</v>
      </c>
      <c r="Q22" s="473">
        <v>104.26031841091454</v>
      </c>
      <c r="R22" s="473">
        <v>94.938747073699872</v>
      </c>
      <c r="S22" s="473">
        <v>91.486767775056421</v>
      </c>
      <c r="T22" s="473">
        <v>103.08301696319866</v>
      </c>
      <c r="U22" s="473">
        <v>51.098818883885095</v>
      </c>
      <c r="V22" s="473">
        <v>49.813278268812759</v>
      </c>
      <c r="W22" s="473">
        <v>51.953080680458974</v>
      </c>
      <c r="X22" s="473">
        <v>90.63446015925247</v>
      </c>
      <c r="Y22" s="473">
        <v>76.298741018301129</v>
      </c>
      <c r="Z22" s="473">
        <v>88.148008210310138</v>
      </c>
      <c r="AA22" s="473">
        <v>93.070687450834228</v>
      </c>
      <c r="AB22" s="473">
        <v>104.06289308132777</v>
      </c>
      <c r="AC22" s="473">
        <v>102.70203223416773</v>
      </c>
      <c r="AD22" s="473">
        <v>65.281772568447167</v>
      </c>
      <c r="AE22" s="473">
        <v>105.90302092526068</v>
      </c>
      <c r="AF22" s="473">
        <v>109.21502057631484</v>
      </c>
      <c r="AG22" s="473">
        <v>100.64723519398271</v>
      </c>
      <c r="AH22" s="473">
        <v>107.41785611030427</v>
      </c>
      <c r="AI22" s="473">
        <v>103.33938445282536</v>
      </c>
      <c r="AJ22" s="473">
        <v>96.175659150023037</v>
      </c>
      <c r="AL22" s="473" t="s">
        <v>274</v>
      </c>
      <c r="AM22" s="473">
        <v>79.662528341285253</v>
      </c>
      <c r="AN22" s="473">
        <v>92.285453714388836</v>
      </c>
      <c r="AO22" s="473">
        <v>90.105794010198721</v>
      </c>
      <c r="AP22" s="473">
        <v>0</v>
      </c>
      <c r="AQ22" s="473">
        <v>92.713277413077407</v>
      </c>
      <c r="AR22" s="473">
        <v>99.676247419538726</v>
      </c>
      <c r="AS22" s="473">
        <v>0</v>
      </c>
      <c r="AT22" s="473">
        <v>0</v>
      </c>
      <c r="AU22" s="473">
        <v>0</v>
      </c>
      <c r="AV22" s="473">
        <v>100.72925446813743</v>
      </c>
      <c r="AW22" s="473">
        <v>122.65212587867295</v>
      </c>
      <c r="AX22" s="473">
        <v>87.407407407407405</v>
      </c>
      <c r="AY22" s="473">
        <v>210.46069568449724</v>
      </c>
      <c r="AZ22" s="473">
        <v>92.932725197118543</v>
      </c>
      <c r="BA22" s="473">
        <v>0</v>
      </c>
      <c r="BB22" s="473">
        <v>92.932725197118543</v>
      </c>
      <c r="BC22" s="473">
        <v>105.67142322337432</v>
      </c>
      <c r="BD22" s="473">
        <v>109.75324074601298</v>
      </c>
      <c r="BE22" s="473">
        <v>103.08301696319865</v>
      </c>
      <c r="BF22" s="473">
        <v>52.475951757256929</v>
      </c>
      <c r="BG22" s="473">
        <v>0</v>
      </c>
      <c r="BH22" s="473">
        <v>51.953080680458974</v>
      </c>
      <c r="BI22" s="473">
        <v>90.63446015925247</v>
      </c>
      <c r="BJ22" s="473">
        <v>87.570036820629767</v>
      </c>
      <c r="BK22" s="473">
        <v>88.399532132985129</v>
      </c>
      <c r="BL22" s="473">
        <v>94.849511451917465</v>
      </c>
      <c r="BM22" s="473">
        <v>104.06289308132779</v>
      </c>
      <c r="BN22" s="473">
        <v>99.999999998664521</v>
      </c>
      <c r="BO22" s="473">
        <v>82.868341564121479</v>
      </c>
      <c r="BP22" s="473">
        <v>0</v>
      </c>
      <c r="BQ22" s="473">
        <v>0</v>
      </c>
      <c r="BR22" s="473">
        <v>0</v>
      </c>
      <c r="BS22" s="473">
        <v>0</v>
      </c>
      <c r="BT22" s="473">
        <v>0</v>
      </c>
      <c r="BU22" s="473">
        <v>0</v>
      </c>
      <c r="BW22" s="473" t="s">
        <v>274</v>
      </c>
      <c r="BX22" s="473">
        <v>85.115417308010493</v>
      </c>
      <c r="BY22" s="473">
        <v>83.667488329001131</v>
      </c>
      <c r="BZ22" s="473">
        <v>81.225261313100489</v>
      </c>
      <c r="CA22" s="473">
        <v>80.415888006472599</v>
      </c>
      <c r="CB22" s="473">
        <v>86.685647734579817</v>
      </c>
      <c r="CC22" s="473">
        <v>82.949877581132625</v>
      </c>
      <c r="CD22" s="473">
        <v>86.614553124478576</v>
      </c>
      <c r="CE22" s="473">
        <v>91.377442979038761</v>
      </c>
      <c r="CF22" s="473">
        <v>86.078773163818099</v>
      </c>
      <c r="CG22" s="473">
        <v>0</v>
      </c>
      <c r="CH22" s="473">
        <v>91.469412057654509</v>
      </c>
      <c r="CI22" s="473">
        <v>85.72047646746536</v>
      </c>
      <c r="CJ22" s="473">
        <v>96.220013451442227</v>
      </c>
      <c r="CK22" s="473">
        <v>98.077190073901392</v>
      </c>
      <c r="CL22" s="473">
        <v>95.23397746763186</v>
      </c>
      <c r="CM22" s="473">
        <v>106.17370940297778</v>
      </c>
      <c r="CN22" s="473">
        <v>83.250399930267164</v>
      </c>
      <c r="CO22" s="473">
        <v>83.250399930267164</v>
      </c>
      <c r="CP22" s="473">
        <v>0</v>
      </c>
      <c r="CQ22" s="473">
        <v>49.813278268812759</v>
      </c>
      <c r="CR22" s="473">
        <v>49.813278268812759</v>
      </c>
      <c r="CS22" s="473">
        <v>0</v>
      </c>
      <c r="CT22" s="473">
        <v>0</v>
      </c>
      <c r="CU22" s="473">
        <v>64.377765001934321</v>
      </c>
      <c r="CV22" s="473">
        <v>88.873841097128718</v>
      </c>
      <c r="CW22" s="473">
        <v>84.06632609933402</v>
      </c>
      <c r="CX22" s="473">
        <v>0</v>
      </c>
      <c r="CY22" s="473">
        <v>106.68930499567585</v>
      </c>
      <c r="CZ22" s="473">
        <v>53.781189408184026</v>
      </c>
      <c r="DA22" s="473">
        <v>105.90302092526066</v>
      </c>
      <c r="DB22" s="473">
        <v>109.21502057631484</v>
      </c>
      <c r="DC22" s="473">
        <v>100.64723519398271</v>
      </c>
      <c r="DD22" s="473">
        <v>107.41785611030424</v>
      </c>
      <c r="DE22" s="473">
        <v>103.33938445282536</v>
      </c>
      <c r="DF22" s="473">
        <v>96.175659150023037</v>
      </c>
    </row>
    <row r="23" spans="1:110" hidden="1" outlineLevel="1" x14ac:dyDescent="0.2">
      <c r="A23" s="473" t="s">
        <v>275</v>
      </c>
      <c r="B23" s="473">
        <v>83.156521023038252</v>
      </c>
      <c r="C23" s="473">
        <v>84.828124902691641</v>
      </c>
      <c r="D23" s="473">
        <v>82.16245464769824</v>
      </c>
      <c r="E23" s="473">
        <v>79.659261676824997</v>
      </c>
      <c r="F23" s="473">
        <v>88.090524612115871</v>
      </c>
      <c r="G23" s="473">
        <v>88.775311745547313</v>
      </c>
      <c r="H23" s="473">
        <v>86.899671962690363</v>
      </c>
      <c r="I23" s="473">
        <v>90.666879356660061</v>
      </c>
      <c r="J23" s="473">
        <v>86.797312115898066</v>
      </c>
      <c r="K23" s="473">
        <v>100.97878296626833</v>
      </c>
      <c r="L23" s="473">
        <v>92.944779813488651</v>
      </c>
      <c r="M23" s="473">
        <v>84.945769318469232</v>
      </c>
      <c r="N23" s="473">
        <v>100.40343479345511</v>
      </c>
      <c r="O23" s="473">
        <v>96.637468262339738</v>
      </c>
      <c r="P23" s="473">
        <v>94.421105830282499</v>
      </c>
      <c r="Q23" s="473">
        <v>102.00582328299863</v>
      </c>
      <c r="R23" s="473">
        <v>94.245447039960652</v>
      </c>
      <c r="S23" s="473">
        <v>90.498782741463742</v>
      </c>
      <c r="T23" s="473">
        <v>103.08301696319866</v>
      </c>
      <c r="U23" s="473">
        <v>50.096136214106892</v>
      </c>
      <c r="V23" s="473">
        <v>50.569819472931094</v>
      </c>
      <c r="W23" s="473">
        <v>50.006369411559078</v>
      </c>
      <c r="X23" s="473">
        <v>90.63446015925247</v>
      </c>
      <c r="Y23" s="473">
        <v>77.392184075252771</v>
      </c>
      <c r="Z23" s="473">
        <v>88.745596843567711</v>
      </c>
      <c r="AA23" s="473">
        <v>93.701652552509557</v>
      </c>
      <c r="AB23" s="473">
        <v>108.61911067179986</v>
      </c>
      <c r="AC23" s="473">
        <v>102.83639599257552</v>
      </c>
      <c r="AD23" s="473">
        <v>66.458070685156073</v>
      </c>
      <c r="AE23" s="473">
        <v>105.4838590426165</v>
      </c>
      <c r="AF23" s="473">
        <v>108.86610451717381</v>
      </c>
      <c r="AG23" s="473">
        <v>101.61503349654781</v>
      </c>
      <c r="AH23" s="473">
        <v>105.86175104526654</v>
      </c>
      <c r="AI23" s="473">
        <v>102.88906475112525</v>
      </c>
      <c r="AJ23" s="473">
        <v>95.046269411694027</v>
      </c>
      <c r="AL23" s="473" t="s">
        <v>275</v>
      </c>
      <c r="AM23" s="473">
        <v>78.821526409800995</v>
      </c>
      <c r="AN23" s="473">
        <v>91.102558507109606</v>
      </c>
      <c r="AO23" s="473">
        <v>89.290059008003055</v>
      </c>
      <c r="AP23" s="473">
        <v>0</v>
      </c>
      <c r="AQ23" s="473">
        <v>91.515632475234</v>
      </c>
      <c r="AR23" s="473">
        <v>95.456081182803956</v>
      </c>
      <c r="AS23" s="473">
        <v>0</v>
      </c>
      <c r="AT23" s="473">
        <v>0</v>
      </c>
      <c r="AU23" s="473">
        <v>0</v>
      </c>
      <c r="AV23" s="473">
        <v>100.97878296626833</v>
      </c>
      <c r="AW23" s="473">
        <v>129.84820212592507</v>
      </c>
      <c r="AX23" s="473">
        <v>87.407407407407405</v>
      </c>
      <c r="AY23" s="473">
        <v>226.52148606580519</v>
      </c>
      <c r="AZ23" s="473">
        <v>92.932725197118543</v>
      </c>
      <c r="BA23" s="473">
        <v>0</v>
      </c>
      <c r="BB23" s="473">
        <v>92.932725197118543</v>
      </c>
      <c r="BC23" s="473">
        <v>105.67142327264374</v>
      </c>
      <c r="BD23" s="473">
        <v>109.75324085443239</v>
      </c>
      <c r="BE23" s="473">
        <v>103.08301696319865</v>
      </c>
      <c r="BF23" s="473">
        <v>51.100156801927263</v>
      </c>
      <c r="BG23" s="473">
        <v>0</v>
      </c>
      <c r="BH23" s="473">
        <v>50.006369411559085</v>
      </c>
      <c r="BI23" s="473">
        <v>90.63446015925247</v>
      </c>
      <c r="BJ23" s="473">
        <v>88.37394269893754</v>
      </c>
      <c r="BK23" s="473">
        <v>88.103115599367243</v>
      </c>
      <c r="BL23" s="473">
        <v>94.849511451917465</v>
      </c>
      <c r="BM23" s="473">
        <v>108.61911067179986</v>
      </c>
      <c r="BN23" s="473">
        <v>99.999999998664521</v>
      </c>
      <c r="BO23" s="473">
        <v>83.765146427092986</v>
      </c>
      <c r="BP23" s="473">
        <v>0</v>
      </c>
      <c r="BQ23" s="473">
        <v>0</v>
      </c>
      <c r="BR23" s="473">
        <v>0</v>
      </c>
      <c r="BS23" s="473">
        <v>0</v>
      </c>
      <c r="BT23" s="473">
        <v>0</v>
      </c>
      <c r="BU23" s="473">
        <v>0</v>
      </c>
      <c r="BW23" s="473" t="s">
        <v>275</v>
      </c>
      <c r="BX23" s="473">
        <v>84.922847478822661</v>
      </c>
      <c r="BY23" s="473">
        <v>83.365850713853661</v>
      </c>
      <c r="BZ23" s="473">
        <v>79.388424717078976</v>
      </c>
      <c r="CA23" s="473">
        <v>79.659261676824997</v>
      </c>
      <c r="CB23" s="473">
        <v>87.15403633454622</v>
      </c>
      <c r="CC23" s="473">
        <v>84.759595653348001</v>
      </c>
      <c r="CD23" s="473">
        <v>86.899671962690363</v>
      </c>
      <c r="CE23" s="473">
        <v>90.666879356660061</v>
      </c>
      <c r="CF23" s="473">
        <v>86.797312115898066</v>
      </c>
      <c r="CG23" s="473">
        <v>0</v>
      </c>
      <c r="CH23" s="473">
        <v>90.633288580538363</v>
      </c>
      <c r="CI23" s="473">
        <v>84.628996823191997</v>
      </c>
      <c r="CJ23" s="473">
        <v>95.622626653971935</v>
      </c>
      <c r="CK23" s="473">
        <v>96.825010726613229</v>
      </c>
      <c r="CL23" s="473">
        <v>94.421105830282485</v>
      </c>
      <c r="CM23" s="473">
        <v>103.55643195760594</v>
      </c>
      <c r="CN23" s="473">
        <v>81.795290820495609</v>
      </c>
      <c r="CO23" s="473">
        <v>81.795290820495609</v>
      </c>
      <c r="CP23" s="473">
        <v>0</v>
      </c>
      <c r="CQ23" s="473">
        <v>50.569819472931087</v>
      </c>
      <c r="CR23" s="473">
        <v>50.569819472931087</v>
      </c>
      <c r="CS23" s="473">
        <v>0</v>
      </c>
      <c r="CT23" s="473">
        <v>0</v>
      </c>
      <c r="CU23" s="473">
        <v>65.582554418560065</v>
      </c>
      <c r="CV23" s="473">
        <v>90.601982181653653</v>
      </c>
      <c r="CW23" s="473">
        <v>88.033624628353024</v>
      </c>
      <c r="CX23" s="473">
        <v>0</v>
      </c>
      <c r="CY23" s="473">
        <v>107.07494929932389</v>
      </c>
      <c r="CZ23" s="473">
        <v>54.870673560054051</v>
      </c>
      <c r="DA23" s="473">
        <v>105.48385904261649</v>
      </c>
      <c r="DB23" s="473">
        <v>108.86610451717381</v>
      </c>
      <c r="DC23" s="473">
        <v>101.61503349654782</v>
      </c>
      <c r="DD23" s="473">
        <v>105.86175104526653</v>
      </c>
      <c r="DE23" s="473">
        <v>102.88906475112525</v>
      </c>
      <c r="DF23" s="473">
        <v>95.046269411694041</v>
      </c>
    </row>
    <row r="24" spans="1:110" hidden="1" outlineLevel="1" x14ac:dyDescent="0.2">
      <c r="A24" s="473" t="s">
        <v>276</v>
      </c>
      <c r="B24" s="473">
        <v>82.975088898679573</v>
      </c>
      <c r="C24" s="473">
        <v>84.512027993861494</v>
      </c>
      <c r="D24" s="473">
        <v>79.238961486656905</v>
      </c>
      <c r="E24" s="473">
        <v>80.128949074374518</v>
      </c>
      <c r="F24" s="473">
        <v>88.745510888727665</v>
      </c>
      <c r="G24" s="473">
        <v>89.957403955843532</v>
      </c>
      <c r="H24" s="473">
        <v>87.38865992251489</v>
      </c>
      <c r="I24" s="473">
        <v>89.453773888906895</v>
      </c>
      <c r="J24" s="473">
        <v>86.858274577255614</v>
      </c>
      <c r="K24" s="473">
        <v>106.22679837964904</v>
      </c>
      <c r="L24" s="473">
        <v>93.216324314490919</v>
      </c>
      <c r="M24" s="473">
        <v>83.692207065762474</v>
      </c>
      <c r="N24" s="473">
        <v>102.15984239877464</v>
      </c>
      <c r="O24" s="473">
        <v>96.470882386426766</v>
      </c>
      <c r="P24" s="473">
        <v>94.176799856015236</v>
      </c>
      <c r="Q24" s="473">
        <v>102.05090148829599</v>
      </c>
      <c r="R24" s="473">
        <v>94.629553980827666</v>
      </c>
      <c r="S24" s="473">
        <v>91.046305775804015</v>
      </c>
      <c r="T24" s="473">
        <v>103.09532780105557</v>
      </c>
      <c r="U24" s="473">
        <v>49.431567310279874</v>
      </c>
      <c r="V24" s="473">
        <v>50.955551396399208</v>
      </c>
      <c r="W24" s="473">
        <v>48.90924672330322</v>
      </c>
      <c r="X24" s="473">
        <v>90.63446015925247</v>
      </c>
      <c r="Y24" s="473">
        <v>77.449646912886479</v>
      </c>
      <c r="Z24" s="473">
        <v>89.823901151615701</v>
      </c>
      <c r="AA24" s="473">
        <v>93.65493899648088</v>
      </c>
      <c r="AB24" s="473">
        <v>107.2070043714712</v>
      </c>
      <c r="AC24" s="473">
        <v>102.61066623654376</v>
      </c>
      <c r="AD24" s="473">
        <v>66.472150708453142</v>
      </c>
      <c r="AE24" s="473">
        <v>105.284074965695</v>
      </c>
      <c r="AF24" s="473">
        <v>109.00030129830658</v>
      </c>
      <c r="AG24" s="473">
        <v>106.5816401409715</v>
      </c>
      <c r="AH24" s="473">
        <v>105.86175104526654</v>
      </c>
      <c r="AI24" s="473">
        <v>101.56141905333426</v>
      </c>
      <c r="AJ24" s="473">
        <v>94.006748066152667</v>
      </c>
      <c r="AL24" s="473" t="s">
        <v>276</v>
      </c>
      <c r="AM24" s="473">
        <v>78.894001751214816</v>
      </c>
      <c r="AN24" s="473">
        <v>91.532273157959665</v>
      </c>
      <c r="AO24" s="473">
        <v>89.722724151154353</v>
      </c>
      <c r="AP24" s="473">
        <v>0</v>
      </c>
      <c r="AQ24" s="473">
        <v>90.977106760298426</v>
      </c>
      <c r="AR24" s="473">
        <v>94.865706556488036</v>
      </c>
      <c r="AS24" s="473">
        <v>0</v>
      </c>
      <c r="AT24" s="473">
        <v>0</v>
      </c>
      <c r="AU24" s="473">
        <v>0</v>
      </c>
      <c r="AV24" s="473">
        <v>106.22679837964904</v>
      </c>
      <c r="AW24" s="473">
        <v>142.90603132983719</v>
      </c>
      <c r="AX24" s="473">
        <v>87.407407407407405</v>
      </c>
      <c r="AY24" s="473">
        <v>255.66501518822614</v>
      </c>
      <c r="AZ24" s="473">
        <v>92.932725197118543</v>
      </c>
      <c r="BA24" s="473">
        <v>0</v>
      </c>
      <c r="BB24" s="473">
        <v>92.932725197118543</v>
      </c>
      <c r="BC24" s="473">
        <v>105.67829160770604</v>
      </c>
      <c r="BD24" s="473">
        <v>109.75324085443239</v>
      </c>
      <c r="BE24" s="473">
        <v>103.09532780105555</v>
      </c>
      <c r="BF24" s="473">
        <v>50.041788533272978</v>
      </c>
      <c r="BG24" s="473">
        <v>0</v>
      </c>
      <c r="BH24" s="473">
        <v>48.909246723303227</v>
      </c>
      <c r="BI24" s="473">
        <v>90.63446015925247</v>
      </c>
      <c r="BJ24" s="473">
        <v>88.30588072457796</v>
      </c>
      <c r="BK24" s="473">
        <v>88.103115599367243</v>
      </c>
      <c r="BL24" s="473">
        <v>94.849511451917465</v>
      </c>
      <c r="BM24" s="473">
        <v>107.2070043714712</v>
      </c>
      <c r="BN24" s="473">
        <v>99.999999998664521</v>
      </c>
      <c r="BO24" s="473">
        <v>83.810988865943912</v>
      </c>
      <c r="BP24" s="473">
        <v>0</v>
      </c>
      <c r="BQ24" s="473">
        <v>0</v>
      </c>
      <c r="BR24" s="473">
        <v>0</v>
      </c>
      <c r="BS24" s="473">
        <v>0</v>
      </c>
      <c r="BT24" s="473">
        <v>0</v>
      </c>
      <c r="BU24" s="473">
        <v>0</v>
      </c>
      <c r="BW24" s="473" t="s">
        <v>276</v>
      </c>
      <c r="BX24" s="473">
        <v>84.653765546612235</v>
      </c>
      <c r="BY24" s="473">
        <v>82.878084187383465</v>
      </c>
      <c r="BZ24" s="473">
        <v>74.960584958492305</v>
      </c>
      <c r="CA24" s="473">
        <v>80.128949074374532</v>
      </c>
      <c r="CB24" s="473">
        <v>88.6922761819512</v>
      </c>
      <c r="CC24" s="473">
        <v>87.05848095774401</v>
      </c>
      <c r="CD24" s="473">
        <v>87.38865992251489</v>
      </c>
      <c r="CE24" s="473">
        <v>89.453773888906895</v>
      </c>
      <c r="CF24" s="473">
        <v>86.858274577255628</v>
      </c>
      <c r="CG24" s="473">
        <v>0</v>
      </c>
      <c r="CH24" s="473">
        <v>90.153531647756338</v>
      </c>
      <c r="CI24" s="473">
        <v>83.214845909270949</v>
      </c>
      <c r="CJ24" s="473">
        <v>95.943099088847035</v>
      </c>
      <c r="CK24" s="473">
        <v>96.651688284976942</v>
      </c>
      <c r="CL24" s="473">
        <v>94.176799856015222</v>
      </c>
      <c r="CM24" s="473">
        <v>103.60768410883333</v>
      </c>
      <c r="CN24" s="473">
        <v>82.595121348506893</v>
      </c>
      <c r="CO24" s="473">
        <v>82.595121348506893</v>
      </c>
      <c r="CP24" s="473">
        <v>0</v>
      </c>
      <c r="CQ24" s="473">
        <v>50.955551396399208</v>
      </c>
      <c r="CR24" s="473">
        <v>50.955551396399208</v>
      </c>
      <c r="CS24" s="473">
        <v>0</v>
      </c>
      <c r="CT24" s="473">
        <v>0</v>
      </c>
      <c r="CU24" s="473">
        <v>65.754988460799964</v>
      </c>
      <c r="CV24" s="473">
        <v>93.015226191220691</v>
      </c>
      <c r="CW24" s="473">
        <v>87.603967906913567</v>
      </c>
      <c r="CX24" s="473">
        <v>0</v>
      </c>
      <c r="CY24" s="473">
        <v>106.51612241816645</v>
      </c>
      <c r="CZ24" s="473">
        <v>54.808899457304861</v>
      </c>
      <c r="DA24" s="473">
        <v>105.28407496569498</v>
      </c>
      <c r="DB24" s="473">
        <v>109.00030129830658</v>
      </c>
      <c r="DC24" s="473">
        <v>106.5816401409715</v>
      </c>
      <c r="DD24" s="473">
        <v>105.86175104526653</v>
      </c>
      <c r="DE24" s="473">
        <v>101.56141905333425</v>
      </c>
      <c r="DF24" s="473">
        <v>94.006748066152667</v>
      </c>
    </row>
    <row r="25" spans="1:110" hidden="1" outlineLevel="1" x14ac:dyDescent="0.2">
      <c r="A25" s="473" t="s">
        <v>277</v>
      </c>
      <c r="B25" s="473">
        <v>82.839413556066916</v>
      </c>
      <c r="C25" s="473">
        <v>84.693287140073878</v>
      </c>
      <c r="D25" s="473">
        <v>80.492844164669947</v>
      </c>
      <c r="E25" s="473">
        <v>79.679136508748925</v>
      </c>
      <c r="F25" s="473">
        <v>88.619696619800195</v>
      </c>
      <c r="G25" s="473">
        <v>88.580202366477479</v>
      </c>
      <c r="H25" s="473">
        <v>80.851168966599928</v>
      </c>
      <c r="I25" s="473">
        <v>92.408838021384952</v>
      </c>
      <c r="J25" s="473">
        <v>88.246800517448406</v>
      </c>
      <c r="K25" s="473">
        <v>104.93621684588449</v>
      </c>
      <c r="L25" s="473">
        <v>94.675913171110281</v>
      </c>
      <c r="M25" s="473">
        <v>84.824680101115476</v>
      </c>
      <c r="N25" s="473">
        <v>103.78403605080307</v>
      </c>
      <c r="O25" s="473">
        <v>96.510177341502924</v>
      </c>
      <c r="P25" s="473">
        <v>94.368752640002498</v>
      </c>
      <c r="Q25" s="473">
        <v>101.71641481209997</v>
      </c>
      <c r="R25" s="473">
        <v>93.360535386361121</v>
      </c>
      <c r="S25" s="473">
        <v>89.215111371909472</v>
      </c>
      <c r="T25" s="473">
        <v>103.09532780105557</v>
      </c>
      <c r="U25" s="473">
        <v>50.064828485453475</v>
      </c>
      <c r="V25" s="473">
        <v>53.514991598169935</v>
      </c>
      <c r="W25" s="473">
        <v>48.90924672330322</v>
      </c>
      <c r="X25" s="473">
        <v>90.63446015925247</v>
      </c>
      <c r="Y25" s="473">
        <v>78.363697533341707</v>
      </c>
      <c r="Z25" s="473">
        <v>93.87542367068049</v>
      </c>
      <c r="AA25" s="473">
        <v>92.320310930042652</v>
      </c>
      <c r="AB25" s="473">
        <v>96.904369395202693</v>
      </c>
      <c r="AC25" s="473">
        <v>103.91606694527975</v>
      </c>
      <c r="AD25" s="473">
        <v>67.960945560654466</v>
      </c>
      <c r="AE25" s="473">
        <v>101.25929088162074</v>
      </c>
      <c r="AF25" s="473">
        <v>104.24169366512618</v>
      </c>
      <c r="AG25" s="473">
        <v>101.44353741274028</v>
      </c>
      <c r="AH25" s="473">
        <v>102.04987543880034</v>
      </c>
      <c r="AI25" s="473">
        <v>98.085084886504248</v>
      </c>
      <c r="AJ25" s="473">
        <v>93.292461583123213</v>
      </c>
      <c r="AL25" s="473" t="s">
        <v>277</v>
      </c>
      <c r="AM25" s="473">
        <v>78.6548032256037</v>
      </c>
      <c r="AN25" s="473">
        <v>91.63261969927926</v>
      </c>
      <c r="AO25" s="473">
        <v>93.213830706024055</v>
      </c>
      <c r="AP25" s="473">
        <v>0</v>
      </c>
      <c r="AQ25" s="473">
        <v>90.195726702238133</v>
      </c>
      <c r="AR25" s="473">
        <v>88.269754839382912</v>
      </c>
      <c r="AS25" s="473">
        <v>0</v>
      </c>
      <c r="AT25" s="473">
        <v>0</v>
      </c>
      <c r="AU25" s="473">
        <v>0</v>
      </c>
      <c r="AV25" s="473">
        <v>104.93621684588449</v>
      </c>
      <c r="AW25" s="473">
        <v>140.53473178992587</v>
      </c>
      <c r="AX25" s="473">
        <v>87.333333333333329</v>
      </c>
      <c r="AY25" s="473">
        <v>250.49289625187268</v>
      </c>
      <c r="AZ25" s="473">
        <v>92.932725197118543</v>
      </c>
      <c r="BA25" s="473">
        <v>0</v>
      </c>
      <c r="BB25" s="473">
        <v>92.932725197118543</v>
      </c>
      <c r="BC25" s="473">
        <v>105.67829160770604</v>
      </c>
      <c r="BD25" s="473">
        <v>109.75324085443239</v>
      </c>
      <c r="BE25" s="473">
        <v>103.09532780105555</v>
      </c>
      <c r="BF25" s="473">
        <v>50.041788533272978</v>
      </c>
      <c r="BG25" s="473">
        <v>0</v>
      </c>
      <c r="BH25" s="473">
        <v>48.909246723303227</v>
      </c>
      <c r="BI25" s="473">
        <v>90.63446015925247</v>
      </c>
      <c r="BJ25" s="473">
        <v>87.519850664917072</v>
      </c>
      <c r="BK25" s="473">
        <v>91.753746310434138</v>
      </c>
      <c r="BL25" s="473">
        <v>92.019307285438259</v>
      </c>
      <c r="BM25" s="473">
        <v>96.904369395202693</v>
      </c>
      <c r="BN25" s="473">
        <v>99.999999998664521</v>
      </c>
      <c r="BO25" s="473">
        <v>83.810988865943912</v>
      </c>
      <c r="BP25" s="473">
        <v>0</v>
      </c>
      <c r="BQ25" s="473">
        <v>0</v>
      </c>
      <c r="BR25" s="473">
        <v>0</v>
      </c>
      <c r="BS25" s="473">
        <v>0</v>
      </c>
      <c r="BT25" s="473">
        <v>0</v>
      </c>
      <c r="BU25" s="473">
        <v>0</v>
      </c>
      <c r="BW25" s="473" t="s">
        <v>277</v>
      </c>
      <c r="BX25" s="473">
        <v>84.528252493679048</v>
      </c>
      <c r="BY25" s="473">
        <v>83.024945858606287</v>
      </c>
      <c r="BZ25" s="473">
        <v>75.276895223020389</v>
      </c>
      <c r="CA25" s="473">
        <v>79.679136508748925</v>
      </c>
      <c r="CB25" s="473">
        <v>88.917061665793923</v>
      </c>
      <c r="CC25" s="473">
        <v>88.927876536361993</v>
      </c>
      <c r="CD25" s="473">
        <v>80.851168966599928</v>
      </c>
      <c r="CE25" s="473">
        <v>92.408838021384966</v>
      </c>
      <c r="CF25" s="473">
        <v>88.24680051744842</v>
      </c>
      <c r="CG25" s="473">
        <v>0</v>
      </c>
      <c r="CH25" s="473">
        <v>91.909458283265465</v>
      </c>
      <c r="CI25" s="473">
        <v>84.502096563008735</v>
      </c>
      <c r="CJ25" s="473">
        <v>98.105795080672365</v>
      </c>
      <c r="CK25" s="473">
        <v>96.69065118369619</v>
      </c>
      <c r="CL25" s="473">
        <v>94.368752640002498</v>
      </c>
      <c r="CM25" s="473">
        <v>103.18658655678203</v>
      </c>
      <c r="CN25" s="473">
        <v>79.88732409357894</v>
      </c>
      <c r="CO25" s="473">
        <v>79.88732409357894</v>
      </c>
      <c r="CP25" s="473">
        <v>0</v>
      </c>
      <c r="CQ25" s="473">
        <v>53.514991598169935</v>
      </c>
      <c r="CR25" s="473">
        <v>53.514991598169935</v>
      </c>
      <c r="CS25" s="473">
        <v>0</v>
      </c>
      <c r="CT25" s="473">
        <v>0</v>
      </c>
      <c r="CU25" s="473">
        <v>68.647894897598022</v>
      </c>
      <c r="CV25" s="473">
        <v>97.081345949228862</v>
      </c>
      <c r="CW25" s="473">
        <v>95.542923105216573</v>
      </c>
      <c r="CX25" s="473">
        <v>0</v>
      </c>
      <c r="CY25" s="473">
        <v>109.26213791004776</v>
      </c>
      <c r="CZ25" s="473">
        <v>57.278181668269632</v>
      </c>
      <c r="DA25" s="473">
        <v>101.25929088162074</v>
      </c>
      <c r="DB25" s="473">
        <v>104.24169366512618</v>
      </c>
      <c r="DC25" s="473">
        <v>101.44353741274028</v>
      </c>
      <c r="DD25" s="473">
        <v>102.04987543880033</v>
      </c>
      <c r="DE25" s="473">
        <v>98.085084886504248</v>
      </c>
      <c r="DF25" s="473">
        <v>93.292461583123213</v>
      </c>
    </row>
    <row r="26" spans="1:110" hidden="1" outlineLevel="1" x14ac:dyDescent="0.2">
      <c r="A26" s="473" t="s">
        <v>278</v>
      </c>
      <c r="B26" s="473">
        <v>83.028130965180935</v>
      </c>
      <c r="C26" s="473">
        <v>85.072581572627215</v>
      </c>
      <c r="D26" s="473">
        <v>81.515978711258072</v>
      </c>
      <c r="E26" s="473">
        <v>81.038484703467361</v>
      </c>
      <c r="F26" s="473">
        <v>89.322039305718747</v>
      </c>
      <c r="G26" s="473">
        <v>87.343249181665044</v>
      </c>
      <c r="H26" s="473">
        <v>80.583821624645879</v>
      </c>
      <c r="I26" s="473">
        <v>90.200019585854605</v>
      </c>
      <c r="J26" s="473">
        <v>87.329515667259528</v>
      </c>
      <c r="K26" s="473">
        <v>104.54331378026335</v>
      </c>
      <c r="L26" s="473">
        <v>91.483546475889128</v>
      </c>
      <c r="M26" s="473">
        <v>83.515510736496239</v>
      </c>
      <c r="N26" s="473">
        <v>98.768808324480503</v>
      </c>
      <c r="O26" s="473">
        <v>96.065789740358596</v>
      </c>
      <c r="P26" s="473">
        <v>93.455827670571281</v>
      </c>
      <c r="Q26" s="473">
        <v>102.40852331666137</v>
      </c>
      <c r="R26" s="473">
        <v>93.197024170702107</v>
      </c>
      <c r="S26" s="473">
        <v>88.98439631952418</v>
      </c>
      <c r="T26" s="473">
        <v>103.09532780105557</v>
      </c>
      <c r="U26" s="473">
        <v>51.282195343791017</v>
      </c>
      <c r="V26" s="473">
        <v>54.189488097580075</v>
      </c>
      <c r="W26" s="473">
        <v>50.855957992203116</v>
      </c>
      <c r="X26" s="473">
        <v>89.71943615198326</v>
      </c>
      <c r="Y26" s="473">
        <v>78.830543751020059</v>
      </c>
      <c r="Z26" s="473">
        <v>93.9166632015191</v>
      </c>
      <c r="AA26" s="473">
        <v>93.651959421622109</v>
      </c>
      <c r="AB26" s="473">
        <v>95.564480747457722</v>
      </c>
      <c r="AC26" s="473">
        <v>103.28884212667248</v>
      </c>
      <c r="AD26" s="473">
        <v>68.82934801346255</v>
      </c>
      <c r="AE26" s="473">
        <v>100.74268634013761</v>
      </c>
      <c r="AF26" s="473">
        <v>103.96851283309702</v>
      </c>
      <c r="AG26" s="473">
        <v>99.939682522870982</v>
      </c>
      <c r="AH26" s="473">
        <v>102.78649450321517</v>
      </c>
      <c r="AI26" s="473">
        <v>96.183541444492207</v>
      </c>
      <c r="AJ26" s="473">
        <v>95.272047086575654</v>
      </c>
      <c r="AL26" s="473" t="s">
        <v>278</v>
      </c>
      <c r="AM26" s="473">
        <v>79.142441461488048</v>
      </c>
      <c r="AN26" s="473">
        <v>91.757120154854434</v>
      </c>
      <c r="AO26" s="473">
        <v>92.391212695994255</v>
      </c>
      <c r="AP26" s="473">
        <v>0</v>
      </c>
      <c r="AQ26" s="473">
        <v>91.177543772957563</v>
      </c>
      <c r="AR26" s="473">
        <v>88.410916472313005</v>
      </c>
      <c r="AS26" s="473">
        <v>0</v>
      </c>
      <c r="AT26" s="473">
        <v>0</v>
      </c>
      <c r="AU26" s="473">
        <v>0</v>
      </c>
      <c r="AV26" s="473">
        <v>104.54331378026333</v>
      </c>
      <c r="AW26" s="473">
        <v>120.61222856842734</v>
      </c>
      <c r="AX26" s="473">
        <v>88.888888888888886</v>
      </c>
      <c r="AY26" s="473">
        <v>177.26173937886517</v>
      </c>
      <c r="AZ26" s="473">
        <v>92.932725197118543</v>
      </c>
      <c r="BA26" s="473">
        <v>0</v>
      </c>
      <c r="BB26" s="473">
        <v>92.932725197118543</v>
      </c>
      <c r="BC26" s="473">
        <v>105.62758413756774</v>
      </c>
      <c r="BD26" s="473">
        <v>109.63607315004865</v>
      </c>
      <c r="BE26" s="473">
        <v>103.09532780105555</v>
      </c>
      <c r="BF26" s="473">
        <v>51.058565043968557</v>
      </c>
      <c r="BG26" s="473">
        <v>0</v>
      </c>
      <c r="BH26" s="473">
        <v>50.855957992203116</v>
      </c>
      <c r="BI26" s="473">
        <v>89.71943615198326</v>
      </c>
      <c r="BJ26" s="473">
        <v>87.387150500060315</v>
      </c>
      <c r="BK26" s="473">
        <v>91.685970325072034</v>
      </c>
      <c r="BL26" s="473">
        <v>92.019307285438259</v>
      </c>
      <c r="BM26" s="473">
        <v>95.564480747457708</v>
      </c>
      <c r="BN26" s="473">
        <v>99.999999998664521</v>
      </c>
      <c r="BO26" s="473">
        <v>83.802950791972606</v>
      </c>
      <c r="BP26" s="473">
        <v>0</v>
      </c>
      <c r="BQ26" s="473">
        <v>0</v>
      </c>
      <c r="BR26" s="473">
        <v>0</v>
      </c>
      <c r="BS26" s="473">
        <v>0</v>
      </c>
      <c r="BT26" s="473">
        <v>0</v>
      </c>
      <c r="BU26" s="473">
        <v>0</v>
      </c>
      <c r="BW26" s="473" t="s">
        <v>278</v>
      </c>
      <c r="BX26" s="473">
        <v>84.612042626627954</v>
      </c>
      <c r="BY26" s="473">
        <v>83.503770609814595</v>
      </c>
      <c r="BZ26" s="473">
        <v>77.064601446961419</v>
      </c>
      <c r="CA26" s="473">
        <v>81.038484703467361</v>
      </c>
      <c r="CB26" s="473">
        <v>89.452611050103883</v>
      </c>
      <c r="CC26" s="473">
        <v>86.861512415022773</v>
      </c>
      <c r="CD26" s="473">
        <v>80.583821624645879</v>
      </c>
      <c r="CE26" s="473">
        <v>90.200019585854605</v>
      </c>
      <c r="CF26" s="473">
        <v>87.329515667259528</v>
      </c>
      <c r="CG26" s="473">
        <v>0</v>
      </c>
      <c r="CH26" s="473">
        <v>89.725196434185435</v>
      </c>
      <c r="CI26" s="473">
        <v>82.824494685019644</v>
      </c>
      <c r="CJ26" s="473">
        <v>95.49420124409437</v>
      </c>
      <c r="CK26" s="473">
        <v>96.230692272789341</v>
      </c>
      <c r="CL26" s="473">
        <v>93.455827670571267</v>
      </c>
      <c r="CM26" s="473">
        <v>103.9806521330386</v>
      </c>
      <c r="CN26" s="473">
        <v>79.616073725034582</v>
      </c>
      <c r="CO26" s="473">
        <v>79.616073725034582</v>
      </c>
      <c r="CP26" s="473">
        <v>0</v>
      </c>
      <c r="CQ26" s="473">
        <v>54.189488097580075</v>
      </c>
      <c r="CR26" s="473">
        <v>54.189488097580075</v>
      </c>
      <c r="CS26" s="473">
        <v>0</v>
      </c>
      <c r="CT26" s="473">
        <v>0</v>
      </c>
      <c r="CU26" s="473">
        <v>69.834045806772565</v>
      </c>
      <c r="CV26" s="473">
        <v>97.249136924685374</v>
      </c>
      <c r="CW26" s="473">
        <v>105.62514954176537</v>
      </c>
      <c r="CX26" s="473">
        <v>0</v>
      </c>
      <c r="CY26" s="473">
        <v>107.84805464245473</v>
      </c>
      <c r="CZ26" s="473">
        <v>58.68262105514129</v>
      </c>
      <c r="DA26" s="473">
        <v>100.74268634013761</v>
      </c>
      <c r="DB26" s="473">
        <v>103.96851283309702</v>
      </c>
      <c r="DC26" s="473">
        <v>99.939682522870982</v>
      </c>
      <c r="DD26" s="473">
        <v>102.78649450321515</v>
      </c>
      <c r="DE26" s="473">
        <v>96.183541444492192</v>
      </c>
      <c r="DF26" s="473">
        <v>95.272047086575654</v>
      </c>
    </row>
    <row r="27" spans="1:110" hidden="1" outlineLevel="1" x14ac:dyDescent="0.2">
      <c r="A27" s="473" t="s">
        <v>279</v>
      </c>
      <c r="B27" s="473">
        <v>83.123698087794835</v>
      </c>
      <c r="C27" s="473">
        <v>85.697290414348728</v>
      </c>
      <c r="D27" s="473">
        <v>81.261504705068432</v>
      </c>
      <c r="E27" s="473">
        <v>84.337678133926048</v>
      </c>
      <c r="F27" s="473">
        <v>88.280622785776046</v>
      </c>
      <c r="G27" s="473">
        <v>87.942953510230936</v>
      </c>
      <c r="H27" s="473">
        <v>83.177563549360059</v>
      </c>
      <c r="I27" s="473">
        <v>90.641462798865604</v>
      </c>
      <c r="J27" s="473">
        <v>87.52371896517549</v>
      </c>
      <c r="K27" s="473">
        <v>103.70361651133207</v>
      </c>
      <c r="L27" s="473">
        <v>87.322074430579264</v>
      </c>
      <c r="M27" s="473">
        <v>83.218552497354651</v>
      </c>
      <c r="N27" s="473">
        <v>91.223249461477479</v>
      </c>
      <c r="O27" s="473">
        <v>96.899556699149684</v>
      </c>
      <c r="P27" s="473">
        <v>95.211528414313406</v>
      </c>
      <c r="Q27" s="473">
        <v>101.07938257811826</v>
      </c>
      <c r="R27" s="473">
        <v>94.402289697613796</v>
      </c>
      <c r="S27" s="473">
        <v>90.013838854798408</v>
      </c>
      <c r="T27" s="473">
        <v>104.62760315426223</v>
      </c>
      <c r="U27" s="473">
        <v>53.139869407768295</v>
      </c>
      <c r="V27" s="473">
        <v>55.429726454498436</v>
      </c>
      <c r="W27" s="473">
        <v>53.050203368714833</v>
      </c>
      <c r="X27" s="473">
        <v>89.71943615198326</v>
      </c>
      <c r="Y27" s="473">
        <v>78.365746739398759</v>
      </c>
      <c r="Z27" s="473">
        <v>93.267308217823782</v>
      </c>
      <c r="AA27" s="473">
        <v>92.663794842894404</v>
      </c>
      <c r="AB27" s="473">
        <v>95.564480747457708</v>
      </c>
      <c r="AC27" s="473">
        <v>102.41213004348222</v>
      </c>
      <c r="AD27" s="473">
        <v>68.492563421402437</v>
      </c>
      <c r="AE27" s="473">
        <v>100.69223041248593</v>
      </c>
      <c r="AF27" s="473">
        <v>102.83718376562</v>
      </c>
      <c r="AG27" s="473">
        <v>100.56081208449901</v>
      </c>
      <c r="AH27" s="473">
        <v>102.80761259405003</v>
      </c>
      <c r="AI27" s="473">
        <v>98.063182917945127</v>
      </c>
      <c r="AJ27" s="473">
        <v>97.158552086731945</v>
      </c>
      <c r="AL27" s="473" t="s">
        <v>279</v>
      </c>
      <c r="AM27" s="473">
        <v>79.418882289348844</v>
      </c>
      <c r="AN27" s="473">
        <v>90.93099246901204</v>
      </c>
      <c r="AO27" s="473">
        <v>91.29872464757446</v>
      </c>
      <c r="AP27" s="473">
        <v>0</v>
      </c>
      <c r="AQ27" s="473">
        <v>89.706835570009787</v>
      </c>
      <c r="AR27" s="473">
        <v>91.243883547700946</v>
      </c>
      <c r="AS27" s="473">
        <v>0</v>
      </c>
      <c r="AT27" s="473">
        <v>0</v>
      </c>
      <c r="AU27" s="473">
        <v>0</v>
      </c>
      <c r="AV27" s="473">
        <v>103.70361651133207</v>
      </c>
      <c r="AW27" s="473">
        <v>117.56304371789676</v>
      </c>
      <c r="AX27" s="473">
        <v>88.888888888888886</v>
      </c>
      <c r="AY27" s="473">
        <v>170.45631972576854</v>
      </c>
      <c r="AZ27" s="473">
        <v>92.932725197118543</v>
      </c>
      <c r="BA27" s="473">
        <v>0</v>
      </c>
      <c r="BB27" s="473">
        <v>92.932725197118543</v>
      </c>
      <c r="BC27" s="473">
        <v>106.52269466264075</v>
      </c>
      <c r="BD27" s="473">
        <v>109.63607304162922</v>
      </c>
      <c r="BE27" s="473">
        <v>104.6276031542622</v>
      </c>
      <c r="BF27" s="473">
        <v>53.175301581277132</v>
      </c>
      <c r="BG27" s="473">
        <v>0</v>
      </c>
      <c r="BH27" s="473">
        <v>53.050203368714833</v>
      </c>
      <c r="BI27" s="473">
        <v>89.71943615198326</v>
      </c>
      <c r="BJ27" s="473">
        <v>87.359675676084649</v>
      </c>
      <c r="BK27" s="473">
        <v>91.18240716827502</v>
      </c>
      <c r="BL27" s="473">
        <v>92.019307285438259</v>
      </c>
      <c r="BM27" s="473">
        <v>95.564480747457708</v>
      </c>
      <c r="BN27" s="473">
        <v>99.999999998664521</v>
      </c>
      <c r="BO27" s="473">
        <v>83.824165575328294</v>
      </c>
      <c r="BP27" s="473">
        <v>0</v>
      </c>
      <c r="BQ27" s="473">
        <v>0</v>
      </c>
      <c r="BR27" s="473">
        <v>0</v>
      </c>
      <c r="BS27" s="473">
        <v>0</v>
      </c>
      <c r="BT27" s="473">
        <v>0</v>
      </c>
      <c r="BU27" s="473">
        <v>0</v>
      </c>
      <c r="BW27" s="473" t="s">
        <v>279</v>
      </c>
      <c r="BX27" s="473">
        <v>84.637577494044876</v>
      </c>
      <c r="BY27" s="473">
        <v>84.46006123346325</v>
      </c>
      <c r="BZ27" s="473">
        <v>77.088874756014292</v>
      </c>
      <c r="CA27" s="473">
        <v>84.337678133926048</v>
      </c>
      <c r="CB27" s="473">
        <v>88.541346025958134</v>
      </c>
      <c r="CC27" s="473">
        <v>86.018094346069503</v>
      </c>
      <c r="CD27" s="473">
        <v>83.177563549360059</v>
      </c>
      <c r="CE27" s="473">
        <v>90.641462798865604</v>
      </c>
      <c r="CF27" s="473">
        <v>87.52371896517549</v>
      </c>
      <c r="CG27" s="473">
        <v>0</v>
      </c>
      <c r="CH27" s="473">
        <v>85.356075192046035</v>
      </c>
      <c r="CI27" s="473">
        <v>82.488600754211049</v>
      </c>
      <c r="CJ27" s="473">
        <v>87.782422435031265</v>
      </c>
      <c r="CK27" s="473">
        <v>97.097310086595314</v>
      </c>
      <c r="CL27" s="473">
        <v>95.211528414313406</v>
      </c>
      <c r="CM27" s="473">
        <v>102.46754063338055</v>
      </c>
      <c r="CN27" s="473">
        <v>81.119835932026049</v>
      </c>
      <c r="CO27" s="473">
        <v>81.119835932026049</v>
      </c>
      <c r="CP27" s="473">
        <v>0</v>
      </c>
      <c r="CQ27" s="473">
        <v>55.429726454498436</v>
      </c>
      <c r="CR27" s="473">
        <v>55.429726454498436</v>
      </c>
      <c r="CS27" s="473">
        <v>0</v>
      </c>
      <c r="CT27" s="473">
        <v>0</v>
      </c>
      <c r="CU27" s="473">
        <v>68.965458867989341</v>
      </c>
      <c r="CV27" s="473">
        <v>96.185334079758661</v>
      </c>
      <c r="CW27" s="473">
        <v>98.337874894688113</v>
      </c>
      <c r="CX27" s="473">
        <v>0</v>
      </c>
      <c r="CY27" s="473">
        <v>105.64422187740794</v>
      </c>
      <c r="CZ27" s="473">
        <v>58.040482747298128</v>
      </c>
      <c r="DA27" s="473">
        <v>100.69223041248591</v>
      </c>
      <c r="DB27" s="473">
        <v>102.83718376562</v>
      </c>
      <c r="DC27" s="473">
        <v>100.56081208449902</v>
      </c>
      <c r="DD27" s="473">
        <v>102.80761259404998</v>
      </c>
      <c r="DE27" s="473">
        <v>98.063182917945113</v>
      </c>
      <c r="DF27" s="473">
        <v>97.158552086731945</v>
      </c>
    </row>
    <row r="28" spans="1:110" hidden="1" outlineLevel="1" x14ac:dyDescent="0.2">
      <c r="A28" s="473" t="s">
        <v>280</v>
      </c>
      <c r="B28" s="473">
        <v>83.049888800058753</v>
      </c>
      <c r="C28" s="473">
        <v>85.317236664074912</v>
      </c>
      <c r="D28" s="473">
        <v>80.418962725934961</v>
      </c>
      <c r="E28" s="473">
        <v>82.852485902475493</v>
      </c>
      <c r="F28" s="473">
        <v>88.552733655340759</v>
      </c>
      <c r="G28" s="473">
        <v>88.004412234570879</v>
      </c>
      <c r="H28" s="473">
        <v>83.258535451910205</v>
      </c>
      <c r="I28" s="473">
        <v>93.16749639994913</v>
      </c>
      <c r="J28" s="473">
        <v>87.683191410317463</v>
      </c>
      <c r="K28" s="473">
        <v>101.76521962668376</v>
      </c>
      <c r="L28" s="473">
        <v>89.675492948472211</v>
      </c>
      <c r="M28" s="473">
        <v>82.766771819022651</v>
      </c>
      <c r="N28" s="473">
        <v>95.962437900020291</v>
      </c>
      <c r="O28" s="473">
        <v>96.343423988381403</v>
      </c>
      <c r="P28" s="473">
        <v>95.192168005590759</v>
      </c>
      <c r="Q28" s="473">
        <v>99.267580516370657</v>
      </c>
      <c r="R28" s="473">
        <v>93.712430566083782</v>
      </c>
      <c r="S28" s="473">
        <v>90.360345143803954</v>
      </c>
      <c r="T28" s="473">
        <v>101.56305244784892</v>
      </c>
      <c r="U28" s="473">
        <v>51.88192411066241</v>
      </c>
      <c r="V28" s="473">
        <v>53.973060006311606</v>
      </c>
      <c r="W28" s="473">
        <v>51.481317924508957</v>
      </c>
      <c r="X28" s="473">
        <v>90.63446015925247</v>
      </c>
      <c r="Y28" s="473">
        <v>78.820908918381164</v>
      </c>
      <c r="Z28" s="473">
        <v>95.051314282493763</v>
      </c>
      <c r="AA28" s="473">
        <v>93.826595531033433</v>
      </c>
      <c r="AB28" s="473">
        <v>95.564480747457708</v>
      </c>
      <c r="AC28" s="473">
        <v>102.63561763952413</v>
      </c>
      <c r="AD28" s="473">
        <v>68.581561934773987</v>
      </c>
      <c r="AE28" s="473">
        <v>100.72421642189776</v>
      </c>
      <c r="AF28" s="473">
        <v>102.76859426467112</v>
      </c>
      <c r="AG28" s="473">
        <v>100.45797859412605</v>
      </c>
      <c r="AH28" s="473">
        <v>103.4235402902944</v>
      </c>
      <c r="AI28" s="473">
        <v>98.55337650271926</v>
      </c>
      <c r="AJ28" s="473">
        <v>96.393479122976132</v>
      </c>
      <c r="AL28" s="473" t="s">
        <v>280</v>
      </c>
      <c r="AM28" s="473">
        <v>79.486293335398969</v>
      </c>
      <c r="AN28" s="473">
        <v>91.547441167364411</v>
      </c>
      <c r="AO28" s="473">
        <v>91.680836713835646</v>
      </c>
      <c r="AP28" s="473">
        <v>0</v>
      </c>
      <c r="AQ28" s="473">
        <v>90.602440736966713</v>
      </c>
      <c r="AR28" s="473">
        <v>93.00694586598145</v>
      </c>
      <c r="AS28" s="473">
        <v>0</v>
      </c>
      <c r="AT28" s="473">
        <v>0</v>
      </c>
      <c r="AU28" s="473">
        <v>0</v>
      </c>
      <c r="AV28" s="473">
        <v>101.76521962668374</v>
      </c>
      <c r="AW28" s="473">
        <v>117.60241112793884</v>
      </c>
      <c r="AX28" s="473">
        <v>88.888888888888886</v>
      </c>
      <c r="AY28" s="473">
        <v>170.54418312504563</v>
      </c>
      <c r="AZ28" s="473">
        <v>92.932725197118543</v>
      </c>
      <c r="BA28" s="473">
        <v>0</v>
      </c>
      <c r="BB28" s="473">
        <v>92.932725197118543</v>
      </c>
      <c r="BC28" s="473">
        <v>104.73247351395588</v>
      </c>
      <c r="BD28" s="473">
        <v>109.63607304162922</v>
      </c>
      <c r="BE28" s="473">
        <v>101.56305244784889</v>
      </c>
      <c r="BF28" s="473">
        <v>52.020853401735593</v>
      </c>
      <c r="BG28" s="473">
        <v>0</v>
      </c>
      <c r="BH28" s="473">
        <v>51.481317924508957</v>
      </c>
      <c r="BI28" s="473">
        <v>90.63446015925247</v>
      </c>
      <c r="BJ28" s="473">
        <v>88.013424019604415</v>
      </c>
      <c r="BK28" s="473">
        <v>93.958152132455751</v>
      </c>
      <c r="BL28" s="473">
        <v>93.634700085927022</v>
      </c>
      <c r="BM28" s="473">
        <v>95.564480747457708</v>
      </c>
      <c r="BN28" s="473">
        <v>99.999999998664521</v>
      </c>
      <c r="BO28" s="473">
        <v>83.816763448820154</v>
      </c>
      <c r="BP28" s="473">
        <v>0</v>
      </c>
      <c r="BQ28" s="473">
        <v>0</v>
      </c>
      <c r="BR28" s="473">
        <v>0</v>
      </c>
      <c r="BS28" s="473">
        <v>0</v>
      </c>
      <c r="BT28" s="473">
        <v>0</v>
      </c>
      <c r="BU28" s="473">
        <v>0</v>
      </c>
      <c r="BW28" s="473" t="s">
        <v>280</v>
      </c>
      <c r="BX28" s="473">
        <v>84.490867313716507</v>
      </c>
      <c r="BY28" s="473">
        <v>83.791436606860358</v>
      </c>
      <c r="BZ28" s="473">
        <v>75.824728336734623</v>
      </c>
      <c r="CA28" s="473">
        <v>82.852485902475493</v>
      </c>
      <c r="CB28" s="473">
        <v>88.262401673739689</v>
      </c>
      <c r="CC28" s="473">
        <v>84.927430786444461</v>
      </c>
      <c r="CD28" s="473">
        <v>83.258535451910205</v>
      </c>
      <c r="CE28" s="473">
        <v>93.167496399949115</v>
      </c>
      <c r="CF28" s="473">
        <v>87.683191410317463</v>
      </c>
      <c r="CG28" s="473">
        <v>0</v>
      </c>
      <c r="CH28" s="473">
        <v>87.940786422777933</v>
      </c>
      <c r="CI28" s="473">
        <v>81.979364912070025</v>
      </c>
      <c r="CJ28" s="473">
        <v>92.945713753339831</v>
      </c>
      <c r="CK28" s="473">
        <v>96.516913117049654</v>
      </c>
      <c r="CL28" s="473">
        <v>95.192168005590759</v>
      </c>
      <c r="CM28" s="473">
        <v>100.34440734208714</v>
      </c>
      <c r="CN28" s="473">
        <v>81.601617458978495</v>
      </c>
      <c r="CO28" s="473">
        <v>81.601617458978495</v>
      </c>
      <c r="CP28" s="473">
        <v>0</v>
      </c>
      <c r="CQ28" s="473">
        <v>53.973060006311606</v>
      </c>
      <c r="CR28" s="473">
        <v>53.973060006311606</v>
      </c>
      <c r="CS28" s="473">
        <v>0</v>
      </c>
      <c r="CT28" s="473">
        <v>0</v>
      </c>
      <c r="CU28" s="473">
        <v>69.198784266833187</v>
      </c>
      <c r="CV28" s="473">
        <v>97.018824773024932</v>
      </c>
      <c r="CW28" s="473">
        <v>95.822757292243281</v>
      </c>
      <c r="CX28" s="473">
        <v>0</v>
      </c>
      <c r="CY28" s="473">
        <v>106.18876732821558</v>
      </c>
      <c r="CZ28" s="473">
        <v>58.234360141780378</v>
      </c>
      <c r="DA28" s="473">
        <v>100.72421642189775</v>
      </c>
      <c r="DB28" s="473">
        <v>102.76859426467112</v>
      </c>
      <c r="DC28" s="473">
        <v>100.45797859412605</v>
      </c>
      <c r="DD28" s="473">
        <v>103.42354029029441</v>
      </c>
      <c r="DE28" s="473">
        <v>98.55337650271926</v>
      </c>
      <c r="DF28" s="473">
        <v>96.393479122976117</v>
      </c>
    </row>
    <row r="29" spans="1:110" hidden="1" outlineLevel="1" x14ac:dyDescent="0.2">
      <c r="A29" s="473" t="s">
        <v>281</v>
      </c>
      <c r="B29" s="473">
        <v>82.771475984075281</v>
      </c>
      <c r="C29" s="473">
        <v>84.875954853414171</v>
      </c>
      <c r="D29" s="473">
        <v>78.756748747341774</v>
      </c>
      <c r="E29" s="473">
        <v>83.284888176703546</v>
      </c>
      <c r="F29" s="473">
        <v>88.359348999674538</v>
      </c>
      <c r="G29" s="473">
        <v>87.892947054026223</v>
      </c>
      <c r="H29" s="473">
        <v>83.099049730538525</v>
      </c>
      <c r="I29" s="473">
        <v>92.599941458133159</v>
      </c>
      <c r="J29" s="473">
        <v>87.294569111763067</v>
      </c>
      <c r="K29" s="473">
        <v>101.87441890124211</v>
      </c>
      <c r="L29" s="473">
        <v>89.688771804421336</v>
      </c>
      <c r="M29" s="473">
        <v>83.441764631376302</v>
      </c>
      <c r="N29" s="473">
        <v>95.312923353963654</v>
      </c>
      <c r="O29" s="473">
        <v>95.580880732090151</v>
      </c>
      <c r="P29" s="473">
        <v>94.228760777072878</v>
      </c>
      <c r="Q29" s="473">
        <v>98.932480397019148</v>
      </c>
      <c r="R29" s="473">
        <v>93.309819569502409</v>
      </c>
      <c r="S29" s="473">
        <v>89.794768770200463</v>
      </c>
      <c r="T29" s="473">
        <v>101.56305244784892</v>
      </c>
      <c r="U29" s="473">
        <v>52.066484525023633</v>
      </c>
      <c r="V29" s="473">
        <v>53.358217877562929</v>
      </c>
      <c r="W29" s="473">
        <v>51.953080680458974</v>
      </c>
      <c r="X29" s="473">
        <v>90.63446015925247</v>
      </c>
      <c r="Y29" s="473">
        <v>78.559359646763525</v>
      </c>
      <c r="Z29" s="473">
        <v>94.008561089631428</v>
      </c>
      <c r="AA29" s="473">
        <v>94.016086256004513</v>
      </c>
      <c r="AB29" s="473">
        <v>95.564480747457708</v>
      </c>
      <c r="AC29" s="473">
        <v>102.66722676663055</v>
      </c>
      <c r="AD29" s="473">
        <v>68.202005687884949</v>
      </c>
      <c r="AE29" s="473">
        <v>100.65457794574876</v>
      </c>
      <c r="AF29" s="473">
        <v>102.59556791425098</v>
      </c>
      <c r="AG29" s="473">
        <v>100.03763762326976</v>
      </c>
      <c r="AH29" s="473">
        <v>103.88918908357752</v>
      </c>
      <c r="AI29" s="473">
        <v>99.010413048491472</v>
      </c>
      <c r="AJ29" s="473">
        <v>95.414518752529162</v>
      </c>
      <c r="AL29" s="473" t="s">
        <v>281</v>
      </c>
      <c r="AM29" s="473">
        <v>79.335355983462435</v>
      </c>
      <c r="AN29" s="473">
        <v>91.62303743115811</v>
      </c>
      <c r="AO29" s="473">
        <v>91.829402043082922</v>
      </c>
      <c r="AP29" s="473">
        <v>0</v>
      </c>
      <c r="AQ29" s="473">
        <v>90.602440736966713</v>
      </c>
      <c r="AR29" s="473">
        <v>93.067517711047259</v>
      </c>
      <c r="AS29" s="473">
        <v>0</v>
      </c>
      <c r="AT29" s="473">
        <v>0</v>
      </c>
      <c r="AU29" s="473">
        <v>0</v>
      </c>
      <c r="AV29" s="473">
        <v>101.87441890124211</v>
      </c>
      <c r="AW29" s="473">
        <v>106.50795920699427</v>
      </c>
      <c r="AX29" s="473">
        <v>88.888888888888886</v>
      </c>
      <c r="AY29" s="473">
        <v>145.78267969241713</v>
      </c>
      <c r="AZ29" s="473">
        <v>93.57414564445034</v>
      </c>
      <c r="BA29" s="473">
        <v>0</v>
      </c>
      <c r="BB29" s="473">
        <v>93.57414564445034</v>
      </c>
      <c r="BC29" s="473">
        <v>104.73247351395588</v>
      </c>
      <c r="BD29" s="473">
        <v>109.63607304162922</v>
      </c>
      <c r="BE29" s="473">
        <v>101.56305244784889</v>
      </c>
      <c r="BF29" s="473">
        <v>52.475951757256937</v>
      </c>
      <c r="BG29" s="473">
        <v>0</v>
      </c>
      <c r="BH29" s="473">
        <v>51.953080680458974</v>
      </c>
      <c r="BI29" s="473">
        <v>90.63446015925247</v>
      </c>
      <c r="BJ29" s="473">
        <v>87.73995856447884</v>
      </c>
      <c r="BK29" s="473">
        <v>94.713039674033141</v>
      </c>
      <c r="BL29" s="473">
        <v>93.634700085927022</v>
      </c>
      <c r="BM29" s="473">
        <v>95.564480747457708</v>
      </c>
      <c r="BN29" s="473">
        <v>99.999999998664521</v>
      </c>
      <c r="BO29" s="473">
        <v>82.91054650343338</v>
      </c>
      <c r="BP29" s="473">
        <v>0</v>
      </c>
      <c r="BQ29" s="473">
        <v>0</v>
      </c>
      <c r="BR29" s="473">
        <v>0</v>
      </c>
      <c r="BS29" s="473">
        <v>0</v>
      </c>
      <c r="BT29" s="473">
        <v>0</v>
      </c>
      <c r="BU29" s="473">
        <v>0</v>
      </c>
      <c r="BW29" s="473" t="s">
        <v>281</v>
      </c>
      <c r="BX29" s="473">
        <v>84.163778479363543</v>
      </c>
      <c r="BY29" s="473">
        <v>83.223185038860876</v>
      </c>
      <c r="BZ29" s="473">
        <v>73.178873823221807</v>
      </c>
      <c r="CA29" s="473">
        <v>83.284888176703546</v>
      </c>
      <c r="CB29" s="473">
        <v>87.868787034440246</v>
      </c>
      <c r="CC29" s="473">
        <v>84.678372012335089</v>
      </c>
      <c r="CD29" s="473">
        <v>83.099049730538525</v>
      </c>
      <c r="CE29" s="473">
        <v>92.599941458133159</v>
      </c>
      <c r="CF29" s="473">
        <v>87.294569111763067</v>
      </c>
      <c r="CG29" s="473">
        <v>0</v>
      </c>
      <c r="CH29" s="473">
        <v>88.585518733747051</v>
      </c>
      <c r="CI29" s="473">
        <v>82.741260171674</v>
      </c>
      <c r="CJ29" s="473">
        <v>93.506488418363347</v>
      </c>
      <c r="CK29" s="473">
        <v>95.697344755712663</v>
      </c>
      <c r="CL29" s="473">
        <v>94.228760777072921</v>
      </c>
      <c r="CM29" s="473">
        <v>99.866719155124969</v>
      </c>
      <c r="CN29" s="473">
        <v>80.762605096929576</v>
      </c>
      <c r="CO29" s="473">
        <v>80.762605096929576</v>
      </c>
      <c r="CP29" s="473">
        <v>0</v>
      </c>
      <c r="CQ29" s="473">
        <v>53.358217877562929</v>
      </c>
      <c r="CR29" s="473">
        <v>53.358217877562929</v>
      </c>
      <c r="CS29" s="473">
        <v>0</v>
      </c>
      <c r="CT29" s="473">
        <v>0</v>
      </c>
      <c r="CU29" s="473">
        <v>68.959550872314821</v>
      </c>
      <c r="CV29" s="473">
        <v>93.531230764745018</v>
      </c>
      <c r="CW29" s="473">
        <v>97.852199719164958</v>
      </c>
      <c r="CX29" s="473">
        <v>0</v>
      </c>
      <c r="CY29" s="473">
        <v>106.26197803852615</v>
      </c>
      <c r="CZ29" s="473">
        <v>58.256135931083399</v>
      </c>
      <c r="DA29" s="473">
        <v>100.65457794574874</v>
      </c>
      <c r="DB29" s="473">
        <v>102.59556791425098</v>
      </c>
      <c r="DC29" s="473">
        <v>100.03763762326976</v>
      </c>
      <c r="DD29" s="473">
        <v>103.88918908357751</v>
      </c>
      <c r="DE29" s="473">
        <v>99.010413048491458</v>
      </c>
      <c r="DF29" s="473">
        <v>95.414518752529162</v>
      </c>
    </row>
    <row r="30" spans="1:110" hidden="1" outlineLevel="1" x14ac:dyDescent="0.2">
      <c r="A30" s="473" t="s">
        <v>282</v>
      </c>
      <c r="B30" s="473">
        <v>82.704170558816173</v>
      </c>
      <c r="C30" s="473">
        <v>84.204346597994871</v>
      </c>
      <c r="D30" s="473">
        <v>77.336038381109674</v>
      </c>
      <c r="E30" s="473">
        <v>83.106182351417928</v>
      </c>
      <c r="F30" s="473">
        <v>86.821311687408382</v>
      </c>
      <c r="G30" s="473">
        <v>89.209481446494706</v>
      </c>
      <c r="H30" s="473">
        <v>82.059345655122556</v>
      </c>
      <c r="I30" s="473">
        <v>92.665432987611396</v>
      </c>
      <c r="J30" s="473">
        <v>87.764968865067132</v>
      </c>
      <c r="K30" s="473">
        <v>99.346657659832516</v>
      </c>
      <c r="L30" s="473">
        <v>90.758577097131877</v>
      </c>
      <c r="M30" s="473">
        <v>83.927512424816598</v>
      </c>
      <c r="N30" s="473">
        <v>96.941028713995777</v>
      </c>
      <c r="O30" s="473">
        <v>95.297887699984486</v>
      </c>
      <c r="P30" s="473">
        <v>93.732586013290629</v>
      </c>
      <c r="Q30" s="473">
        <v>99.154525774340172</v>
      </c>
      <c r="R30" s="473">
        <v>94.041077204132193</v>
      </c>
      <c r="S30" s="473">
        <v>90.838613336600105</v>
      </c>
      <c r="T30" s="473">
        <v>101.56305244784892</v>
      </c>
      <c r="U30" s="473">
        <v>53.241487533702077</v>
      </c>
      <c r="V30" s="473">
        <v>53.358217877562929</v>
      </c>
      <c r="W30" s="473">
        <v>53.658970160145977</v>
      </c>
      <c r="X30" s="473">
        <v>90.63446015925247</v>
      </c>
      <c r="Y30" s="473">
        <v>78.59563828265965</v>
      </c>
      <c r="Z30" s="473">
        <v>94.299774267956423</v>
      </c>
      <c r="AA30" s="473">
        <v>93.969130969377545</v>
      </c>
      <c r="AB30" s="473">
        <v>95.564480747457708</v>
      </c>
      <c r="AC30" s="473">
        <v>102.74774974242574</v>
      </c>
      <c r="AD30" s="473">
        <v>68.202275633697369</v>
      </c>
      <c r="AE30" s="473">
        <v>100.6813321051296</v>
      </c>
      <c r="AF30" s="473">
        <v>102.6307268219242</v>
      </c>
      <c r="AG30" s="473">
        <v>99.256899777903456</v>
      </c>
      <c r="AH30" s="473">
        <v>103.87751237219163</v>
      </c>
      <c r="AI30" s="473">
        <v>99.02766374661158</v>
      </c>
      <c r="AJ30" s="473">
        <v>95.633429889587902</v>
      </c>
      <c r="AL30" s="473" t="s">
        <v>282</v>
      </c>
      <c r="AM30" s="473">
        <v>79.528868176604206</v>
      </c>
      <c r="AN30" s="473">
        <v>89.749232739378385</v>
      </c>
      <c r="AO30" s="473">
        <v>91.14910183106403</v>
      </c>
      <c r="AP30" s="473">
        <v>0</v>
      </c>
      <c r="AQ30" s="473">
        <v>87.909812162288802</v>
      </c>
      <c r="AR30" s="473">
        <v>93.103982228909146</v>
      </c>
      <c r="AS30" s="473">
        <v>0</v>
      </c>
      <c r="AT30" s="473">
        <v>0</v>
      </c>
      <c r="AU30" s="473">
        <v>0</v>
      </c>
      <c r="AV30" s="473">
        <v>99.34665765983253</v>
      </c>
      <c r="AW30" s="473">
        <v>121.16523240599967</v>
      </c>
      <c r="AX30" s="473">
        <v>88.888888888888886</v>
      </c>
      <c r="AY30" s="473">
        <v>230.97463462999551</v>
      </c>
      <c r="AZ30" s="473">
        <v>93.57414564445034</v>
      </c>
      <c r="BA30" s="473">
        <v>0</v>
      </c>
      <c r="BB30" s="473">
        <v>93.57414564445034</v>
      </c>
      <c r="BC30" s="473">
        <v>106.26055035472898</v>
      </c>
      <c r="BD30" s="473">
        <v>113.4905022582553</v>
      </c>
      <c r="BE30" s="473">
        <v>101.56305244784889</v>
      </c>
      <c r="BF30" s="473">
        <v>54.021152670708027</v>
      </c>
      <c r="BG30" s="473">
        <v>0</v>
      </c>
      <c r="BH30" s="473">
        <v>53.658970160145969</v>
      </c>
      <c r="BI30" s="473">
        <v>90.63446015925247</v>
      </c>
      <c r="BJ30" s="473">
        <v>87.73995856447884</v>
      </c>
      <c r="BK30" s="473">
        <v>94.713039674033141</v>
      </c>
      <c r="BL30" s="473">
        <v>93.634700085927022</v>
      </c>
      <c r="BM30" s="473">
        <v>95.564480747457708</v>
      </c>
      <c r="BN30" s="473">
        <v>99.999999998664521</v>
      </c>
      <c r="BO30" s="473">
        <v>82.91054650343338</v>
      </c>
      <c r="BP30" s="473">
        <v>0</v>
      </c>
      <c r="BQ30" s="473">
        <v>0</v>
      </c>
      <c r="BR30" s="473">
        <v>0</v>
      </c>
      <c r="BS30" s="473">
        <v>0</v>
      </c>
      <c r="BT30" s="473">
        <v>0</v>
      </c>
      <c r="BU30" s="473">
        <v>0</v>
      </c>
      <c r="BW30" s="473" t="s">
        <v>282</v>
      </c>
      <c r="BX30" s="473">
        <v>83.98941892217907</v>
      </c>
      <c r="BY30" s="473">
        <v>82.871643204711646</v>
      </c>
      <c r="BZ30" s="473">
        <v>71.466727229361524</v>
      </c>
      <c r="CA30" s="473">
        <v>83.106182351417928</v>
      </c>
      <c r="CB30" s="473">
        <v>87.350476945689309</v>
      </c>
      <c r="CC30" s="473">
        <v>86.836014242130773</v>
      </c>
      <c r="CD30" s="473">
        <v>82.059345655122556</v>
      </c>
      <c r="CE30" s="473">
        <v>92.665432987611396</v>
      </c>
      <c r="CF30" s="473">
        <v>87.764968865067132</v>
      </c>
      <c r="CG30" s="473">
        <v>0</v>
      </c>
      <c r="CH30" s="473">
        <v>88.651865652140316</v>
      </c>
      <c r="CI30" s="473">
        <v>83.289173249275748</v>
      </c>
      <c r="CJ30" s="473">
        <v>93.171534302643266</v>
      </c>
      <c r="CK30" s="473">
        <v>95.403945948222599</v>
      </c>
      <c r="CL30" s="473">
        <v>93.732586013290629</v>
      </c>
      <c r="CM30" s="473">
        <v>100.11913191376753</v>
      </c>
      <c r="CN30" s="473">
        <v>80.621133449494963</v>
      </c>
      <c r="CO30" s="473">
        <v>80.621133449494963</v>
      </c>
      <c r="CP30" s="473">
        <v>0</v>
      </c>
      <c r="CQ30" s="473">
        <v>53.358217877562929</v>
      </c>
      <c r="CR30" s="473">
        <v>53.358217877562929</v>
      </c>
      <c r="CS30" s="473">
        <v>0</v>
      </c>
      <c r="CT30" s="473">
        <v>0</v>
      </c>
      <c r="CU30" s="473">
        <v>69.046443995558931</v>
      </c>
      <c r="CV30" s="473">
        <v>94.177655628084807</v>
      </c>
      <c r="CW30" s="473">
        <v>97.614649512290583</v>
      </c>
      <c r="CX30" s="473">
        <v>0</v>
      </c>
      <c r="CY30" s="473">
        <v>106.4536761291571</v>
      </c>
      <c r="CZ30" s="473">
        <v>58.256654549312628</v>
      </c>
      <c r="DA30" s="473">
        <v>100.6813321051296</v>
      </c>
      <c r="DB30" s="473">
        <v>102.6307268219242</v>
      </c>
      <c r="DC30" s="473">
        <v>99.256899777903442</v>
      </c>
      <c r="DD30" s="473">
        <v>103.87751237219162</v>
      </c>
      <c r="DE30" s="473">
        <v>99.027663746611566</v>
      </c>
      <c r="DF30" s="473">
        <v>95.633429889587902</v>
      </c>
    </row>
    <row r="31" spans="1:110" ht="12.75" hidden="1" customHeight="1" outlineLevel="1" x14ac:dyDescent="0.2">
      <c r="A31" s="473" t="s">
        <v>283</v>
      </c>
      <c r="B31" s="473">
        <v>82.468790011891002</v>
      </c>
      <c r="C31" s="473">
        <v>83.74541541097237</v>
      </c>
      <c r="D31" s="473">
        <v>77.228758040534643</v>
      </c>
      <c r="E31" s="473">
        <v>82.172365970212951</v>
      </c>
      <c r="F31" s="473">
        <v>84.191285897005713</v>
      </c>
      <c r="G31" s="473">
        <v>88.201154572040338</v>
      </c>
      <c r="H31" s="473">
        <v>83.26105660807724</v>
      </c>
      <c r="I31" s="473">
        <v>92.602000677472617</v>
      </c>
      <c r="J31" s="473">
        <v>89.455133703023904</v>
      </c>
      <c r="K31" s="473">
        <v>98.541854956811662</v>
      </c>
      <c r="L31" s="473">
        <v>88.929952887275789</v>
      </c>
      <c r="M31" s="473">
        <v>83.609856530681725</v>
      </c>
      <c r="N31" s="473">
        <v>93.682289994731931</v>
      </c>
      <c r="O31" s="473">
        <v>95.7812897905889</v>
      </c>
      <c r="P31" s="473">
        <v>94.294533796069601</v>
      </c>
      <c r="Q31" s="473">
        <v>99.460169097312345</v>
      </c>
      <c r="R31" s="473">
        <v>91.735549546591415</v>
      </c>
      <c r="S31" s="473">
        <v>87.536271503374294</v>
      </c>
      <c r="T31" s="473">
        <v>101.56305244784892</v>
      </c>
      <c r="U31" s="473">
        <v>53.726679801125869</v>
      </c>
      <c r="V31" s="473">
        <v>54.681337369120591</v>
      </c>
      <c r="W31" s="473">
        <v>53.878394697797148</v>
      </c>
      <c r="X31" s="473">
        <v>90.63446015925247</v>
      </c>
      <c r="Y31" s="473">
        <v>78.857879314644265</v>
      </c>
      <c r="Z31" s="473">
        <v>95.480555799016543</v>
      </c>
      <c r="AA31" s="473">
        <v>93.718252952936922</v>
      </c>
      <c r="AB31" s="473">
        <v>95.564480747457708</v>
      </c>
      <c r="AC31" s="473">
        <v>102.74761459651413</v>
      </c>
      <c r="AD31" s="473">
        <v>68.458112530398552</v>
      </c>
      <c r="AE31" s="473">
        <v>100.80939578358604</v>
      </c>
      <c r="AF31" s="473">
        <v>102.76912423387627</v>
      </c>
      <c r="AG31" s="473">
        <v>99.232205934868588</v>
      </c>
      <c r="AH31" s="473">
        <v>103.88822807368028</v>
      </c>
      <c r="AI31" s="473">
        <v>99.159714193716582</v>
      </c>
      <c r="AJ31" s="473">
        <v>95.68574449845012</v>
      </c>
      <c r="AL31" s="473" t="s">
        <v>283</v>
      </c>
      <c r="AM31" s="473">
        <v>79.127887326382705</v>
      </c>
      <c r="AN31" s="473">
        <v>88.691392006536262</v>
      </c>
      <c r="AO31" s="473">
        <v>91.190559848142698</v>
      </c>
      <c r="AP31" s="473">
        <v>0</v>
      </c>
      <c r="AQ31" s="473">
        <v>85.584388903803884</v>
      </c>
      <c r="AR31" s="473">
        <v>92.216458453264167</v>
      </c>
      <c r="AS31" s="473">
        <v>0</v>
      </c>
      <c r="AT31" s="473">
        <v>0</v>
      </c>
      <c r="AU31" s="473">
        <v>0</v>
      </c>
      <c r="AV31" s="473">
        <v>98.541854956811662</v>
      </c>
      <c r="AW31" s="473">
        <v>121.16523240599967</v>
      </c>
      <c r="AX31" s="473">
        <v>88.888888888888886</v>
      </c>
      <c r="AY31" s="473">
        <v>230.97463462999551</v>
      </c>
      <c r="AZ31" s="473">
        <v>93.57414564445034</v>
      </c>
      <c r="BA31" s="473">
        <v>0</v>
      </c>
      <c r="BB31" s="473">
        <v>93.57414564445034</v>
      </c>
      <c r="BC31" s="473">
        <v>100.91228141199461</v>
      </c>
      <c r="BD31" s="473">
        <v>99.999999999992141</v>
      </c>
      <c r="BE31" s="473">
        <v>101.56305244784889</v>
      </c>
      <c r="BF31" s="473">
        <v>54.232826324438875</v>
      </c>
      <c r="BG31" s="473">
        <v>0</v>
      </c>
      <c r="BH31" s="473">
        <v>53.878394697797148</v>
      </c>
      <c r="BI31" s="473">
        <v>90.63446015925247</v>
      </c>
      <c r="BJ31" s="473">
        <v>87.775508217481359</v>
      </c>
      <c r="BK31" s="473">
        <v>95.536089582378793</v>
      </c>
      <c r="BL31" s="473">
        <v>93.290064090136823</v>
      </c>
      <c r="BM31" s="473">
        <v>95.564480747457708</v>
      </c>
      <c r="BN31" s="473">
        <v>99.999999998664521</v>
      </c>
      <c r="BO31" s="473">
        <v>82.895649156985371</v>
      </c>
      <c r="BP31" s="473">
        <v>0</v>
      </c>
      <c r="BQ31" s="473">
        <v>0</v>
      </c>
      <c r="BR31" s="473">
        <v>0</v>
      </c>
      <c r="BS31" s="473">
        <v>0</v>
      </c>
      <c r="BT31" s="473">
        <v>0</v>
      </c>
      <c r="BU31" s="473">
        <v>0</v>
      </c>
      <c r="BW31" s="473" t="s">
        <v>283</v>
      </c>
      <c r="BX31" s="473">
        <v>83.826638022403074</v>
      </c>
      <c r="BY31" s="473">
        <v>82.538119316837438</v>
      </c>
      <c r="BZ31" s="473">
        <v>71.231738889499397</v>
      </c>
      <c r="CA31" s="473">
        <v>82.172365970212951</v>
      </c>
      <c r="CB31" s="473">
        <v>84.441791283069463</v>
      </c>
      <c r="CC31" s="473">
        <v>85.702614584392521</v>
      </c>
      <c r="CD31" s="473">
        <v>83.261056608077226</v>
      </c>
      <c r="CE31" s="473">
        <v>92.602000677472617</v>
      </c>
      <c r="CF31" s="473">
        <v>89.455133703023904</v>
      </c>
      <c r="CG31" s="473">
        <v>0</v>
      </c>
      <c r="CH31" s="473">
        <v>86.679193534377745</v>
      </c>
      <c r="CI31" s="473">
        <v>82.930864223636959</v>
      </c>
      <c r="CJ31" s="473">
        <v>89.794945480181951</v>
      </c>
      <c r="CK31" s="473">
        <v>95.905118713435428</v>
      </c>
      <c r="CL31" s="473">
        <v>94.294533796069615</v>
      </c>
      <c r="CM31" s="473">
        <v>100.4626572404603</v>
      </c>
      <c r="CN31" s="473">
        <v>81.633802869309307</v>
      </c>
      <c r="CO31" s="473">
        <v>81.633802869309307</v>
      </c>
      <c r="CP31" s="473">
        <v>0</v>
      </c>
      <c r="CQ31" s="473">
        <v>54.681337369120591</v>
      </c>
      <c r="CR31" s="473">
        <v>54.681337369120591</v>
      </c>
      <c r="CS31" s="473">
        <v>0</v>
      </c>
      <c r="CT31" s="473">
        <v>0</v>
      </c>
      <c r="CU31" s="473">
        <v>69.549146892095067</v>
      </c>
      <c r="CV31" s="473">
        <v>95.884722451159831</v>
      </c>
      <c r="CW31" s="473">
        <v>97.73342461572777</v>
      </c>
      <c r="CX31" s="473">
        <v>0</v>
      </c>
      <c r="CY31" s="473">
        <v>106.45336311424366</v>
      </c>
      <c r="CZ31" s="473">
        <v>58.744540694540191</v>
      </c>
      <c r="DA31" s="473">
        <v>100.80939578358604</v>
      </c>
      <c r="DB31" s="473">
        <v>102.76912423387627</v>
      </c>
      <c r="DC31" s="473">
        <v>99.232205934868574</v>
      </c>
      <c r="DD31" s="473">
        <v>103.88822807368027</v>
      </c>
      <c r="DE31" s="473">
        <v>99.159714193716567</v>
      </c>
      <c r="DF31" s="473">
        <v>95.68574449845012</v>
      </c>
    </row>
    <row r="32" spans="1:110" ht="12.75" hidden="1" customHeight="1" outlineLevel="1" x14ac:dyDescent="0.2">
      <c r="A32" s="473" t="s">
        <v>284</v>
      </c>
      <c r="B32" s="473">
        <v>82.960239694952705</v>
      </c>
      <c r="C32" s="473">
        <v>84.696256738721701</v>
      </c>
      <c r="D32" s="473">
        <v>80.172053438015155</v>
      </c>
      <c r="E32" s="473">
        <v>82.142421493966367</v>
      </c>
      <c r="F32" s="473">
        <v>85.171091990895064</v>
      </c>
      <c r="G32" s="473">
        <v>89.732309946433503</v>
      </c>
      <c r="H32" s="473">
        <v>83.606650008440297</v>
      </c>
      <c r="I32" s="473">
        <v>90.234174317451149</v>
      </c>
      <c r="J32" s="473">
        <v>89.765474308691907</v>
      </c>
      <c r="K32" s="473">
        <v>98.541854956811662</v>
      </c>
      <c r="L32" s="473">
        <v>87.989145877488141</v>
      </c>
      <c r="M32" s="473">
        <v>83.764819924576784</v>
      </c>
      <c r="N32" s="473">
        <v>91.759194421301117</v>
      </c>
      <c r="O32" s="473">
        <v>95.784821651510171</v>
      </c>
      <c r="P32" s="473">
        <v>94.274029705556956</v>
      </c>
      <c r="Q32" s="473">
        <v>99.564490700356487</v>
      </c>
      <c r="R32" s="473">
        <v>91.648143150539042</v>
      </c>
      <c r="S32" s="473">
        <v>87.409025205737748</v>
      </c>
      <c r="T32" s="473">
        <v>101.56305244784892</v>
      </c>
      <c r="U32" s="473">
        <v>53.238722488246289</v>
      </c>
      <c r="V32" s="473">
        <v>56.225279554083706</v>
      </c>
      <c r="W32" s="473">
        <v>51.618747556681186</v>
      </c>
      <c r="X32" s="473">
        <v>90.63446015925247</v>
      </c>
      <c r="Y32" s="473">
        <v>79.429725921378164</v>
      </c>
      <c r="Z32" s="473">
        <v>95.44021705934162</v>
      </c>
      <c r="AA32" s="473">
        <v>93.6584456689082</v>
      </c>
      <c r="AB32" s="473">
        <v>95.564480747457708</v>
      </c>
      <c r="AC32" s="473">
        <v>102.65357729937206</v>
      </c>
      <c r="AD32" s="473">
        <v>69.398442592325821</v>
      </c>
      <c r="AE32" s="473">
        <v>101.08931612239205</v>
      </c>
      <c r="AF32" s="473">
        <v>103.04000727138366</v>
      </c>
      <c r="AG32" s="473">
        <v>99.595756899683778</v>
      </c>
      <c r="AH32" s="473">
        <v>103.86665943671699</v>
      </c>
      <c r="AI32" s="473">
        <v>99.586983014658983</v>
      </c>
      <c r="AJ32" s="473">
        <v>96.074660939083259</v>
      </c>
      <c r="AL32" s="473" t="s">
        <v>284</v>
      </c>
      <c r="AM32" s="473">
        <v>79.447127791003879</v>
      </c>
      <c r="AN32" s="473">
        <v>90.421111776612179</v>
      </c>
      <c r="AO32" s="473">
        <v>91.582462215691322</v>
      </c>
      <c r="AP32" s="473">
        <v>0</v>
      </c>
      <c r="AQ32" s="473">
        <v>88.550525952636846</v>
      </c>
      <c r="AR32" s="473">
        <v>95.730878800078926</v>
      </c>
      <c r="AS32" s="473">
        <v>0</v>
      </c>
      <c r="AT32" s="473">
        <v>0</v>
      </c>
      <c r="AU32" s="473">
        <v>0</v>
      </c>
      <c r="AV32" s="473">
        <v>98.541854956811662</v>
      </c>
      <c r="AW32" s="473">
        <v>124.62864091409892</v>
      </c>
      <c r="AX32" s="473">
        <v>88.888888888888886</v>
      </c>
      <c r="AY32" s="473">
        <v>238.70455245495754</v>
      </c>
      <c r="AZ32" s="473">
        <v>93.57414564445034</v>
      </c>
      <c r="BA32" s="473">
        <v>0</v>
      </c>
      <c r="BB32" s="473">
        <v>93.57414564445034</v>
      </c>
      <c r="BC32" s="473">
        <v>100.91228141199461</v>
      </c>
      <c r="BD32" s="473">
        <v>99.999999999992141</v>
      </c>
      <c r="BE32" s="473">
        <v>101.56305244784889</v>
      </c>
      <c r="BF32" s="473">
        <v>52.790635207092301</v>
      </c>
      <c r="BG32" s="473">
        <v>0</v>
      </c>
      <c r="BH32" s="473">
        <v>51.618747556681186</v>
      </c>
      <c r="BI32" s="473">
        <v>90.63446015925247</v>
      </c>
      <c r="BJ32" s="473">
        <v>87.712788008668596</v>
      </c>
      <c r="BK32" s="473">
        <v>95.536089582378793</v>
      </c>
      <c r="BL32" s="473">
        <v>93.290064090136823</v>
      </c>
      <c r="BM32" s="473">
        <v>95.564480747457708</v>
      </c>
      <c r="BN32" s="473">
        <v>99.999999998664521</v>
      </c>
      <c r="BO32" s="473">
        <v>82.740623109283021</v>
      </c>
      <c r="BP32" s="473">
        <v>0</v>
      </c>
      <c r="BQ32" s="473">
        <v>0</v>
      </c>
      <c r="BR32" s="473">
        <v>0</v>
      </c>
      <c r="BS32" s="473">
        <v>0</v>
      </c>
      <c r="BT32" s="473">
        <v>0</v>
      </c>
      <c r="BU32" s="473">
        <v>0</v>
      </c>
      <c r="BW32" s="473" t="s">
        <v>284</v>
      </c>
      <c r="BX32" s="473">
        <v>84.388373795085116</v>
      </c>
      <c r="BY32" s="473">
        <v>83.302966883521421</v>
      </c>
      <c r="BZ32" s="473">
        <v>75.357835738347092</v>
      </c>
      <c r="CA32" s="473">
        <v>82.142421493966367</v>
      </c>
      <c r="CB32" s="473">
        <v>84.046858044374105</v>
      </c>
      <c r="CC32" s="473">
        <v>86.018114428263686</v>
      </c>
      <c r="CD32" s="473">
        <v>83.606650008440297</v>
      </c>
      <c r="CE32" s="473">
        <v>90.234174317451149</v>
      </c>
      <c r="CF32" s="473">
        <v>89.765474308691935</v>
      </c>
      <c r="CG32" s="473">
        <v>0</v>
      </c>
      <c r="CH32" s="473">
        <v>85.432872843812717</v>
      </c>
      <c r="CI32" s="473">
        <v>83.105659603484852</v>
      </c>
      <c r="CJ32" s="473">
        <v>87.34792107342254</v>
      </c>
      <c r="CK32" s="473">
        <v>95.908528258073005</v>
      </c>
      <c r="CL32" s="473">
        <v>94.27402970555697</v>
      </c>
      <c r="CM32" s="473">
        <v>100.57492437463334</v>
      </c>
      <c r="CN32" s="473">
        <v>81.458049336032175</v>
      </c>
      <c r="CO32" s="473">
        <v>81.458049336032175</v>
      </c>
      <c r="CP32" s="473">
        <v>0</v>
      </c>
      <c r="CQ32" s="473">
        <v>56.225279554083706</v>
      </c>
      <c r="CR32" s="473">
        <v>56.225279554083706</v>
      </c>
      <c r="CS32" s="473">
        <v>0</v>
      </c>
      <c r="CT32" s="473">
        <v>0</v>
      </c>
      <c r="CU32" s="473">
        <v>70.848709010492698</v>
      </c>
      <c r="CV32" s="473">
        <v>95.830786647039744</v>
      </c>
      <c r="CW32" s="473">
        <v>97.169074222341195</v>
      </c>
      <c r="CX32" s="473">
        <v>0</v>
      </c>
      <c r="CY32" s="473">
        <v>106.24949482186088</v>
      </c>
      <c r="CZ32" s="473">
        <v>60.602284917406095</v>
      </c>
      <c r="DA32" s="473">
        <v>101.08931612239203</v>
      </c>
      <c r="DB32" s="473">
        <v>103.04000727138366</v>
      </c>
      <c r="DC32" s="473">
        <v>99.595756899683778</v>
      </c>
      <c r="DD32" s="473">
        <v>103.86665943671697</v>
      </c>
      <c r="DE32" s="473">
        <v>99.586983014658983</v>
      </c>
      <c r="DF32" s="473">
        <v>96.074660939083259</v>
      </c>
    </row>
    <row r="33" spans="1:110" ht="12.75" hidden="1" customHeight="1" outlineLevel="1" x14ac:dyDescent="0.2">
      <c r="A33" s="473" t="s">
        <v>285</v>
      </c>
      <c r="B33" s="473">
        <v>83.02800557963603</v>
      </c>
      <c r="C33" s="473">
        <v>84.611722291920728</v>
      </c>
      <c r="D33" s="473">
        <v>80.001016869067314</v>
      </c>
      <c r="E33" s="473">
        <v>81.876777896185899</v>
      </c>
      <c r="F33" s="473">
        <v>84.758813776101022</v>
      </c>
      <c r="G33" s="473">
        <v>89.170553694491787</v>
      </c>
      <c r="H33" s="473">
        <v>83.973860867610625</v>
      </c>
      <c r="I33" s="473">
        <v>90.492593533538056</v>
      </c>
      <c r="J33" s="473">
        <v>90.222273019567226</v>
      </c>
      <c r="K33" s="473">
        <v>99.158819388010954</v>
      </c>
      <c r="L33" s="473">
        <v>88.397966153257627</v>
      </c>
      <c r="M33" s="473">
        <v>83.18000105221239</v>
      </c>
      <c r="N33" s="473">
        <v>93.074783766649816</v>
      </c>
      <c r="O33" s="473">
        <v>96.883509246565183</v>
      </c>
      <c r="P33" s="473">
        <v>95.532398543451393</v>
      </c>
      <c r="Q33" s="473">
        <v>100.26564379136424</v>
      </c>
      <c r="R33" s="473">
        <v>91.152391460425548</v>
      </c>
      <c r="S33" s="473">
        <v>87.369625182886509</v>
      </c>
      <c r="T33" s="473">
        <v>100.03077709464226</v>
      </c>
      <c r="U33" s="473">
        <v>53.790243173509062</v>
      </c>
      <c r="V33" s="473">
        <v>56.199778879127138</v>
      </c>
      <c r="W33" s="473">
        <v>52.446938885763501</v>
      </c>
      <c r="X33" s="473">
        <v>90.63446015925247</v>
      </c>
      <c r="Y33" s="473">
        <v>79.226914273999512</v>
      </c>
      <c r="Z33" s="473">
        <v>95.309259162101768</v>
      </c>
      <c r="AA33" s="473">
        <v>93.735174581022406</v>
      </c>
      <c r="AB33" s="473">
        <v>96.098459339765327</v>
      </c>
      <c r="AC33" s="473">
        <v>102.07933490386243</v>
      </c>
      <c r="AD33" s="473">
        <v>69.144812953662324</v>
      </c>
      <c r="AE33" s="473">
        <v>101.13354474791267</v>
      </c>
      <c r="AF33" s="473">
        <v>103.1035957038047</v>
      </c>
      <c r="AG33" s="473">
        <v>99.201731919061018</v>
      </c>
      <c r="AH33" s="473">
        <v>103.6530661255546</v>
      </c>
      <c r="AI33" s="473">
        <v>99.645768952938951</v>
      </c>
      <c r="AJ33" s="473">
        <v>96.202640942499883</v>
      </c>
      <c r="AL33" s="473" t="s">
        <v>285</v>
      </c>
      <c r="AM33" s="473">
        <v>79.477405508415103</v>
      </c>
      <c r="AN33" s="473">
        <v>89.218338430857045</v>
      </c>
      <c r="AO33" s="473">
        <v>89.663732049273804</v>
      </c>
      <c r="AP33" s="473">
        <v>0</v>
      </c>
      <c r="AQ33" s="473">
        <v>87.727777519672244</v>
      </c>
      <c r="AR33" s="473">
        <v>93.056689015045762</v>
      </c>
      <c r="AS33" s="473">
        <v>0</v>
      </c>
      <c r="AT33" s="473">
        <v>0</v>
      </c>
      <c r="AU33" s="473">
        <v>0</v>
      </c>
      <c r="AV33" s="473">
        <v>99.158819388010954</v>
      </c>
      <c r="AW33" s="473">
        <v>127.51481467084828</v>
      </c>
      <c r="AX33" s="473">
        <v>88.888888888888886</v>
      </c>
      <c r="AY33" s="473">
        <v>245.14615064242594</v>
      </c>
      <c r="AZ33" s="473">
        <v>93.57414564445034</v>
      </c>
      <c r="BA33" s="473">
        <v>0</v>
      </c>
      <c r="BB33" s="473">
        <v>93.57414564445034</v>
      </c>
      <c r="BC33" s="473">
        <v>100.01717083765215</v>
      </c>
      <c r="BD33" s="473">
        <v>99.999999999992141</v>
      </c>
      <c r="BE33" s="473">
        <v>100.03077709464225</v>
      </c>
      <c r="BF33" s="473">
        <v>53.489141505619948</v>
      </c>
      <c r="BG33" s="473">
        <v>0</v>
      </c>
      <c r="BH33" s="473">
        <v>52.446938885763515</v>
      </c>
      <c r="BI33" s="473">
        <v>90.63446015925247</v>
      </c>
      <c r="BJ33" s="473">
        <v>87.87146187591236</v>
      </c>
      <c r="BK33" s="473">
        <v>96.453031598297812</v>
      </c>
      <c r="BL33" s="473">
        <v>93.290064090136823</v>
      </c>
      <c r="BM33" s="473">
        <v>96.098459339765327</v>
      </c>
      <c r="BN33" s="473">
        <v>99.999999998664521</v>
      </c>
      <c r="BO33" s="473">
        <v>82.740623109283021</v>
      </c>
      <c r="BP33" s="473">
        <v>0</v>
      </c>
      <c r="BQ33" s="473">
        <v>0</v>
      </c>
      <c r="BR33" s="473">
        <v>0</v>
      </c>
      <c r="BS33" s="473">
        <v>0</v>
      </c>
      <c r="BT33" s="473">
        <v>0</v>
      </c>
      <c r="BU33" s="473">
        <v>0</v>
      </c>
      <c r="BW33" s="473" t="s">
        <v>285</v>
      </c>
      <c r="BX33" s="473">
        <v>84.471510486559509</v>
      </c>
      <c r="BY33" s="473">
        <v>83.48321572967491</v>
      </c>
      <c r="BZ33" s="473">
        <v>75.969089383803336</v>
      </c>
      <c r="CA33" s="473">
        <v>81.876777896185871</v>
      </c>
      <c r="CB33" s="473">
        <v>83.837483034682919</v>
      </c>
      <c r="CC33" s="473">
        <v>86.808430959980612</v>
      </c>
      <c r="CD33" s="473">
        <v>83.97386086761064</v>
      </c>
      <c r="CE33" s="473">
        <v>90.492593533538056</v>
      </c>
      <c r="CF33" s="473">
        <v>90.222273019567226</v>
      </c>
      <c r="CG33" s="473">
        <v>0</v>
      </c>
      <c r="CH33" s="473">
        <v>85.725544327621762</v>
      </c>
      <c r="CI33" s="473">
        <v>82.445730446494977</v>
      </c>
      <c r="CJ33" s="473">
        <v>88.427334463089352</v>
      </c>
      <c r="CK33" s="473">
        <v>97.050043760454102</v>
      </c>
      <c r="CL33" s="473">
        <v>95.532398543451393</v>
      </c>
      <c r="CM33" s="473">
        <v>101.37509306513766</v>
      </c>
      <c r="CN33" s="473">
        <v>81.407090600898172</v>
      </c>
      <c r="CO33" s="473">
        <v>81.407090600898172</v>
      </c>
      <c r="CP33" s="473">
        <v>0</v>
      </c>
      <c r="CQ33" s="473">
        <v>56.199778879127138</v>
      </c>
      <c r="CR33" s="473">
        <v>56.199778879127138</v>
      </c>
      <c r="CS33" s="473">
        <v>0</v>
      </c>
      <c r="CT33" s="473">
        <v>0</v>
      </c>
      <c r="CU33" s="473">
        <v>70.17629630431324</v>
      </c>
      <c r="CV33" s="473">
        <v>94.535733530971555</v>
      </c>
      <c r="CW33" s="473">
        <v>97.671053124673008</v>
      </c>
      <c r="CX33" s="473">
        <v>0</v>
      </c>
      <c r="CY33" s="473">
        <v>105.04517511243628</v>
      </c>
      <c r="CZ33" s="473">
        <v>60.153738400733346</v>
      </c>
      <c r="DA33" s="473">
        <v>101.13354474791265</v>
      </c>
      <c r="DB33" s="473">
        <v>103.1035957038047</v>
      </c>
      <c r="DC33" s="473">
        <v>99.201731919061018</v>
      </c>
      <c r="DD33" s="473">
        <v>103.65306612555459</v>
      </c>
      <c r="DE33" s="473">
        <v>99.645768952938951</v>
      </c>
      <c r="DF33" s="473">
        <v>96.202640942499897</v>
      </c>
    </row>
    <row r="34" spans="1:110" ht="12.75" hidden="1" customHeight="1" outlineLevel="1" x14ac:dyDescent="0.2">
      <c r="A34" s="473" t="s">
        <v>286</v>
      </c>
      <c r="B34" s="473">
        <v>83.598901218246709</v>
      </c>
      <c r="C34" s="473">
        <v>85.146624822525894</v>
      </c>
      <c r="D34" s="473">
        <v>83.978448810797843</v>
      </c>
      <c r="E34" s="473">
        <v>80.871603606791638</v>
      </c>
      <c r="F34" s="473">
        <v>83.929001996036789</v>
      </c>
      <c r="G34" s="473">
        <v>89.671990747515181</v>
      </c>
      <c r="H34" s="473">
        <v>84.150221217462075</v>
      </c>
      <c r="I34" s="473">
        <v>91.183535689473842</v>
      </c>
      <c r="J34" s="473">
        <v>90.072181288024794</v>
      </c>
      <c r="K34" s="473">
        <v>99.205733232642245</v>
      </c>
      <c r="L34" s="473">
        <v>87.588383989203294</v>
      </c>
      <c r="M34" s="473">
        <v>82.859645458544705</v>
      </c>
      <c r="N34" s="473">
        <v>91.781635570990545</v>
      </c>
      <c r="O34" s="473">
        <v>96.854877927411309</v>
      </c>
      <c r="P34" s="473">
        <v>95.727787804297321</v>
      </c>
      <c r="Q34" s="473">
        <v>99.708032127065934</v>
      </c>
      <c r="R34" s="473">
        <v>91.335325659527129</v>
      </c>
      <c r="S34" s="473">
        <v>86.958918106779223</v>
      </c>
      <c r="T34" s="473">
        <v>101.56305244784892</v>
      </c>
      <c r="U34" s="473">
        <v>56.158012554656587</v>
      </c>
      <c r="V34" s="473">
        <v>56.628814369485305</v>
      </c>
      <c r="W34" s="473">
        <v>55.759704202092792</v>
      </c>
      <c r="X34" s="473">
        <v>90.63446015925247</v>
      </c>
      <c r="Y34" s="473">
        <v>79.471906589457106</v>
      </c>
      <c r="Z34" s="473">
        <v>96.397363306110336</v>
      </c>
      <c r="AA34" s="473">
        <v>93.575023135470559</v>
      </c>
      <c r="AB34" s="473">
        <v>96.098459339765327</v>
      </c>
      <c r="AC34" s="473">
        <v>102.03450042419058</v>
      </c>
      <c r="AD34" s="473">
        <v>69.381792854781636</v>
      </c>
      <c r="AE34" s="473">
        <v>101.35360884732344</v>
      </c>
      <c r="AF34" s="473">
        <v>103.43175803770268</v>
      </c>
      <c r="AG34" s="473">
        <v>98.911420282999273</v>
      </c>
      <c r="AH34" s="473">
        <v>103.40550006458174</v>
      </c>
      <c r="AI34" s="473">
        <v>99.563719404732709</v>
      </c>
      <c r="AJ34" s="473">
        <v>96.073554042561213</v>
      </c>
      <c r="AL34" s="473" t="s">
        <v>286</v>
      </c>
      <c r="AM34" s="473">
        <v>80.444322381278809</v>
      </c>
      <c r="AN34" s="473">
        <v>88.920157736839798</v>
      </c>
      <c r="AO34" s="473">
        <v>91.209044341000677</v>
      </c>
      <c r="AP34" s="473">
        <v>0</v>
      </c>
      <c r="AQ34" s="473">
        <v>85.544040983388626</v>
      </c>
      <c r="AR34" s="473">
        <v>93.147850309700516</v>
      </c>
      <c r="AS34" s="473">
        <v>0</v>
      </c>
      <c r="AT34" s="473">
        <v>0</v>
      </c>
      <c r="AU34" s="473">
        <v>0</v>
      </c>
      <c r="AV34" s="473">
        <v>99.205733232642231</v>
      </c>
      <c r="AW34" s="473">
        <v>120.01076290329992</v>
      </c>
      <c r="AX34" s="473">
        <v>88.888888888888886</v>
      </c>
      <c r="AY34" s="473">
        <v>228.39799535500811</v>
      </c>
      <c r="AZ34" s="473">
        <v>93.57414564445034</v>
      </c>
      <c r="BA34" s="473">
        <v>0</v>
      </c>
      <c r="BB34" s="473">
        <v>93.57414564445034</v>
      </c>
      <c r="BC34" s="473">
        <v>100.9122814119946</v>
      </c>
      <c r="BD34" s="473">
        <v>99.999999999992141</v>
      </c>
      <c r="BE34" s="473">
        <v>101.5630524478489</v>
      </c>
      <c r="BF34" s="473">
        <v>56.28316669973055</v>
      </c>
      <c r="BG34" s="473">
        <v>0</v>
      </c>
      <c r="BH34" s="473">
        <v>55.759704202092792</v>
      </c>
      <c r="BI34" s="473">
        <v>90.63446015925247</v>
      </c>
      <c r="BJ34" s="473">
        <v>87.943701294029339</v>
      </c>
      <c r="BK34" s="473">
        <v>96.543932668607283</v>
      </c>
      <c r="BL34" s="473">
        <v>93.290064090136823</v>
      </c>
      <c r="BM34" s="473">
        <v>96.098459339765327</v>
      </c>
      <c r="BN34" s="473">
        <v>99.999999998664521</v>
      </c>
      <c r="BO34" s="473">
        <v>82.843372036035078</v>
      </c>
      <c r="BP34" s="473">
        <v>0</v>
      </c>
      <c r="BQ34" s="473">
        <v>0</v>
      </c>
      <c r="BR34" s="473">
        <v>0</v>
      </c>
      <c r="BS34" s="473">
        <v>0</v>
      </c>
      <c r="BT34" s="473">
        <v>0</v>
      </c>
      <c r="BU34" s="473">
        <v>0</v>
      </c>
      <c r="BW34" s="473" t="s">
        <v>286</v>
      </c>
      <c r="BX34" s="473">
        <v>84.86969646123012</v>
      </c>
      <c r="BY34" s="473">
        <v>84.209508162190872</v>
      </c>
      <c r="BZ34" s="473">
        <v>81.135135365767596</v>
      </c>
      <c r="CA34" s="473">
        <v>80.871603606791624</v>
      </c>
      <c r="CB34" s="473">
        <v>83.886540382720284</v>
      </c>
      <c r="CC34" s="473">
        <v>87.518941311737137</v>
      </c>
      <c r="CD34" s="473">
        <v>84.150221217462075</v>
      </c>
      <c r="CE34" s="473">
        <v>91.183535689473857</v>
      </c>
      <c r="CF34" s="473">
        <v>90.072181288024794</v>
      </c>
      <c r="CG34" s="473">
        <v>0</v>
      </c>
      <c r="CH34" s="473">
        <v>85.29753097710423</v>
      </c>
      <c r="CI34" s="473">
        <v>82.084376217770142</v>
      </c>
      <c r="CJ34" s="473">
        <v>87.96345915894463</v>
      </c>
      <c r="CK34" s="473">
        <v>97.020917174993954</v>
      </c>
      <c r="CL34" s="473">
        <v>95.727787804297321</v>
      </c>
      <c r="CM34" s="473">
        <v>100.75758599518812</v>
      </c>
      <c r="CN34" s="473">
        <v>80.812307738241472</v>
      </c>
      <c r="CO34" s="473">
        <v>80.812307738241472</v>
      </c>
      <c r="CP34" s="473">
        <v>0</v>
      </c>
      <c r="CQ34" s="473">
        <v>56.628814369485298</v>
      </c>
      <c r="CR34" s="473">
        <v>56.628814369485298</v>
      </c>
      <c r="CS34" s="473">
        <v>0</v>
      </c>
      <c r="CT34" s="473">
        <v>0</v>
      </c>
      <c r="CU34" s="473">
        <v>70.662080754632527</v>
      </c>
      <c r="CV34" s="473">
        <v>96.76288492868774</v>
      </c>
      <c r="CW34" s="473">
        <v>96.814444994512556</v>
      </c>
      <c r="CX34" s="473">
        <v>0</v>
      </c>
      <c r="CY34" s="473">
        <v>104.93597878436465</v>
      </c>
      <c r="CZ34" s="473">
        <v>60.495711403468775</v>
      </c>
      <c r="DA34" s="473">
        <v>101.35360884732341</v>
      </c>
      <c r="DB34" s="473">
        <v>103.43175803770268</v>
      </c>
      <c r="DC34" s="473">
        <v>98.911420282999273</v>
      </c>
      <c r="DD34" s="473">
        <v>103.40550006458173</v>
      </c>
      <c r="DE34" s="473">
        <v>99.563719404732709</v>
      </c>
      <c r="DF34" s="473">
        <v>96.073554042561213</v>
      </c>
    </row>
    <row r="35" spans="1:110" ht="12.75" hidden="1" customHeight="1" outlineLevel="1" x14ac:dyDescent="0.2">
      <c r="A35" s="473" t="s">
        <v>287</v>
      </c>
      <c r="B35" s="473">
        <v>83.968110650547288</v>
      </c>
      <c r="C35" s="473">
        <v>86.629037806840529</v>
      </c>
      <c r="D35" s="473">
        <v>86.575123441732558</v>
      </c>
      <c r="E35" s="473">
        <v>84.629035687523313</v>
      </c>
      <c r="F35" s="473">
        <v>83.303400092630383</v>
      </c>
      <c r="G35" s="473">
        <v>91.965019230107544</v>
      </c>
      <c r="H35" s="473">
        <v>85.541612097780387</v>
      </c>
      <c r="I35" s="473">
        <v>93.03467330266497</v>
      </c>
      <c r="J35" s="473">
        <v>89.754202117877782</v>
      </c>
      <c r="K35" s="473">
        <v>99.204790743411394</v>
      </c>
      <c r="L35" s="473">
        <v>85.415786072092857</v>
      </c>
      <c r="M35" s="473">
        <v>82.905349186851865</v>
      </c>
      <c r="N35" s="473">
        <v>87.692007313513201</v>
      </c>
      <c r="O35" s="473">
        <v>96.489160170898501</v>
      </c>
      <c r="P35" s="473">
        <v>95.732686811366875</v>
      </c>
      <c r="Q35" s="473">
        <v>98.470898540489145</v>
      </c>
      <c r="R35" s="473">
        <v>91.631258562803183</v>
      </c>
      <c r="S35" s="473">
        <v>87.385226088701458</v>
      </c>
      <c r="T35" s="473">
        <v>101.56305244784892</v>
      </c>
      <c r="U35" s="473">
        <v>56.046568556519659</v>
      </c>
      <c r="V35" s="473">
        <v>56.181460759594259</v>
      </c>
      <c r="W35" s="473">
        <v>55.759704202092792</v>
      </c>
      <c r="X35" s="473">
        <v>90.63446015925247</v>
      </c>
      <c r="Y35" s="473">
        <v>81.156093696194858</v>
      </c>
      <c r="Z35" s="473">
        <v>97.199050965434083</v>
      </c>
      <c r="AA35" s="473">
        <v>93.24711494193528</v>
      </c>
      <c r="AB35" s="473">
        <v>96.098459339765327</v>
      </c>
      <c r="AC35" s="473">
        <v>101.44759675235883</v>
      </c>
      <c r="AD35" s="473">
        <v>71.972387962925666</v>
      </c>
      <c r="AE35" s="473">
        <v>97.573731224521069</v>
      </c>
      <c r="AF35" s="473">
        <v>97.953851963434516</v>
      </c>
      <c r="AG35" s="473">
        <v>96.904549902093322</v>
      </c>
      <c r="AH35" s="473">
        <v>102.0925584965733</v>
      </c>
      <c r="AI35" s="473">
        <v>97.660874742036512</v>
      </c>
      <c r="AJ35" s="473">
        <v>95.841894607700553</v>
      </c>
      <c r="AL35" s="473" t="s">
        <v>287</v>
      </c>
      <c r="AM35" s="473">
        <v>81.645342690481925</v>
      </c>
      <c r="AN35" s="473">
        <v>89.61359697810731</v>
      </c>
      <c r="AO35" s="473">
        <v>92.011106963086618</v>
      </c>
      <c r="AP35" s="473">
        <v>0</v>
      </c>
      <c r="AQ35" s="473">
        <v>85.610368281209801</v>
      </c>
      <c r="AR35" s="473">
        <v>97.879618461654317</v>
      </c>
      <c r="AS35" s="473">
        <v>0</v>
      </c>
      <c r="AT35" s="473">
        <v>0</v>
      </c>
      <c r="AU35" s="473">
        <v>0</v>
      </c>
      <c r="AV35" s="473">
        <v>99.204790743411394</v>
      </c>
      <c r="AW35" s="473">
        <v>115.39288489250094</v>
      </c>
      <c r="AX35" s="473">
        <v>88.888888888888886</v>
      </c>
      <c r="AY35" s="473">
        <v>218.09143825505865</v>
      </c>
      <c r="AZ35" s="473">
        <v>95.392798008879893</v>
      </c>
      <c r="BA35" s="473">
        <v>0</v>
      </c>
      <c r="BB35" s="473">
        <v>95.392798008879893</v>
      </c>
      <c r="BC35" s="473">
        <v>100.9122814119946</v>
      </c>
      <c r="BD35" s="473">
        <v>99.999999999992141</v>
      </c>
      <c r="BE35" s="473">
        <v>101.5630524478489</v>
      </c>
      <c r="BF35" s="473">
        <v>56.28316669973055</v>
      </c>
      <c r="BG35" s="473">
        <v>0</v>
      </c>
      <c r="BH35" s="473">
        <v>55.759704202092792</v>
      </c>
      <c r="BI35" s="473">
        <v>90.63446015925247</v>
      </c>
      <c r="BJ35" s="473">
        <v>90.883872048479716</v>
      </c>
      <c r="BK35" s="473">
        <v>96.543932668607283</v>
      </c>
      <c r="BL35" s="473">
        <v>93.290064090136823</v>
      </c>
      <c r="BM35" s="473">
        <v>96.098459339765327</v>
      </c>
      <c r="BN35" s="473">
        <v>99.999999998664521</v>
      </c>
      <c r="BO35" s="473">
        <v>87.757735704510111</v>
      </c>
      <c r="BP35" s="473">
        <v>0</v>
      </c>
      <c r="BQ35" s="473">
        <v>0</v>
      </c>
      <c r="BR35" s="473">
        <v>0</v>
      </c>
      <c r="BS35" s="473">
        <v>0</v>
      </c>
      <c r="BT35" s="473">
        <v>0</v>
      </c>
      <c r="BU35" s="473">
        <v>0</v>
      </c>
      <c r="BW35" s="473" t="s">
        <v>287</v>
      </c>
      <c r="BX35" s="473">
        <v>84.909714557995443</v>
      </c>
      <c r="BY35" s="473">
        <v>85.928492874250949</v>
      </c>
      <c r="BZ35" s="473">
        <v>84.534322467853301</v>
      </c>
      <c r="CA35" s="473">
        <v>84.629035687523313</v>
      </c>
      <c r="CB35" s="473">
        <v>82.685110614172586</v>
      </c>
      <c r="CC35" s="473">
        <v>88.306217487620174</v>
      </c>
      <c r="CD35" s="473">
        <v>85.541612097780387</v>
      </c>
      <c r="CE35" s="473">
        <v>93.03467330266497</v>
      </c>
      <c r="CF35" s="473">
        <v>89.754202117877796</v>
      </c>
      <c r="CG35" s="473">
        <v>0</v>
      </c>
      <c r="CH35" s="473">
        <v>83.156379023559452</v>
      </c>
      <c r="CI35" s="473">
        <v>82.135929041628174</v>
      </c>
      <c r="CJ35" s="473">
        <v>83.995526557681686</v>
      </c>
      <c r="CK35" s="473">
        <v>96.555735023772598</v>
      </c>
      <c r="CL35" s="473">
        <v>95.732686811366875</v>
      </c>
      <c r="CM35" s="473">
        <v>98.968095786878195</v>
      </c>
      <c r="CN35" s="473">
        <v>81.423282284644955</v>
      </c>
      <c r="CO35" s="473">
        <v>81.423282284644955</v>
      </c>
      <c r="CP35" s="473">
        <v>0</v>
      </c>
      <c r="CQ35" s="473">
        <v>56.181460759594245</v>
      </c>
      <c r="CR35" s="473">
        <v>56.181460759594245</v>
      </c>
      <c r="CS35" s="473">
        <v>0</v>
      </c>
      <c r="CT35" s="473">
        <v>0</v>
      </c>
      <c r="CU35" s="473">
        <v>71.032489802528715</v>
      </c>
      <c r="CV35" s="473">
        <v>98.665429119151128</v>
      </c>
      <c r="CW35" s="473">
        <v>95.059500649494581</v>
      </c>
      <c r="CX35" s="473">
        <v>0</v>
      </c>
      <c r="CY35" s="473">
        <v>103.77586503336033</v>
      </c>
      <c r="CZ35" s="473">
        <v>61.079213008216001</v>
      </c>
      <c r="DA35" s="473">
        <v>97.573731224521069</v>
      </c>
      <c r="DB35" s="473">
        <v>97.953851963434531</v>
      </c>
      <c r="DC35" s="473">
        <v>96.904549902093336</v>
      </c>
      <c r="DD35" s="473">
        <v>102.09255849657329</v>
      </c>
      <c r="DE35" s="473">
        <v>97.660874742036512</v>
      </c>
      <c r="DF35" s="473">
        <v>95.841894607700539</v>
      </c>
    </row>
    <row r="36" spans="1:110" ht="12.75" hidden="1" customHeight="1" outlineLevel="1" x14ac:dyDescent="0.2">
      <c r="A36" s="473" t="s">
        <v>288</v>
      </c>
      <c r="B36" s="473">
        <v>84.427760772933595</v>
      </c>
      <c r="C36" s="473">
        <v>88.330631013652464</v>
      </c>
      <c r="D36" s="473">
        <v>89.34057787613277</v>
      </c>
      <c r="E36" s="473">
        <v>88.979854037166916</v>
      </c>
      <c r="F36" s="473">
        <v>83.995265970349848</v>
      </c>
      <c r="G36" s="473">
        <v>89.846523924121314</v>
      </c>
      <c r="H36" s="473">
        <v>84.876438937527283</v>
      </c>
      <c r="I36" s="473">
        <v>93.177146950432359</v>
      </c>
      <c r="J36" s="473">
        <v>89.704644282069538</v>
      </c>
      <c r="K36" s="473">
        <v>99.32175609968148</v>
      </c>
      <c r="L36" s="473">
        <v>83.828235061669815</v>
      </c>
      <c r="M36" s="473">
        <v>82.344726897935743</v>
      </c>
      <c r="N36" s="473">
        <v>85.381087732132286</v>
      </c>
      <c r="O36" s="473">
        <v>95.006585096523921</v>
      </c>
      <c r="P36" s="473">
        <v>94.502098905279553</v>
      </c>
      <c r="Q36" s="473">
        <v>96.303014338010385</v>
      </c>
      <c r="R36" s="473">
        <v>91.289413117619532</v>
      </c>
      <c r="S36" s="473">
        <v>87.569809112086219</v>
      </c>
      <c r="T36" s="473">
        <v>100.03077709464227</v>
      </c>
      <c r="U36" s="473">
        <v>57.689884088174267</v>
      </c>
      <c r="V36" s="473">
        <v>56.596692535792428</v>
      </c>
      <c r="W36" s="473">
        <v>57.953949578604501</v>
      </c>
      <c r="X36" s="473">
        <v>90.63446015925247</v>
      </c>
      <c r="Y36" s="473">
        <v>81.188822355130753</v>
      </c>
      <c r="Z36" s="473">
        <v>92.25759426188165</v>
      </c>
      <c r="AA36" s="473">
        <v>93.162362760134229</v>
      </c>
      <c r="AB36" s="473">
        <v>96.098459339765327</v>
      </c>
      <c r="AC36" s="473">
        <v>100.71741977583403</v>
      </c>
      <c r="AD36" s="473">
        <v>73.055502204736612</v>
      </c>
      <c r="AE36" s="473">
        <v>95.852685534963101</v>
      </c>
      <c r="AF36" s="473">
        <v>96.184045707332118</v>
      </c>
      <c r="AG36" s="473">
        <v>96.69232079020307</v>
      </c>
      <c r="AH36" s="473">
        <v>99.402238049907183</v>
      </c>
      <c r="AI36" s="473">
        <v>96.143669877361816</v>
      </c>
      <c r="AJ36" s="473">
        <v>93.737822652200933</v>
      </c>
      <c r="AL36" s="473" t="s">
        <v>288</v>
      </c>
      <c r="AM36" s="473">
        <v>82.435766325598337</v>
      </c>
      <c r="AN36" s="473">
        <v>90.372939120579915</v>
      </c>
      <c r="AO36" s="473">
        <v>92.124786671147845</v>
      </c>
      <c r="AP36" s="473">
        <v>0</v>
      </c>
      <c r="AQ36" s="473">
        <v>87.154419114298605</v>
      </c>
      <c r="AR36" s="473">
        <v>97.149238802440465</v>
      </c>
      <c r="AS36" s="473">
        <v>0</v>
      </c>
      <c r="AT36" s="473">
        <v>0</v>
      </c>
      <c r="AU36" s="473">
        <v>0</v>
      </c>
      <c r="AV36" s="473">
        <v>99.32175609968148</v>
      </c>
      <c r="AW36" s="473">
        <v>127.65414719703617</v>
      </c>
      <c r="AX36" s="473">
        <v>88.888888888888886</v>
      </c>
      <c r="AY36" s="473">
        <v>245.45712434802789</v>
      </c>
      <c r="AZ36" s="473">
        <v>95.713508232545792</v>
      </c>
      <c r="BA36" s="473">
        <v>0</v>
      </c>
      <c r="BB36" s="473">
        <v>95.713508232545792</v>
      </c>
      <c r="BC36" s="473">
        <v>100.01717083765215</v>
      </c>
      <c r="BD36" s="473">
        <v>99.999999999992141</v>
      </c>
      <c r="BE36" s="473">
        <v>100.03077709464226</v>
      </c>
      <c r="BF36" s="473">
        <v>58.399903237039197</v>
      </c>
      <c r="BG36" s="473">
        <v>0</v>
      </c>
      <c r="BH36" s="473">
        <v>57.953949578604501</v>
      </c>
      <c r="BI36" s="473">
        <v>90.63446015925247</v>
      </c>
      <c r="BJ36" s="473">
        <v>90.511847943471594</v>
      </c>
      <c r="BK36" s="473">
        <v>96.543932668607283</v>
      </c>
      <c r="BL36" s="473">
        <v>93.290064090136823</v>
      </c>
      <c r="BM36" s="473">
        <v>96.098459339765327</v>
      </c>
      <c r="BN36" s="473">
        <v>99.999999998664521</v>
      </c>
      <c r="BO36" s="473">
        <v>87.022505300194211</v>
      </c>
      <c r="BP36" s="473">
        <v>0</v>
      </c>
      <c r="BQ36" s="473">
        <v>0</v>
      </c>
      <c r="BR36" s="473">
        <v>0</v>
      </c>
      <c r="BS36" s="473">
        <v>0</v>
      </c>
      <c r="BT36" s="473">
        <v>0</v>
      </c>
      <c r="BU36" s="473">
        <v>0</v>
      </c>
      <c r="BW36" s="473" t="s">
        <v>288</v>
      </c>
      <c r="BX36" s="473">
        <v>85.230460675920298</v>
      </c>
      <c r="BY36" s="473">
        <v>87.840775579188005</v>
      </c>
      <c r="BZ36" s="473">
        <v>88.490980686432536</v>
      </c>
      <c r="CA36" s="473">
        <v>88.97985403716693</v>
      </c>
      <c r="CB36" s="473">
        <v>82.785866178957164</v>
      </c>
      <c r="CC36" s="473">
        <v>85.430379364608171</v>
      </c>
      <c r="CD36" s="473">
        <v>84.876438937527283</v>
      </c>
      <c r="CE36" s="473">
        <v>93.177146950432373</v>
      </c>
      <c r="CF36" s="473">
        <v>89.704644282069538</v>
      </c>
      <c r="CG36" s="473">
        <v>0</v>
      </c>
      <c r="CH36" s="473">
        <v>80.69612513973334</v>
      </c>
      <c r="CI36" s="473">
        <v>81.503559141362402</v>
      </c>
      <c r="CJ36" s="473">
        <v>80.045620809171851</v>
      </c>
      <c r="CK36" s="473">
        <v>95.003880558081804</v>
      </c>
      <c r="CL36" s="473">
        <v>94.502098905279553</v>
      </c>
      <c r="CM36" s="473">
        <v>96.4805413078209</v>
      </c>
      <c r="CN36" s="473">
        <v>81.699756913865343</v>
      </c>
      <c r="CO36" s="473">
        <v>81.699756913865343</v>
      </c>
      <c r="CP36" s="473">
        <v>0</v>
      </c>
      <c r="CQ36" s="473">
        <v>56.596692535792428</v>
      </c>
      <c r="CR36" s="473">
        <v>56.596692535792428</v>
      </c>
      <c r="CS36" s="473">
        <v>0</v>
      </c>
      <c r="CT36" s="473">
        <v>0</v>
      </c>
      <c r="CU36" s="473">
        <v>71.183372011595807</v>
      </c>
      <c r="CV36" s="473">
        <v>87.909563913323595</v>
      </c>
      <c r="CW36" s="473">
        <v>94.544794454439057</v>
      </c>
      <c r="CX36" s="473">
        <v>0</v>
      </c>
      <c r="CY36" s="473">
        <v>102.33527971415145</v>
      </c>
      <c r="CZ36" s="473">
        <v>63.282663637297553</v>
      </c>
      <c r="DA36" s="473">
        <v>95.852685534963101</v>
      </c>
      <c r="DB36" s="473">
        <v>96.184045707332118</v>
      </c>
      <c r="DC36" s="473">
        <v>96.69232079020307</v>
      </c>
      <c r="DD36" s="473">
        <v>99.402238049907169</v>
      </c>
      <c r="DE36" s="473">
        <v>96.143669877361802</v>
      </c>
      <c r="DF36" s="473">
        <v>93.737822652200933</v>
      </c>
    </row>
    <row r="37" spans="1:110" ht="12.75" hidden="1" customHeight="1" outlineLevel="1" x14ac:dyDescent="0.2">
      <c r="A37" s="473" t="s">
        <v>289</v>
      </c>
      <c r="B37" s="473">
        <v>84.946806767065411</v>
      </c>
      <c r="C37" s="473">
        <v>89.137674718278149</v>
      </c>
      <c r="D37" s="473">
        <v>90.018892706437441</v>
      </c>
      <c r="E37" s="473">
        <v>90.41850478358154</v>
      </c>
      <c r="F37" s="473">
        <v>85.384951278831807</v>
      </c>
      <c r="G37" s="473">
        <v>91.013442406034869</v>
      </c>
      <c r="H37" s="473">
        <v>84.785030154267844</v>
      </c>
      <c r="I37" s="473">
        <v>93.206602677826893</v>
      </c>
      <c r="J37" s="473">
        <v>89.662812382187809</v>
      </c>
      <c r="K37" s="473">
        <v>99.32175609968148</v>
      </c>
      <c r="L37" s="473">
        <v>83.493933314203915</v>
      </c>
      <c r="M37" s="473">
        <v>82.46075053122901</v>
      </c>
      <c r="N37" s="473">
        <v>84.587668134740625</v>
      </c>
      <c r="O37" s="473">
        <v>95.42510394073021</v>
      </c>
      <c r="P37" s="473">
        <v>94.823239678634963</v>
      </c>
      <c r="Q37" s="473">
        <v>97.019059182364487</v>
      </c>
      <c r="R37" s="473">
        <v>91.743183765767057</v>
      </c>
      <c r="S37" s="473">
        <v>88.226671634480354</v>
      </c>
      <c r="T37" s="473">
        <v>100.03077709464227</v>
      </c>
      <c r="U37" s="473">
        <v>57.734417086530421</v>
      </c>
      <c r="V37" s="473">
        <v>56.698695235618466</v>
      </c>
      <c r="W37" s="473">
        <v>57.953949578604501</v>
      </c>
      <c r="X37" s="473">
        <v>90.63446015925247</v>
      </c>
      <c r="Y37" s="473">
        <v>82.100226141359499</v>
      </c>
      <c r="Z37" s="473">
        <v>94.84132857139052</v>
      </c>
      <c r="AA37" s="473">
        <v>93.43538493426172</v>
      </c>
      <c r="AB37" s="473">
        <v>96.632437932072961</v>
      </c>
      <c r="AC37" s="473">
        <v>101.06124699757086</v>
      </c>
      <c r="AD37" s="473">
        <v>73.88737088519008</v>
      </c>
      <c r="AE37" s="473">
        <v>95.970410130702803</v>
      </c>
      <c r="AF37" s="473">
        <v>96.151408504936413</v>
      </c>
      <c r="AG37" s="473">
        <v>97.010664458038462</v>
      </c>
      <c r="AH37" s="473">
        <v>99.401493557375005</v>
      </c>
      <c r="AI37" s="473">
        <v>96.54983773438363</v>
      </c>
      <c r="AJ37" s="473">
        <v>94.341801477360818</v>
      </c>
      <c r="AL37" s="473" t="s">
        <v>289</v>
      </c>
      <c r="AM37" s="473">
        <v>82.659891378105783</v>
      </c>
      <c r="AN37" s="473">
        <v>91.309109230600214</v>
      </c>
      <c r="AO37" s="473">
        <v>93.082670499799292</v>
      </c>
      <c r="AP37" s="473">
        <v>0</v>
      </c>
      <c r="AQ37" s="473">
        <v>88.585464940875312</v>
      </c>
      <c r="AR37" s="473">
        <v>97.07630976671669</v>
      </c>
      <c r="AS37" s="473">
        <v>0</v>
      </c>
      <c r="AT37" s="473">
        <v>0</v>
      </c>
      <c r="AU37" s="473">
        <v>0</v>
      </c>
      <c r="AV37" s="473">
        <v>99.32175609968148</v>
      </c>
      <c r="AW37" s="473">
        <v>126.65891486712259</v>
      </c>
      <c r="AX37" s="473">
        <v>88.888888888888886</v>
      </c>
      <c r="AY37" s="473">
        <v>243.23588359372837</v>
      </c>
      <c r="AZ37" s="473">
        <v>95.713508232545792</v>
      </c>
      <c r="BA37" s="473">
        <v>0</v>
      </c>
      <c r="BB37" s="473">
        <v>95.713508232545792</v>
      </c>
      <c r="BC37" s="473">
        <v>100.01717083765215</v>
      </c>
      <c r="BD37" s="473">
        <v>99.999999999992141</v>
      </c>
      <c r="BE37" s="473">
        <v>100.03077709464226</v>
      </c>
      <c r="BF37" s="473">
        <v>58.399903237039126</v>
      </c>
      <c r="BG37" s="473">
        <v>0</v>
      </c>
      <c r="BH37" s="473">
        <v>57.953949578604501</v>
      </c>
      <c r="BI37" s="473">
        <v>90.63446015925247</v>
      </c>
      <c r="BJ37" s="473">
        <v>90.496615697268084</v>
      </c>
      <c r="BK37" s="473">
        <v>96.64273817981325</v>
      </c>
      <c r="BL37" s="473">
        <v>93.629491059831579</v>
      </c>
      <c r="BM37" s="473">
        <v>96.632437932072975</v>
      </c>
      <c r="BN37" s="473">
        <v>99.999999998664521</v>
      </c>
      <c r="BO37" s="473">
        <v>86.742476701682577</v>
      </c>
      <c r="BP37" s="473">
        <v>0</v>
      </c>
      <c r="BQ37" s="473">
        <v>0</v>
      </c>
      <c r="BR37" s="473">
        <v>0</v>
      </c>
      <c r="BS37" s="473">
        <v>0</v>
      </c>
      <c r="BT37" s="473">
        <v>0</v>
      </c>
      <c r="BU37" s="473">
        <v>0</v>
      </c>
      <c r="BW37" s="473" t="s">
        <v>289</v>
      </c>
      <c r="BX37" s="473">
        <v>85.856534878408709</v>
      </c>
      <c r="BY37" s="473">
        <v>88.628832405246868</v>
      </c>
      <c r="BZ37" s="473">
        <v>89.05324035148108</v>
      </c>
      <c r="CA37" s="473">
        <v>90.41850478358154</v>
      </c>
      <c r="CB37" s="473">
        <v>84.176999488218797</v>
      </c>
      <c r="CC37" s="473">
        <v>87.364888893532438</v>
      </c>
      <c r="CD37" s="473">
        <v>84.785030154267844</v>
      </c>
      <c r="CE37" s="473">
        <v>93.206602677826879</v>
      </c>
      <c r="CF37" s="473">
        <v>89.662812382187823</v>
      </c>
      <c r="CG37" s="473">
        <v>0</v>
      </c>
      <c r="CH37" s="473">
        <v>80.404533553199286</v>
      </c>
      <c r="CI37" s="473">
        <v>81.634431307640313</v>
      </c>
      <c r="CJ37" s="473">
        <v>79.368159161261559</v>
      </c>
      <c r="CK37" s="473">
        <v>95.436599590321151</v>
      </c>
      <c r="CL37" s="473">
        <v>94.823239678634963</v>
      </c>
      <c r="CM37" s="473">
        <v>97.266658074019517</v>
      </c>
      <c r="CN37" s="473">
        <v>82.658543000138607</v>
      </c>
      <c r="CO37" s="473">
        <v>82.658543000138607</v>
      </c>
      <c r="CP37" s="473">
        <v>0</v>
      </c>
      <c r="CQ37" s="473">
        <v>56.698695235618473</v>
      </c>
      <c r="CR37" s="473">
        <v>56.698695235618473</v>
      </c>
      <c r="CS37" s="473">
        <v>0</v>
      </c>
      <c r="CT37" s="473">
        <v>0</v>
      </c>
      <c r="CU37" s="473">
        <v>73.095805498616201</v>
      </c>
      <c r="CV37" s="473">
        <v>93.377487169142398</v>
      </c>
      <c r="CW37" s="473">
        <v>94.544794454439057</v>
      </c>
      <c r="CX37" s="473">
        <v>0</v>
      </c>
      <c r="CY37" s="473">
        <v>103.07083149473988</v>
      </c>
      <c r="CZ37" s="473">
        <v>64.885692363239016</v>
      </c>
      <c r="DA37" s="473">
        <v>95.970410130702803</v>
      </c>
      <c r="DB37" s="473">
        <v>96.151408504936441</v>
      </c>
      <c r="DC37" s="473">
        <v>97.010664458038462</v>
      </c>
      <c r="DD37" s="473">
        <v>99.401493557374991</v>
      </c>
      <c r="DE37" s="473">
        <v>96.549837734383615</v>
      </c>
      <c r="DF37" s="473">
        <v>94.341801477360832</v>
      </c>
    </row>
    <row r="38" spans="1:110" ht="12.75" hidden="1" customHeight="1" outlineLevel="1" x14ac:dyDescent="0.2">
      <c r="A38" s="473" t="s">
        <v>290</v>
      </c>
      <c r="B38" s="473">
        <v>86.2734089696323</v>
      </c>
      <c r="C38" s="473">
        <v>89.442969217603263</v>
      </c>
      <c r="D38" s="473">
        <v>91.157350422912998</v>
      </c>
      <c r="E38" s="473">
        <v>91.146023168111796</v>
      </c>
      <c r="F38" s="473">
        <v>84.747909721291649</v>
      </c>
      <c r="G38" s="473">
        <v>88.735061801464965</v>
      </c>
      <c r="H38" s="473">
        <v>85.952267744375547</v>
      </c>
      <c r="I38" s="473">
        <v>92.61208369238949</v>
      </c>
      <c r="J38" s="473">
        <v>90.140734507615434</v>
      </c>
      <c r="K38" s="473">
        <v>98.48023743437632</v>
      </c>
      <c r="L38" s="473">
        <v>81.644560925851763</v>
      </c>
      <c r="M38" s="473">
        <v>81.656849249243081</v>
      </c>
      <c r="N38" s="473">
        <v>81.632558296815475</v>
      </c>
      <c r="O38" s="473">
        <v>95.704923820207284</v>
      </c>
      <c r="P38" s="473">
        <v>95.107247245836135</v>
      </c>
      <c r="Q38" s="473">
        <v>97.273426690338127</v>
      </c>
      <c r="R38" s="473">
        <v>92.208038007875032</v>
      </c>
      <c r="S38" s="473">
        <v>88.910217770484081</v>
      </c>
      <c r="T38" s="473">
        <v>100.00000000000001</v>
      </c>
      <c r="U38" s="473">
        <v>64.194137526938718</v>
      </c>
      <c r="V38" s="473">
        <v>64.129779492426565</v>
      </c>
      <c r="W38" s="473">
        <v>64.618513066926795</v>
      </c>
      <c r="X38" s="473">
        <v>90.63446015925247</v>
      </c>
      <c r="Y38" s="473">
        <v>84.294846362221818</v>
      </c>
      <c r="Z38" s="473">
        <v>96.063918489512716</v>
      </c>
      <c r="AA38" s="473">
        <v>99.558371240791544</v>
      </c>
      <c r="AB38" s="473">
        <v>96.632437932072961</v>
      </c>
      <c r="AC38" s="473">
        <v>101.28777839569314</v>
      </c>
      <c r="AD38" s="473">
        <v>75.939477955065541</v>
      </c>
      <c r="AE38" s="473">
        <v>96.97419646500154</v>
      </c>
      <c r="AF38" s="473">
        <v>97.825059933184846</v>
      </c>
      <c r="AG38" s="473">
        <v>96.580052224917765</v>
      </c>
      <c r="AH38" s="473">
        <v>100.18021074137086</v>
      </c>
      <c r="AI38" s="473">
        <v>96.421516879378487</v>
      </c>
      <c r="AJ38" s="473">
        <v>94.324861041723992</v>
      </c>
      <c r="AL38" s="473" t="s">
        <v>290</v>
      </c>
      <c r="AM38" s="473">
        <v>84.411168661764634</v>
      </c>
      <c r="AN38" s="473">
        <v>90.303127675018004</v>
      </c>
      <c r="AO38" s="473">
        <v>94.065441564955435</v>
      </c>
      <c r="AP38" s="473">
        <v>0</v>
      </c>
      <c r="AQ38" s="473">
        <v>86.071652145492266</v>
      </c>
      <c r="AR38" s="473">
        <v>95.076386347561311</v>
      </c>
      <c r="AS38" s="473">
        <v>0</v>
      </c>
      <c r="AT38" s="473">
        <v>0</v>
      </c>
      <c r="AU38" s="473">
        <v>0</v>
      </c>
      <c r="AV38" s="473">
        <v>98.48023743437632</v>
      </c>
      <c r="AW38" s="473">
        <v>101.35681789588303</v>
      </c>
      <c r="AX38" s="473">
        <v>88.888888888888886</v>
      </c>
      <c r="AY38" s="473">
        <v>160.52527010125317</v>
      </c>
      <c r="AZ38" s="473">
        <v>95.928609478645853</v>
      </c>
      <c r="BA38" s="473">
        <v>0</v>
      </c>
      <c r="BB38" s="473">
        <v>95.928609478645853</v>
      </c>
      <c r="BC38" s="473">
        <v>99.999999999996419</v>
      </c>
      <c r="BD38" s="473">
        <v>99.999999999992141</v>
      </c>
      <c r="BE38" s="473">
        <v>99.999999999999972</v>
      </c>
      <c r="BF38" s="473">
        <v>64.286958597858828</v>
      </c>
      <c r="BG38" s="473">
        <v>0</v>
      </c>
      <c r="BH38" s="473">
        <v>64.618513066926795</v>
      </c>
      <c r="BI38" s="473">
        <v>90.63446015925247</v>
      </c>
      <c r="BJ38" s="473">
        <v>92.050443888556742</v>
      </c>
      <c r="BK38" s="473">
        <v>96.87090992062835</v>
      </c>
      <c r="BL38" s="473">
        <v>100.66334735049722</v>
      </c>
      <c r="BM38" s="473">
        <v>96.632437932072975</v>
      </c>
      <c r="BN38" s="473">
        <v>99.999999998664521</v>
      </c>
      <c r="BO38" s="473">
        <v>87.165973553695224</v>
      </c>
      <c r="BP38" s="473">
        <v>0</v>
      </c>
      <c r="BQ38" s="473">
        <v>0</v>
      </c>
      <c r="BR38" s="473">
        <v>0</v>
      </c>
      <c r="BS38" s="473">
        <v>0</v>
      </c>
      <c r="BT38" s="473">
        <v>0</v>
      </c>
      <c r="BU38" s="473">
        <v>0</v>
      </c>
      <c r="BW38" s="473" t="s">
        <v>290</v>
      </c>
      <c r="BX38" s="473">
        <v>87.036051512314728</v>
      </c>
      <c r="BY38" s="473">
        <v>89.276680065976564</v>
      </c>
      <c r="BZ38" s="473">
        <v>90.243118253339034</v>
      </c>
      <c r="CA38" s="473">
        <v>91.146023168111782</v>
      </c>
      <c r="CB38" s="473">
        <v>84.870054196382029</v>
      </c>
      <c r="CC38" s="473">
        <v>84.822611702552905</v>
      </c>
      <c r="CD38" s="473">
        <v>85.952267744375533</v>
      </c>
      <c r="CE38" s="473">
        <v>92.61208369238949</v>
      </c>
      <c r="CF38" s="473">
        <v>90.140734507615434</v>
      </c>
      <c r="CG38" s="473">
        <v>0</v>
      </c>
      <c r="CH38" s="473">
        <v>79.996484402742468</v>
      </c>
      <c r="CI38" s="473">
        <v>80.727114534735705</v>
      </c>
      <c r="CJ38" s="473">
        <v>79.368159161261559</v>
      </c>
      <c r="CK38" s="473">
        <v>95.717827371715956</v>
      </c>
      <c r="CL38" s="473">
        <v>95.107247245836149</v>
      </c>
      <c r="CM38" s="473">
        <v>97.518555674413591</v>
      </c>
      <c r="CN38" s="473">
        <v>83.649758683750065</v>
      </c>
      <c r="CO38" s="473">
        <v>83.649758683750065</v>
      </c>
      <c r="CP38" s="473">
        <v>0</v>
      </c>
      <c r="CQ38" s="473">
        <v>64.129779492426565</v>
      </c>
      <c r="CR38" s="473">
        <v>64.129779492426565</v>
      </c>
      <c r="CS38" s="473">
        <v>0</v>
      </c>
      <c r="CT38" s="473">
        <v>0</v>
      </c>
      <c r="CU38" s="473">
        <v>75.943420389534595</v>
      </c>
      <c r="CV38" s="473">
        <v>95.726507593551347</v>
      </c>
      <c r="CW38" s="473">
        <v>95.525072968580858</v>
      </c>
      <c r="CX38" s="473">
        <v>0</v>
      </c>
      <c r="CY38" s="473">
        <v>103.55061942156051</v>
      </c>
      <c r="CZ38" s="473">
        <v>68.228609966354696</v>
      </c>
      <c r="DA38" s="473">
        <v>96.974196465001526</v>
      </c>
      <c r="DB38" s="473">
        <v>97.825059933184846</v>
      </c>
      <c r="DC38" s="473">
        <v>96.580052224917779</v>
      </c>
      <c r="DD38" s="473">
        <v>100.18021074137084</v>
      </c>
      <c r="DE38" s="473">
        <v>96.421516879378487</v>
      </c>
      <c r="DF38" s="473">
        <v>94.324861041724006</v>
      </c>
    </row>
    <row r="39" spans="1:110" ht="12.75" hidden="1" customHeight="1" outlineLevel="1" x14ac:dyDescent="0.2">
      <c r="A39" s="473" t="s">
        <v>291</v>
      </c>
      <c r="B39" s="473">
        <v>87.273828765708927</v>
      </c>
      <c r="C39" s="473">
        <v>89.82049246033624</v>
      </c>
      <c r="D39" s="473">
        <v>91.089832691537651</v>
      </c>
      <c r="E39" s="473">
        <v>92.015293193304174</v>
      </c>
      <c r="F39" s="473">
        <v>84.945241292999114</v>
      </c>
      <c r="G39" s="473">
        <v>89.271467434221606</v>
      </c>
      <c r="H39" s="473">
        <v>87.84317207730642</v>
      </c>
      <c r="I39" s="473">
        <v>92.606339547602644</v>
      </c>
      <c r="J39" s="473">
        <v>90.332201695691509</v>
      </c>
      <c r="K39" s="473">
        <v>99.599832176049162</v>
      </c>
      <c r="L39" s="473">
        <v>86.588689151737285</v>
      </c>
      <c r="M39" s="473">
        <v>86.08984642256884</v>
      </c>
      <c r="N39" s="473">
        <v>87.132412694244309</v>
      </c>
      <c r="O39" s="473">
        <v>95.695286016956686</v>
      </c>
      <c r="P39" s="473">
        <v>95.109335849178791</v>
      </c>
      <c r="Q39" s="473">
        <v>97.211634711821404</v>
      </c>
      <c r="R39" s="473">
        <v>93.103712398820889</v>
      </c>
      <c r="S39" s="473">
        <v>89.931417303663252</v>
      </c>
      <c r="T39" s="473">
        <v>100.61291014128267</v>
      </c>
      <c r="U39" s="473">
        <v>68.083335499837887</v>
      </c>
      <c r="V39" s="473">
        <v>65.639200222304211</v>
      </c>
      <c r="W39" s="473">
        <v>70.2349300374146</v>
      </c>
      <c r="X39" s="473">
        <v>94.6175058379538</v>
      </c>
      <c r="Y39" s="473">
        <v>84.769451956247536</v>
      </c>
      <c r="Z39" s="473">
        <v>96.353381369921621</v>
      </c>
      <c r="AA39" s="473">
        <v>99.407453142149222</v>
      </c>
      <c r="AB39" s="473">
        <v>96.632437932072961</v>
      </c>
      <c r="AC39" s="473">
        <v>101.19712688737971</v>
      </c>
      <c r="AD39" s="473">
        <v>76.702577459768207</v>
      </c>
      <c r="AE39" s="473">
        <v>96.937462170387747</v>
      </c>
      <c r="AF39" s="473">
        <v>97.628108220655122</v>
      </c>
      <c r="AG39" s="473">
        <v>97.69853738611404</v>
      </c>
      <c r="AH39" s="473">
        <v>100.57022039039838</v>
      </c>
      <c r="AI39" s="473">
        <v>96.526179954843826</v>
      </c>
      <c r="AJ39" s="473">
        <v>94.622809761571261</v>
      </c>
      <c r="AL39" s="473" t="s">
        <v>291</v>
      </c>
      <c r="AM39" s="473">
        <v>85.661988778959255</v>
      </c>
      <c r="AN39" s="473">
        <v>90.783149781617382</v>
      </c>
      <c r="AO39" s="473">
        <v>94.558957226016204</v>
      </c>
      <c r="AP39" s="473">
        <v>0</v>
      </c>
      <c r="AQ39" s="473">
        <v>86.437160396055418</v>
      </c>
      <c r="AR39" s="473">
        <v>95.32284527594031</v>
      </c>
      <c r="AS39" s="473">
        <v>0</v>
      </c>
      <c r="AT39" s="473">
        <v>0</v>
      </c>
      <c r="AU39" s="473">
        <v>0</v>
      </c>
      <c r="AV39" s="473">
        <v>99.599832176049162</v>
      </c>
      <c r="AW39" s="473">
        <v>105.28205161863242</v>
      </c>
      <c r="AX39" s="473">
        <v>88.888888888888886</v>
      </c>
      <c r="AY39" s="473">
        <v>169.28592713887042</v>
      </c>
      <c r="AZ39" s="473">
        <v>95.928609478645853</v>
      </c>
      <c r="BA39" s="473">
        <v>0</v>
      </c>
      <c r="BB39" s="473">
        <v>95.928609478645853</v>
      </c>
      <c r="BC39" s="473">
        <v>100.35804422973339</v>
      </c>
      <c r="BD39" s="473">
        <v>99.999999999992141</v>
      </c>
      <c r="BE39" s="473">
        <v>100.61291014128264</v>
      </c>
      <c r="BF39" s="473">
        <v>69.792495271966445</v>
      </c>
      <c r="BG39" s="473">
        <v>0</v>
      </c>
      <c r="BH39" s="473">
        <v>70.2349300374146</v>
      </c>
      <c r="BI39" s="473">
        <v>94.6175058379538</v>
      </c>
      <c r="BJ39" s="473">
        <v>92.108499683517948</v>
      </c>
      <c r="BK39" s="473">
        <v>96.920312676231333</v>
      </c>
      <c r="BL39" s="473">
        <v>100.66334735049722</v>
      </c>
      <c r="BM39" s="473">
        <v>96.632437932072975</v>
      </c>
      <c r="BN39" s="473">
        <v>99.999999998664521</v>
      </c>
      <c r="BO39" s="473">
        <v>87.278436597655769</v>
      </c>
      <c r="BP39" s="473">
        <v>0</v>
      </c>
      <c r="BQ39" s="473">
        <v>0</v>
      </c>
      <c r="BR39" s="473">
        <v>0</v>
      </c>
      <c r="BS39" s="473">
        <v>0</v>
      </c>
      <c r="BT39" s="473">
        <v>0</v>
      </c>
      <c r="BU39" s="473">
        <v>0</v>
      </c>
      <c r="BW39" s="473" t="s">
        <v>291</v>
      </c>
      <c r="BX39" s="473">
        <v>87.961667403095845</v>
      </c>
      <c r="BY39" s="473">
        <v>89.638664987093009</v>
      </c>
      <c r="BZ39" s="473">
        <v>89.89386840774003</v>
      </c>
      <c r="CA39" s="473">
        <v>92.015293193304174</v>
      </c>
      <c r="CB39" s="473">
        <v>84.979679093507599</v>
      </c>
      <c r="CC39" s="473">
        <v>85.552091924288789</v>
      </c>
      <c r="CD39" s="473">
        <v>87.84317207730642</v>
      </c>
      <c r="CE39" s="473">
        <v>92.60633954760263</v>
      </c>
      <c r="CF39" s="473">
        <v>90.332201695691523</v>
      </c>
      <c r="CG39" s="473">
        <v>0</v>
      </c>
      <c r="CH39" s="473">
        <v>85.01353315020063</v>
      </c>
      <c r="CI39" s="473">
        <v>85.729655218870079</v>
      </c>
      <c r="CJ39" s="473">
        <v>84.486667976881321</v>
      </c>
      <c r="CK39" s="473">
        <v>95.707968092228782</v>
      </c>
      <c r="CL39" s="473">
        <v>95.109335849178791</v>
      </c>
      <c r="CM39" s="473">
        <v>97.453124026985776</v>
      </c>
      <c r="CN39" s="473">
        <v>85.16020453311782</v>
      </c>
      <c r="CO39" s="473">
        <v>85.16020453311782</v>
      </c>
      <c r="CP39" s="473">
        <v>0</v>
      </c>
      <c r="CQ39" s="473">
        <v>65.639200222304211</v>
      </c>
      <c r="CR39" s="473">
        <v>65.639200222304211</v>
      </c>
      <c r="CS39" s="473">
        <v>0</v>
      </c>
      <c r="CT39" s="473">
        <v>0</v>
      </c>
      <c r="CU39" s="473">
        <v>76.817117869476007</v>
      </c>
      <c r="CV39" s="473">
        <v>96.29986274902987</v>
      </c>
      <c r="CW39" s="473">
        <v>94.465465691208664</v>
      </c>
      <c r="CX39" s="473">
        <v>0</v>
      </c>
      <c r="CY39" s="473">
        <v>103.36579870455884</v>
      </c>
      <c r="CZ39" s="473">
        <v>69.434974044988294</v>
      </c>
      <c r="DA39" s="473">
        <v>96.937462170387747</v>
      </c>
      <c r="DB39" s="473">
        <v>97.628108220655093</v>
      </c>
      <c r="DC39" s="473">
        <v>97.69853738611404</v>
      </c>
      <c r="DD39" s="473">
        <v>100.57022039039836</v>
      </c>
      <c r="DE39" s="473">
        <v>96.526179954843826</v>
      </c>
      <c r="DF39" s="473">
        <v>94.622809761571233</v>
      </c>
    </row>
    <row r="40" spans="1:110" ht="12.75" hidden="1" customHeight="1" outlineLevel="1" x14ac:dyDescent="0.2">
      <c r="A40" s="473" t="s">
        <v>292</v>
      </c>
      <c r="B40" s="473">
        <v>87.985484962030739</v>
      </c>
      <c r="C40" s="473">
        <v>90.58690379503993</v>
      </c>
      <c r="D40" s="473">
        <v>91.478508138455425</v>
      </c>
      <c r="E40" s="473">
        <v>93.293050335800757</v>
      </c>
      <c r="F40" s="473">
        <v>86.290295340702514</v>
      </c>
      <c r="G40" s="473">
        <v>90.58906296913166</v>
      </c>
      <c r="H40" s="473">
        <v>89.139210044189241</v>
      </c>
      <c r="I40" s="473">
        <v>92.600595402815813</v>
      </c>
      <c r="J40" s="473">
        <v>90.390381222504743</v>
      </c>
      <c r="K40" s="473">
        <v>99.599832176049162</v>
      </c>
      <c r="L40" s="473">
        <v>88.570932162083977</v>
      </c>
      <c r="M40" s="473">
        <v>88.131709949354658</v>
      </c>
      <c r="N40" s="473">
        <v>89.142871438293184</v>
      </c>
      <c r="O40" s="473">
        <v>95.503518990284405</v>
      </c>
      <c r="P40" s="473">
        <v>94.818379802287595</v>
      </c>
      <c r="Q40" s="473">
        <v>97.25947597360846</v>
      </c>
      <c r="R40" s="473">
        <v>93.142138508699091</v>
      </c>
      <c r="S40" s="473">
        <v>89.979010865310357</v>
      </c>
      <c r="T40" s="473">
        <v>100.61291014128267</v>
      </c>
      <c r="U40" s="473">
        <v>69.5390245344215</v>
      </c>
      <c r="V40" s="473">
        <v>67.329379804558044</v>
      </c>
      <c r="W40" s="473">
        <v>71.580270741240909</v>
      </c>
      <c r="X40" s="473">
        <v>94.6175058379538</v>
      </c>
      <c r="Y40" s="473">
        <v>85.62316946673009</v>
      </c>
      <c r="Z40" s="473">
        <v>96.567671618578217</v>
      </c>
      <c r="AA40" s="473">
        <v>99.433038634742843</v>
      </c>
      <c r="AB40" s="473">
        <v>96.632437932072961</v>
      </c>
      <c r="AC40" s="473">
        <v>101.76959952920417</v>
      </c>
      <c r="AD40" s="473">
        <v>77.93522294732152</v>
      </c>
      <c r="AE40" s="473">
        <v>96.440517925092934</v>
      </c>
      <c r="AF40" s="473">
        <v>96.938809810760688</v>
      </c>
      <c r="AG40" s="473">
        <v>98.216068728892907</v>
      </c>
      <c r="AH40" s="473">
        <v>99.725371796894606</v>
      </c>
      <c r="AI40" s="473">
        <v>96.186537215259847</v>
      </c>
      <c r="AJ40" s="473">
        <v>95.008590475195916</v>
      </c>
      <c r="AL40" s="473" t="s">
        <v>292</v>
      </c>
      <c r="AM40" s="473">
        <v>86.286096760465469</v>
      </c>
      <c r="AN40" s="473">
        <v>91.051277684108939</v>
      </c>
      <c r="AO40" s="473">
        <v>94.656153475825249</v>
      </c>
      <c r="AP40" s="473">
        <v>0</v>
      </c>
      <c r="AQ40" s="473">
        <v>86.947045896855059</v>
      </c>
      <c r="AR40" s="473">
        <v>95.602820940074423</v>
      </c>
      <c r="AS40" s="473">
        <v>0</v>
      </c>
      <c r="AT40" s="473">
        <v>0</v>
      </c>
      <c r="AU40" s="473">
        <v>0</v>
      </c>
      <c r="AV40" s="473">
        <v>99.599832176049162</v>
      </c>
      <c r="AW40" s="473">
        <v>110.75582943315709</v>
      </c>
      <c r="AX40" s="473">
        <v>88.888888888888886</v>
      </c>
      <c r="AY40" s="473">
        <v>181.50275128751736</v>
      </c>
      <c r="AZ40" s="473">
        <v>95.928609478645853</v>
      </c>
      <c r="BA40" s="473">
        <v>0</v>
      </c>
      <c r="BB40" s="473">
        <v>95.928609478645853</v>
      </c>
      <c r="BC40" s="473">
        <v>100.35804422973352</v>
      </c>
      <c r="BD40" s="473">
        <v>99.999999999992383</v>
      </c>
      <c r="BE40" s="473">
        <v>100.61291014128264</v>
      </c>
      <c r="BF40" s="473">
        <v>71.060213531611737</v>
      </c>
      <c r="BG40" s="473">
        <v>0</v>
      </c>
      <c r="BH40" s="473">
        <v>71.580270741240909</v>
      </c>
      <c r="BI40" s="473">
        <v>94.6175058379538</v>
      </c>
      <c r="BJ40" s="473">
        <v>92.418067577521924</v>
      </c>
      <c r="BK40" s="473">
        <v>96.920312676231333</v>
      </c>
      <c r="BL40" s="473">
        <v>100.66334735049722</v>
      </c>
      <c r="BM40" s="473">
        <v>96.632437932072975</v>
      </c>
      <c r="BN40" s="473">
        <v>99.999999998664521</v>
      </c>
      <c r="BO40" s="473">
        <v>87.945334192950085</v>
      </c>
      <c r="BP40" s="473">
        <v>0</v>
      </c>
      <c r="BQ40" s="473">
        <v>0</v>
      </c>
      <c r="BR40" s="473">
        <v>0</v>
      </c>
      <c r="BS40" s="473">
        <v>0</v>
      </c>
      <c r="BT40" s="473">
        <v>0</v>
      </c>
      <c r="BU40" s="473">
        <v>0</v>
      </c>
      <c r="BW40" s="473" t="s">
        <v>292</v>
      </c>
      <c r="BX40" s="473">
        <v>88.723359926215736</v>
      </c>
      <c r="BY40" s="473">
        <v>90.537788982819819</v>
      </c>
      <c r="BZ40" s="473">
        <v>90.458225705775305</v>
      </c>
      <c r="CA40" s="473">
        <v>93.293050335800757</v>
      </c>
      <c r="CB40" s="473">
        <v>86.854838071905746</v>
      </c>
      <c r="CC40" s="473">
        <v>87.552925622976218</v>
      </c>
      <c r="CD40" s="473">
        <v>89.139210044189241</v>
      </c>
      <c r="CE40" s="473">
        <v>92.600595402815813</v>
      </c>
      <c r="CF40" s="473">
        <v>90.390381222504772</v>
      </c>
      <c r="CG40" s="473">
        <v>0</v>
      </c>
      <c r="CH40" s="473">
        <v>86.802011723803005</v>
      </c>
      <c r="CI40" s="473">
        <v>88.035048508975592</v>
      </c>
      <c r="CJ40" s="473">
        <v>85.878293889315486</v>
      </c>
      <c r="CK40" s="473">
        <v>95.507477866018178</v>
      </c>
      <c r="CL40" s="473">
        <v>94.818379802287609</v>
      </c>
      <c r="CM40" s="473">
        <v>97.507574686958449</v>
      </c>
      <c r="CN40" s="473">
        <v>85.235677019946934</v>
      </c>
      <c r="CO40" s="473">
        <v>85.235677019946934</v>
      </c>
      <c r="CP40" s="473">
        <v>0</v>
      </c>
      <c r="CQ40" s="473">
        <v>67.329379804558044</v>
      </c>
      <c r="CR40" s="473">
        <v>67.329379804558044</v>
      </c>
      <c r="CS40" s="473">
        <v>0</v>
      </c>
      <c r="CT40" s="473">
        <v>0</v>
      </c>
      <c r="CU40" s="473">
        <v>78.22632773017925</v>
      </c>
      <c r="CV40" s="473">
        <v>96.72100824065059</v>
      </c>
      <c r="CW40" s="473">
        <v>94.650923788478735</v>
      </c>
      <c r="CX40" s="473">
        <v>0</v>
      </c>
      <c r="CY40" s="473">
        <v>104.5717033851443</v>
      </c>
      <c r="CZ40" s="473">
        <v>70.884740598937256</v>
      </c>
      <c r="DA40" s="473">
        <v>96.440517925092905</v>
      </c>
      <c r="DB40" s="473">
        <v>96.938809810760674</v>
      </c>
      <c r="DC40" s="473">
        <v>98.216068728892907</v>
      </c>
      <c r="DD40" s="473">
        <v>99.725371796894578</v>
      </c>
      <c r="DE40" s="473">
        <v>96.186537215259833</v>
      </c>
      <c r="DF40" s="473">
        <v>95.008590475195888</v>
      </c>
    </row>
    <row r="41" spans="1:110" ht="12.75" hidden="1" customHeight="1" outlineLevel="1" x14ac:dyDescent="0.2">
      <c r="A41" s="473" t="s">
        <v>293</v>
      </c>
      <c r="B41" s="473">
        <v>89.17799352672624</v>
      </c>
      <c r="C41" s="473">
        <v>91.381422347048058</v>
      </c>
      <c r="D41" s="473">
        <v>92.639695877318957</v>
      </c>
      <c r="E41" s="473">
        <v>93.98909174143273</v>
      </c>
      <c r="F41" s="473">
        <v>87.810230057117238</v>
      </c>
      <c r="G41" s="473">
        <v>91.832084059293948</v>
      </c>
      <c r="H41" s="473">
        <v>89.791450465074348</v>
      </c>
      <c r="I41" s="473">
        <v>92.203273223874589</v>
      </c>
      <c r="J41" s="473">
        <v>90.678360898362044</v>
      </c>
      <c r="K41" s="473">
        <v>96.02028777903999</v>
      </c>
      <c r="L41" s="473">
        <v>90.454907441071157</v>
      </c>
      <c r="M41" s="473">
        <v>91.461560103516391</v>
      </c>
      <c r="N41" s="473">
        <v>89.744564137268355</v>
      </c>
      <c r="O41" s="473">
        <v>96.601474297557473</v>
      </c>
      <c r="P41" s="473">
        <v>96.193037604541473</v>
      </c>
      <c r="Q41" s="473">
        <v>97.572790274747831</v>
      </c>
      <c r="R41" s="473">
        <v>93.332285935004208</v>
      </c>
      <c r="S41" s="473">
        <v>90.518509127752623</v>
      </c>
      <c r="T41" s="473">
        <v>100.00000000000001</v>
      </c>
      <c r="U41" s="473">
        <v>73.062456962860153</v>
      </c>
      <c r="V41" s="473">
        <v>72.945854801752802</v>
      </c>
      <c r="W41" s="473">
        <v>74.58199410323185</v>
      </c>
      <c r="X41" s="473">
        <v>94.6175058379538</v>
      </c>
      <c r="Y41" s="473">
        <v>86.294717703354749</v>
      </c>
      <c r="Z41" s="473">
        <v>97.032763797048858</v>
      </c>
      <c r="AA41" s="473">
        <v>99.174131781650786</v>
      </c>
      <c r="AB41" s="473">
        <v>96.632437932072961</v>
      </c>
      <c r="AC41" s="473">
        <v>101.91135746738252</v>
      </c>
      <c r="AD41" s="473">
        <v>78.969999335486477</v>
      </c>
      <c r="AE41" s="473">
        <v>97.041423721040559</v>
      </c>
      <c r="AF41" s="473">
        <v>98.021842792664856</v>
      </c>
      <c r="AG41" s="473">
        <v>98.823849181329265</v>
      </c>
      <c r="AH41" s="473">
        <v>93.861845639986967</v>
      </c>
      <c r="AI41" s="473">
        <v>95.648378055975243</v>
      </c>
      <c r="AJ41" s="473">
        <v>95.250141513544392</v>
      </c>
      <c r="AL41" s="473" t="s">
        <v>293</v>
      </c>
      <c r="AM41" s="473">
        <v>88.021657538984812</v>
      </c>
      <c r="AN41" s="473">
        <v>93.488398048034355</v>
      </c>
      <c r="AO41" s="473">
        <v>96.68458832410785</v>
      </c>
      <c r="AP41" s="473">
        <v>0</v>
      </c>
      <c r="AQ41" s="473">
        <v>91.250518884918606</v>
      </c>
      <c r="AR41" s="473">
        <v>95.841986964881031</v>
      </c>
      <c r="AS41" s="473">
        <v>0</v>
      </c>
      <c r="AT41" s="473">
        <v>0</v>
      </c>
      <c r="AU41" s="473">
        <v>0</v>
      </c>
      <c r="AV41" s="473">
        <v>96.02028777903999</v>
      </c>
      <c r="AW41" s="473">
        <v>111.80675735997555</v>
      </c>
      <c r="AX41" s="473">
        <v>88.888888888888886</v>
      </c>
      <c r="AY41" s="473">
        <v>183.84829802139737</v>
      </c>
      <c r="AZ41" s="473">
        <v>95.928609478645853</v>
      </c>
      <c r="BA41" s="473">
        <v>0</v>
      </c>
      <c r="BB41" s="473">
        <v>95.928609478645853</v>
      </c>
      <c r="BC41" s="473">
        <v>99.999999999996533</v>
      </c>
      <c r="BD41" s="473">
        <v>99.999999999992383</v>
      </c>
      <c r="BE41" s="473">
        <v>99.999999999999972</v>
      </c>
      <c r="BF41" s="473">
        <v>73.724944388312352</v>
      </c>
      <c r="BG41" s="473">
        <v>0</v>
      </c>
      <c r="BH41" s="473">
        <v>74.58199410323185</v>
      </c>
      <c r="BI41" s="473">
        <v>94.6175058379538</v>
      </c>
      <c r="BJ41" s="473">
        <v>92.721784014858599</v>
      </c>
      <c r="BK41" s="473">
        <v>96.87090992062835</v>
      </c>
      <c r="BL41" s="473">
        <v>100.66334735049722</v>
      </c>
      <c r="BM41" s="473">
        <v>96.632437932072975</v>
      </c>
      <c r="BN41" s="473">
        <v>99.999999998664521</v>
      </c>
      <c r="BO41" s="473">
        <v>88.612231788244415</v>
      </c>
      <c r="BP41" s="473">
        <v>0</v>
      </c>
      <c r="BQ41" s="473">
        <v>0</v>
      </c>
      <c r="BR41" s="473">
        <v>0</v>
      </c>
      <c r="BS41" s="473">
        <v>0</v>
      </c>
      <c r="BT41" s="473">
        <v>0</v>
      </c>
      <c r="BU41" s="473">
        <v>0</v>
      </c>
      <c r="BW41" s="473" t="s">
        <v>293</v>
      </c>
      <c r="BX41" s="473">
        <v>89.716036458326954</v>
      </c>
      <c r="BY41" s="473">
        <v>90.953352252531019</v>
      </c>
      <c r="BZ41" s="473">
        <v>90.996876676561513</v>
      </c>
      <c r="CA41" s="473">
        <v>93.98909174143273</v>
      </c>
      <c r="CB41" s="473">
        <v>86.684193061313749</v>
      </c>
      <c r="CC41" s="473">
        <v>89.405146172911671</v>
      </c>
      <c r="CD41" s="473">
        <v>89.791450465074348</v>
      </c>
      <c r="CE41" s="473">
        <v>92.203273223874604</v>
      </c>
      <c r="CF41" s="473">
        <v>90.678360898362058</v>
      </c>
      <c r="CG41" s="473">
        <v>0</v>
      </c>
      <c r="CH41" s="473">
        <v>88.719131350999149</v>
      </c>
      <c r="CI41" s="473">
        <v>91.793263050037851</v>
      </c>
      <c r="CJ41" s="473">
        <v>86.272228147673417</v>
      </c>
      <c r="CK41" s="473">
        <v>96.649372066548978</v>
      </c>
      <c r="CL41" s="473">
        <v>96.193037604541473</v>
      </c>
      <c r="CM41" s="473">
        <v>97.8769367050661</v>
      </c>
      <c r="CN41" s="473">
        <v>86.035857678026574</v>
      </c>
      <c r="CO41" s="473">
        <v>86.035857678026574</v>
      </c>
      <c r="CP41" s="473">
        <v>0</v>
      </c>
      <c r="CQ41" s="473">
        <v>72.945854801752802</v>
      </c>
      <c r="CR41" s="473">
        <v>72.945854801752802</v>
      </c>
      <c r="CS41" s="473">
        <v>0</v>
      </c>
      <c r="CT41" s="473">
        <v>0</v>
      </c>
      <c r="CU41" s="473">
        <v>79.180210300648199</v>
      </c>
      <c r="CV41" s="473">
        <v>97.692957675448483</v>
      </c>
      <c r="CW41" s="473">
        <v>92.73988840637216</v>
      </c>
      <c r="CX41" s="473">
        <v>0</v>
      </c>
      <c r="CY41" s="473">
        <v>104.87924554153879</v>
      </c>
      <c r="CZ41" s="473">
        <v>72.005586788397338</v>
      </c>
      <c r="DA41" s="473">
        <v>97.041423721040559</v>
      </c>
      <c r="DB41" s="473">
        <v>98.021842792664842</v>
      </c>
      <c r="DC41" s="473">
        <v>98.823849181329265</v>
      </c>
      <c r="DD41" s="473">
        <v>93.861845639986953</v>
      </c>
      <c r="DE41" s="473">
        <v>95.648378055975243</v>
      </c>
      <c r="DF41" s="473">
        <v>95.250141513544406</v>
      </c>
    </row>
    <row r="42" spans="1:110" ht="12.75" hidden="1" customHeight="1" outlineLevel="1" x14ac:dyDescent="0.2">
      <c r="A42" s="473" t="s">
        <v>294</v>
      </c>
      <c r="B42" s="473">
        <v>89.644611534016747</v>
      </c>
      <c r="C42" s="473">
        <v>90.502265706322675</v>
      </c>
      <c r="D42" s="473">
        <v>90.276626845124383</v>
      </c>
      <c r="E42" s="473">
        <v>94.012554709464439</v>
      </c>
      <c r="F42" s="473">
        <v>86.695781898743263</v>
      </c>
      <c r="G42" s="473">
        <v>90.069711447422392</v>
      </c>
      <c r="H42" s="473">
        <v>89.811897053260296</v>
      </c>
      <c r="I42" s="473">
        <v>93.096963434159449</v>
      </c>
      <c r="J42" s="473">
        <v>90.526875074144655</v>
      </c>
      <c r="K42" s="473">
        <v>93.058350610790882</v>
      </c>
      <c r="L42" s="473">
        <v>90.874169471697286</v>
      </c>
      <c r="M42" s="473">
        <v>93.284944565401361</v>
      </c>
      <c r="N42" s="473">
        <v>88.869596834640788</v>
      </c>
      <c r="O42" s="473">
        <v>96.325620345631279</v>
      </c>
      <c r="P42" s="473">
        <v>95.952277860580153</v>
      </c>
      <c r="Q42" s="473">
        <v>97.217198234005664</v>
      </c>
      <c r="R42" s="473">
        <v>93.335967894218285</v>
      </c>
      <c r="S42" s="473">
        <v>90.523751065660051</v>
      </c>
      <c r="T42" s="473">
        <v>100.00000000000001</v>
      </c>
      <c r="U42" s="473">
        <v>77.25026272741259</v>
      </c>
      <c r="V42" s="473">
        <v>77.647010278888757</v>
      </c>
      <c r="W42" s="473">
        <v>78.971168764213914</v>
      </c>
      <c r="X42" s="473">
        <v>94.6175058379538</v>
      </c>
      <c r="Y42" s="473">
        <v>87.408461252532405</v>
      </c>
      <c r="Z42" s="473">
        <v>97.184015633432708</v>
      </c>
      <c r="AA42" s="473">
        <v>99.355057764991585</v>
      </c>
      <c r="AB42" s="473">
        <v>96.632437932072961</v>
      </c>
      <c r="AC42" s="473">
        <v>101.80660175023515</v>
      </c>
      <c r="AD42" s="473">
        <v>80.672945536849284</v>
      </c>
      <c r="AE42" s="473">
        <v>97.103399946084082</v>
      </c>
      <c r="AF42" s="473">
        <v>98.047733865564922</v>
      </c>
      <c r="AG42" s="473">
        <v>98.823849181329265</v>
      </c>
      <c r="AH42" s="473">
        <v>93.861845639986967</v>
      </c>
      <c r="AI42" s="473">
        <v>95.849066456840362</v>
      </c>
      <c r="AJ42" s="473">
        <v>95.077042112230643</v>
      </c>
      <c r="AL42" s="473" t="s">
        <v>294</v>
      </c>
      <c r="AM42" s="473">
        <v>88.992560894841588</v>
      </c>
      <c r="AN42" s="473">
        <v>92.11638922356228</v>
      </c>
      <c r="AO42" s="473">
        <v>97.17519222578882</v>
      </c>
      <c r="AP42" s="473">
        <v>0</v>
      </c>
      <c r="AQ42" s="473">
        <v>88.096028963019762</v>
      </c>
      <c r="AR42" s="473">
        <v>95.845976449860373</v>
      </c>
      <c r="AS42" s="473">
        <v>0</v>
      </c>
      <c r="AT42" s="473">
        <v>0</v>
      </c>
      <c r="AU42" s="473">
        <v>0</v>
      </c>
      <c r="AV42" s="473">
        <v>93.058350610790882</v>
      </c>
      <c r="AW42" s="473">
        <v>105.46977025399872</v>
      </c>
      <c r="AX42" s="473">
        <v>88.888888888888886</v>
      </c>
      <c r="AY42" s="473">
        <v>143.46556484019217</v>
      </c>
      <c r="AZ42" s="473">
        <v>95.928609478645853</v>
      </c>
      <c r="BA42" s="473">
        <v>0</v>
      </c>
      <c r="BB42" s="473">
        <v>95.928609478645853</v>
      </c>
      <c r="BC42" s="473">
        <v>99.999999999996604</v>
      </c>
      <c r="BD42" s="473">
        <v>99.999999999992539</v>
      </c>
      <c r="BE42" s="473">
        <v>99.999999999999972</v>
      </c>
      <c r="BF42" s="473">
        <v>77.426825871941631</v>
      </c>
      <c r="BG42" s="473">
        <v>0</v>
      </c>
      <c r="BH42" s="473">
        <v>78.971168764213928</v>
      </c>
      <c r="BI42" s="473">
        <v>94.6175058379538</v>
      </c>
      <c r="BJ42" s="473">
        <v>92.693518669319801</v>
      </c>
      <c r="BK42" s="473">
        <v>96.87090992062835</v>
      </c>
      <c r="BL42" s="473">
        <v>100.66334735049722</v>
      </c>
      <c r="BM42" s="473">
        <v>96.632437932072975</v>
      </c>
      <c r="BN42" s="473">
        <v>99.999999998664521</v>
      </c>
      <c r="BO42" s="473">
        <v>88.531431349556016</v>
      </c>
      <c r="BP42" s="473">
        <v>0</v>
      </c>
      <c r="BQ42" s="473">
        <v>0</v>
      </c>
      <c r="BR42" s="473">
        <v>0</v>
      </c>
      <c r="BS42" s="473">
        <v>0</v>
      </c>
      <c r="BT42" s="473">
        <v>0</v>
      </c>
      <c r="BU42" s="473">
        <v>0</v>
      </c>
      <c r="BW42" s="473" t="s">
        <v>294</v>
      </c>
      <c r="BX42" s="473">
        <v>89.989360630889152</v>
      </c>
      <c r="BY42" s="473">
        <v>90.194173053800043</v>
      </c>
      <c r="BZ42" s="473">
        <v>87.27407533962915</v>
      </c>
      <c r="CA42" s="473">
        <v>94.012554709464439</v>
      </c>
      <c r="CB42" s="473">
        <v>86.771854028679172</v>
      </c>
      <c r="CC42" s="473">
        <v>86.478722832412274</v>
      </c>
      <c r="CD42" s="473">
        <v>89.81189705326031</v>
      </c>
      <c r="CE42" s="473">
        <v>93.096963434159449</v>
      </c>
      <c r="CF42" s="473">
        <v>90.526875074144669</v>
      </c>
      <c r="CG42" s="473">
        <v>0</v>
      </c>
      <c r="CH42" s="473">
        <v>89.651967813625731</v>
      </c>
      <c r="CI42" s="473">
        <v>93.85083157306596</v>
      </c>
      <c r="CJ42" s="473">
        <v>86.272228147673417</v>
      </c>
      <c r="CK42" s="473">
        <v>96.362743153895224</v>
      </c>
      <c r="CL42" s="473">
        <v>95.952277860580153</v>
      </c>
      <c r="CM42" s="473">
        <v>97.472218673471957</v>
      </c>
      <c r="CN42" s="473">
        <v>86.04365254741144</v>
      </c>
      <c r="CO42" s="473">
        <v>86.04365254741144</v>
      </c>
      <c r="CP42" s="473">
        <v>0</v>
      </c>
      <c r="CQ42" s="473">
        <v>77.647010278888757</v>
      </c>
      <c r="CR42" s="473">
        <v>77.647010278888757</v>
      </c>
      <c r="CS42" s="473">
        <v>0</v>
      </c>
      <c r="CT42" s="473">
        <v>0</v>
      </c>
      <c r="CU42" s="473">
        <v>81.503265475386456</v>
      </c>
      <c r="CV42" s="473">
        <v>98.036772260001996</v>
      </c>
      <c r="CW42" s="473">
        <v>94.051342094210526</v>
      </c>
      <c r="CX42" s="473">
        <v>0</v>
      </c>
      <c r="CY42" s="473">
        <v>104.63661813725702</v>
      </c>
      <c r="CZ42" s="473">
        <v>75.018512601768364</v>
      </c>
      <c r="DA42" s="473">
        <v>97.103399946084082</v>
      </c>
      <c r="DB42" s="473">
        <v>98.047733865564922</v>
      </c>
      <c r="DC42" s="473">
        <v>98.823849181329265</v>
      </c>
      <c r="DD42" s="473">
        <v>93.861845639986953</v>
      </c>
      <c r="DE42" s="473">
        <v>95.849066456840362</v>
      </c>
      <c r="DF42" s="473">
        <v>95.077042112230657</v>
      </c>
    </row>
    <row r="43" spans="1:110" ht="12.75" hidden="1" customHeight="1" outlineLevel="1" x14ac:dyDescent="0.2">
      <c r="A43" s="473" t="s">
        <v>295</v>
      </c>
      <c r="B43" s="473">
        <v>90.670029147845312</v>
      </c>
      <c r="C43" s="473">
        <v>91.954675015933049</v>
      </c>
      <c r="D43" s="473">
        <v>91.542625289008811</v>
      </c>
      <c r="E43" s="473">
        <v>95.175801323139112</v>
      </c>
      <c r="F43" s="473">
        <v>88.983187916828442</v>
      </c>
      <c r="G43" s="473">
        <v>91.81225253239306</v>
      </c>
      <c r="H43" s="473">
        <v>89.281370428058295</v>
      </c>
      <c r="I43" s="473">
        <v>92.76332734059099</v>
      </c>
      <c r="J43" s="473">
        <v>92.165267795676741</v>
      </c>
      <c r="K43" s="473">
        <v>95.435132523032323</v>
      </c>
      <c r="L43" s="473">
        <v>92.296377427242305</v>
      </c>
      <c r="M43" s="473">
        <v>93.094632940932215</v>
      </c>
      <c r="N43" s="473">
        <v>91.711038178316016</v>
      </c>
      <c r="O43" s="473">
        <v>96.903772547500139</v>
      </c>
      <c r="P43" s="473">
        <v>96.64878087892707</v>
      </c>
      <c r="Q43" s="473">
        <v>97.50851921037156</v>
      </c>
      <c r="R43" s="473">
        <v>94.689472012896331</v>
      </c>
      <c r="S43" s="473">
        <v>92.437828518365919</v>
      </c>
      <c r="T43" s="473">
        <v>100.00000000000001</v>
      </c>
      <c r="U43" s="473">
        <v>77.20083258121592</v>
      </c>
      <c r="V43" s="473">
        <v>77.455115214336303</v>
      </c>
      <c r="W43" s="473">
        <v>78.971168764213914</v>
      </c>
      <c r="X43" s="473">
        <v>94.6175058379538</v>
      </c>
      <c r="Y43" s="473">
        <v>88.81069406499202</v>
      </c>
      <c r="Z43" s="473">
        <v>97.121624075649891</v>
      </c>
      <c r="AA43" s="473">
        <v>99.360931995883618</v>
      </c>
      <c r="AB43" s="473">
        <v>96.262149853846566</v>
      </c>
      <c r="AC43" s="473">
        <v>101.26656754890982</v>
      </c>
      <c r="AD43" s="473">
        <v>82.920675252569751</v>
      </c>
      <c r="AE43" s="473">
        <v>97.121307908153142</v>
      </c>
      <c r="AF43" s="473">
        <v>97.95282299040862</v>
      </c>
      <c r="AG43" s="473">
        <v>99.105072915881124</v>
      </c>
      <c r="AH43" s="473">
        <v>93.987195723376715</v>
      </c>
      <c r="AI43" s="473">
        <v>95.954282557301198</v>
      </c>
      <c r="AJ43" s="473">
        <v>95.532394192362588</v>
      </c>
      <c r="AL43" s="473" t="s">
        <v>295</v>
      </c>
      <c r="AM43" s="473">
        <v>90.012295964893781</v>
      </c>
      <c r="AN43" s="473">
        <v>92.223885396852523</v>
      </c>
      <c r="AO43" s="473">
        <v>96.720305797721366</v>
      </c>
      <c r="AP43" s="473">
        <v>0</v>
      </c>
      <c r="AQ43" s="473">
        <v>87.510047423666606</v>
      </c>
      <c r="AR43" s="473">
        <v>98.190653793231689</v>
      </c>
      <c r="AS43" s="473">
        <v>0</v>
      </c>
      <c r="AT43" s="473">
        <v>0</v>
      </c>
      <c r="AU43" s="473">
        <v>0</v>
      </c>
      <c r="AV43" s="473">
        <v>95.435132523032323</v>
      </c>
      <c r="AW43" s="473">
        <v>105.96738641895551</v>
      </c>
      <c r="AX43" s="473">
        <v>88.888888888888886</v>
      </c>
      <c r="AY43" s="473">
        <v>144.5761852173419</v>
      </c>
      <c r="AZ43" s="473">
        <v>95.928609478645853</v>
      </c>
      <c r="BA43" s="473">
        <v>0</v>
      </c>
      <c r="BB43" s="473">
        <v>95.928609478645853</v>
      </c>
      <c r="BC43" s="473">
        <v>99.999999999996604</v>
      </c>
      <c r="BD43" s="473">
        <v>99.999999999992539</v>
      </c>
      <c r="BE43" s="473">
        <v>99.999999999999972</v>
      </c>
      <c r="BF43" s="473">
        <v>77.426825871941631</v>
      </c>
      <c r="BG43" s="473">
        <v>0</v>
      </c>
      <c r="BH43" s="473">
        <v>78.971168764213928</v>
      </c>
      <c r="BI43" s="473">
        <v>94.6175058379538</v>
      </c>
      <c r="BJ43" s="473">
        <v>95.29537177218775</v>
      </c>
      <c r="BK43" s="473">
        <v>97.908367788290931</v>
      </c>
      <c r="BL43" s="473">
        <v>100.66334735049722</v>
      </c>
      <c r="BM43" s="473">
        <v>96.26214985384658</v>
      </c>
      <c r="BN43" s="473">
        <v>99.999999998664521</v>
      </c>
      <c r="BO43" s="473">
        <v>92.712785026947216</v>
      </c>
      <c r="BP43" s="473">
        <v>0</v>
      </c>
      <c r="BQ43" s="473">
        <v>0</v>
      </c>
      <c r="BR43" s="473">
        <v>0</v>
      </c>
      <c r="BS43" s="473">
        <v>0</v>
      </c>
      <c r="BT43" s="473">
        <v>0</v>
      </c>
      <c r="BU43" s="473">
        <v>0</v>
      </c>
      <c r="BW43" s="473" t="s">
        <v>295</v>
      </c>
      <c r="BX43" s="473">
        <v>90.996406652318925</v>
      </c>
      <c r="BY43" s="473">
        <v>91.930423187787042</v>
      </c>
      <c r="BZ43" s="473">
        <v>89.337724452775646</v>
      </c>
      <c r="CA43" s="473">
        <v>95.175801323139112</v>
      </c>
      <c r="CB43" s="473">
        <v>90.820435679440919</v>
      </c>
      <c r="CC43" s="473">
        <v>87.861870391222524</v>
      </c>
      <c r="CD43" s="473">
        <v>89.28137042805831</v>
      </c>
      <c r="CE43" s="473">
        <v>92.763327340591005</v>
      </c>
      <c r="CF43" s="473">
        <v>92.165267795676755</v>
      </c>
      <c r="CG43" s="473">
        <v>0</v>
      </c>
      <c r="CH43" s="473">
        <v>91.173638543376313</v>
      </c>
      <c r="CI43" s="473">
        <v>93.635874983887945</v>
      </c>
      <c r="CJ43" s="473">
        <v>89.195362064115386</v>
      </c>
      <c r="CK43" s="473">
        <v>96.964365480676776</v>
      </c>
      <c r="CL43" s="473">
        <v>96.64878087892707</v>
      </c>
      <c r="CM43" s="473">
        <v>97.803012853369793</v>
      </c>
      <c r="CN43" s="473">
        <v>88.88015539923947</v>
      </c>
      <c r="CO43" s="473">
        <v>88.88015539923947</v>
      </c>
      <c r="CP43" s="473">
        <v>0</v>
      </c>
      <c r="CQ43" s="473">
        <v>77.455115214336303</v>
      </c>
      <c r="CR43" s="473">
        <v>77.455115214336303</v>
      </c>
      <c r="CS43" s="473">
        <v>0</v>
      </c>
      <c r="CT43" s="473">
        <v>0</v>
      </c>
      <c r="CU43" s="473">
        <v>81.596483121508086</v>
      </c>
      <c r="CV43" s="473">
        <v>96.643507171972658</v>
      </c>
      <c r="CW43" s="473">
        <v>94.093921836624105</v>
      </c>
      <c r="CX43" s="473">
        <v>0</v>
      </c>
      <c r="CY43" s="473">
        <v>103.3858310675009</v>
      </c>
      <c r="CZ43" s="473">
        <v>75.563619471377478</v>
      </c>
      <c r="DA43" s="473">
        <v>97.121307908153128</v>
      </c>
      <c r="DB43" s="473">
        <v>97.95282299040862</v>
      </c>
      <c r="DC43" s="473">
        <v>99.105072915881124</v>
      </c>
      <c r="DD43" s="473">
        <v>93.987195723376672</v>
      </c>
      <c r="DE43" s="473">
        <v>95.954282557301198</v>
      </c>
      <c r="DF43" s="473">
        <v>95.532394192362574</v>
      </c>
    </row>
    <row r="44" spans="1:110" ht="12.75" hidden="1" customHeight="1" outlineLevel="1" x14ac:dyDescent="0.2">
      <c r="A44" s="473" t="s">
        <v>296</v>
      </c>
      <c r="B44" s="473">
        <v>92.107755936294339</v>
      </c>
      <c r="C44" s="473">
        <v>92.447240108419322</v>
      </c>
      <c r="D44" s="473">
        <v>92.65461100676545</v>
      </c>
      <c r="E44" s="473">
        <v>95.953821400225408</v>
      </c>
      <c r="F44" s="473">
        <v>87.826912979065042</v>
      </c>
      <c r="G44" s="473">
        <v>94.177506933601805</v>
      </c>
      <c r="H44" s="473">
        <v>90.159908238069974</v>
      </c>
      <c r="I44" s="473">
        <v>95.66699253033606</v>
      </c>
      <c r="J44" s="473">
        <v>92.297892303074363</v>
      </c>
      <c r="K44" s="473">
        <v>97.353620346151089</v>
      </c>
      <c r="L44" s="473">
        <v>93.630852620615499</v>
      </c>
      <c r="M44" s="473">
        <v>92.852746703385606</v>
      </c>
      <c r="N44" s="473">
        <v>94.574531079369166</v>
      </c>
      <c r="O44" s="473">
        <v>96.407265948457194</v>
      </c>
      <c r="P44" s="473">
        <v>96.290628281890378</v>
      </c>
      <c r="Q44" s="473">
        <v>96.665440496575755</v>
      </c>
      <c r="R44" s="473">
        <v>95.120249384054048</v>
      </c>
      <c r="S44" s="473">
        <v>93.042627917459711</v>
      </c>
      <c r="T44" s="473">
        <v>100.00000000000001</v>
      </c>
      <c r="U44" s="473">
        <v>83.898120551486585</v>
      </c>
      <c r="V44" s="473">
        <v>82.680142205948883</v>
      </c>
      <c r="W44" s="473">
        <v>89.139580899235753</v>
      </c>
      <c r="X44" s="473">
        <v>99.999999998360991</v>
      </c>
      <c r="Y44" s="473">
        <v>90.625638141597634</v>
      </c>
      <c r="Z44" s="473">
        <v>98.983714657220901</v>
      </c>
      <c r="AA44" s="473">
        <v>99.409149953759538</v>
      </c>
      <c r="AB44" s="473">
        <v>96.262149853846566</v>
      </c>
      <c r="AC44" s="473">
        <v>101.26656754890982</v>
      </c>
      <c r="AD44" s="473">
        <v>85.508870166413644</v>
      </c>
      <c r="AE44" s="473">
        <v>98.583712207693594</v>
      </c>
      <c r="AF44" s="473">
        <v>99.709110162462906</v>
      </c>
      <c r="AG44" s="473">
        <v>97.187846738560125</v>
      </c>
      <c r="AH44" s="473">
        <v>97.363779127500166</v>
      </c>
      <c r="AI44" s="473">
        <v>95.840644357294323</v>
      </c>
      <c r="AJ44" s="473">
        <v>99.494550558179483</v>
      </c>
      <c r="AL44" s="473" t="s">
        <v>296</v>
      </c>
      <c r="AM44" s="473">
        <v>91.423473564799423</v>
      </c>
      <c r="AN44" s="473">
        <v>91.447708003713942</v>
      </c>
      <c r="AO44" s="473">
        <v>94.845591890592189</v>
      </c>
      <c r="AP44" s="473">
        <v>0</v>
      </c>
      <c r="AQ44" s="473">
        <v>86.994281486731012</v>
      </c>
      <c r="AR44" s="473">
        <v>98.190653793231689</v>
      </c>
      <c r="AS44" s="473">
        <v>0</v>
      </c>
      <c r="AT44" s="473">
        <v>0</v>
      </c>
      <c r="AU44" s="473">
        <v>0</v>
      </c>
      <c r="AV44" s="473">
        <v>97.353620346151104</v>
      </c>
      <c r="AW44" s="473">
        <v>115.8201864850999</v>
      </c>
      <c r="AX44" s="473">
        <v>88.888888888888886</v>
      </c>
      <c r="AY44" s="473">
        <v>166.5664686849064</v>
      </c>
      <c r="AZ44" s="473">
        <v>95.928609478645853</v>
      </c>
      <c r="BA44" s="473">
        <v>0</v>
      </c>
      <c r="BB44" s="473">
        <v>95.928609478645853</v>
      </c>
      <c r="BC44" s="473">
        <v>99.999999999996604</v>
      </c>
      <c r="BD44" s="473">
        <v>99.999999999992539</v>
      </c>
      <c r="BE44" s="473">
        <v>99.999999999999972</v>
      </c>
      <c r="BF44" s="473">
        <v>86.028559103731197</v>
      </c>
      <c r="BG44" s="473">
        <v>0</v>
      </c>
      <c r="BH44" s="473">
        <v>89.139580899235753</v>
      </c>
      <c r="BI44" s="473">
        <v>99.999999998360991</v>
      </c>
      <c r="BJ44" s="473">
        <v>95.334321229038196</v>
      </c>
      <c r="BK44" s="473">
        <v>97.908367788290931</v>
      </c>
      <c r="BL44" s="473">
        <v>100.66334735049722</v>
      </c>
      <c r="BM44" s="473">
        <v>96.26214985384658</v>
      </c>
      <c r="BN44" s="473">
        <v>99.999999998664521</v>
      </c>
      <c r="BO44" s="473">
        <v>92.878518652811138</v>
      </c>
      <c r="BP44" s="473">
        <v>0</v>
      </c>
      <c r="BQ44" s="473">
        <v>0</v>
      </c>
      <c r="BR44" s="473">
        <v>0</v>
      </c>
      <c r="BS44" s="473">
        <v>0</v>
      </c>
      <c r="BT44" s="473">
        <v>0</v>
      </c>
      <c r="BU44" s="473">
        <v>0</v>
      </c>
      <c r="BW44" s="473" t="s">
        <v>296</v>
      </c>
      <c r="BX44" s="473">
        <v>92.48726786912529</v>
      </c>
      <c r="BY44" s="473">
        <v>92.735850251298757</v>
      </c>
      <c r="BZ44" s="473">
        <v>91.833574220821248</v>
      </c>
      <c r="CA44" s="473">
        <v>95.953821400225408</v>
      </c>
      <c r="CB44" s="473">
        <v>89.207444635589198</v>
      </c>
      <c r="CC44" s="473">
        <v>91.68956983900658</v>
      </c>
      <c r="CD44" s="473">
        <v>90.159908238069974</v>
      </c>
      <c r="CE44" s="473">
        <v>95.66699253033606</v>
      </c>
      <c r="CF44" s="473">
        <v>92.297892303074377</v>
      </c>
      <c r="CG44" s="473">
        <v>0</v>
      </c>
      <c r="CH44" s="473">
        <v>92.031525156463616</v>
      </c>
      <c r="CI44" s="473">
        <v>93.363298873196328</v>
      </c>
      <c r="CJ44" s="473">
        <v>90.972076429022735</v>
      </c>
      <c r="CK44" s="473">
        <v>96.448036269649776</v>
      </c>
      <c r="CL44" s="473">
        <v>96.290628281890378</v>
      </c>
      <c r="CM44" s="473">
        <v>96.850204311468303</v>
      </c>
      <c r="CN44" s="473">
        <v>89.78078572568775</v>
      </c>
      <c r="CO44" s="473">
        <v>89.78078572568775</v>
      </c>
      <c r="CP44" s="473">
        <v>0</v>
      </c>
      <c r="CQ44" s="473">
        <v>82.680142205948883</v>
      </c>
      <c r="CR44" s="473">
        <v>82.680142205948883</v>
      </c>
      <c r="CS44" s="473">
        <v>0</v>
      </c>
      <c r="CT44" s="473">
        <v>0</v>
      </c>
      <c r="CU44" s="473">
        <v>85.320492632535675</v>
      </c>
      <c r="CV44" s="473">
        <v>100.21813251106416</v>
      </c>
      <c r="CW44" s="473">
        <v>94.317398382159269</v>
      </c>
      <c r="CX44" s="473">
        <v>0</v>
      </c>
      <c r="CY44" s="473">
        <v>103.3858310675009</v>
      </c>
      <c r="CZ44" s="473">
        <v>80.111237448886428</v>
      </c>
      <c r="DA44" s="473">
        <v>98.583712207693594</v>
      </c>
      <c r="DB44" s="473">
        <v>99.709110162462906</v>
      </c>
      <c r="DC44" s="473">
        <v>97.187846738560125</v>
      </c>
      <c r="DD44" s="473">
        <v>97.363779127500123</v>
      </c>
      <c r="DE44" s="473">
        <v>95.840644357294323</v>
      </c>
      <c r="DF44" s="473">
        <v>99.494550558179483</v>
      </c>
    </row>
    <row r="45" spans="1:110" ht="12.75" hidden="1" customHeight="1" outlineLevel="1" x14ac:dyDescent="0.2">
      <c r="A45" s="473" t="s">
        <v>297</v>
      </c>
      <c r="B45" s="473">
        <v>93.705196587786958</v>
      </c>
      <c r="C45" s="473">
        <v>93.584121358701537</v>
      </c>
      <c r="D45" s="473">
        <v>94.237593472203514</v>
      </c>
      <c r="E45" s="473">
        <v>96.38018705647147</v>
      </c>
      <c r="F45" s="473">
        <v>88.924136720962153</v>
      </c>
      <c r="G45" s="473">
        <v>95.266896878886115</v>
      </c>
      <c r="H45" s="473">
        <v>90.732266085980271</v>
      </c>
      <c r="I45" s="473">
        <v>95.843726894703209</v>
      </c>
      <c r="J45" s="473">
        <v>94.199930111634558</v>
      </c>
      <c r="K45" s="473">
        <v>97.585857647095452</v>
      </c>
      <c r="L45" s="473">
        <v>98.330525467531245</v>
      </c>
      <c r="M45" s="473">
        <v>93.336562220239713</v>
      </c>
      <c r="N45" s="473">
        <v>102.8592245739782</v>
      </c>
      <c r="O45" s="473">
        <v>96.406250505827899</v>
      </c>
      <c r="P45" s="473">
        <v>96.289101136080973</v>
      </c>
      <c r="Q45" s="473">
        <v>96.665440496575755</v>
      </c>
      <c r="R45" s="473">
        <v>96.331317758916938</v>
      </c>
      <c r="S45" s="473">
        <v>94.776042777369412</v>
      </c>
      <c r="T45" s="473">
        <v>100.00000000000001</v>
      </c>
      <c r="U45" s="473">
        <v>90.790607192120902</v>
      </c>
      <c r="V45" s="473">
        <v>84.835057299231124</v>
      </c>
      <c r="W45" s="473">
        <v>101.13520440468938</v>
      </c>
      <c r="X45" s="473">
        <v>99.999999998360991</v>
      </c>
      <c r="Y45" s="473">
        <v>91.221618991955552</v>
      </c>
      <c r="Z45" s="473">
        <v>99.020530764501345</v>
      </c>
      <c r="AA45" s="473">
        <v>99.458420869713763</v>
      </c>
      <c r="AB45" s="473">
        <v>97.330107038461833</v>
      </c>
      <c r="AC45" s="473">
        <v>100.96027755504184</v>
      </c>
      <c r="AD45" s="473">
        <v>86.357663788991559</v>
      </c>
      <c r="AE45" s="473">
        <v>98.556439364739319</v>
      </c>
      <c r="AF45" s="473">
        <v>99.634093122193576</v>
      </c>
      <c r="AG45" s="473">
        <v>97.187846738560125</v>
      </c>
      <c r="AH45" s="473">
        <v>97.255378171084914</v>
      </c>
      <c r="AI45" s="473">
        <v>95.943727606848526</v>
      </c>
      <c r="AJ45" s="473">
        <v>99.478564183325915</v>
      </c>
      <c r="AL45" s="473" t="s">
        <v>297</v>
      </c>
      <c r="AM45" s="473">
        <v>93.783152170202342</v>
      </c>
      <c r="AN45" s="473">
        <v>92.756894911350926</v>
      </c>
      <c r="AO45" s="473">
        <v>96.194878865902098</v>
      </c>
      <c r="AP45" s="473">
        <v>0</v>
      </c>
      <c r="AQ45" s="473">
        <v>88.610551423888097</v>
      </c>
      <c r="AR45" s="473">
        <v>99.039131923973756</v>
      </c>
      <c r="AS45" s="473">
        <v>0</v>
      </c>
      <c r="AT45" s="473">
        <v>0</v>
      </c>
      <c r="AU45" s="473">
        <v>0</v>
      </c>
      <c r="AV45" s="473">
        <v>97.585857647095452</v>
      </c>
      <c r="AW45" s="473">
        <v>114.72543092219496</v>
      </c>
      <c r="AX45" s="473">
        <v>88.888888888888886</v>
      </c>
      <c r="AY45" s="473">
        <v>164.12310385517699</v>
      </c>
      <c r="AZ45" s="473">
        <v>95.928609478645853</v>
      </c>
      <c r="BA45" s="473">
        <v>0</v>
      </c>
      <c r="BB45" s="473">
        <v>95.928609478645853</v>
      </c>
      <c r="BC45" s="473">
        <v>99.999999999996604</v>
      </c>
      <c r="BD45" s="473">
        <v>99.999999999992539</v>
      </c>
      <c r="BE45" s="473">
        <v>99.999999999999972</v>
      </c>
      <c r="BF45" s="473">
        <v>95.287111828915741</v>
      </c>
      <c r="BG45" s="473">
        <v>0</v>
      </c>
      <c r="BH45" s="473">
        <v>101.13520440468938</v>
      </c>
      <c r="BI45" s="473">
        <v>99.999999998360991</v>
      </c>
      <c r="BJ45" s="473">
        <v>95.362872171840834</v>
      </c>
      <c r="BK45" s="473">
        <v>98.15538156630582</v>
      </c>
      <c r="BL45" s="473">
        <v>100.66334735049722</v>
      </c>
      <c r="BM45" s="473">
        <v>97.330107038461833</v>
      </c>
      <c r="BN45" s="473">
        <v>99.999999998664521</v>
      </c>
      <c r="BO45" s="473">
        <v>92.598490054299489</v>
      </c>
      <c r="BP45" s="473">
        <v>0</v>
      </c>
      <c r="BQ45" s="473">
        <v>0</v>
      </c>
      <c r="BR45" s="473">
        <v>0</v>
      </c>
      <c r="BS45" s="473">
        <v>0</v>
      </c>
      <c r="BT45" s="473">
        <v>0</v>
      </c>
      <c r="BU45" s="473">
        <v>0</v>
      </c>
      <c r="BW45" s="473" t="s">
        <v>297</v>
      </c>
      <c r="BX45" s="473">
        <v>93.776338801739726</v>
      </c>
      <c r="BY45" s="473">
        <v>93.837655520852735</v>
      </c>
      <c r="BZ45" s="473">
        <v>93.494433357001071</v>
      </c>
      <c r="CA45" s="473">
        <v>96.38018705647147</v>
      </c>
      <c r="CB45" s="473">
        <v>90.020559942433593</v>
      </c>
      <c r="CC45" s="473">
        <v>92.914322898642169</v>
      </c>
      <c r="CD45" s="473">
        <v>90.732266085980271</v>
      </c>
      <c r="CE45" s="473">
        <v>95.843726894703209</v>
      </c>
      <c r="CF45" s="473">
        <v>94.199930111634572</v>
      </c>
      <c r="CG45" s="473">
        <v>0</v>
      </c>
      <c r="CH45" s="473">
        <v>97.260981310276776</v>
      </c>
      <c r="CI45" s="473">
        <v>93.909032384312312</v>
      </c>
      <c r="CJ45" s="473">
        <v>100.0440763765381</v>
      </c>
      <c r="CK45" s="473">
        <v>96.446957692536671</v>
      </c>
      <c r="CL45" s="473">
        <v>96.289101136080973</v>
      </c>
      <c r="CM45" s="473">
        <v>96.850204311468303</v>
      </c>
      <c r="CN45" s="473">
        <v>92.319657639288167</v>
      </c>
      <c r="CO45" s="473">
        <v>92.319657639288167</v>
      </c>
      <c r="CP45" s="473">
        <v>0</v>
      </c>
      <c r="CQ45" s="473">
        <v>84.835057299231124</v>
      </c>
      <c r="CR45" s="473">
        <v>84.835057299231124</v>
      </c>
      <c r="CS45" s="473">
        <v>0</v>
      </c>
      <c r="CT45" s="473">
        <v>0</v>
      </c>
      <c r="CU45" s="473">
        <v>86.474511041136083</v>
      </c>
      <c r="CV45" s="473">
        <v>99.986197578318809</v>
      </c>
      <c r="CW45" s="473">
        <v>94.566663526056701</v>
      </c>
      <c r="CX45" s="473">
        <v>0</v>
      </c>
      <c r="CY45" s="473">
        <v>102.73504583528639</v>
      </c>
      <c r="CZ45" s="473">
        <v>81.821539724895544</v>
      </c>
      <c r="DA45" s="473">
        <v>98.556439364739319</v>
      </c>
      <c r="DB45" s="473">
        <v>99.634093122193548</v>
      </c>
      <c r="DC45" s="473">
        <v>97.187846738560125</v>
      </c>
      <c r="DD45" s="473">
        <v>97.255378171084914</v>
      </c>
      <c r="DE45" s="473">
        <v>95.943727606848512</v>
      </c>
      <c r="DF45" s="473">
        <v>99.478564183325915</v>
      </c>
    </row>
    <row r="46" spans="1:110" ht="12.75" hidden="1" customHeight="1" outlineLevel="1" x14ac:dyDescent="0.2">
      <c r="A46" s="473" t="s">
        <v>298</v>
      </c>
      <c r="B46" s="473">
        <v>94.006005408986226</v>
      </c>
      <c r="C46" s="473">
        <v>94.164450977491384</v>
      </c>
      <c r="D46" s="473">
        <v>93.969825839523253</v>
      </c>
      <c r="E46" s="473">
        <v>97.118441519386636</v>
      </c>
      <c r="F46" s="473">
        <v>90.77495934241125</v>
      </c>
      <c r="G46" s="473">
        <v>96.051146297966937</v>
      </c>
      <c r="H46" s="473">
        <v>90.068152981582202</v>
      </c>
      <c r="I46" s="473">
        <v>96.039324380033079</v>
      </c>
      <c r="J46" s="473">
        <v>94.703281757182708</v>
      </c>
      <c r="K46" s="473">
        <v>99.109296545105423</v>
      </c>
      <c r="L46" s="473">
        <v>97.600998480138557</v>
      </c>
      <c r="M46" s="473">
        <v>93.577839198218541</v>
      </c>
      <c r="N46" s="473">
        <v>101.13434277968626</v>
      </c>
      <c r="O46" s="473">
        <v>97.274842277177399</v>
      </c>
      <c r="P46" s="473">
        <v>96.963767324265774</v>
      </c>
      <c r="Q46" s="473">
        <v>97.981854604398322</v>
      </c>
      <c r="R46" s="473">
        <v>97.021874229036982</v>
      </c>
      <c r="S46" s="473">
        <v>95.766980894171994</v>
      </c>
      <c r="T46" s="473">
        <v>100.00000000000001</v>
      </c>
      <c r="U46" s="473">
        <v>90.399766640112318</v>
      </c>
      <c r="V46" s="473">
        <v>86.220808591497402</v>
      </c>
      <c r="W46" s="473">
        <v>98.573925022097754</v>
      </c>
      <c r="X46" s="473">
        <v>99.999999998360991</v>
      </c>
      <c r="Y46" s="473">
        <v>91.152786280285781</v>
      </c>
      <c r="Z46" s="473">
        <v>98.735577793225204</v>
      </c>
      <c r="AA46" s="473">
        <v>100.08170016188345</v>
      </c>
      <c r="AB46" s="473">
        <v>98.3980642230771</v>
      </c>
      <c r="AC46" s="473">
        <v>100.34302776902651</v>
      </c>
      <c r="AD46" s="473">
        <v>86.220711879899582</v>
      </c>
      <c r="AE46" s="473">
        <v>98.713246514369175</v>
      </c>
      <c r="AF46" s="473">
        <v>99.376773009337754</v>
      </c>
      <c r="AG46" s="473">
        <v>97.828500567842411</v>
      </c>
      <c r="AH46" s="473">
        <v>97.279788172690914</v>
      </c>
      <c r="AI46" s="473">
        <v>96.973827869620465</v>
      </c>
      <c r="AJ46" s="473">
        <v>99.879705305949287</v>
      </c>
      <c r="AL46" s="473" t="s">
        <v>298</v>
      </c>
      <c r="AM46" s="473">
        <v>93.913549232331746</v>
      </c>
      <c r="AN46" s="473">
        <v>94.026822225532285</v>
      </c>
      <c r="AO46" s="473">
        <v>96.799563253173389</v>
      </c>
      <c r="AP46" s="473">
        <v>0</v>
      </c>
      <c r="AQ46" s="473">
        <v>91.108603508289633</v>
      </c>
      <c r="AR46" s="473">
        <v>97.053268628982636</v>
      </c>
      <c r="AS46" s="473">
        <v>0</v>
      </c>
      <c r="AT46" s="473">
        <v>0</v>
      </c>
      <c r="AU46" s="473">
        <v>0</v>
      </c>
      <c r="AV46" s="473">
        <v>99.109296545105423</v>
      </c>
      <c r="AW46" s="473">
        <v>99.000760109560488</v>
      </c>
      <c r="AX46" s="473">
        <v>88.888888888888886</v>
      </c>
      <c r="AY46" s="473">
        <v>129.02749993724575</v>
      </c>
      <c r="AZ46" s="473">
        <v>95.928609478645853</v>
      </c>
      <c r="BA46" s="473">
        <v>0</v>
      </c>
      <c r="BB46" s="473">
        <v>95.928609478645853</v>
      </c>
      <c r="BC46" s="473">
        <v>99.999999999996604</v>
      </c>
      <c r="BD46" s="473">
        <v>99.999999999992539</v>
      </c>
      <c r="BE46" s="473">
        <v>99.999999999999972</v>
      </c>
      <c r="BF46" s="473">
        <v>93.822331451423508</v>
      </c>
      <c r="BG46" s="473">
        <v>0</v>
      </c>
      <c r="BH46" s="473">
        <v>98.573925022097754</v>
      </c>
      <c r="BI46" s="473">
        <v>99.999999998360991</v>
      </c>
      <c r="BJ46" s="473">
        <v>95.356509976755333</v>
      </c>
      <c r="BK46" s="473">
        <v>98.15538156630582</v>
      </c>
      <c r="BL46" s="473">
        <v>100.66334735049722</v>
      </c>
      <c r="BM46" s="473">
        <v>98.3980642230771</v>
      </c>
      <c r="BN46" s="473">
        <v>99.999999998664521</v>
      </c>
      <c r="BO46" s="473">
        <v>92.307260311847386</v>
      </c>
      <c r="BP46" s="473">
        <v>0</v>
      </c>
      <c r="BQ46" s="473">
        <v>0</v>
      </c>
      <c r="BR46" s="473">
        <v>0</v>
      </c>
      <c r="BS46" s="473">
        <v>0</v>
      </c>
      <c r="BT46" s="473">
        <v>0</v>
      </c>
      <c r="BU46" s="473">
        <v>0</v>
      </c>
      <c r="BW46" s="473" t="s">
        <v>298</v>
      </c>
      <c r="BX46" s="473">
        <v>94.149152692136582</v>
      </c>
      <c r="BY46" s="473">
        <v>94.255224698881932</v>
      </c>
      <c r="BZ46" s="473">
        <v>92.829992734587037</v>
      </c>
      <c r="CA46" s="473">
        <v>97.11844151938665</v>
      </c>
      <c r="CB46" s="473">
        <v>91.250397647719936</v>
      </c>
      <c r="CC46" s="473">
        <v>95.430742166450301</v>
      </c>
      <c r="CD46" s="473">
        <v>90.068152981582202</v>
      </c>
      <c r="CE46" s="473">
        <v>96.039324380033079</v>
      </c>
      <c r="CF46" s="473">
        <v>94.703281757182722</v>
      </c>
      <c r="CG46" s="473">
        <v>0</v>
      </c>
      <c r="CH46" s="473">
        <v>97.397871087497592</v>
      </c>
      <c r="CI46" s="473">
        <v>94.180772625783518</v>
      </c>
      <c r="CJ46" s="473">
        <v>100.0440763765381</v>
      </c>
      <c r="CK46" s="473">
        <v>97.350437519889482</v>
      </c>
      <c r="CL46" s="473">
        <v>96.963767324265774</v>
      </c>
      <c r="CM46" s="473">
        <v>98.35073434258635</v>
      </c>
      <c r="CN46" s="473">
        <v>93.750908473476997</v>
      </c>
      <c r="CO46" s="473">
        <v>93.750908473476997</v>
      </c>
      <c r="CP46" s="473">
        <v>0</v>
      </c>
      <c r="CQ46" s="473">
        <v>86.220808591497402</v>
      </c>
      <c r="CR46" s="473">
        <v>86.220808591497402</v>
      </c>
      <c r="CS46" s="473">
        <v>0</v>
      </c>
      <c r="CT46" s="473">
        <v>0</v>
      </c>
      <c r="CU46" s="473">
        <v>86.343208267334518</v>
      </c>
      <c r="CV46" s="473">
        <v>99.432188018891537</v>
      </c>
      <c r="CW46" s="473">
        <v>97.664256570559886</v>
      </c>
      <c r="CX46" s="473">
        <v>0</v>
      </c>
      <c r="CY46" s="473">
        <v>101.13428644135335</v>
      </c>
      <c r="CZ46" s="473">
        <v>81.713731117611346</v>
      </c>
      <c r="DA46" s="473">
        <v>98.713246514369175</v>
      </c>
      <c r="DB46" s="473">
        <v>99.376773009337754</v>
      </c>
      <c r="DC46" s="473">
        <v>97.828500567842411</v>
      </c>
      <c r="DD46" s="473">
        <v>97.2797881726909</v>
      </c>
      <c r="DE46" s="473">
        <v>96.97382786962045</v>
      </c>
      <c r="DF46" s="473">
        <v>99.879705305949287</v>
      </c>
    </row>
    <row r="47" spans="1:110" ht="12.75" hidden="1" customHeight="1" outlineLevel="1" x14ac:dyDescent="0.2">
      <c r="A47" s="473" t="s">
        <v>299</v>
      </c>
      <c r="B47" s="473">
        <v>94.545364324758367</v>
      </c>
      <c r="C47" s="473">
        <v>93.909342449015753</v>
      </c>
      <c r="D47" s="473">
        <v>92.742042018609155</v>
      </c>
      <c r="E47" s="473">
        <v>97.609759498533037</v>
      </c>
      <c r="F47" s="473">
        <v>90.0054193240708</v>
      </c>
      <c r="G47" s="473">
        <v>97.078692780108895</v>
      </c>
      <c r="H47" s="473">
        <v>90.66347615161979</v>
      </c>
      <c r="I47" s="473">
        <v>96.711366324399947</v>
      </c>
      <c r="J47" s="473">
        <v>94.436845494123318</v>
      </c>
      <c r="K47" s="473">
        <v>99.901055444114007</v>
      </c>
      <c r="L47" s="473">
        <v>97.564380157317103</v>
      </c>
      <c r="M47" s="473">
        <v>94.614389990775763</v>
      </c>
      <c r="N47" s="473">
        <v>100.1264208396087</v>
      </c>
      <c r="O47" s="473">
        <v>97.330194888328975</v>
      </c>
      <c r="P47" s="473">
        <v>97.105189237213324</v>
      </c>
      <c r="Q47" s="473">
        <v>97.814046259219566</v>
      </c>
      <c r="R47" s="473">
        <v>96.942692823033298</v>
      </c>
      <c r="S47" s="473">
        <v>95.65469161837801</v>
      </c>
      <c r="T47" s="473">
        <v>100.00000000000001</v>
      </c>
      <c r="U47" s="473">
        <v>95.676996729939432</v>
      </c>
      <c r="V47" s="473">
        <v>87.449839485929047</v>
      </c>
      <c r="W47" s="473">
        <v>105.44698976236815</v>
      </c>
      <c r="X47" s="473">
        <v>99.999999998360991</v>
      </c>
      <c r="Y47" s="473">
        <v>91.571149591415221</v>
      </c>
      <c r="Z47" s="473">
        <v>98.849546141536123</v>
      </c>
      <c r="AA47" s="473">
        <v>100.43255177046224</v>
      </c>
      <c r="AB47" s="473">
        <v>98.3980642230771</v>
      </c>
      <c r="AC47" s="473">
        <v>99.704321028783426</v>
      </c>
      <c r="AD47" s="473">
        <v>86.911283262725505</v>
      </c>
      <c r="AE47" s="473">
        <v>98.675631572961734</v>
      </c>
      <c r="AF47" s="473">
        <v>99.157005032451096</v>
      </c>
      <c r="AG47" s="473">
        <v>98.803629015171495</v>
      </c>
      <c r="AH47" s="473">
        <v>99.047787841154147</v>
      </c>
      <c r="AI47" s="473">
        <v>96.970873799059447</v>
      </c>
      <c r="AJ47" s="473">
        <v>100.61859761532199</v>
      </c>
      <c r="AL47" s="473" t="s">
        <v>299</v>
      </c>
      <c r="AM47" s="473">
        <v>95.632995421583558</v>
      </c>
      <c r="AN47" s="473">
        <v>94.080408255542508</v>
      </c>
      <c r="AO47" s="473">
        <v>96.378860317048023</v>
      </c>
      <c r="AP47" s="473">
        <v>0</v>
      </c>
      <c r="AQ47" s="473">
        <v>91.108603508289633</v>
      </c>
      <c r="AR47" s="473">
        <v>98.362612217049232</v>
      </c>
      <c r="AS47" s="473">
        <v>0</v>
      </c>
      <c r="AT47" s="473">
        <v>0</v>
      </c>
      <c r="AU47" s="473">
        <v>0</v>
      </c>
      <c r="AV47" s="473">
        <v>99.901055444114007</v>
      </c>
      <c r="AW47" s="473">
        <v>93.161389168540467</v>
      </c>
      <c r="AX47" s="473">
        <v>88.888888888888886</v>
      </c>
      <c r="AY47" s="473">
        <v>89.755387133190268</v>
      </c>
      <c r="AZ47" s="473">
        <v>95.928609478645853</v>
      </c>
      <c r="BA47" s="473">
        <v>0</v>
      </c>
      <c r="BB47" s="473">
        <v>95.928609478645853</v>
      </c>
      <c r="BC47" s="473">
        <v>99.999999999996604</v>
      </c>
      <c r="BD47" s="473">
        <v>99.999999999992539</v>
      </c>
      <c r="BE47" s="473">
        <v>99.999999999999972</v>
      </c>
      <c r="BF47" s="473">
        <v>100.1513234216236</v>
      </c>
      <c r="BG47" s="473">
        <v>0</v>
      </c>
      <c r="BH47" s="473">
        <v>105.44698976236815</v>
      </c>
      <c r="BI47" s="473">
        <v>99.999999998360991</v>
      </c>
      <c r="BJ47" s="473">
        <v>95.356314374639666</v>
      </c>
      <c r="BK47" s="473">
        <v>98.105978810702837</v>
      </c>
      <c r="BL47" s="473">
        <v>100.66334735049722</v>
      </c>
      <c r="BM47" s="473">
        <v>98.3980642230771</v>
      </c>
      <c r="BN47" s="473">
        <v>99.999999998664521</v>
      </c>
      <c r="BO47" s="473">
        <v>92.318461455787855</v>
      </c>
      <c r="BP47" s="473">
        <v>0</v>
      </c>
      <c r="BQ47" s="473">
        <v>0</v>
      </c>
      <c r="BR47" s="473">
        <v>0</v>
      </c>
      <c r="BS47" s="473">
        <v>0</v>
      </c>
      <c r="BT47" s="473">
        <v>0</v>
      </c>
      <c r="BU47" s="473">
        <v>0</v>
      </c>
      <c r="BW47" s="473" t="s">
        <v>299</v>
      </c>
      <c r="BX47" s="473">
        <v>94.19813617245336</v>
      </c>
      <c r="BY47" s="473">
        <v>93.921242124093169</v>
      </c>
      <c r="BZ47" s="473">
        <v>91.232842014120806</v>
      </c>
      <c r="CA47" s="473">
        <v>97.609759498533023</v>
      </c>
      <c r="CB47" s="473">
        <v>89.951308162474689</v>
      </c>
      <c r="CC47" s="473">
        <v>96.231613177818403</v>
      </c>
      <c r="CD47" s="473">
        <v>90.66347615161979</v>
      </c>
      <c r="CE47" s="473">
        <v>96.711366324399947</v>
      </c>
      <c r="CF47" s="473">
        <v>94.436845494123332</v>
      </c>
      <c r="CG47" s="473">
        <v>0</v>
      </c>
      <c r="CH47" s="473">
        <v>97.794166440119355</v>
      </c>
      <c r="CI47" s="473">
        <v>95.349979655666502</v>
      </c>
      <c r="CJ47" s="473">
        <v>99.776941443705269</v>
      </c>
      <c r="CK47" s="473">
        <v>97.407464216900252</v>
      </c>
      <c r="CL47" s="473">
        <v>97.105189237213338</v>
      </c>
      <c r="CM47" s="473">
        <v>98.154763848933285</v>
      </c>
      <c r="CN47" s="473">
        <v>93.587833187927714</v>
      </c>
      <c r="CO47" s="473">
        <v>93.587833187927714</v>
      </c>
      <c r="CP47" s="473">
        <v>0</v>
      </c>
      <c r="CQ47" s="473">
        <v>87.449839485929047</v>
      </c>
      <c r="CR47" s="473">
        <v>87.449839485929047</v>
      </c>
      <c r="CS47" s="473">
        <v>0</v>
      </c>
      <c r="CT47" s="473">
        <v>0</v>
      </c>
      <c r="CU47" s="473">
        <v>87.240898121470195</v>
      </c>
      <c r="CV47" s="473">
        <v>99.727753945235804</v>
      </c>
      <c r="CW47" s="473">
        <v>99.437362574861467</v>
      </c>
      <c r="CX47" s="473">
        <v>0</v>
      </c>
      <c r="CY47" s="473">
        <v>99.593990363867889</v>
      </c>
      <c r="CZ47" s="473">
        <v>83.025194684664839</v>
      </c>
      <c r="DA47" s="473">
        <v>98.675631572961734</v>
      </c>
      <c r="DB47" s="473">
        <v>99.157005032451096</v>
      </c>
      <c r="DC47" s="473">
        <v>98.803629015171495</v>
      </c>
      <c r="DD47" s="473">
        <v>99.047787841154133</v>
      </c>
      <c r="DE47" s="473">
        <v>96.970873799059433</v>
      </c>
      <c r="DF47" s="473">
        <v>100.61859761532199</v>
      </c>
    </row>
    <row r="48" spans="1:110" ht="12.75" hidden="1" customHeight="1" outlineLevel="1" x14ac:dyDescent="0.2">
      <c r="A48" s="473" t="s">
        <v>300</v>
      </c>
      <c r="B48" s="473">
        <v>94.978030398886503</v>
      </c>
      <c r="C48" s="473">
        <v>94.255499096108991</v>
      </c>
      <c r="D48" s="473">
        <v>93.832451368039884</v>
      </c>
      <c r="E48" s="473">
        <v>94.754192795839643</v>
      </c>
      <c r="F48" s="473">
        <v>91.699213822752881</v>
      </c>
      <c r="G48" s="473">
        <v>98.342876028886963</v>
      </c>
      <c r="H48" s="473">
        <v>91.16905731429874</v>
      </c>
      <c r="I48" s="473">
        <v>97.772813934357913</v>
      </c>
      <c r="J48" s="473">
        <v>95.57143155169112</v>
      </c>
      <c r="K48" s="473">
        <v>100.64441608993275</v>
      </c>
      <c r="L48" s="473">
        <v>97.55836067358085</v>
      </c>
      <c r="M48" s="473">
        <v>94.585007258910252</v>
      </c>
      <c r="N48" s="473">
        <v>100.15512877332927</v>
      </c>
      <c r="O48" s="473">
        <v>97.410810131814856</v>
      </c>
      <c r="P48" s="473">
        <v>97.134074846196796</v>
      </c>
      <c r="Q48" s="473">
        <v>98.02048860180264</v>
      </c>
      <c r="R48" s="473">
        <v>96.953141768384938</v>
      </c>
      <c r="S48" s="473">
        <v>95.669590168557775</v>
      </c>
      <c r="T48" s="473">
        <v>100.00000000000001</v>
      </c>
      <c r="U48" s="473">
        <v>97.274943739552683</v>
      </c>
      <c r="V48" s="473">
        <v>90.604575360255453</v>
      </c>
      <c r="W48" s="473">
        <v>106.544112450624</v>
      </c>
      <c r="X48" s="473">
        <v>99.999999998360991</v>
      </c>
      <c r="Y48" s="473">
        <v>92.325418676871848</v>
      </c>
      <c r="Z48" s="473">
        <v>98.856368682599665</v>
      </c>
      <c r="AA48" s="473">
        <v>100.43255177046224</v>
      </c>
      <c r="AB48" s="473">
        <v>98.3980642230771</v>
      </c>
      <c r="AC48" s="473">
        <v>99.738577391593182</v>
      </c>
      <c r="AD48" s="473">
        <v>88.147635680559603</v>
      </c>
      <c r="AE48" s="473">
        <v>98.608966729007648</v>
      </c>
      <c r="AF48" s="473">
        <v>99.131547153835697</v>
      </c>
      <c r="AG48" s="473">
        <v>98.512044629279004</v>
      </c>
      <c r="AH48" s="473">
        <v>96.512363464317843</v>
      </c>
      <c r="AI48" s="473">
        <v>97.060448016318787</v>
      </c>
      <c r="AJ48" s="473">
        <v>100.10336299018704</v>
      </c>
      <c r="AL48" s="473" t="s">
        <v>300</v>
      </c>
      <c r="AM48" s="473">
        <v>96.608918287522357</v>
      </c>
      <c r="AN48" s="473">
        <v>96.14307312104313</v>
      </c>
      <c r="AO48" s="473">
        <v>97.904064288876583</v>
      </c>
      <c r="AP48" s="473">
        <v>0</v>
      </c>
      <c r="AQ48" s="473">
        <v>93.722908875015293</v>
      </c>
      <c r="AR48" s="473">
        <v>98.618683232069586</v>
      </c>
      <c r="AS48" s="473">
        <v>0</v>
      </c>
      <c r="AT48" s="473">
        <v>0</v>
      </c>
      <c r="AU48" s="473">
        <v>0</v>
      </c>
      <c r="AV48" s="473">
        <v>100.64441608993275</v>
      </c>
      <c r="AW48" s="473">
        <v>95.649469993324388</v>
      </c>
      <c r="AX48" s="473">
        <v>88.888888888888886</v>
      </c>
      <c r="AY48" s="473">
        <v>95.308489018938886</v>
      </c>
      <c r="AZ48" s="473">
        <v>95.928609478645853</v>
      </c>
      <c r="BA48" s="473">
        <v>0</v>
      </c>
      <c r="BB48" s="473">
        <v>95.928609478645853</v>
      </c>
      <c r="BC48" s="473">
        <v>99.999999999996604</v>
      </c>
      <c r="BD48" s="473">
        <v>99.999999999992539</v>
      </c>
      <c r="BE48" s="473">
        <v>99.999999999999972</v>
      </c>
      <c r="BF48" s="473">
        <v>101.20969169027791</v>
      </c>
      <c r="BG48" s="473">
        <v>0</v>
      </c>
      <c r="BH48" s="473">
        <v>106.544112450624</v>
      </c>
      <c r="BI48" s="473">
        <v>99.999999998360991</v>
      </c>
      <c r="BJ48" s="473">
        <v>95.358444280011696</v>
      </c>
      <c r="BK48" s="473">
        <v>98.117036198715184</v>
      </c>
      <c r="BL48" s="473">
        <v>100.66334735049722</v>
      </c>
      <c r="BM48" s="473">
        <v>98.3980642230771</v>
      </c>
      <c r="BN48" s="473">
        <v>99.999999998664521</v>
      </c>
      <c r="BO48" s="473">
        <v>92.318461455787855</v>
      </c>
      <c r="BP48" s="473">
        <v>0</v>
      </c>
      <c r="BQ48" s="473">
        <v>0</v>
      </c>
      <c r="BR48" s="473">
        <v>0</v>
      </c>
      <c r="BS48" s="473">
        <v>0</v>
      </c>
      <c r="BT48" s="473">
        <v>0</v>
      </c>
      <c r="BU48" s="473">
        <v>0</v>
      </c>
      <c r="BW48" s="473" t="s">
        <v>300</v>
      </c>
      <c r="BX48" s="473">
        <v>94.398740366911113</v>
      </c>
      <c r="BY48" s="473">
        <v>93.783781705707611</v>
      </c>
      <c r="BZ48" s="473">
        <v>92.03211915118996</v>
      </c>
      <c r="CA48" s="473">
        <v>94.754192795839629</v>
      </c>
      <c r="CB48" s="473">
        <v>90.810515580622337</v>
      </c>
      <c r="CC48" s="473">
        <v>98.229723365501542</v>
      </c>
      <c r="CD48" s="473">
        <v>91.169057314298726</v>
      </c>
      <c r="CE48" s="473">
        <v>97.772813934357927</v>
      </c>
      <c r="CF48" s="473">
        <v>95.571431551691134</v>
      </c>
      <c r="CG48" s="473">
        <v>0</v>
      </c>
      <c r="CH48" s="473">
        <v>97.646212479372423</v>
      </c>
      <c r="CI48" s="473">
        <v>95.316836565235263</v>
      </c>
      <c r="CJ48" s="473">
        <v>99.539477129013662</v>
      </c>
      <c r="CK48" s="473">
        <v>97.491981237547705</v>
      </c>
      <c r="CL48" s="473">
        <v>97.134074846196796</v>
      </c>
      <c r="CM48" s="473">
        <v>98.403907426480643</v>
      </c>
      <c r="CN48" s="473">
        <v>93.610279533682188</v>
      </c>
      <c r="CO48" s="473">
        <v>93.610279533682188</v>
      </c>
      <c r="CP48" s="473">
        <v>0</v>
      </c>
      <c r="CQ48" s="473">
        <v>90.604575360255467</v>
      </c>
      <c r="CR48" s="473">
        <v>90.604575360255467</v>
      </c>
      <c r="CS48" s="473">
        <v>0</v>
      </c>
      <c r="CT48" s="473">
        <v>0</v>
      </c>
      <c r="CU48" s="473">
        <v>88.829345367156591</v>
      </c>
      <c r="CV48" s="473">
        <v>99.727753945235804</v>
      </c>
      <c r="CW48" s="473">
        <v>99.437362574861467</v>
      </c>
      <c r="CX48" s="473">
        <v>0</v>
      </c>
      <c r="CY48" s="473">
        <v>99.667275220529064</v>
      </c>
      <c r="CZ48" s="473">
        <v>85.207845750009099</v>
      </c>
      <c r="DA48" s="473">
        <v>98.608966729007648</v>
      </c>
      <c r="DB48" s="473">
        <v>99.131547153835697</v>
      </c>
      <c r="DC48" s="473">
        <v>98.512044629279004</v>
      </c>
      <c r="DD48" s="473">
        <v>96.512363464317829</v>
      </c>
      <c r="DE48" s="473">
        <v>97.060448016318759</v>
      </c>
      <c r="DF48" s="473">
        <v>100.10336299018704</v>
      </c>
    </row>
    <row r="49" spans="1:110" ht="12.75" hidden="1" customHeight="1" outlineLevel="1" x14ac:dyDescent="0.2">
      <c r="A49" s="473" t="s">
        <v>301</v>
      </c>
      <c r="B49" s="473">
        <v>95.922947156882543</v>
      </c>
      <c r="C49" s="473">
        <v>95.026138423136629</v>
      </c>
      <c r="D49" s="473">
        <v>94.726553231681791</v>
      </c>
      <c r="E49" s="473">
        <v>96.756043131019325</v>
      </c>
      <c r="F49" s="473">
        <v>91.917364680839597</v>
      </c>
      <c r="G49" s="473">
        <v>98.562885222237313</v>
      </c>
      <c r="H49" s="473">
        <v>90.973314165297424</v>
      </c>
      <c r="I49" s="473">
        <v>97.978533492721155</v>
      </c>
      <c r="J49" s="473">
        <v>95.815593497192111</v>
      </c>
      <c r="K49" s="473">
        <v>100.62570837736924</v>
      </c>
      <c r="L49" s="473">
        <v>97.713456031631651</v>
      </c>
      <c r="M49" s="473">
        <v>94.515830137139275</v>
      </c>
      <c r="N49" s="473">
        <v>100.52294203433506</v>
      </c>
      <c r="O49" s="473">
        <v>97.745883304964892</v>
      </c>
      <c r="P49" s="473">
        <v>97.510948013696947</v>
      </c>
      <c r="Q49" s="473">
        <v>98.277671349671536</v>
      </c>
      <c r="R49" s="473">
        <v>97.556696674819875</v>
      </c>
      <c r="S49" s="473">
        <v>96.527717006174043</v>
      </c>
      <c r="T49" s="473">
        <v>100.00000000000001</v>
      </c>
      <c r="U49" s="473">
        <v>100.18284499572077</v>
      </c>
      <c r="V49" s="473">
        <v>91.498659361455154</v>
      </c>
      <c r="W49" s="473">
        <v>113.32305387397187</v>
      </c>
      <c r="X49" s="473">
        <v>99.999999998360991</v>
      </c>
      <c r="Y49" s="473">
        <v>93.771752935984878</v>
      </c>
      <c r="Z49" s="473">
        <v>99.727811115136333</v>
      </c>
      <c r="AA49" s="473">
        <v>100.2543250305205</v>
      </c>
      <c r="AB49" s="473">
        <v>98.3980642230771</v>
      </c>
      <c r="AC49" s="473">
        <v>100.49543004747241</v>
      </c>
      <c r="AD49" s="473">
        <v>90.068076363124959</v>
      </c>
      <c r="AE49" s="473">
        <v>99.079487405572053</v>
      </c>
      <c r="AF49" s="473">
        <v>99.500028962698011</v>
      </c>
      <c r="AG49" s="473">
        <v>98.512044629279004</v>
      </c>
      <c r="AH49" s="473">
        <v>96.506544913833949</v>
      </c>
      <c r="AI49" s="473">
        <v>97.645387033858896</v>
      </c>
      <c r="AJ49" s="473">
        <v>101.19655214177622</v>
      </c>
      <c r="AL49" s="473" t="s">
        <v>301</v>
      </c>
      <c r="AM49" s="473">
        <v>97.688291672359767</v>
      </c>
      <c r="AN49" s="473">
        <v>96.500489811423748</v>
      </c>
      <c r="AO49" s="473">
        <v>97.864521353939395</v>
      </c>
      <c r="AP49" s="473">
        <v>0</v>
      </c>
      <c r="AQ49" s="473">
        <v>94.51608606579741</v>
      </c>
      <c r="AR49" s="473">
        <v>98.618683232069586</v>
      </c>
      <c r="AS49" s="473">
        <v>0</v>
      </c>
      <c r="AT49" s="473">
        <v>0</v>
      </c>
      <c r="AU49" s="473">
        <v>0</v>
      </c>
      <c r="AV49" s="473">
        <v>100.62570837736925</v>
      </c>
      <c r="AW49" s="473">
        <v>97.142318488194761</v>
      </c>
      <c r="AX49" s="473">
        <v>88.888888888888886</v>
      </c>
      <c r="AY49" s="473">
        <v>98.640350150388045</v>
      </c>
      <c r="AZ49" s="473">
        <v>95.928609478645853</v>
      </c>
      <c r="BA49" s="473">
        <v>0</v>
      </c>
      <c r="BB49" s="473">
        <v>95.928609478645853</v>
      </c>
      <c r="BC49" s="473">
        <v>99.999999999996604</v>
      </c>
      <c r="BD49" s="473">
        <v>99.999999999992539</v>
      </c>
      <c r="BE49" s="473">
        <v>99.999999999999972</v>
      </c>
      <c r="BF49" s="473">
        <v>105.53626504231771</v>
      </c>
      <c r="BG49" s="473">
        <v>0</v>
      </c>
      <c r="BH49" s="473">
        <v>113.32305387397187</v>
      </c>
      <c r="BI49" s="473">
        <v>99.999999998360991</v>
      </c>
      <c r="BJ49" s="473">
        <v>96.016244028921321</v>
      </c>
      <c r="BK49" s="473">
        <v>99.456569688367225</v>
      </c>
      <c r="BL49" s="473">
        <v>100.39633146767069</v>
      </c>
      <c r="BM49" s="473">
        <v>98.3980642230771</v>
      </c>
      <c r="BN49" s="473">
        <v>99.999999998664521</v>
      </c>
      <c r="BO49" s="473">
        <v>93.484534733995972</v>
      </c>
      <c r="BP49" s="473">
        <v>0</v>
      </c>
      <c r="BQ49" s="473">
        <v>0</v>
      </c>
      <c r="BR49" s="473">
        <v>0</v>
      </c>
      <c r="BS49" s="473">
        <v>0</v>
      </c>
      <c r="BT49" s="473">
        <v>0</v>
      </c>
      <c r="BU49" s="473">
        <v>0</v>
      </c>
      <c r="BW49" s="473" t="s">
        <v>301</v>
      </c>
      <c r="BX49" s="473">
        <v>95.309815895469441</v>
      </c>
      <c r="BY49" s="473">
        <v>94.658743310343695</v>
      </c>
      <c r="BZ49" s="473">
        <v>93.340318476530101</v>
      </c>
      <c r="CA49" s="473">
        <v>96.756043131019325</v>
      </c>
      <c r="CB49" s="473">
        <v>90.519709599145472</v>
      </c>
      <c r="CC49" s="473">
        <v>98.592984321763936</v>
      </c>
      <c r="CD49" s="473">
        <v>90.973314165297424</v>
      </c>
      <c r="CE49" s="473">
        <v>97.978533492721155</v>
      </c>
      <c r="CF49" s="473">
        <v>95.815593497192111</v>
      </c>
      <c r="CG49" s="473">
        <v>0</v>
      </c>
      <c r="CH49" s="473">
        <v>97.73115999100817</v>
      </c>
      <c r="CI49" s="473">
        <v>95.238806257736115</v>
      </c>
      <c r="CJ49" s="473">
        <v>99.760125815108097</v>
      </c>
      <c r="CK49" s="473">
        <v>97.84032560818352</v>
      </c>
      <c r="CL49" s="473">
        <v>97.510948013696947</v>
      </c>
      <c r="CM49" s="473">
        <v>98.693643051952478</v>
      </c>
      <c r="CN49" s="473">
        <v>94.902650877313263</v>
      </c>
      <c r="CO49" s="473">
        <v>94.902650877313263</v>
      </c>
      <c r="CP49" s="473">
        <v>0</v>
      </c>
      <c r="CQ49" s="473">
        <v>91.498659361455182</v>
      </c>
      <c r="CR49" s="473">
        <v>91.498659361455182</v>
      </c>
      <c r="CS49" s="473">
        <v>0</v>
      </c>
      <c r="CT49" s="473">
        <v>0</v>
      </c>
      <c r="CU49" s="473">
        <v>91.065540218926643</v>
      </c>
      <c r="CV49" s="473">
        <v>100.12701746903164</v>
      </c>
      <c r="CW49" s="473">
        <v>99.702302713818725</v>
      </c>
      <c r="CX49" s="473">
        <v>0</v>
      </c>
      <c r="CY49" s="473">
        <v>101.25017386603966</v>
      </c>
      <c r="CZ49" s="473">
        <v>87.658831977660256</v>
      </c>
      <c r="DA49" s="473">
        <v>99.079487405572053</v>
      </c>
      <c r="DB49" s="473">
        <v>99.500028962698011</v>
      </c>
      <c r="DC49" s="473">
        <v>98.512044629279004</v>
      </c>
      <c r="DD49" s="473">
        <v>96.506544913833935</v>
      </c>
      <c r="DE49" s="473">
        <v>97.645387033858881</v>
      </c>
      <c r="DF49" s="473">
        <v>101.19655214177624</v>
      </c>
    </row>
    <row r="50" spans="1:110" ht="12.75" hidden="1" customHeight="1" outlineLevel="1" x14ac:dyDescent="0.2">
      <c r="A50" s="473" t="s">
        <v>302</v>
      </c>
      <c r="B50" s="473">
        <v>97.304941145494524</v>
      </c>
      <c r="C50" s="473">
        <v>96.573375448064766</v>
      </c>
      <c r="D50" s="473">
        <v>95.127979377224591</v>
      </c>
      <c r="E50" s="473">
        <v>99.997501759538423</v>
      </c>
      <c r="F50" s="473">
        <v>92.305974798609739</v>
      </c>
      <c r="G50" s="473">
        <v>98.330499697947317</v>
      </c>
      <c r="H50" s="473">
        <v>95.376221928109459</v>
      </c>
      <c r="I50" s="473">
        <v>99.063960692877302</v>
      </c>
      <c r="J50" s="473">
        <v>98.051154995601934</v>
      </c>
      <c r="K50" s="473">
        <v>100.21006350427967</v>
      </c>
      <c r="L50" s="473">
        <v>97.412639188893124</v>
      </c>
      <c r="M50" s="473">
        <v>94.874346780706162</v>
      </c>
      <c r="N50" s="473">
        <v>99.596680066697388</v>
      </c>
      <c r="O50" s="473">
        <v>99.173319638916865</v>
      </c>
      <c r="P50" s="473">
        <v>99.174841602006325</v>
      </c>
      <c r="Q50" s="473">
        <v>99.224748963213301</v>
      </c>
      <c r="R50" s="473">
        <v>98.24502739104733</v>
      </c>
      <c r="S50" s="473">
        <v>97.502397127548377</v>
      </c>
      <c r="T50" s="473">
        <v>100.00000000000001</v>
      </c>
      <c r="U50" s="473">
        <v>101.55026546476805</v>
      </c>
      <c r="V50" s="473">
        <v>90.392722024090929</v>
      </c>
      <c r="W50" s="473">
        <v>117.20896061678675</v>
      </c>
      <c r="X50" s="473">
        <v>99.999999998360991</v>
      </c>
      <c r="Y50" s="473">
        <v>96.534805924701516</v>
      </c>
      <c r="Z50" s="473">
        <v>99.881768509668291</v>
      </c>
      <c r="AA50" s="473">
        <v>99.796465525005004</v>
      </c>
      <c r="AB50" s="473">
        <v>98.932042815384733</v>
      </c>
      <c r="AC50" s="473">
        <v>99.250434817136778</v>
      </c>
      <c r="AD50" s="473">
        <v>94.583195696398619</v>
      </c>
      <c r="AE50" s="473">
        <v>99.268494732316967</v>
      </c>
      <c r="AF50" s="473">
        <v>99.627843119910608</v>
      </c>
      <c r="AG50" s="473">
        <v>97.464889122165474</v>
      </c>
      <c r="AH50" s="473">
        <v>100.09444611677743</v>
      </c>
      <c r="AI50" s="473">
        <v>98.327503458671728</v>
      </c>
      <c r="AJ50" s="473">
        <v>99.605472996970178</v>
      </c>
      <c r="AL50" s="473" t="s">
        <v>302</v>
      </c>
      <c r="AM50" s="473">
        <v>99.33929492178433</v>
      </c>
      <c r="AN50" s="473">
        <v>96.404487155711024</v>
      </c>
      <c r="AO50" s="473">
        <v>97.879936661113049</v>
      </c>
      <c r="AP50" s="473">
        <v>0</v>
      </c>
      <c r="AQ50" s="473">
        <v>94.383431470155088</v>
      </c>
      <c r="AR50" s="473">
        <v>98.241841104893979</v>
      </c>
      <c r="AS50" s="473">
        <v>0</v>
      </c>
      <c r="AT50" s="473">
        <v>0</v>
      </c>
      <c r="AU50" s="473">
        <v>0</v>
      </c>
      <c r="AV50" s="473">
        <v>100.21006350427967</v>
      </c>
      <c r="AW50" s="473">
        <v>89.180459848886159</v>
      </c>
      <c r="AX50" s="473">
        <v>88.888888888888886</v>
      </c>
      <c r="AY50" s="473">
        <v>80.870424115992478</v>
      </c>
      <c r="AZ50" s="473">
        <v>98.49429126797304</v>
      </c>
      <c r="BA50" s="473">
        <v>0</v>
      </c>
      <c r="BB50" s="473">
        <v>98.49429126797304</v>
      </c>
      <c r="BC50" s="473">
        <v>100</v>
      </c>
      <c r="BD50" s="473">
        <v>100.00000000000001</v>
      </c>
      <c r="BE50" s="473">
        <v>99.999999999999972</v>
      </c>
      <c r="BF50" s="473">
        <v>108.1182517003197</v>
      </c>
      <c r="BG50" s="473">
        <v>0</v>
      </c>
      <c r="BH50" s="473">
        <v>117.20896061678675</v>
      </c>
      <c r="BI50" s="473">
        <v>99.999999998360991</v>
      </c>
      <c r="BJ50" s="473">
        <v>99.666502477164826</v>
      </c>
      <c r="BK50" s="473">
        <v>100</v>
      </c>
      <c r="BL50" s="473">
        <v>99.86788951077645</v>
      </c>
      <c r="BM50" s="473">
        <v>98.932042815384733</v>
      </c>
      <c r="BN50" s="473">
        <v>99.999999998664521</v>
      </c>
      <c r="BO50" s="473">
        <v>99.565877196648358</v>
      </c>
      <c r="BP50" s="473">
        <v>0</v>
      </c>
      <c r="BQ50" s="473">
        <v>0</v>
      </c>
      <c r="BR50" s="473">
        <v>0</v>
      </c>
      <c r="BS50" s="473">
        <v>0</v>
      </c>
      <c r="BT50" s="473">
        <v>0</v>
      </c>
      <c r="BU50" s="473">
        <v>0</v>
      </c>
      <c r="BW50" s="473" t="s">
        <v>302</v>
      </c>
      <c r="BX50" s="473">
        <v>96.858798365244454</v>
      </c>
      <c r="BY50" s="473">
        <v>97.099679400736363</v>
      </c>
      <c r="BZ50" s="473">
        <v>96.416292672028575</v>
      </c>
      <c r="CA50" s="473">
        <v>99.997501759538423</v>
      </c>
      <c r="CB50" s="473">
        <v>91.302767771072141</v>
      </c>
      <c r="CC50" s="473">
        <v>98.62247305033361</v>
      </c>
      <c r="CD50" s="473">
        <v>95.376221928109473</v>
      </c>
      <c r="CE50" s="473">
        <v>99.063960692877316</v>
      </c>
      <c r="CF50" s="473">
        <v>98.051154995601948</v>
      </c>
      <c r="CG50" s="473">
        <v>0</v>
      </c>
      <c r="CH50" s="473">
        <v>97.875446596808132</v>
      </c>
      <c r="CI50" s="473">
        <v>95.643220129405165</v>
      </c>
      <c r="CJ50" s="473">
        <v>99.70292060019473</v>
      </c>
      <c r="CK50" s="473">
        <v>99.223200562793295</v>
      </c>
      <c r="CL50" s="473">
        <v>99.174841602006325</v>
      </c>
      <c r="CM50" s="473">
        <v>99.396206275884538</v>
      </c>
      <c r="CN50" s="473">
        <v>96.370028645917927</v>
      </c>
      <c r="CO50" s="473">
        <v>96.370028645917927</v>
      </c>
      <c r="CP50" s="473">
        <v>0</v>
      </c>
      <c r="CQ50" s="473">
        <v>91.62734931251191</v>
      </c>
      <c r="CR50" s="473">
        <v>91.62734931251191</v>
      </c>
      <c r="CS50" s="473">
        <v>0</v>
      </c>
      <c r="CT50" s="473">
        <v>0</v>
      </c>
      <c r="CU50" s="473">
        <v>93.076783786055103</v>
      </c>
      <c r="CV50" s="473">
        <v>99.771570940947313</v>
      </c>
      <c r="CW50" s="473">
        <v>99.499902212699141</v>
      </c>
      <c r="CX50" s="473">
        <v>0</v>
      </c>
      <c r="CY50" s="473">
        <v>98.217933754983221</v>
      </c>
      <c r="CZ50" s="473">
        <v>90.813623955708891</v>
      </c>
      <c r="DA50" s="473">
        <v>99.290907218909567</v>
      </c>
      <c r="DB50" s="473">
        <v>99.627843119910608</v>
      </c>
      <c r="DC50" s="473">
        <v>97.464889122165474</v>
      </c>
      <c r="DD50" s="473">
        <v>100.09444611677742</v>
      </c>
      <c r="DE50" s="473">
        <v>98.432857994220456</v>
      </c>
      <c r="DF50" s="473">
        <v>99.605472996970178</v>
      </c>
    </row>
    <row r="51" spans="1:110" ht="12.75" hidden="1" customHeight="1" outlineLevel="1" x14ac:dyDescent="0.2">
      <c r="A51" s="473" t="s">
        <v>303</v>
      </c>
      <c r="B51" s="473">
        <v>98.669625295692782</v>
      </c>
      <c r="C51" s="473">
        <v>97.298783740155287</v>
      </c>
      <c r="D51" s="473">
        <v>95.372855461099022</v>
      </c>
      <c r="E51" s="473">
        <v>99.706853998937504</v>
      </c>
      <c r="F51" s="473">
        <v>94.25807468314521</v>
      </c>
      <c r="G51" s="473">
        <v>98.743604167499598</v>
      </c>
      <c r="H51" s="473">
        <v>96.134761791329836</v>
      </c>
      <c r="I51" s="473">
        <v>99.495395529110695</v>
      </c>
      <c r="J51" s="473">
        <v>99.310939760692776</v>
      </c>
      <c r="K51" s="473">
        <v>100.21006350427967</v>
      </c>
      <c r="L51" s="473">
        <v>98.48506312149523</v>
      </c>
      <c r="M51" s="473">
        <v>96.95863552183576</v>
      </c>
      <c r="N51" s="473">
        <v>99.815019534329281</v>
      </c>
      <c r="O51" s="473">
        <v>99.773418135741025</v>
      </c>
      <c r="P51" s="473">
        <v>99.762369741792838</v>
      </c>
      <c r="Q51" s="473">
        <v>99.79708635398498</v>
      </c>
      <c r="R51" s="473">
        <v>98.795499175410541</v>
      </c>
      <c r="S51" s="473">
        <v>98.298481163538227</v>
      </c>
      <c r="T51" s="473">
        <v>100.00000000000001</v>
      </c>
      <c r="U51" s="473">
        <v>109.15719026095009</v>
      </c>
      <c r="V51" s="473">
        <v>96.911082245113292</v>
      </c>
      <c r="W51" s="473">
        <v>127.18116745799583</v>
      </c>
      <c r="X51" s="473">
        <v>99.999999998360991</v>
      </c>
      <c r="Y51" s="473">
        <v>97.167000333776315</v>
      </c>
      <c r="Z51" s="473">
        <v>100.07465228551156</v>
      </c>
      <c r="AA51" s="473">
        <v>99.871895618519019</v>
      </c>
      <c r="AB51" s="473">
        <v>98.932042815384733</v>
      </c>
      <c r="AC51" s="473">
        <v>99.853048790762699</v>
      </c>
      <c r="AD51" s="473">
        <v>95.485051900132618</v>
      </c>
      <c r="AE51" s="473">
        <v>99.671665792727168</v>
      </c>
      <c r="AF51" s="473">
        <v>99.813267148998563</v>
      </c>
      <c r="AG51" s="473">
        <v>97.469995937087575</v>
      </c>
      <c r="AH51" s="473">
        <v>100.04058842810885</v>
      </c>
      <c r="AI51" s="473">
        <v>99.622431782534264</v>
      </c>
      <c r="AJ51" s="473">
        <v>99.411607331615244</v>
      </c>
      <c r="AL51" s="473" t="s">
        <v>303</v>
      </c>
      <c r="AM51" s="473">
        <v>101.92037619257869</v>
      </c>
      <c r="AN51" s="473">
        <v>98.010278266580315</v>
      </c>
      <c r="AO51" s="473">
        <v>97.999729145049187</v>
      </c>
      <c r="AP51" s="473">
        <v>0</v>
      </c>
      <c r="AQ51" s="473">
        <v>97.570402218816341</v>
      </c>
      <c r="AR51" s="473">
        <v>98.367929077955864</v>
      </c>
      <c r="AS51" s="473">
        <v>0</v>
      </c>
      <c r="AT51" s="473">
        <v>0</v>
      </c>
      <c r="AU51" s="473">
        <v>0</v>
      </c>
      <c r="AV51" s="473">
        <v>100.21006350427967</v>
      </c>
      <c r="AW51" s="473">
        <v>99.258782534920613</v>
      </c>
      <c r="AX51" s="473">
        <v>100</v>
      </c>
      <c r="AY51" s="473">
        <v>85.312905624591366</v>
      </c>
      <c r="AZ51" s="473">
        <v>98.49429126797304</v>
      </c>
      <c r="BA51" s="473">
        <v>0</v>
      </c>
      <c r="BB51" s="473">
        <v>98.49429126797304</v>
      </c>
      <c r="BC51" s="473">
        <v>100</v>
      </c>
      <c r="BD51" s="473">
        <v>100.00000000000001</v>
      </c>
      <c r="BE51" s="473">
        <v>99.999999999999972</v>
      </c>
      <c r="BF51" s="473">
        <v>116.63174798819698</v>
      </c>
      <c r="BG51" s="473">
        <v>0</v>
      </c>
      <c r="BH51" s="473">
        <v>127.18116745799583</v>
      </c>
      <c r="BI51" s="473">
        <v>99.999999998360991</v>
      </c>
      <c r="BJ51" s="473">
        <v>99.787171648486307</v>
      </c>
      <c r="BK51" s="473">
        <v>100</v>
      </c>
      <c r="BL51" s="473">
        <v>100.00000000000001</v>
      </c>
      <c r="BM51" s="473">
        <v>98.932042815384733</v>
      </c>
      <c r="BN51" s="473">
        <v>99.999999998664521</v>
      </c>
      <c r="BO51" s="473">
        <v>99.821695110249763</v>
      </c>
      <c r="BP51" s="473">
        <v>0</v>
      </c>
      <c r="BQ51" s="473">
        <v>0</v>
      </c>
      <c r="BR51" s="473">
        <v>0</v>
      </c>
      <c r="BS51" s="473">
        <v>0</v>
      </c>
      <c r="BT51" s="473">
        <v>0</v>
      </c>
      <c r="BU51" s="473">
        <v>0</v>
      </c>
      <c r="BW51" s="473" t="s">
        <v>303</v>
      </c>
      <c r="BX51" s="473">
        <v>97.439591832640602</v>
      </c>
      <c r="BY51" s="473">
        <v>97.100263928436405</v>
      </c>
      <c r="BZ51" s="473">
        <v>94.330953370633452</v>
      </c>
      <c r="CA51" s="473">
        <v>99.706853998937518</v>
      </c>
      <c r="CB51" s="473">
        <v>92.1482685360386</v>
      </c>
      <c r="CC51" s="473">
        <v>99.019825230116027</v>
      </c>
      <c r="CD51" s="473">
        <v>96.134761791329836</v>
      </c>
      <c r="CE51" s="473">
        <v>99.495395529110709</v>
      </c>
      <c r="CF51" s="473">
        <v>99.310939760692776</v>
      </c>
      <c r="CG51" s="473">
        <v>0</v>
      </c>
      <c r="CH51" s="473">
        <v>98.285876853385034</v>
      </c>
      <c r="CI51" s="473">
        <v>96.567884500840705</v>
      </c>
      <c r="CJ51" s="473">
        <v>99.70292060019473</v>
      </c>
      <c r="CK51" s="473">
        <v>99.848978929920165</v>
      </c>
      <c r="CL51" s="473">
        <v>99.762369741792853</v>
      </c>
      <c r="CM51" s="473">
        <v>100.07329955077692</v>
      </c>
      <c r="CN51" s="473">
        <v>97.493478782302887</v>
      </c>
      <c r="CO51" s="473">
        <v>97.493478782302887</v>
      </c>
      <c r="CP51" s="473">
        <v>0</v>
      </c>
      <c r="CQ51" s="473">
        <v>96.911082245113306</v>
      </c>
      <c r="CR51" s="473">
        <v>96.911082245113306</v>
      </c>
      <c r="CS51" s="473">
        <v>0</v>
      </c>
      <c r="CT51" s="473">
        <v>0</v>
      </c>
      <c r="CU51" s="473">
        <v>94.22069927199658</v>
      </c>
      <c r="CV51" s="473">
        <v>100.18753402009176</v>
      </c>
      <c r="CW51" s="473">
        <v>99.351910625866665</v>
      </c>
      <c r="CX51" s="473">
        <v>0</v>
      </c>
      <c r="CY51" s="473">
        <v>99.685626335610905</v>
      </c>
      <c r="CZ51" s="473">
        <v>92.141311031552192</v>
      </c>
      <c r="DA51" s="473">
        <v>99.671665792727168</v>
      </c>
      <c r="DB51" s="473">
        <v>99.813267148998563</v>
      </c>
      <c r="DC51" s="473">
        <v>97.469995937087575</v>
      </c>
      <c r="DD51" s="473">
        <v>100.04058842810883</v>
      </c>
      <c r="DE51" s="473">
        <v>99.622431782534278</v>
      </c>
      <c r="DF51" s="473">
        <v>99.411607331615244</v>
      </c>
    </row>
    <row r="52" spans="1:110" ht="12.75" hidden="1" customHeight="1" outlineLevel="1" x14ac:dyDescent="0.2">
      <c r="A52" s="473" t="s">
        <v>304</v>
      </c>
      <c r="B52" s="473">
        <v>100</v>
      </c>
      <c r="C52" s="473">
        <v>100.00000000000001</v>
      </c>
      <c r="D52" s="473">
        <v>100</v>
      </c>
      <c r="E52" s="473">
        <v>99.999999999999986</v>
      </c>
      <c r="F52" s="473">
        <v>100</v>
      </c>
      <c r="G52" s="473">
        <v>100.00000000000001</v>
      </c>
      <c r="H52" s="473">
        <v>100</v>
      </c>
      <c r="I52" s="473">
        <v>100</v>
      </c>
      <c r="J52" s="473">
        <v>100</v>
      </c>
      <c r="K52" s="473">
        <v>99.999999999999986</v>
      </c>
      <c r="L52" s="473">
        <v>100</v>
      </c>
      <c r="M52" s="473">
        <v>100</v>
      </c>
      <c r="N52" s="473">
        <v>100</v>
      </c>
      <c r="O52" s="473">
        <v>100.00000000000001</v>
      </c>
      <c r="P52" s="473">
        <v>99.999999999999986</v>
      </c>
      <c r="Q52" s="473">
        <v>100</v>
      </c>
      <c r="R52" s="473">
        <v>99.999999999999986</v>
      </c>
      <c r="S52" s="473">
        <v>100</v>
      </c>
      <c r="T52" s="473">
        <v>100.00000000000001</v>
      </c>
      <c r="U52" s="473">
        <v>100</v>
      </c>
      <c r="V52" s="473">
        <v>100</v>
      </c>
      <c r="W52" s="473">
        <v>100</v>
      </c>
      <c r="X52" s="473">
        <v>99.999999999999986</v>
      </c>
      <c r="Y52" s="473">
        <v>100</v>
      </c>
      <c r="Z52" s="473">
        <v>100</v>
      </c>
      <c r="AA52" s="473">
        <v>100</v>
      </c>
      <c r="AB52" s="473">
        <v>99.999999999999986</v>
      </c>
      <c r="AC52" s="473">
        <v>100</v>
      </c>
      <c r="AD52" s="473">
        <v>99.999999999999972</v>
      </c>
      <c r="AE52" s="473">
        <v>100</v>
      </c>
      <c r="AF52" s="473">
        <v>100.00000000000001</v>
      </c>
      <c r="AG52" s="473">
        <v>100.00000000000001</v>
      </c>
      <c r="AH52" s="473">
        <v>100</v>
      </c>
      <c r="AI52" s="473">
        <v>100.00000000000001</v>
      </c>
      <c r="AJ52" s="473">
        <v>100</v>
      </c>
      <c r="AL52" s="473" t="s">
        <v>304</v>
      </c>
      <c r="AM52" s="473">
        <v>100.00000000000001</v>
      </c>
      <c r="AN52" s="473">
        <v>99.999999999999986</v>
      </c>
      <c r="AO52" s="473">
        <v>100</v>
      </c>
      <c r="AP52" s="473">
        <v>0</v>
      </c>
      <c r="AQ52" s="473">
        <v>100.00000000000003</v>
      </c>
      <c r="AR52" s="473">
        <v>100</v>
      </c>
      <c r="AS52" s="473">
        <v>0</v>
      </c>
      <c r="AT52" s="473">
        <v>0</v>
      </c>
      <c r="AU52" s="473">
        <v>0</v>
      </c>
      <c r="AV52" s="473">
        <v>100</v>
      </c>
      <c r="AW52" s="473">
        <v>100</v>
      </c>
      <c r="AX52" s="473">
        <v>100</v>
      </c>
      <c r="AY52" s="473">
        <v>100.00000000000001</v>
      </c>
      <c r="AZ52" s="473">
        <v>0</v>
      </c>
      <c r="BA52" s="473">
        <v>0</v>
      </c>
      <c r="BB52" s="473">
        <v>0</v>
      </c>
      <c r="BC52" s="473">
        <v>100.00000000000001</v>
      </c>
      <c r="BD52" s="473">
        <v>0</v>
      </c>
      <c r="BE52" s="473">
        <v>100.00000000000001</v>
      </c>
      <c r="BF52" s="473">
        <v>100</v>
      </c>
      <c r="BG52" s="473">
        <v>0</v>
      </c>
      <c r="BH52" s="473">
        <v>100</v>
      </c>
      <c r="BI52" s="473">
        <v>99.999999999999986</v>
      </c>
      <c r="BJ52" s="473">
        <v>99.999999999999986</v>
      </c>
      <c r="BK52" s="473">
        <v>100</v>
      </c>
      <c r="BL52" s="473">
        <v>100</v>
      </c>
      <c r="BM52" s="473">
        <v>100.00000000000001</v>
      </c>
      <c r="BN52" s="473">
        <v>100</v>
      </c>
      <c r="BO52" s="473">
        <v>100</v>
      </c>
      <c r="BP52" s="473">
        <v>0</v>
      </c>
      <c r="BQ52" s="473">
        <v>0</v>
      </c>
      <c r="BR52" s="473">
        <v>0</v>
      </c>
      <c r="BS52" s="473">
        <v>0</v>
      </c>
      <c r="BT52" s="473">
        <v>0</v>
      </c>
      <c r="BU52" s="473">
        <v>0</v>
      </c>
      <c r="BW52" s="473" t="s">
        <v>304</v>
      </c>
      <c r="BX52" s="473">
        <v>99.999999999999986</v>
      </c>
      <c r="BY52" s="473">
        <v>100</v>
      </c>
      <c r="BZ52" s="473">
        <v>100.00000000000001</v>
      </c>
      <c r="CA52" s="473">
        <v>100</v>
      </c>
      <c r="CB52" s="473">
        <v>99.999999999999986</v>
      </c>
      <c r="CC52" s="473">
        <v>100</v>
      </c>
      <c r="CD52" s="473">
        <v>100</v>
      </c>
      <c r="CE52" s="473">
        <v>100.00000000000001</v>
      </c>
      <c r="CF52" s="473">
        <v>100</v>
      </c>
      <c r="CG52" s="473">
        <v>0</v>
      </c>
      <c r="CH52" s="473">
        <v>100.00000000000001</v>
      </c>
      <c r="CI52" s="473">
        <v>100</v>
      </c>
      <c r="CJ52" s="473">
        <v>99.999999999999986</v>
      </c>
      <c r="CK52" s="473">
        <v>100.00000000000001</v>
      </c>
      <c r="CL52" s="473">
        <v>100</v>
      </c>
      <c r="CM52" s="473">
        <v>100</v>
      </c>
      <c r="CN52" s="473">
        <v>100</v>
      </c>
      <c r="CO52" s="473">
        <v>100</v>
      </c>
      <c r="CP52" s="473">
        <v>0</v>
      </c>
      <c r="CQ52" s="473">
        <v>100</v>
      </c>
      <c r="CR52" s="473">
        <v>100</v>
      </c>
      <c r="CS52" s="473">
        <v>0</v>
      </c>
      <c r="CT52" s="473">
        <v>0</v>
      </c>
      <c r="CU52" s="473">
        <v>100</v>
      </c>
      <c r="CV52" s="473">
        <v>100</v>
      </c>
      <c r="CW52" s="473">
        <v>100.00000000000001</v>
      </c>
      <c r="CX52" s="473">
        <v>0</v>
      </c>
      <c r="CY52" s="473">
        <v>99.999999999999986</v>
      </c>
      <c r="CZ52" s="473">
        <v>99.999999999999972</v>
      </c>
      <c r="DA52" s="473">
        <v>99.999999999999986</v>
      </c>
      <c r="DB52" s="473">
        <v>100.00000000000001</v>
      </c>
      <c r="DC52" s="473">
        <v>100</v>
      </c>
      <c r="DD52" s="473">
        <v>100</v>
      </c>
      <c r="DE52" s="473">
        <v>100</v>
      </c>
      <c r="DF52" s="473">
        <v>100</v>
      </c>
    </row>
    <row r="53" spans="1:110" ht="12.75" hidden="1" customHeight="1" outlineLevel="1" x14ac:dyDescent="0.2">
      <c r="A53" s="473" t="s">
        <v>305</v>
      </c>
      <c r="B53" s="473">
        <v>108.59747653324571</v>
      </c>
      <c r="C53" s="473">
        <v>115.54227863541492</v>
      </c>
      <c r="D53" s="473">
        <v>140.35061985932018</v>
      </c>
      <c r="E53" s="473">
        <v>105.27428302879393</v>
      </c>
      <c r="F53" s="473">
        <v>104.74436808624421</v>
      </c>
      <c r="G53" s="473">
        <v>101.17546994833691</v>
      </c>
      <c r="H53" s="473">
        <v>112.27356708981749</v>
      </c>
      <c r="I53" s="473">
        <v>103.1098966215995</v>
      </c>
      <c r="J53" s="473">
        <v>102.19045666138543</v>
      </c>
      <c r="K53" s="473">
        <v>105.67770093265379</v>
      </c>
      <c r="L53" s="473">
        <v>99.334301668154609</v>
      </c>
      <c r="M53" s="473">
        <v>100.08833809080899</v>
      </c>
      <c r="N53" s="473">
        <v>98.096941884624826</v>
      </c>
      <c r="O53" s="473">
        <v>101.50150086064066</v>
      </c>
      <c r="P53" s="473">
        <v>101.26080837909366</v>
      </c>
      <c r="Q53" s="473">
        <v>102.31927176950069</v>
      </c>
      <c r="R53" s="473">
        <v>100.93361803347484</v>
      </c>
      <c r="S53" s="473">
        <v>101.60935799653063</v>
      </c>
      <c r="T53" s="473">
        <v>100.00000000000001</v>
      </c>
      <c r="U53" s="473">
        <v>115.10130096359084</v>
      </c>
      <c r="V53" s="473">
        <v>122.98567125611615</v>
      </c>
      <c r="W53" s="473">
        <v>112.04442777760387</v>
      </c>
      <c r="X53" s="473">
        <v>99.999999999999986</v>
      </c>
      <c r="Y53" s="473">
        <v>106.64552166752843</v>
      </c>
      <c r="Z53" s="473">
        <v>103.1005725528664</v>
      </c>
      <c r="AA53" s="473">
        <v>99.767327194084501</v>
      </c>
      <c r="AB53" s="473">
        <v>100.77287315384079</v>
      </c>
      <c r="AC53" s="473">
        <v>100.54470209486944</v>
      </c>
      <c r="AD53" s="473">
        <v>109.12134142187143</v>
      </c>
      <c r="AE53" s="473">
        <v>101.69305249076136</v>
      </c>
      <c r="AF53" s="473">
        <v>102.66638577136956</v>
      </c>
      <c r="AG53" s="473">
        <v>99.923983644803371</v>
      </c>
      <c r="AH53" s="473">
        <v>100.35622452672928</v>
      </c>
      <c r="AI53" s="473">
        <v>100.43536743638765</v>
      </c>
      <c r="AJ53" s="473">
        <v>100.84001290990938</v>
      </c>
      <c r="AL53" s="473" t="s">
        <v>305</v>
      </c>
      <c r="AM53" s="473">
        <v>103.67768168886514</v>
      </c>
      <c r="AN53" s="473">
        <v>105.27477595871132</v>
      </c>
      <c r="AO53" s="473">
        <v>102.98632018532993</v>
      </c>
      <c r="AP53" s="473">
        <v>0</v>
      </c>
      <c r="AQ53" s="473">
        <v>107.59438618867337</v>
      </c>
      <c r="AR53" s="473">
        <v>101.75271157895763</v>
      </c>
      <c r="AS53" s="473">
        <v>0</v>
      </c>
      <c r="AT53" s="473">
        <v>0</v>
      </c>
      <c r="AU53" s="473">
        <v>0</v>
      </c>
      <c r="AV53" s="473">
        <v>105.67770093265378</v>
      </c>
      <c r="AW53" s="473">
        <v>96.446616954815298</v>
      </c>
      <c r="AX53" s="473">
        <v>100</v>
      </c>
      <c r="AY53" s="473">
        <v>85.526779151688899</v>
      </c>
      <c r="AZ53" s="473">
        <v>0</v>
      </c>
      <c r="BA53" s="473">
        <v>0</v>
      </c>
      <c r="BB53" s="473">
        <v>0</v>
      </c>
      <c r="BC53" s="473">
        <v>100.00000000000001</v>
      </c>
      <c r="BD53" s="473">
        <v>0</v>
      </c>
      <c r="BE53" s="473">
        <v>100.00000000000001</v>
      </c>
      <c r="BF53" s="473">
        <v>110.55713339202943</v>
      </c>
      <c r="BG53" s="473">
        <v>0</v>
      </c>
      <c r="BH53" s="473">
        <v>112.0444277776039</v>
      </c>
      <c r="BI53" s="473">
        <v>99.999999999999986</v>
      </c>
      <c r="BJ53" s="473">
        <v>100.98671531778221</v>
      </c>
      <c r="BK53" s="473">
        <v>102.89824324867638</v>
      </c>
      <c r="BL53" s="473">
        <v>100</v>
      </c>
      <c r="BM53" s="473">
        <v>100.77287315384083</v>
      </c>
      <c r="BN53" s="473">
        <v>100</v>
      </c>
      <c r="BO53" s="473">
        <v>101.07409194084984</v>
      </c>
      <c r="BP53" s="473">
        <v>0</v>
      </c>
      <c r="BQ53" s="473">
        <v>0</v>
      </c>
      <c r="BR53" s="473">
        <v>0</v>
      </c>
      <c r="BS53" s="473">
        <v>0</v>
      </c>
      <c r="BT53" s="473">
        <v>0</v>
      </c>
      <c r="BU53" s="473">
        <v>0</v>
      </c>
      <c r="BW53" s="473" t="s">
        <v>305</v>
      </c>
      <c r="BX53" s="473">
        <v>110.12451267921804</v>
      </c>
      <c r="BY53" s="473">
        <v>117.75876037991694</v>
      </c>
      <c r="BZ53" s="473">
        <v>148.12091575692952</v>
      </c>
      <c r="CA53" s="473">
        <v>105.27428302879393</v>
      </c>
      <c r="CB53" s="473">
        <v>102.35298105480416</v>
      </c>
      <c r="CC53" s="473">
        <v>100.78219752538153</v>
      </c>
      <c r="CD53" s="473">
        <v>112.27356708981749</v>
      </c>
      <c r="CE53" s="473">
        <v>103.10989662159952</v>
      </c>
      <c r="CF53" s="473">
        <v>102.19045666138541</v>
      </c>
      <c r="CG53" s="473">
        <v>0</v>
      </c>
      <c r="CH53" s="473">
        <v>100.9549598241519</v>
      </c>
      <c r="CI53" s="473">
        <v>100.15676761217088</v>
      </c>
      <c r="CJ53" s="473">
        <v>101.91736135211279</v>
      </c>
      <c r="CK53" s="473">
        <v>101.50150086064065</v>
      </c>
      <c r="CL53" s="473">
        <v>101.26080837909366</v>
      </c>
      <c r="CM53" s="473">
        <v>102.31927176950069</v>
      </c>
      <c r="CN53" s="473">
        <v>101.60935799653063</v>
      </c>
      <c r="CO53" s="473">
        <v>101.60935799653063</v>
      </c>
      <c r="CP53" s="473">
        <v>0</v>
      </c>
      <c r="CQ53" s="473">
        <v>122.98567125611615</v>
      </c>
      <c r="CR53" s="473">
        <v>122.98567125611615</v>
      </c>
      <c r="CS53" s="473">
        <v>0</v>
      </c>
      <c r="CT53" s="473">
        <v>0</v>
      </c>
      <c r="CU53" s="473">
        <v>109.35804433388034</v>
      </c>
      <c r="CV53" s="473">
        <v>103.96667977155391</v>
      </c>
      <c r="CW53" s="473">
        <v>99.679758499125654</v>
      </c>
      <c r="CX53" s="473">
        <v>0</v>
      </c>
      <c r="CY53" s="473">
        <v>100.76081966292129</v>
      </c>
      <c r="CZ53" s="473">
        <v>112.34571040614613</v>
      </c>
      <c r="DA53" s="473">
        <v>101.69305249076135</v>
      </c>
      <c r="DB53" s="473">
        <v>102.66638577136958</v>
      </c>
      <c r="DC53" s="473">
        <v>99.923983644803371</v>
      </c>
      <c r="DD53" s="473">
        <v>100.35622452672928</v>
      </c>
      <c r="DE53" s="473">
        <v>100.43536743638765</v>
      </c>
      <c r="DF53" s="473">
        <v>100.84001290990939</v>
      </c>
    </row>
    <row r="54" spans="1:110" ht="12.75" hidden="1" customHeight="1" outlineLevel="1" x14ac:dyDescent="0.2">
      <c r="A54" s="473" t="s">
        <v>306</v>
      </c>
      <c r="B54" s="473">
        <v>108.11552129928475</v>
      </c>
      <c r="C54" s="473">
        <v>117.99294295627074</v>
      </c>
      <c r="D54" s="473">
        <v>144.77016550697817</v>
      </c>
      <c r="E54" s="473">
        <v>108.13130125064977</v>
      </c>
      <c r="F54" s="473">
        <v>106.08284290461268</v>
      </c>
      <c r="G54" s="473">
        <v>104.18279591010797</v>
      </c>
      <c r="H54" s="473">
        <v>114.42192647001265</v>
      </c>
      <c r="I54" s="473">
        <v>103.34563583149212</v>
      </c>
      <c r="J54" s="473">
        <v>102.68218566187784</v>
      </c>
      <c r="K54" s="473">
        <v>105.67770093265379</v>
      </c>
      <c r="L54" s="473">
        <v>98.466171580268067</v>
      </c>
      <c r="M54" s="473">
        <v>100.76711909754273</v>
      </c>
      <c r="N54" s="473">
        <v>94.690359382939675</v>
      </c>
      <c r="O54" s="473">
        <v>103.23816830403834</v>
      </c>
      <c r="P54" s="473">
        <v>103.41772342872774</v>
      </c>
      <c r="Q54" s="473">
        <v>102.62811618872506</v>
      </c>
      <c r="R54" s="473">
        <v>101.16892585676911</v>
      </c>
      <c r="S54" s="473">
        <v>102.01497840389939</v>
      </c>
      <c r="T54" s="473">
        <v>100.00000000000001</v>
      </c>
      <c r="U54" s="473">
        <v>107.45844000801371</v>
      </c>
      <c r="V54" s="473">
        <v>110.51906937529677</v>
      </c>
      <c r="W54" s="473">
        <v>106.49667803122249</v>
      </c>
      <c r="X54" s="473">
        <v>99.999999999999986</v>
      </c>
      <c r="Y54" s="473">
        <v>101.98582723798934</v>
      </c>
      <c r="Z54" s="473">
        <v>104.07843111494483</v>
      </c>
      <c r="AA54" s="473">
        <v>100.10245372711746</v>
      </c>
      <c r="AB54" s="473">
        <v>100.77287315384079</v>
      </c>
      <c r="AC54" s="473">
        <v>101.06004690730275</v>
      </c>
      <c r="AD54" s="473">
        <v>102.33584176894455</v>
      </c>
      <c r="AE54" s="473">
        <v>102.39646512894443</v>
      </c>
      <c r="AF54" s="473">
        <v>103.21471838998863</v>
      </c>
      <c r="AG54" s="473">
        <v>100.06480139570891</v>
      </c>
      <c r="AH54" s="473">
        <v>100.56546651080141</v>
      </c>
      <c r="AI54" s="473">
        <v>101.57635163969701</v>
      </c>
      <c r="AJ54" s="473">
        <v>101.38170995222517</v>
      </c>
      <c r="AL54" s="473" t="s">
        <v>306</v>
      </c>
      <c r="AM54" s="473">
        <v>102.39331790983428</v>
      </c>
      <c r="AN54" s="473">
        <v>106.37698888740071</v>
      </c>
      <c r="AO54" s="473">
        <v>106.15160722995731</v>
      </c>
      <c r="AP54" s="473">
        <v>0</v>
      </c>
      <c r="AQ54" s="473">
        <v>107.95523505247237</v>
      </c>
      <c r="AR54" s="473">
        <v>101.86751691089344</v>
      </c>
      <c r="AS54" s="473">
        <v>0</v>
      </c>
      <c r="AT54" s="473">
        <v>0</v>
      </c>
      <c r="AU54" s="473">
        <v>0</v>
      </c>
      <c r="AV54" s="473">
        <v>105.67770093265378</v>
      </c>
      <c r="AW54" s="473">
        <v>92.858396820952322</v>
      </c>
      <c r="AX54" s="473">
        <v>100</v>
      </c>
      <c r="AY54" s="473">
        <v>70.911663981335536</v>
      </c>
      <c r="AZ54" s="473">
        <v>0</v>
      </c>
      <c r="BA54" s="473">
        <v>0</v>
      </c>
      <c r="BB54" s="473">
        <v>0</v>
      </c>
      <c r="BC54" s="473">
        <v>100.00000000000001</v>
      </c>
      <c r="BD54" s="473">
        <v>0</v>
      </c>
      <c r="BE54" s="473">
        <v>100.00000000000001</v>
      </c>
      <c r="BF54" s="473">
        <v>105.69444209779867</v>
      </c>
      <c r="BG54" s="473">
        <v>0</v>
      </c>
      <c r="BH54" s="473">
        <v>106.49667803122252</v>
      </c>
      <c r="BI54" s="473">
        <v>99.999999999999986</v>
      </c>
      <c r="BJ54" s="473">
        <v>102.2298831666993</v>
      </c>
      <c r="BK54" s="473">
        <v>103.6625376447457</v>
      </c>
      <c r="BL54" s="473">
        <v>100</v>
      </c>
      <c r="BM54" s="473">
        <v>100.77287315384083</v>
      </c>
      <c r="BN54" s="473">
        <v>100</v>
      </c>
      <c r="BO54" s="473">
        <v>102.9624380130075</v>
      </c>
      <c r="BP54" s="473">
        <v>0</v>
      </c>
      <c r="BQ54" s="473">
        <v>0</v>
      </c>
      <c r="BR54" s="473">
        <v>0</v>
      </c>
      <c r="BS54" s="473">
        <v>0</v>
      </c>
      <c r="BT54" s="473">
        <v>0</v>
      </c>
      <c r="BU54" s="473">
        <v>0</v>
      </c>
      <c r="BW54" s="473" t="s">
        <v>306</v>
      </c>
      <c r="BX54" s="473">
        <v>109.89161393865102</v>
      </c>
      <c r="BY54" s="473">
        <v>120.50051962309176</v>
      </c>
      <c r="BZ54" s="473">
        <v>152.80129756538017</v>
      </c>
      <c r="CA54" s="473">
        <v>108.13130125064977</v>
      </c>
      <c r="CB54" s="473">
        <v>104.51176014680657</v>
      </c>
      <c r="CC54" s="473">
        <v>105.76018626717492</v>
      </c>
      <c r="CD54" s="473">
        <v>114.42192647001265</v>
      </c>
      <c r="CE54" s="473">
        <v>103.34563583149216</v>
      </c>
      <c r="CF54" s="473">
        <v>102.68218566187784</v>
      </c>
      <c r="CG54" s="473">
        <v>0</v>
      </c>
      <c r="CH54" s="473">
        <v>101.61342857085943</v>
      </c>
      <c r="CI54" s="473">
        <v>101.36135417995919</v>
      </c>
      <c r="CJ54" s="473">
        <v>101.91736135211279</v>
      </c>
      <c r="CK54" s="473">
        <v>103.23816830403834</v>
      </c>
      <c r="CL54" s="473">
        <v>103.41772342872775</v>
      </c>
      <c r="CM54" s="473">
        <v>102.62811618872506</v>
      </c>
      <c r="CN54" s="473">
        <v>102.01497840389938</v>
      </c>
      <c r="CO54" s="473">
        <v>102.01497840389938</v>
      </c>
      <c r="CP54" s="473">
        <v>0</v>
      </c>
      <c r="CQ54" s="473">
        <v>110.51906937529678</v>
      </c>
      <c r="CR54" s="473">
        <v>110.51906937529678</v>
      </c>
      <c r="CS54" s="473">
        <v>0</v>
      </c>
      <c r="CT54" s="473">
        <v>0</v>
      </c>
      <c r="CU54" s="473">
        <v>101.86884015669206</v>
      </c>
      <c r="CV54" s="473">
        <v>105.85873841242932</v>
      </c>
      <c r="CW54" s="473">
        <v>100.14101319324006</v>
      </c>
      <c r="CX54" s="473">
        <v>0</v>
      </c>
      <c r="CY54" s="473">
        <v>101.48063416368568</v>
      </c>
      <c r="CZ54" s="473">
        <v>102.08477741462271</v>
      </c>
      <c r="DA54" s="473">
        <v>102.39646512894443</v>
      </c>
      <c r="DB54" s="473">
        <v>103.21471838998863</v>
      </c>
      <c r="DC54" s="473">
        <v>100.06480139570891</v>
      </c>
      <c r="DD54" s="473">
        <v>100.56546651080141</v>
      </c>
      <c r="DE54" s="473">
        <v>101.57635163969699</v>
      </c>
      <c r="DF54" s="473">
        <v>101.38170995222515</v>
      </c>
    </row>
    <row r="55" spans="1:110" ht="12.75" hidden="1" customHeight="1" outlineLevel="1" x14ac:dyDescent="0.2">
      <c r="A55" s="473" t="s">
        <v>307</v>
      </c>
      <c r="B55" s="473">
        <v>108.0815990958789</v>
      </c>
      <c r="C55" s="473">
        <v>120.96411888888738</v>
      </c>
      <c r="D55" s="473">
        <v>149.61649078429312</v>
      </c>
      <c r="E55" s="473">
        <v>109.97418299408676</v>
      </c>
      <c r="F55" s="473">
        <v>109.46413299577272</v>
      </c>
      <c r="G55" s="473">
        <v>104.75620780244203</v>
      </c>
      <c r="H55" s="473">
        <v>116.05979952930214</v>
      </c>
      <c r="I55" s="473">
        <v>104.94290217597018</v>
      </c>
      <c r="J55" s="473">
        <v>105.03211794840612</v>
      </c>
      <c r="K55" s="473">
        <v>106.98639124949271</v>
      </c>
      <c r="L55" s="473">
        <v>106.00627081351708</v>
      </c>
      <c r="M55" s="473">
        <v>110.76632316062091</v>
      </c>
      <c r="N55" s="473">
        <v>98.195113202497609</v>
      </c>
      <c r="O55" s="473">
        <v>103.96153170519142</v>
      </c>
      <c r="P55" s="473">
        <v>102.94612774418763</v>
      </c>
      <c r="Q55" s="473">
        <v>107.41144345446243</v>
      </c>
      <c r="R55" s="473">
        <v>105.45506482194429</v>
      </c>
      <c r="S55" s="473">
        <v>103.72283074380077</v>
      </c>
      <c r="T55" s="473">
        <v>107.84835967199442</v>
      </c>
      <c r="U55" s="473">
        <v>93.681065099553052</v>
      </c>
      <c r="V55" s="473">
        <v>91.398679330488903</v>
      </c>
      <c r="W55" s="473">
        <v>94.291628589183475</v>
      </c>
      <c r="X55" s="473">
        <v>99.999999999999986</v>
      </c>
      <c r="Y55" s="473">
        <v>94.311191020932711</v>
      </c>
      <c r="Z55" s="473">
        <v>104.10806383694748</v>
      </c>
      <c r="AA55" s="473">
        <v>105.762396504809</v>
      </c>
      <c r="AB55" s="473">
        <v>100.77287315384079</v>
      </c>
      <c r="AC55" s="473">
        <v>101.24828785044457</v>
      </c>
      <c r="AD55" s="473">
        <v>90.858465351755072</v>
      </c>
      <c r="AE55" s="473">
        <v>104.62198212505362</v>
      </c>
      <c r="AF55" s="473">
        <v>104.48623297982689</v>
      </c>
      <c r="AG55" s="473">
        <v>102.45076107342433</v>
      </c>
      <c r="AH55" s="473">
        <v>101.08212095612875</v>
      </c>
      <c r="AI55" s="473">
        <v>105.56145726284421</v>
      </c>
      <c r="AJ55" s="473">
        <v>104.05566049120314</v>
      </c>
      <c r="AL55" s="473" t="s">
        <v>307</v>
      </c>
      <c r="AM55" s="473">
        <v>104.5185605599915</v>
      </c>
      <c r="AN55" s="473">
        <v>107.00038582431486</v>
      </c>
      <c r="AO55" s="473">
        <v>106.6848347507354</v>
      </c>
      <c r="AP55" s="473">
        <v>0</v>
      </c>
      <c r="AQ55" s="473">
        <v>108.46714808159824</v>
      </c>
      <c r="AR55" s="473">
        <v>101.86140548217905</v>
      </c>
      <c r="AS55" s="473">
        <v>0</v>
      </c>
      <c r="AT55" s="473">
        <v>0</v>
      </c>
      <c r="AU55" s="473">
        <v>0</v>
      </c>
      <c r="AV55" s="473">
        <v>106.98639124949271</v>
      </c>
      <c r="AW55" s="473">
        <v>109.55120019231423</v>
      </c>
      <c r="AX55" s="473">
        <v>122.22222222222223</v>
      </c>
      <c r="AY55" s="473">
        <v>70.612109301468536</v>
      </c>
      <c r="AZ55" s="473">
        <v>0</v>
      </c>
      <c r="BA55" s="473">
        <v>0</v>
      </c>
      <c r="BB55" s="473">
        <v>0</v>
      </c>
      <c r="BC55" s="473">
        <v>107.84835967199442</v>
      </c>
      <c r="BD55" s="473">
        <v>0</v>
      </c>
      <c r="BE55" s="473">
        <v>107.84835967199442</v>
      </c>
      <c r="BF55" s="473">
        <v>94.996521250490986</v>
      </c>
      <c r="BG55" s="473">
        <v>0</v>
      </c>
      <c r="BH55" s="473">
        <v>94.291628589183489</v>
      </c>
      <c r="BI55" s="473">
        <v>99.999999999999986</v>
      </c>
      <c r="BJ55" s="473">
        <v>107.00040197859958</v>
      </c>
      <c r="BK55" s="473">
        <v>103.6625376447457</v>
      </c>
      <c r="BL55" s="473">
        <v>100</v>
      </c>
      <c r="BM55" s="473">
        <v>100.77287315384083</v>
      </c>
      <c r="BN55" s="473">
        <v>100</v>
      </c>
      <c r="BO55" s="473">
        <v>110.60496635218198</v>
      </c>
      <c r="BP55" s="473">
        <v>0</v>
      </c>
      <c r="BQ55" s="473">
        <v>0</v>
      </c>
      <c r="BR55" s="473">
        <v>0</v>
      </c>
      <c r="BS55" s="473">
        <v>0</v>
      </c>
      <c r="BT55" s="473">
        <v>0</v>
      </c>
      <c r="BU55" s="473">
        <v>0</v>
      </c>
      <c r="BW55" s="473" t="s">
        <v>307</v>
      </c>
      <c r="BX55" s="473">
        <v>109.18751688430197</v>
      </c>
      <c r="BY55" s="473">
        <v>123.97851882597715</v>
      </c>
      <c r="BZ55" s="473">
        <v>158.54457651494428</v>
      </c>
      <c r="CA55" s="473">
        <v>109.97418299408676</v>
      </c>
      <c r="CB55" s="473">
        <v>110.30068094340368</v>
      </c>
      <c r="CC55" s="473">
        <v>106.72842508906145</v>
      </c>
      <c r="CD55" s="473">
        <v>116.05979952930215</v>
      </c>
      <c r="CE55" s="473">
        <v>104.94290217597019</v>
      </c>
      <c r="CF55" s="473">
        <v>105.03211794840614</v>
      </c>
      <c r="CG55" s="473">
        <v>0</v>
      </c>
      <c r="CH55" s="473">
        <v>104.01674658199583</v>
      </c>
      <c r="CI55" s="473">
        <v>101.89221593942028</v>
      </c>
      <c r="CJ55" s="473">
        <v>106.57834954670005</v>
      </c>
      <c r="CK55" s="473">
        <v>103.96153170519142</v>
      </c>
      <c r="CL55" s="473">
        <v>102.94612774418763</v>
      </c>
      <c r="CM55" s="473">
        <v>107.41144345446243</v>
      </c>
      <c r="CN55" s="473">
        <v>103.72283074380077</v>
      </c>
      <c r="CO55" s="473">
        <v>103.72283074380077</v>
      </c>
      <c r="CP55" s="473">
        <v>0</v>
      </c>
      <c r="CQ55" s="473">
        <v>91.398679330488903</v>
      </c>
      <c r="CR55" s="473">
        <v>91.398679330488903</v>
      </c>
      <c r="CS55" s="473">
        <v>0</v>
      </c>
      <c r="CT55" s="473">
        <v>0</v>
      </c>
      <c r="CU55" s="473">
        <v>88.228676403280787</v>
      </c>
      <c r="CV55" s="473">
        <v>106.01521936602458</v>
      </c>
      <c r="CW55" s="473">
        <v>107.93113100635969</v>
      </c>
      <c r="CX55" s="473">
        <v>0</v>
      </c>
      <c r="CY55" s="473">
        <v>101.74356212423167</v>
      </c>
      <c r="CZ55" s="473">
        <v>82.946444539689708</v>
      </c>
      <c r="DA55" s="473">
        <v>104.62198212505362</v>
      </c>
      <c r="DB55" s="473">
        <v>104.48623297982687</v>
      </c>
      <c r="DC55" s="473">
        <v>102.45076107342433</v>
      </c>
      <c r="DD55" s="473">
        <v>101.08212095612876</v>
      </c>
      <c r="DE55" s="473">
        <v>105.56145726284421</v>
      </c>
      <c r="DF55" s="473">
        <v>104.05566049120313</v>
      </c>
    </row>
    <row r="56" spans="1:110" ht="12.75" hidden="1" customHeight="1" outlineLevel="1" x14ac:dyDescent="0.2">
      <c r="A56" s="473" t="s">
        <v>308</v>
      </c>
      <c r="B56" s="473">
        <v>110.15825054293038</v>
      </c>
      <c r="C56" s="473">
        <v>121.60067549864016</v>
      </c>
      <c r="D56" s="473">
        <v>149.78882792510248</v>
      </c>
      <c r="E56" s="473">
        <v>109.70112350945939</v>
      </c>
      <c r="F56" s="473">
        <v>109.99145211191524</v>
      </c>
      <c r="G56" s="473">
        <v>104.70802340594075</v>
      </c>
      <c r="H56" s="473">
        <v>115.91770280906486</v>
      </c>
      <c r="I56" s="473">
        <v>106.70778378745045</v>
      </c>
      <c r="J56" s="473">
        <v>108.1854278725171</v>
      </c>
      <c r="K56" s="473">
        <v>107.46298348655137</v>
      </c>
      <c r="L56" s="473">
        <v>109.63349514998269</v>
      </c>
      <c r="M56" s="473">
        <v>112.26096296300594</v>
      </c>
      <c r="N56" s="473">
        <v>105.32186920370663</v>
      </c>
      <c r="O56" s="473">
        <v>108.77479371568262</v>
      </c>
      <c r="P56" s="473">
        <v>109.17208322429924</v>
      </c>
      <c r="Q56" s="473">
        <v>107.42497256442016</v>
      </c>
      <c r="R56" s="473">
        <v>105.46851529520424</v>
      </c>
      <c r="S56" s="473">
        <v>103.74601648563724</v>
      </c>
      <c r="T56" s="473">
        <v>107.84835967199442</v>
      </c>
      <c r="U56" s="473">
        <v>105.80342792082693</v>
      </c>
      <c r="V56" s="473">
        <v>98.220614621889197</v>
      </c>
      <c r="W56" s="473">
        <v>111.60708186053867</v>
      </c>
      <c r="X56" s="473">
        <v>99.999999999999986</v>
      </c>
      <c r="Y56" s="473">
        <v>93.209021138731885</v>
      </c>
      <c r="Z56" s="473">
        <v>104.17086055614797</v>
      </c>
      <c r="AA56" s="473">
        <v>104.83450792227559</v>
      </c>
      <c r="AB56" s="473">
        <v>100.77287315384079</v>
      </c>
      <c r="AC56" s="473">
        <v>103.72707485468204</v>
      </c>
      <c r="AD56" s="473">
        <v>88.842360411702259</v>
      </c>
      <c r="AE56" s="473">
        <v>105.80990714388408</v>
      </c>
      <c r="AF56" s="473">
        <v>106.08091401462022</v>
      </c>
      <c r="AG56" s="473">
        <v>103.18570921528948</v>
      </c>
      <c r="AH56" s="473">
        <v>101.24327946350451</v>
      </c>
      <c r="AI56" s="473">
        <v>107.67825966172641</v>
      </c>
      <c r="AJ56" s="473">
        <v>101.9858248894715</v>
      </c>
      <c r="AL56" s="473" t="s">
        <v>308</v>
      </c>
      <c r="AM56" s="473">
        <v>109.22345100723206</v>
      </c>
      <c r="AN56" s="473">
        <v>108.04571360814406</v>
      </c>
      <c r="AO56" s="473">
        <v>109.87797482216104</v>
      </c>
      <c r="AP56" s="473">
        <v>0</v>
      </c>
      <c r="AQ56" s="473">
        <v>108.46714808159824</v>
      </c>
      <c r="AR56" s="473">
        <v>101.86446119653624</v>
      </c>
      <c r="AS56" s="473">
        <v>0</v>
      </c>
      <c r="AT56" s="473">
        <v>0</v>
      </c>
      <c r="AU56" s="473">
        <v>0</v>
      </c>
      <c r="AV56" s="473">
        <v>107.46298348655138</v>
      </c>
      <c r="AW56" s="473">
        <v>112.91104385595291</v>
      </c>
      <c r="AX56" s="473">
        <v>122.22222222222223</v>
      </c>
      <c r="AY56" s="473">
        <v>84.297028360655929</v>
      </c>
      <c r="AZ56" s="473">
        <v>0</v>
      </c>
      <c r="BA56" s="473">
        <v>0</v>
      </c>
      <c r="BB56" s="473">
        <v>0</v>
      </c>
      <c r="BC56" s="473">
        <v>107.84835967199442</v>
      </c>
      <c r="BD56" s="473">
        <v>0</v>
      </c>
      <c r="BE56" s="473">
        <v>107.84835967199442</v>
      </c>
      <c r="BF56" s="473">
        <v>110.17379270784167</v>
      </c>
      <c r="BG56" s="473">
        <v>0</v>
      </c>
      <c r="BH56" s="473">
        <v>111.6070818605387</v>
      </c>
      <c r="BI56" s="473">
        <v>99.999999999999986</v>
      </c>
      <c r="BJ56" s="473">
        <v>107.00040197859958</v>
      </c>
      <c r="BK56" s="473">
        <v>103.6625376447457</v>
      </c>
      <c r="BL56" s="473">
        <v>100</v>
      </c>
      <c r="BM56" s="473">
        <v>100.77287315384083</v>
      </c>
      <c r="BN56" s="473">
        <v>100</v>
      </c>
      <c r="BO56" s="473">
        <v>110.60496635218198</v>
      </c>
      <c r="BP56" s="473">
        <v>0</v>
      </c>
      <c r="BQ56" s="473">
        <v>0</v>
      </c>
      <c r="BR56" s="473">
        <v>0</v>
      </c>
      <c r="BS56" s="473">
        <v>0</v>
      </c>
      <c r="BT56" s="473">
        <v>0</v>
      </c>
      <c r="BU56" s="473">
        <v>0</v>
      </c>
      <c r="BW56" s="473" t="s">
        <v>308</v>
      </c>
      <c r="BX56" s="473">
        <v>110.44839936527001</v>
      </c>
      <c r="BY56" s="473">
        <v>124.52683257146705</v>
      </c>
      <c r="BZ56" s="473">
        <v>158.08870617363695</v>
      </c>
      <c r="CA56" s="473">
        <v>109.70112350945939</v>
      </c>
      <c r="CB56" s="473">
        <v>111.27046184415688</v>
      </c>
      <c r="CC56" s="473">
        <v>106.64533100919563</v>
      </c>
      <c r="CD56" s="473">
        <v>115.91770280906488</v>
      </c>
      <c r="CE56" s="473">
        <v>106.70778378745047</v>
      </c>
      <c r="CF56" s="473">
        <v>108.1854278725171</v>
      </c>
      <c r="CG56" s="473">
        <v>0</v>
      </c>
      <c r="CH56" s="473">
        <v>107.79403323869028</v>
      </c>
      <c r="CI56" s="473">
        <v>104.54465172028914</v>
      </c>
      <c r="CJ56" s="473">
        <v>111.7118987493994</v>
      </c>
      <c r="CK56" s="473">
        <v>108.77479371568263</v>
      </c>
      <c r="CL56" s="473">
        <v>109.17208322429924</v>
      </c>
      <c r="CM56" s="473">
        <v>107.42497256442016</v>
      </c>
      <c r="CN56" s="473">
        <v>103.74601648563724</v>
      </c>
      <c r="CO56" s="473">
        <v>103.74601648563724</v>
      </c>
      <c r="CP56" s="473">
        <v>0</v>
      </c>
      <c r="CQ56" s="473">
        <v>98.220614621889183</v>
      </c>
      <c r="CR56" s="473">
        <v>98.220614621889183</v>
      </c>
      <c r="CS56" s="473">
        <v>0</v>
      </c>
      <c r="CT56" s="473">
        <v>0</v>
      </c>
      <c r="CU56" s="473">
        <v>86.598186482742861</v>
      </c>
      <c r="CV56" s="473">
        <v>106.34682881122714</v>
      </c>
      <c r="CW56" s="473">
        <v>106.65402244549685</v>
      </c>
      <c r="CX56" s="473">
        <v>0</v>
      </c>
      <c r="CY56" s="473">
        <v>105.20583978165411</v>
      </c>
      <c r="CZ56" s="473">
        <v>80.122527408268866</v>
      </c>
      <c r="DA56" s="473">
        <v>105.80990714388405</v>
      </c>
      <c r="DB56" s="473">
        <v>106.08091401462022</v>
      </c>
      <c r="DC56" s="473">
        <v>103.18570921528948</v>
      </c>
      <c r="DD56" s="473">
        <v>101.24327946350449</v>
      </c>
      <c r="DE56" s="473">
        <v>107.6782596617264</v>
      </c>
      <c r="DF56" s="473">
        <v>101.98582488947152</v>
      </c>
    </row>
    <row r="57" spans="1:110" ht="12.75" hidden="1" customHeight="1" outlineLevel="1" x14ac:dyDescent="0.2">
      <c r="A57" s="473" t="s">
        <v>309</v>
      </c>
      <c r="B57" s="473">
        <v>111.43966310308645</v>
      </c>
      <c r="C57" s="473">
        <v>122.90958718683693</v>
      </c>
      <c r="D57" s="473">
        <v>151.03368731424209</v>
      </c>
      <c r="E57" s="473">
        <v>112.36903251450921</v>
      </c>
      <c r="F57" s="473">
        <v>110.3191546655633</v>
      </c>
      <c r="G57" s="473">
        <v>103.46442917482787</v>
      </c>
      <c r="H57" s="473">
        <v>117.48057322356263</v>
      </c>
      <c r="I57" s="473">
        <v>108.51795611637417</v>
      </c>
      <c r="J57" s="473">
        <v>109.43404534197846</v>
      </c>
      <c r="K57" s="473">
        <v>107.75138082395054</v>
      </c>
      <c r="L57" s="473">
        <v>113.52369259353263</v>
      </c>
      <c r="M57" s="473">
        <v>113.08481489277942</v>
      </c>
      <c r="N57" s="473">
        <v>114.24388276006113</v>
      </c>
      <c r="O57" s="473">
        <v>109.65670138775273</v>
      </c>
      <c r="P57" s="473">
        <v>110.49366268567974</v>
      </c>
      <c r="Q57" s="473">
        <v>106.8130620813341</v>
      </c>
      <c r="R57" s="473">
        <v>105.52753722238045</v>
      </c>
      <c r="S57" s="473">
        <v>103.84775767643036</v>
      </c>
      <c r="T57" s="473">
        <v>107.84835967199442</v>
      </c>
      <c r="U57" s="473">
        <v>105.69861582582092</v>
      </c>
      <c r="V57" s="473">
        <v>101.30875831386209</v>
      </c>
      <c r="W57" s="473">
        <v>109.38798196198614</v>
      </c>
      <c r="X57" s="473">
        <v>99.999999999999986</v>
      </c>
      <c r="Y57" s="473">
        <v>93.427241742431221</v>
      </c>
      <c r="Z57" s="473">
        <v>103.81643047614358</v>
      </c>
      <c r="AA57" s="473">
        <v>104.65191012871233</v>
      </c>
      <c r="AB57" s="473">
        <v>100.77287315384079</v>
      </c>
      <c r="AC57" s="473">
        <v>103.06318261364494</v>
      </c>
      <c r="AD57" s="473">
        <v>89.333723149924708</v>
      </c>
      <c r="AE57" s="473">
        <v>107.35782706934788</v>
      </c>
      <c r="AF57" s="473">
        <v>108.17713850191593</v>
      </c>
      <c r="AG57" s="473">
        <v>114.26358180042324</v>
      </c>
      <c r="AH57" s="473">
        <v>101.19023983738103</v>
      </c>
      <c r="AI57" s="473">
        <v>107.89587024084982</v>
      </c>
      <c r="AJ57" s="473">
        <v>103.91667393543929</v>
      </c>
      <c r="AL57" s="473" t="s">
        <v>309</v>
      </c>
      <c r="AM57" s="473">
        <v>108.92935580607718</v>
      </c>
      <c r="AN57" s="473">
        <v>108.69053455351531</v>
      </c>
      <c r="AO57" s="473">
        <v>111.85198243984847</v>
      </c>
      <c r="AP57" s="473">
        <v>0</v>
      </c>
      <c r="AQ57" s="473">
        <v>108.46714808159824</v>
      </c>
      <c r="AR57" s="473">
        <v>101.86446119653624</v>
      </c>
      <c r="AS57" s="473">
        <v>0</v>
      </c>
      <c r="AT57" s="473">
        <v>0</v>
      </c>
      <c r="AU57" s="473">
        <v>0</v>
      </c>
      <c r="AV57" s="473">
        <v>107.75138082395056</v>
      </c>
      <c r="AW57" s="473">
        <v>112.96136409515488</v>
      </c>
      <c r="AX57" s="473">
        <v>122.22222222222223</v>
      </c>
      <c r="AY57" s="473">
        <v>84.501986825828098</v>
      </c>
      <c r="AZ57" s="473">
        <v>0</v>
      </c>
      <c r="BA57" s="473">
        <v>0</v>
      </c>
      <c r="BB57" s="473">
        <v>0</v>
      </c>
      <c r="BC57" s="473">
        <v>107.84835967199442</v>
      </c>
      <c r="BD57" s="473">
        <v>0</v>
      </c>
      <c r="BE57" s="473">
        <v>107.84835967199442</v>
      </c>
      <c r="BF57" s="473">
        <v>108.22871619014937</v>
      </c>
      <c r="BG57" s="473">
        <v>0</v>
      </c>
      <c r="BH57" s="473">
        <v>109.38798196198614</v>
      </c>
      <c r="BI57" s="473">
        <v>99.999999999999986</v>
      </c>
      <c r="BJ57" s="473">
        <v>107.01550276187669</v>
      </c>
      <c r="BK57" s="473">
        <v>103.84161572383569</v>
      </c>
      <c r="BL57" s="473">
        <v>100</v>
      </c>
      <c r="BM57" s="473">
        <v>100.77287315384083</v>
      </c>
      <c r="BN57" s="473">
        <v>100</v>
      </c>
      <c r="BO57" s="473">
        <v>110.60496635218198</v>
      </c>
      <c r="BP57" s="473">
        <v>0</v>
      </c>
      <c r="BQ57" s="473">
        <v>0</v>
      </c>
      <c r="BR57" s="473">
        <v>0</v>
      </c>
      <c r="BS57" s="473">
        <v>0</v>
      </c>
      <c r="BT57" s="473">
        <v>0</v>
      </c>
      <c r="BU57" s="473">
        <v>0</v>
      </c>
      <c r="BW57" s="473" t="s">
        <v>309</v>
      </c>
      <c r="BX57" s="473">
        <v>112.21882770268549</v>
      </c>
      <c r="BY57" s="473">
        <v>125.97910385298592</v>
      </c>
      <c r="BZ57" s="473">
        <v>159.18193158225318</v>
      </c>
      <c r="CA57" s="473">
        <v>112.36903251450921</v>
      </c>
      <c r="CB57" s="473">
        <v>111.87313234846317</v>
      </c>
      <c r="CC57" s="473">
        <v>104.5544809834562</v>
      </c>
      <c r="CD57" s="473">
        <v>117.48057322356263</v>
      </c>
      <c r="CE57" s="473">
        <v>108.51795611637419</v>
      </c>
      <c r="CF57" s="473">
        <v>109.43404534197846</v>
      </c>
      <c r="CG57" s="473">
        <v>0</v>
      </c>
      <c r="CH57" s="473">
        <v>113.83928877445773</v>
      </c>
      <c r="CI57" s="473">
        <v>106.006685805814</v>
      </c>
      <c r="CJ57" s="473">
        <v>123.28326599170572</v>
      </c>
      <c r="CK57" s="473">
        <v>109.65670138775273</v>
      </c>
      <c r="CL57" s="473">
        <v>110.49366268567974</v>
      </c>
      <c r="CM57" s="473">
        <v>106.8130620813341</v>
      </c>
      <c r="CN57" s="473">
        <v>103.84775767643036</v>
      </c>
      <c r="CO57" s="473">
        <v>103.84775767643036</v>
      </c>
      <c r="CP57" s="473">
        <v>0</v>
      </c>
      <c r="CQ57" s="473">
        <v>101.30875831386209</v>
      </c>
      <c r="CR57" s="473">
        <v>101.30875831386209</v>
      </c>
      <c r="CS57" s="473">
        <v>0</v>
      </c>
      <c r="CT57" s="473">
        <v>0</v>
      </c>
      <c r="CU57" s="473">
        <v>86.913771633455795</v>
      </c>
      <c r="CV57" s="473">
        <v>103.708620463561</v>
      </c>
      <c r="CW57" s="473">
        <v>106.40270217952525</v>
      </c>
      <c r="CX57" s="473">
        <v>0</v>
      </c>
      <c r="CY57" s="473">
        <v>104.27853974774659</v>
      </c>
      <c r="CZ57" s="473">
        <v>80.810769189062228</v>
      </c>
      <c r="DA57" s="473">
        <v>107.35782706934786</v>
      </c>
      <c r="DB57" s="473">
        <v>108.17713850191592</v>
      </c>
      <c r="DC57" s="473">
        <v>114.26358180042322</v>
      </c>
      <c r="DD57" s="473">
        <v>101.19023983738103</v>
      </c>
      <c r="DE57" s="473">
        <v>107.8958702408498</v>
      </c>
      <c r="DF57" s="473">
        <v>103.91667393543931</v>
      </c>
    </row>
    <row r="58" spans="1:110" ht="12.75" hidden="1" customHeight="1" outlineLevel="1" x14ac:dyDescent="0.2">
      <c r="A58" s="473" t="s">
        <v>310</v>
      </c>
      <c r="B58" s="473">
        <v>112.4551397159172</v>
      </c>
      <c r="C58" s="473">
        <v>124.16610363255894</v>
      </c>
      <c r="D58" s="473">
        <v>151.28185146863029</v>
      </c>
      <c r="E58" s="473">
        <v>113.18263094783536</v>
      </c>
      <c r="F58" s="473">
        <v>112.4329371693903</v>
      </c>
      <c r="G58" s="473">
        <v>103.71426420168011</v>
      </c>
      <c r="H58" s="473">
        <v>119.70584581908214</v>
      </c>
      <c r="I58" s="473">
        <v>110.75684393592003</v>
      </c>
      <c r="J58" s="473">
        <v>112.49611817244802</v>
      </c>
      <c r="K58" s="473">
        <v>107.67338234300865</v>
      </c>
      <c r="L58" s="473">
        <v>112.9909006699115</v>
      </c>
      <c r="M58" s="473">
        <v>113.12039189861628</v>
      </c>
      <c r="N58" s="473">
        <v>112.77840796544092</v>
      </c>
      <c r="O58" s="473">
        <v>111.12911541115422</v>
      </c>
      <c r="P58" s="473">
        <v>112.38850394734487</v>
      </c>
      <c r="Q58" s="473">
        <v>106.85024761591104</v>
      </c>
      <c r="R58" s="473">
        <v>106.07686539026749</v>
      </c>
      <c r="S58" s="473">
        <v>104.79468205879057</v>
      </c>
      <c r="T58" s="473">
        <v>107.84835967199442</v>
      </c>
      <c r="U58" s="473">
        <v>107.32086341903926</v>
      </c>
      <c r="V58" s="473">
        <v>97.308665258651317</v>
      </c>
      <c r="W58" s="473">
        <v>114.93573170836751</v>
      </c>
      <c r="X58" s="473">
        <v>99.999999999999986</v>
      </c>
      <c r="Y58" s="473">
        <v>95.217191636504225</v>
      </c>
      <c r="Z58" s="473">
        <v>104.62831970632421</v>
      </c>
      <c r="AA58" s="473">
        <v>104.94235312400757</v>
      </c>
      <c r="AB58" s="473">
        <v>101.93218288460203</v>
      </c>
      <c r="AC58" s="473">
        <v>102.92347283185022</v>
      </c>
      <c r="AD58" s="473">
        <v>91.778408084497798</v>
      </c>
      <c r="AE58" s="473">
        <v>107.74838905010581</v>
      </c>
      <c r="AF58" s="473">
        <v>107.95647575160496</v>
      </c>
      <c r="AG58" s="473">
        <v>114.50072236338499</v>
      </c>
      <c r="AH58" s="473">
        <v>104.48992150348033</v>
      </c>
      <c r="AI58" s="473">
        <v>108.19458455100389</v>
      </c>
      <c r="AJ58" s="473">
        <v>106.30387689841885</v>
      </c>
      <c r="AL58" s="473" t="s">
        <v>310</v>
      </c>
      <c r="AM58" s="473">
        <v>110.11206928541601</v>
      </c>
      <c r="AN58" s="473">
        <v>109.61193409666238</v>
      </c>
      <c r="AO58" s="473">
        <v>113.17870936612005</v>
      </c>
      <c r="AP58" s="473">
        <v>0</v>
      </c>
      <c r="AQ58" s="473">
        <v>109.71471907700092</v>
      </c>
      <c r="AR58" s="473">
        <v>102.18561285881627</v>
      </c>
      <c r="AS58" s="473">
        <v>0</v>
      </c>
      <c r="AT58" s="473">
        <v>0</v>
      </c>
      <c r="AU58" s="473">
        <v>0</v>
      </c>
      <c r="AV58" s="473">
        <v>107.67338234300867</v>
      </c>
      <c r="AW58" s="473">
        <v>111.02209949206389</v>
      </c>
      <c r="AX58" s="473">
        <v>122.22222222222223</v>
      </c>
      <c r="AY58" s="473">
        <v>76.603202898808632</v>
      </c>
      <c r="AZ58" s="473">
        <v>0</v>
      </c>
      <c r="BA58" s="473">
        <v>0</v>
      </c>
      <c r="BB58" s="473">
        <v>0</v>
      </c>
      <c r="BC58" s="473">
        <v>107.84835967199442</v>
      </c>
      <c r="BD58" s="473">
        <v>0</v>
      </c>
      <c r="BE58" s="473">
        <v>107.84835967199442</v>
      </c>
      <c r="BF58" s="473">
        <v>113.09140748438014</v>
      </c>
      <c r="BG58" s="473">
        <v>0</v>
      </c>
      <c r="BH58" s="473">
        <v>114.93573170836751</v>
      </c>
      <c r="BI58" s="473">
        <v>99.999999999999986</v>
      </c>
      <c r="BJ58" s="473">
        <v>107.3143576761131</v>
      </c>
      <c r="BK58" s="473">
        <v>103.84161572383569</v>
      </c>
      <c r="BL58" s="473">
        <v>100</v>
      </c>
      <c r="BM58" s="473">
        <v>101.93218288460206</v>
      </c>
      <c r="BN58" s="473">
        <v>100</v>
      </c>
      <c r="BO58" s="473">
        <v>110.91104667829084</v>
      </c>
      <c r="BP58" s="473">
        <v>0</v>
      </c>
      <c r="BQ58" s="473">
        <v>0</v>
      </c>
      <c r="BR58" s="473">
        <v>0</v>
      </c>
      <c r="BS58" s="473">
        <v>0</v>
      </c>
      <c r="BT58" s="473">
        <v>0</v>
      </c>
      <c r="BU58" s="473">
        <v>0</v>
      </c>
      <c r="BW58" s="473" t="s">
        <v>310</v>
      </c>
      <c r="BX58" s="473">
        <v>113.18239630955769</v>
      </c>
      <c r="BY58" s="473">
        <v>127.3079631575529</v>
      </c>
      <c r="BZ58" s="473">
        <v>159.20579735677603</v>
      </c>
      <c r="CA58" s="473">
        <v>113.18263094783536</v>
      </c>
      <c r="CB58" s="473">
        <v>114.71373373318238</v>
      </c>
      <c r="CC58" s="473">
        <v>104.75572827074863</v>
      </c>
      <c r="CD58" s="473">
        <v>119.70584581908214</v>
      </c>
      <c r="CE58" s="473">
        <v>110.75684393592003</v>
      </c>
      <c r="CF58" s="473">
        <v>112.49611817244802</v>
      </c>
      <c r="CG58" s="473">
        <v>0</v>
      </c>
      <c r="CH58" s="473">
        <v>114.09585290783296</v>
      </c>
      <c r="CI58" s="473">
        <v>106.06982190262296</v>
      </c>
      <c r="CJ58" s="473">
        <v>123.77305144088392</v>
      </c>
      <c r="CK58" s="473">
        <v>111.12911541115422</v>
      </c>
      <c r="CL58" s="473">
        <v>112.38850394734487</v>
      </c>
      <c r="CM58" s="473">
        <v>106.85024761591104</v>
      </c>
      <c r="CN58" s="473">
        <v>104.79468205879057</v>
      </c>
      <c r="CO58" s="473">
        <v>104.79468205879057</v>
      </c>
      <c r="CP58" s="473">
        <v>0</v>
      </c>
      <c r="CQ58" s="473">
        <v>97.308665258651317</v>
      </c>
      <c r="CR58" s="473">
        <v>97.308665258651317</v>
      </c>
      <c r="CS58" s="473">
        <v>0</v>
      </c>
      <c r="CT58" s="473">
        <v>0</v>
      </c>
      <c r="CU58" s="473">
        <v>89.418471013641124</v>
      </c>
      <c r="CV58" s="473">
        <v>107.99594853760591</v>
      </c>
      <c r="CW58" s="473">
        <v>106.80245624775772</v>
      </c>
      <c r="CX58" s="473">
        <v>0</v>
      </c>
      <c r="CY58" s="473">
        <v>104.08339831155047</v>
      </c>
      <c r="CZ58" s="473">
        <v>84.112349437421912</v>
      </c>
      <c r="DA58" s="473">
        <v>107.7483890501058</v>
      </c>
      <c r="DB58" s="473">
        <v>107.95647575160496</v>
      </c>
      <c r="DC58" s="473">
        <v>114.50072236338499</v>
      </c>
      <c r="DD58" s="473">
        <v>104.48992150348033</v>
      </c>
      <c r="DE58" s="473">
        <v>108.19458455100389</v>
      </c>
      <c r="DF58" s="473">
        <v>106.30387689841885</v>
      </c>
    </row>
    <row r="59" spans="1:110" ht="12.75" hidden="1" customHeight="1" outlineLevel="1" x14ac:dyDescent="0.2">
      <c r="A59" s="473" t="s">
        <v>311</v>
      </c>
      <c r="B59" s="473">
        <v>112.21581379778023</v>
      </c>
      <c r="C59" s="473">
        <v>122.02850911900933</v>
      </c>
      <c r="D59" s="473">
        <v>142.25228046991842</v>
      </c>
      <c r="E59" s="473">
        <v>113.76485609906875</v>
      </c>
      <c r="F59" s="473">
        <v>111.98980567005088</v>
      </c>
      <c r="G59" s="473">
        <v>106.18621906511619</v>
      </c>
      <c r="H59" s="473">
        <v>119.37312613705832</v>
      </c>
      <c r="I59" s="473">
        <v>111.51883664670578</v>
      </c>
      <c r="J59" s="473">
        <v>115.46490480755308</v>
      </c>
      <c r="K59" s="473">
        <v>109.49221914956746</v>
      </c>
      <c r="L59" s="473">
        <v>113.44398173408311</v>
      </c>
      <c r="M59" s="473">
        <v>114.41844321507914</v>
      </c>
      <c r="N59" s="473">
        <v>111.84490851831086</v>
      </c>
      <c r="O59" s="473">
        <v>112.20520046935927</v>
      </c>
      <c r="P59" s="473">
        <v>113.76140050268319</v>
      </c>
      <c r="Q59" s="473">
        <v>106.91789316569974</v>
      </c>
      <c r="R59" s="473">
        <v>106.49051555924567</v>
      </c>
      <c r="S59" s="473">
        <v>105.50772656236938</v>
      </c>
      <c r="T59" s="473">
        <v>107.84835967199442</v>
      </c>
      <c r="U59" s="473">
        <v>108.06682340258733</v>
      </c>
      <c r="V59" s="473">
        <v>97.661499989981223</v>
      </c>
      <c r="W59" s="473">
        <v>116.0452816576438</v>
      </c>
      <c r="X59" s="473">
        <v>99.999999999999986</v>
      </c>
      <c r="Y59" s="473">
        <v>95.03772042592027</v>
      </c>
      <c r="Z59" s="473">
        <v>104.62831970632421</v>
      </c>
      <c r="AA59" s="473">
        <v>106.56366535188793</v>
      </c>
      <c r="AB59" s="473">
        <v>103.09149261536326</v>
      </c>
      <c r="AC59" s="473">
        <v>102.92347283185022</v>
      </c>
      <c r="AD59" s="473">
        <v>91.309096476620866</v>
      </c>
      <c r="AE59" s="473">
        <v>110.19353359183884</v>
      </c>
      <c r="AF59" s="473">
        <v>112.60269973143848</v>
      </c>
      <c r="AG59" s="473">
        <v>120.6933787725614</v>
      </c>
      <c r="AH59" s="473">
        <v>106.23167708924221</v>
      </c>
      <c r="AI59" s="473">
        <v>107.64491335094513</v>
      </c>
      <c r="AJ59" s="473">
        <v>106.23694141986064</v>
      </c>
      <c r="AL59" s="473" t="s">
        <v>311</v>
      </c>
      <c r="AM59" s="473">
        <v>110.58373429489667</v>
      </c>
      <c r="AN59" s="473">
        <v>109.99704532215743</v>
      </c>
      <c r="AO59" s="473">
        <v>113.95402576182607</v>
      </c>
      <c r="AP59" s="473">
        <v>0</v>
      </c>
      <c r="AQ59" s="473">
        <v>109.22127386052597</v>
      </c>
      <c r="AR59" s="473">
        <v>102.18561285881627</v>
      </c>
      <c r="AS59" s="473">
        <v>0</v>
      </c>
      <c r="AT59" s="473">
        <v>0</v>
      </c>
      <c r="AU59" s="473">
        <v>0</v>
      </c>
      <c r="AV59" s="473">
        <v>109.49221914956748</v>
      </c>
      <c r="AW59" s="473">
        <v>111.37434116647762</v>
      </c>
      <c r="AX59" s="473">
        <v>122.22222222222223</v>
      </c>
      <c r="AY59" s="473">
        <v>78.037912155013771</v>
      </c>
      <c r="AZ59" s="473">
        <v>0</v>
      </c>
      <c r="BA59" s="473">
        <v>0</v>
      </c>
      <c r="BB59" s="473">
        <v>0</v>
      </c>
      <c r="BC59" s="473">
        <v>107.84835967199442</v>
      </c>
      <c r="BD59" s="473">
        <v>0</v>
      </c>
      <c r="BE59" s="473">
        <v>107.84835967199442</v>
      </c>
      <c r="BF59" s="473">
        <v>114.0639457432263</v>
      </c>
      <c r="BG59" s="473">
        <v>0</v>
      </c>
      <c r="BH59" s="473">
        <v>116.0452816576438</v>
      </c>
      <c r="BI59" s="473">
        <v>99.999999999999986</v>
      </c>
      <c r="BJ59" s="473">
        <v>107.55862474832904</v>
      </c>
      <c r="BK59" s="473">
        <v>103.84161572383569</v>
      </c>
      <c r="BL59" s="473">
        <v>100</v>
      </c>
      <c r="BM59" s="473">
        <v>103.09149261536328</v>
      </c>
      <c r="BN59" s="473">
        <v>100</v>
      </c>
      <c r="BO59" s="473">
        <v>111.12967548265432</v>
      </c>
      <c r="BP59" s="473">
        <v>0</v>
      </c>
      <c r="BQ59" s="473">
        <v>0</v>
      </c>
      <c r="BR59" s="473">
        <v>0</v>
      </c>
      <c r="BS59" s="473">
        <v>0</v>
      </c>
      <c r="BT59" s="473">
        <v>0</v>
      </c>
      <c r="BU59" s="473">
        <v>0</v>
      </c>
      <c r="BW59" s="473" t="s">
        <v>311</v>
      </c>
      <c r="BX59" s="473">
        <v>112.72238865970776</v>
      </c>
      <c r="BY59" s="473">
        <v>124.62578332531326</v>
      </c>
      <c r="BZ59" s="473">
        <v>148.13719774085172</v>
      </c>
      <c r="CA59" s="473">
        <v>113.76485609906875</v>
      </c>
      <c r="CB59" s="473">
        <v>114.31281935890574</v>
      </c>
      <c r="CC59" s="473">
        <v>108.91181613327966</v>
      </c>
      <c r="CD59" s="473">
        <v>119.37312613705829</v>
      </c>
      <c r="CE59" s="473">
        <v>111.51883664670579</v>
      </c>
      <c r="CF59" s="473">
        <v>115.46490480755311</v>
      </c>
      <c r="CG59" s="473">
        <v>0</v>
      </c>
      <c r="CH59" s="473">
        <v>114.60552816274217</v>
      </c>
      <c r="CI59" s="473">
        <v>108.37338544461879</v>
      </c>
      <c r="CJ59" s="473">
        <v>122.1197879918456</v>
      </c>
      <c r="CK59" s="473">
        <v>112.20520046935928</v>
      </c>
      <c r="CL59" s="473">
        <v>113.76140050268319</v>
      </c>
      <c r="CM59" s="473">
        <v>106.91789316569974</v>
      </c>
      <c r="CN59" s="473">
        <v>105.5077265623694</v>
      </c>
      <c r="CO59" s="473">
        <v>105.5077265623694</v>
      </c>
      <c r="CP59" s="473">
        <v>0</v>
      </c>
      <c r="CQ59" s="473">
        <v>97.661499989981195</v>
      </c>
      <c r="CR59" s="473">
        <v>97.661499989981195</v>
      </c>
      <c r="CS59" s="473">
        <v>0</v>
      </c>
      <c r="CT59" s="473">
        <v>0</v>
      </c>
      <c r="CU59" s="473">
        <v>89.03588281589478</v>
      </c>
      <c r="CV59" s="473">
        <v>107.99594853760591</v>
      </c>
      <c r="CW59" s="473">
        <v>109.03396525113862</v>
      </c>
      <c r="CX59" s="473">
        <v>0</v>
      </c>
      <c r="CY59" s="473">
        <v>104.08339831155047</v>
      </c>
      <c r="CZ59" s="473">
        <v>83.367394116312468</v>
      </c>
      <c r="DA59" s="473">
        <v>110.19353359183884</v>
      </c>
      <c r="DB59" s="473">
        <v>112.60269973143848</v>
      </c>
      <c r="DC59" s="473">
        <v>120.6933787725614</v>
      </c>
      <c r="DD59" s="473">
        <v>106.23167708924221</v>
      </c>
      <c r="DE59" s="473">
        <v>107.64491335094513</v>
      </c>
      <c r="DF59" s="473">
        <v>106.23694141986063</v>
      </c>
    </row>
    <row r="60" spans="1:110" ht="12.75" hidden="1" customHeight="1" outlineLevel="1" x14ac:dyDescent="0.2">
      <c r="A60" s="473" t="s">
        <v>312</v>
      </c>
      <c r="B60" s="473">
        <v>114.47611555469919</v>
      </c>
      <c r="C60" s="473">
        <v>124.41235331078508</v>
      </c>
      <c r="D60" s="473">
        <v>141.04493852937696</v>
      </c>
      <c r="E60" s="473">
        <v>115.23183508300257</v>
      </c>
      <c r="F60" s="473">
        <v>114.09434140796209</v>
      </c>
      <c r="G60" s="473">
        <v>113.03399525704715</v>
      </c>
      <c r="H60" s="473">
        <v>124.80563966964333</v>
      </c>
      <c r="I60" s="473">
        <v>111.93524325468657</v>
      </c>
      <c r="J60" s="473">
        <v>127.71866489143835</v>
      </c>
      <c r="K60" s="473">
        <v>110.32735775878851</v>
      </c>
      <c r="L60" s="473">
        <v>117.66971431978146</v>
      </c>
      <c r="M60" s="473">
        <v>119.26847572245148</v>
      </c>
      <c r="N60" s="473">
        <v>115.04617651220494</v>
      </c>
      <c r="O60" s="473">
        <v>112.09167216649098</v>
      </c>
      <c r="P60" s="473">
        <v>113.37553725419711</v>
      </c>
      <c r="Q60" s="473">
        <v>107.72964343639057</v>
      </c>
      <c r="R60" s="473">
        <v>106.75059137195815</v>
      </c>
      <c r="S60" s="473">
        <v>105.95604169113271</v>
      </c>
      <c r="T60" s="473">
        <v>107.84835967199442</v>
      </c>
      <c r="U60" s="473">
        <v>111.4390262704374</v>
      </c>
      <c r="V60" s="473">
        <v>99.015443611224399</v>
      </c>
      <c r="W60" s="473">
        <v>121.21966461420676</v>
      </c>
      <c r="X60" s="473">
        <v>99.999999999999986</v>
      </c>
      <c r="Y60" s="473">
        <v>98.579535890941287</v>
      </c>
      <c r="Z60" s="473">
        <v>104.65001095618327</v>
      </c>
      <c r="AA60" s="473">
        <v>107.05454424070822</v>
      </c>
      <c r="AB60" s="473">
        <v>101.188654200595</v>
      </c>
      <c r="AC60" s="473">
        <v>103.36427937912157</v>
      </c>
      <c r="AD60" s="473">
        <v>96.250474773359343</v>
      </c>
      <c r="AE60" s="473">
        <v>109.85809468006316</v>
      </c>
      <c r="AF60" s="473">
        <v>111.75969100372562</v>
      </c>
      <c r="AG60" s="473">
        <v>121.39804641793101</v>
      </c>
      <c r="AH60" s="473">
        <v>106.23167708924221</v>
      </c>
      <c r="AI60" s="473">
        <v>107.93055656513252</v>
      </c>
      <c r="AJ60" s="473">
        <v>106.48354605279468</v>
      </c>
      <c r="AL60" s="473" t="s">
        <v>312</v>
      </c>
      <c r="AM60" s="473">
        <v>113.98350440406938</v>
      </c>
      <c r="AN60" s="473">
        <v>111.91557363379751</v>
      </c>
      <c r="AO60" s="473">
        <v>117.04083495290374</v>
      </c>
      <c r="AP60" s="473">
        <v>0</v>
      </c>
      <c r="AQ60" s="473">
        <v>111.26505179124936</v>
      </c>
      <c r="AR60" s="473">
        <v>102.18561285881627</v>
      </c>
      <c r="AS60" s="473">
        <v>0</v>
      </c>
      <c r="AT60" s="473">
        <v>0</v>
      </c>
      <c r="AU60" s="473">
        <v>0</v>
      </c>
      <c r="AV60" s="473">
        <v>110.32735775878852</v>
      </c>
      <c r="AW60" s="473">
        <v>120.79101563210797</v>
      </c>
      <c r="AX60" s="473">
        <v>133.33333333333331</v>
      </c>
      <c r="AY60" s="473">
        <v>82.247443708934313</v>
      </c>
      <c r="AZ60" s="473">
        <v>0</v>
      </c>
      <c r="BA60" s="473">
        <v>0</v>
      </c>
      <c r="BB60" s="473">
        <v>0</v>
      </c>
      <c r="BC60" s="473">
        <v>107.84835967199442</v>
      </c>
      <c r="BD60" s="473">
        <v>0</v>
      </c>
      <c r="BE60" s="473">
        <v>107.84835967199442</v>
      </c>
      <c r="BF60" s="473">
        <v>118.59937508055481</v>
      </c>
      <c r="BG60" s="473">
        <v>0</v>
      </c>
      <c r="BH60" s="473">
        <v>121.21966461420676</v>
      </c>
      <c r="BI60" s="473">
        <v>99.999999999999986</v>
      </c>
      <c r="BJ60" s="473">
        <v>107.53170396550438</v>
      </c>
      <c r="BK60" s="473">
        <v>103.84161572383569</v>
      </c>
      <c r="BL60" s="473">
        <v>102.45437309127207</v>
      </c>
      <c r="BM60" s="473">
        <v>101.18865420059502</v>
      </c>
      <c r="BN60" s="473">
        <v>100</v>
      </c>
      <c r="BO60" s="473">
        <v>111.12967548265432</v>
      </c>
      <c r="BP60" s="473">
        <v>0</v>
      </c>
      <c r="BQ60" s="473">
        <v>0</v>
      </c>
      <c r="BR60" s="473">
        <v>0</v>
      </c>
      <c r="BS60" s="473">
        <v>0</v>
      </c>
      <c r="BT60" s="473">
        <v>0</v>
      </c>
      <c r="BU60" s="473">
        <v>0</v>
      </c>
      <c r="BW60" s="473" t="s">
        <v>312</v>
      </c>
      <c r="BX60" s="473">
        <v>114.62901522972932</v>
      </c>
      <c r="BY60" s="473">
        <v>127.11007688498526</v>
      </c>
      <c r="BZ60" s="473">
        <v>146.03684227636188</v>
      </c>
      <c r="CA60" s="473">
        <v>115.23183508300257</v>
      </c>
      <c r="CB60" s="473">
        <v>116.46833562639459</v>
      </c>
      <c r="CC60" s="473">
        <v>120.42495496019721</v>
      </c>
      <c r="CD60" s="473">
        <v>124.80563966964336</v>
      </c>
      <c r="CE60" s="473">
        <v>111.93524325468658</v>
      </c>
      <c r="CF60" s="473">
        <v>127.71866489143835</v>
      </c>
      <c r="CG60" s="473">
        <v>0</v>
      </c>
      <c r="CH60" s="473">
        <v>115.91794328820741</v>
      </c>
      <c r="CI60" s="473">
        <v>108.37338544461879</v>
      </c>
      <c r="CJ60" s="473">
        <v>125.01461685564067</v>
      </c>
      <c r="CK60" s="473">
        <v>112.09167216649098</v>
      </c>
      <c r="CL60" s="473">
        <v>113.37553725419711</v>
      </c>
      <c r="CM60" s="473">
        <v>107.72964343639057</v>
      </c>
      <c r="CN60" s="473">
        <v>105.95604169113271</v>
      </c>
      <c r="CO60" s="473">
        <v>105.95604169113271</v>
      </c>
      <c r="CP60" s="473">
        <v>0</v>
      </c>
      <c r="CQ60" s="473">
        <v>99.01544361122437</v>
      </c>
      <c r="CR60" s="473">
        <v>99.01544361122437</v>
      </c>
      <c r="CS60" s="473">
        <v>0</v>
      </c>
      <c r="CT60" s="473">
        <v>0</v>
      </c>
      <c r="CU60" s="473">
        <v>94.288355505110687</v>
      </c>
      <c r="CV60" s="473">
        <v>108.11049310972841</v>
      </c>
      <c r="CW60" s="473">
        <v>108.78586381868145</v>
      </c>
      <c r="CX60" s="473">
        <v>0</v>
      </c>
      <c r="CY60" s="473">
        <v>104.69910053092396</v>
      </c>
      <c r="CZ60" s="473">
        <v>90.28868206505652</v>
      </c>
      <c r="DA60" s="473">
        <v>109.85809468006316</v>
      </c>
      <c r="DB60" s="473">
        <v>111.75969100372564</v>
      </c>
      <c r="DC60" s="473">
        <v>121.39804641793101</v>
      </c>
      <c r="DD60" s="473">
        <v>106.23167708924221</v>
      </c>
      <c r="DE60" s="473">
        <v>107.93055656513252</v>
      </c>
      <c r="DF60" s="473">
        <v>106.48354605279468</v>
      </c>
    </row>
    <row r="61" spans="1:110" ht="12.75" hidden="1" customHeight="1" outlineLevel="1" x14ac:dyDescent="0.2">
      <c r="A61" s="473" t="s">
        <v>313</v>
      </c>
      <c r="B61" s="473">
        <v>117.28250738185361</v>
      </c>
      <c r="C61" s="473">
        <v>124.34088269858668</v>
      </c>
      <c r="D61" s="473">
        <v>139.50182140521542</v>
      </c>
      <c r="E61" s="473">
        <v>114.92692390229276</v>
      </c>
      <c r="F61" s="473">
        <v>115.55563682443564</v>
      </c>
      <c r="G61" s="473">
        <v>113.99440870222129</v>
      </c>
      <c r="H61" s="473">
        <v>124.95210088261115</v>
      </c>
      <c r="I61" s="473">
        <v>111.13778687330498</v>
      </c>
      <c r="J61" s="473">
        <v>128.38589479636184</v>
      </c>
      <c r="K61" s="473">
        <v>115.22282255559648</v>
      </c>
      <c r="L61" s="473">
        <v>127.63287778786415</v>
      </c>
      <c r="M61" s="473">
        <v>120.19804675816147</v>
      </c>
      <c r="N61" s="473">
        <v>139.83329760460001</v>
      </c>
      <c r="O61" s="473">
        <v>111.96191910201539</v>
      </c>
      <c r="P61" s="473">
        <v>113.14139374234909</v>
      </c>
      <c r="Q61" s="473">
        <v>107.95456481157908</v>
      </c>
      <c r="R61" s="473">
        <v>106.69882168577115</v>
      </c>
      <c r="S61" s="473">
        <v>105.86680181416415</v>
      </c>
      <c r="T61" s="473">
        <v>107.84835967199442</v>
      </c>
      <c r="U61" s="473">
        <v>127.78267246576382</v>
      </c>
      <c r="V61" s="473">
        <v>128.29467369529803</v>
      </c>
      <c r="W61" s="473">
        <v>131.36004425599614</v>
      </c>
      <c r="X61" s="473">
        <v>99.999999999999986</v>
      </c>
      <c r="Y61" s="473">
        <v>98.072685167657696</v>
      </c>
      <c r="Z61" s="473">
        <v>105.86863894233242</v>
      </c>
      <c r="AA61" s="473">
        <v>107.162280142386</v>
      </c>
      <c r="AB61" s="473">
        <v>101.188654200595</v>
      </c>
      <c r="AC61" s="473">
        <v>103.67891625682249</v>
      </c>
      <c r="AD61" s="473">
        <v>95.394762847220647</v>
      </c>
      <c r="AE61" s="473">
        <v>111.0573012882161</v>
      </c>
      <c r="AF61" s="473">
        <v>111.90146955792871</v>
      </c>
      <c r="AG61" s="473">
        <v>121.39804641793101</v>
      </c>
      <c r="AH61" s="473">
        <v>108.84595705495805</v>
      </c>
      <c r="AI61" s="473">
        <v>110.46844283458694</v>
      </c>
      <c r="AJ61" s="473">
        <v>108.84563791009757</v>
      </c>
      <c r="AL61" s="473" t="s">
        <v>313</v>
      </c>
      <c r="AM61" s="473">
        <v>117.03430721001935</v>
      </c>
      <c r="AN61" s="473">
        <v>114.40063894318573</v>
      </c>
      <c r="AO61" s="473">
        <v>118.83733680466736</v>
      </c>
      <c r="AP61" s="473">
        <v>0</v>
      </c>
      <c r="AQ61" s="473">
        <v>113.69377516530101</v>
      </c>
      <c r="AR61" s="473">
        <v>102.18561285881627</v>
      </c>
      <c r="AS61" s="473">
        <v>0</v>
      </c>
      <c r="AT61" s="473">
        <v>0</v>
      </c>
      <c r="AU61" s="473">
        <v>0</v>
      </c>
      <c r="AV61" s="473">
        <v>115.22282255559649</v>
      </c>
      <c r="AW61" s="473">
        <v>121.53807764487556</v>
      </c>
      <c r="AX61" s="473">
        <v>133.33333333333331</v>
      </c>
      <c r="AY61" s="473">
        <v>85.290288614951791</v>
      </c>
      <c r="AZ61" s="473">
        <v>0</v>
      </c>
      <c r="BA61" s="473">
        <v>0</v>
      </c>
      <c r="BB61" s="473">
        <v>0</v>
      </c>
      <c r="BC61" s="473">
        <v>107.84835967199442</v>
      </c>
      <c r="BD61" s="473">
        <v>0</v>
      </c>
      <c r="BE61" s="473">
        <v>107.84835967199442</v>
      </c>
      <c r="BF61" s="473">
        <v>127.48757985880518</v>
      </c>
      <c r="BG61" s="473">
        <v>0</v>
      </c>
      <c r="BH61" s="473">
        <v>131.36004425599614</v>
      </c>
      <c r="BI61" s="473">
        <v>99.999999999999986</v>
      </c>
      <c r="BJ61" s="473">
        <v>107.53170396550438</v>
      </c>
      <c r="BK61" s="473">
        <v>103.84161572383569</v>
      </c>
      <c r="BL61" s="473">
        <v>102.45437309127207</v>
      </c>
      <c r="BM61" s="473">
        <v>101.18865420059502</v>
      </c>
      <c r="BN61" s="473">
        <v>100</v>
      </c>
      <c r="BO61" s="473">
        <v>111.12967548265432</v>
      </c>
      <c r="BP61" s="473">
        <v>0</v>
      </c>
      <c r="BQ61" s="473">
        <v>0</v>
      </c>
      <c r="BR61" s="473">
        <v>0</v>
      </c>
      <c r="BS61" s="473">
        <v>0</v>
      </c>
      <c r="BT61" s="473">
        <v>0</v>
      </c>
      <c r="BU61" s="473">
        <v>0</v>
      </c>
      <c r="BW61" s="473" t="s">
        <v>313</v>
      </c>
      <c r="BX61" s="473">
        <v>117.35954527587482</v>
      </c>
      <c r="BY61" s="473">
        <v>126.48671791416807</v>
      </c>
      <c r="BZ61" s="473">
        <v>143.79921654760651</v>
      </c>
      <c r="CA61" s="473">
        <v>114.92692390229276</v>
      </c>
      <c r="CB61" s="473">
        <v>117.11788368251524</v>
      </c>
      <c r="CC61" s="473">
        <v>122.0396942588555</v>
      </c>
      <c r="CD61" s="473">
        <v>124.95210088261118</v>
      </c>
      <c r="CE61" s="473">
        <v>111.13778687330499</v>
      </c>
      <c r="CF61" s="473">
        <v>128.38589479636181</v>
      </c>
      <c r="CG61" s="473">
        <v>0</v>
      </c>
      <c r="CH61" s="473">
        <v>131.05346851762062</v>
      </c>
      <c r="CI61" s="473">
        <v>110.02303204980224</v>
      </c>
      <c r="CJ61" s="473">
        <v>156.41042375535693</v>
      </c>
      <c r="CK61" s="473">
        <v>111.9619191020154</v>
      </c>
      <c r="CL61" s="473">
        <v>113.14139374234908</v>
      </c>
      <c r="CM61" s="473">
        <v>107.95456481157908</v>
      </c>
      <c r="CN61" s="473">
        <v>105.86680181416413</v>
      </c>
      <c r="CO61" s="473">
        <v>105.86680181416413</v>
      </c>
      <c r="CP61" s="473">
        <v>0</v>
      </c>
      <c r="CQ61" s="473">
        <v>128.294673695298</v>
      </c>
      <c r="CR61" s="473">
        <v>128.294673695298</v>
      </c>
      <c r="CS61" s="473">
        <v>0</v>
      </c>
      <c r="CT61" s="473">
        <v>0</v>
      </c>
      <c r="CU61" s="473">
        <v>93.538548230499728</v>
      </c>
      <c r="CV61" s="473">
        <v>114.545678825484</v>
      </c>
      <c r="CW61" s="473">
        <v>108.9341471847396</v>
      </c>
      <c r="CX61" s="473">
        <v>0</v>
      </c>
      <c r="CY61" s="473">
        <v>105.13857364015151</v>
      </c>
      <c r="CZ61" s="473">
        <v>89.090103796744316</v>
      </c>
      <c r="DA61" s="473">
        <v>111.05730128821611</v>
      </c>
      <c r="DB61" s="473">
        <v>111.90146955792871</v>
      </c>
      <c r="DC61" s="473">
        <v>121.39804641793101</v>
      </c>
      <c r="DD61" s="473">
        <v>108.84595705495805</v>
      </c>
      <c r="DE61" s="473">
        <v>110.46844283458694</v>
      </c>
      <c r="DF61" s="473">
        <v>108.84563791009757</v>
      </c>
    </row>
    <row r="62" spans="1:110" ht="12.75" hidden="1" customHeight="1" outlineLevel="1" x14ac:dyDescent="0.2">
      <c r="A62" s="473" t="s">
        <v>314</v>
      </c>
      <c r="B62" s="473">
        <v>117.58116970586727</v>
      </c>
      <c r="C62" s="473">
        <v>126.22052876721463</v>
      </c>
      <c r="D62" s="473">
        <v>138.89474566186357</v>
      </c>
      <c r="E62" s="473">
        <v>118.15585544715852</v>
      </c>
      <c r="F62" s="473">
        <v>121.15452965728228</v>
      </c>
      <c r="G62" s="473">
        <v>112.35010197075589</v>
      </c>
      <c r="H62" s="473">
        <v>125.17736975033094</v>
      </c>
      <c r="I62" s="473">
        <v>115.87397474060887</v>
      </c>
      <c r="J62" s="473">
        <v>129.80589473834601</v>
      </c>
      <c r="K62" s="473">
        <v>115.22282255559648</v>
      </c>
      <c r="L62" s="473">
        <v>122.20375179198207</v>
      </c>
      <c r="M62" s="473">
        <v>120.24150866279632</v>
      </c>
      <c r="N62" s="473">
        <v>125.42375637082576</v>
      </c>
      <c r="O62" s="473">
        <v>112.41005277137941</v>
      </c>
      <c r="P62" s="473">
        <v>114.6332489392999</v>
      </c>
      <c r="Q62" s="473">
        <v>104.85657565763924</v>
      </c>
      <c r="R62" s="473">
        <v>107.17853373635192</v>
      </c>
      <c r="S62" s="473">
        <v>106.69372288568722</v>
      </c>
      <c r="T62" s="473">
        <v>107.84835967199442</v>
      </c>
      <c r="U62" s="473">
        <v>128.58203888111828</v>
      </c>
      <c r="V62" s="473">
        <v>129.04806308712736</v>
      </c>
      <c r="W62" s="473">
        <v>132.30225792508</v>
      </c>
      <c r="X62" s="473">
        <v>99.999999999999986</v>
      </c>
      <c r="Y62" s="473">
        <v>98.251162427165113</v>
      </c>
      <c r="Z62" s="473">
        <v>105.42014235547107</v>
      </c>
      <c r="AA62" s="473">
        <v>108.18627685408794</v>
      </c>
      <c r="AB62" s="473">
        <v>101.94223195876197</v>
      </c>
      <c r="AC62" s="473">
        <v>104.26776961866632</v>
      </c>
      <c r="AD62" s="473">
        <v>95.401068212730152</v>
      </c>
      <c r="AE62" s="473">
        <v>111.79747281598708</v>
      </c>
      <c r="AF62" s="473">
        <v>113.22713092563369</v>
      </c>
      <c r="AG62" s="473">
        <v>121.39804641793101</v>
      </c>
      <c r="AH62" s="473">
        <v>108.84595705495805</v>
      </c>
      <c r="AI62" s="473">
        <v>110.60764749857927</v>
      </c>
      <c r="AJ62" s="473">
        <v>108.7233457509904</v>
      </c>
      <c r="AL62" s="473" t="s">
        <v>314</v>
      </c>
      <c r="AM62" s="473">
        <v>116.66899169676648</v>
      </c>
      <c r="AN62" s="473">
        <v>114.44273803288684</v>
      </c>
      <c r="AO62" s="473">
        <v>118.83733680466736</v>
      </c>
      <c r="AP62" s="473">
        <v>0</v>
      </c>
      <c r="AQ62" s="473">
        <v>113.69377516530101</v>
      </c>
      <c r="AR62" s="473">
        <v>102.61613285357555</v>
      </c>
      <c r="AS62" s="473">
        <v>0</v>
      </c>
      <c r="AT62" s="473">
        <v>0</v>
      </c>
      <c r="AU62" s="473">
        <v>0</v>
      </c>
      <c r="AV62" s="473">
        <v>115.22282255559649</v>
      </c>
      <c r="AW62" s="473">
        <v>118.29048682253355</v>
      </c>
      <c r="AX62" s="473">
        <v>133.33333333333331</v>
      </c>
      <c r="AY62" s="473">
        <v>72.062584593456123</v>
      </c>
      <c r="AZ62" s="473">
        <v>0</v>
      </c>
      <c r="BA62" s="473">
        <v>0</v>
      </c>
      <c r="BB62" s="473">
        <v>0</v>
      </c>
      <c r="BC62" s="473">
        <v>107.84835967199442</v>
      </c>
      <c r="BD62" s="473">
        <v>0</v>
      </c>
      <c r="BE62" s="473">
        <v>107.84835967199442</v>
      </c>
      <c r="BF62" s="473">
        <v>128.31344519437619</v>
      </c>
      <c r="BG62" s="473">
        <v>0</v>
      </c>
      <c r="BH62" s="473">
        <v>132.30225792508</v>
      </c>
      <c r="BI62" s="473">
        <v>99.999999999999986</v>
      </c>
      <c r="BJ62" s="473">
        <v>107.60177477702841</v>
      </c>
      <c r="BK62" s="473">
        <v>103.84161572383569</v>
      </c>
      <c r="BL62" s="473">
        <v>102.45437309127207</v>
      </c>
      <c r="BM62" s="473">
        <v>101.94223195876197</v>
      </c>
      <c r="BN62" s="473">
        <v>100</v>
      </c>
      <c r="BO62" s="473">
        <v>111.12967548265432</v>
      </c>
      <c r="BP62" s="473">
        <v>0</v>
      </c>
      <c r="BQ62" s="473">
        <v>0</v>
      </c>
      <c r="BR62" s="473">
        <v>0</v>
      </c>
      <c r="BS62" s="473">
        <v>0</v>
      </c>
      <c r="BT62" s="473">
        <v>0</v>
      </c>
      <c r="BU62" s="473">
        <v>0</v>
      </c>
      <c r="BW62" s="473" t="s">
        <v>314</v>
      </c>
      <c r="BX62" s="473">
        <v>117.86429711981808</v>
      </c>
      <c r="BY62" s="473">
        <v>128.7630416815218</v>
      </c>
      <c r="BZ62" s="473">
        <v>143.06589307047497</v>
      </c>
      <c r="CA62" s="473">
        <v>118.15585544715852</v>
      </c>
      <c r="CB62" s="473">
        <v>127.41468341619174</v>
      </c>
      <c r="CC62" s="473">
        <v>118.98181634584273</v>
      </c>
      <c r="CD62" s="473">
        <v>125.17736975033094</v>
      </c>
      <c r="CE62" s="473">
        <v>115.87397474060889</v>
      </c>
      <c r="CF62" s="473">
        <v>129.80589473834601</v>
      </c>
      <c r="CG62" s="473">
        <v>0</v>
      </c>
      <c r="CH62" s="473">
        <v>124.39999737240119</v>
      </c>
      <c r="CI62" s="473">
        <v>110.10016094117405</v>
      </c>
      <c r="CJ62" s="473">
        <v>141.6416895668757</v>
      </c>
      <c r="CK62" s="473">
        <v>112.41005277137941</v>
      </c>
      <c r="CL62" s="473">
        <v>114.63324893929989</v>
      </c>
      <c r="CM62" s="473">
        <v>104.85657565763921</v>
      </c>
      <c r="CN62" s="473">
        <v>106.69372288568722</v>
      </c>
      <c r="CO62" s="473">
        <v>106.69372288568722</v>
      </c>
      <c r="CP62" s="473">
        <v>0</v>
      </c>
      <c r="CQ62" s="473">
        <v>129.04806308712733</v>
      </c>
      <c r="CR62" s="473">
        <v>129.04806308712733</v>
      </c>
      <c r="CS62" s="473">
        <v>0</v>
      </c>
      <c r="CT62" s="473">
        <v>0</v>
      </c>
      <c r="CU62" s="473">
        <v>93.768989619747487</v>
      </c>
      <c r="CV62" s="473">
        <v>112.17731139740984</v>
      </c>
      <c r="CW62" s="473">
        <v>110.34353511280246</v>
      </c>
      <c r="CX62" s="473">
        <v>0</v>
      </c>
      <c r="CY62" s="473">
        <v>105.9610621535755</v>
      </c>
      <c r="CZ62" s="473">
        <v>89.098935593804299</v>
      </c>
      <c r="DA62" s="473">
        <v>111.79747281598709</v>
      </c>
      <c r="DB62" s="473">
        <v>113.22713092563369</v>
      </c>
      <c r="DC62" s="473">
        <v>121.39804641793101</v>
      </c>
      <c r="DD62" s="473">
        <v>108.84595705495805</v>
      </c>
      <c r="DE62" s="473">
        <v>110.60764749857927</v>
      </c>
      <c r="DF62" s="473">
        <v>108.72334575099038</v>
      </c>
    </row>
    <row r="63" spans="1:110" ht="12.75" hidden="1" customHeight="1" outlineLevel="1" x14ac:dyDescent="0.2">
      <c r="A63" s="473" t="s">
        <v>315</v>
      </c>
      <c r="B63" s="473">
        <v>0</v>
      </c>
      <c r="C63" s="473">
        <v>0</v>
      </c>
      <c r="D63" s="473">
        <v>0</v>
      </c>
      <c r="E63" s="473">
        <v>0</v>
      </c>
      <c r="F63" s="473">
        <v>0</v>
      </c>
      <c r="G63" s="473">
        <v>0</v>
      </c>
      <c r="H63" s="473">
        <v>0</v>
      </c>
      <c r="I63" s="473">
        <v>0</v>
      </c>
      <c r="J63" s="473">
        <v>0</v>
      </c>
      <c r="K63" s="473">
        <v>0</v>
      </c>
      <c r="L63" s="473">
        <v>0</v>
      </c>
      <c r="M63" s="473">
        <v>0</v>
      </c>
      <c r="N63" s="473">
        <v>0</v>
      </c>
      <c r="O63" s="473">
        <v>0</v>
      </c>
      <c r="P63" s="473">
        <v>0</v>
      </c>
      <c r="Q63" s="473">
        <v>0</v>
      </c>
      <c r="R63" s="473">
        <v>0</v>
      </c>
      <c r="S63" s="473">
        <v>0</v>
      </c>
      <c r="T63" s="473">
        <v>0</v>
      </c>
      <c r="U63" s="473">
        <v>0</v>
      </c>
      <c r="V63" s="473">
        <v>0</v>
      </c>
      <c r="W63" s="473">
        <v>0</v>
      </c>
      <c r="X63" s="473">
        <v>0</v>
      </c>
      <c r="Y63" s="473">
        <v>0</v>
      </c>
      <c r="Z63" s="473">
        <v>0</v>
      </c>
      <c r="AA63" s="473">
        <v>0</v>
      </c>
      <c r="AB63" s="473">
        <v>0</v>
      </c>
      <c r="AC63" s="473">
        <v>0</v>
      </c>
      <c r="AD63" s="473">
        <v>0</v>
      </c>
      <c r="AE63" s="473">
        <v>0</v>
      </c>
      <c r="AF63" s="473">
        <v>0</v>
      </c>
      <c r="AG63" s="473">
        <v>0</v>
      </c>
      <c r="AH63" s="473">
        <v>0</v>
      </c>
      <c r="AI63" s="473">
        <v>0</v>
      </c>
      <c r="AJ63" s="473">
        <v>0</v>
      </c>
      <c r="AL63" s="473" t="s">
        <v>315</v>
      </c>
      <c r="AM63" s="473">
        <v>0</v>
      </c>
      <c r="AN63" s="473">
        <v>0</v>
      </c>
      <c r="AO63" s="473">
        <v>0</v>
      </c>
      <c r="AP63" s="473">
        <v>0</v>
      </c>
      <c r="AQ63" s="473">
        <v>0</v>
      </c>
      <c r="AR63" s="473">
        <v>0</v>
      </c>
      <c r="AS63" s="473">
        <v>0</v>
      </c>
      <c r="AT63" s="473">
        <v>0</v>
      </c>
      <c r="AU63" s="473">
        <v>0</v>
      </c>
      <c r="AV63" s="473">
        <v>0</v>
      </c>
      <c r="AW63" s="473">
        <v>0</v>
      </c>
      <c r="AX63" s="473">
        <v>0</v>
      </c>
      <c r="AY63" s="473">
        <v>0</v>
      </c>
      <c r="AZ63" s="473">
        <v>0</v>
      </c>
      <c r="BA63" s="473">
        <v>0</v>
      </c>
      <c r="BB63" s="473">
        <v>0</v>
      </c>
      <c r="BC63" s="473">
        <v>0</v>
      </c>
      <c r="BD63" s="473">
        <v>0</v>
      </c>
      <c r="BE63" s="473">
        <v>0</v>
      </c>
      <c r="BF63" s="473">
        <v>0</v>
      </c>
      <c r="BG63" s="473">
        <v>0</v>
      </c>
      <c r="BH63" s="473">
        <v>0</v>
      </c>
      <c r="BI63" s="473">
        <v>0</v>
      </c>
      <c r="BJ63" s="473">
        <v>0</v>
      </c>
      <c r="BK63" s="473">
        <v>0</v>
      </c>
      <c r="BL63" s="473">
        <v>0</v>
      </c>
      <c r="BM63" s="473">
        <v>0</v>
      </c>
      <c r="BN63" s="473">
        <v>0</v>
      </c>
      <c r="BO63" s="473">
        <v>0</v>
      </c>
      <c r="BP63" s="473">
        <v>0</v>
      </c>
      <c r="BQ63" s="473">
        <v>0</v>
      </c>
      <c r="BR63" s="473">
        <v>0</v>
      </c>
      <c r="BS63" s="473">
        <v>0</v>
      </c>
      <c r="BT63" s="473">
        <v>0</v>
      </c>
      <c r="BU63" s="473">
        <v>0</v>
      </c>
      <c r="BW63" s="473" t="s">
        <v>315</v>
      </c>
      <c r="BX63" s="473">
        <v>0</v>
      </c>
      <c r="BY63" s="473">
        <v>0</v>
      </c>
      <c r="BZ63" s="473">
        <v>0</v>
      </c>
      <c r="CA63" s="473">
        <v>0</v>
      </c>
      <c r="CB63" s="473">
        <v>0</v>
      </c>
      <c r="CC63" s="473">
        <v>0</v>
      </c>
      <c r="CD63" s="473">
        <v>0</v>
      </c>
      <c r="CE63" s="473">
        <v>0</v>
      </c>
      <c r="CF63" s="473">
        <v>0</v>
      </c>
      <c r="CG63" s="473">
        <v>0</v>
      </c>
      <c r="CH63" s="473">
        <v>0</v>
      </c>
      <c r="CI63" s="473">
        <v>0</v>
      </c>
      <c r="CJ63" s="473">
        <v>0</v>
      </c>
      <c r="CK63" s="473">
        <v>0</v>
      </c>
      <c r="CL63" s="473">
        <v>0</v>
      </c>
      <c r="CM63" s="473">
        <v>0</v>
      </c>
      <c r="CN63" s="473">
        <v>0</v>
      </c>
      <c r="CO63" s="473">
        <v>0</v>
      </c>
      <c r="CP63" s="473">
        <v>0</v>
      </c>
      <c r="CQ63" s="473">
        <v>0</v>
      </c>
      <c r="CR63" s="473">
        <v>0</v>
      </c>
      <c r="CS63" s="473">
        <v>0</v>
      </c>
      <c r="CT63" s="473">
        <v>0</v>
      </c>
      <c r="CU63" s="473">
        <v>0</v>
      </c>
      <c r="CV63" s="473">
        <v>0</v>
      </c>
      <c r="CW63" s="473">
        <v>0</v>
      </c>
      <c r="CX63" s="473">
        <v>0</v>
      </c>
      <c r="CY63" s="473">
        <v>0</v>
      </c>
      <c r="CZ63" s="473">
        <v>0</v>
      </c>
      <c r="DA63" s="473">
        <v>0</v>
      </c>
      <c r="DB63" s="473">
        <v>0</v>
      </c>
      <c r="DC63" s="473">
        <v>0</v>
      </c>
      <c r="DD63" s="473">
        <v>0</v>
      </c>
      <c r="DE63" s="473">
        <v>0</v>
      </c>
      <c r="DF63" s="473">
        <v>0</v>
      </c>
    </row>
    <row r="64" spans="1:110" ht="12.75" hidden="1" customHeight="1" outlineLevel="1" x14ac:dyDescent="0.2">
      <c r="A64" s="473" t="s">
        <v>316</v>
      </c>
      <c r="B64" s="473">
        <v>0</v>
      </c>
      <c r="C64" s="473">
        <v>0</v>
      </c>
      <c r="D64" s="473">
        <v>0</v>
      </c>
      <c r="E64" s="473">
        <v>0</v>
      </c>
      <c r="F64" s="473">
        <v>0</v>
      </c>
      <c r="G64" s="473">
        <v>0</v>
      </c>
      <c r="H64" s="473">
        <v>0</v>
      </c>
      <c r="I64" s="473">
        <v>0</v>
      </c>
      <c r="J64" s="473">
        <v>0</v>
      </c>
      <c r="K64" s="473">
        <v>0</v>
      </c>
      <c r="L64" s="473">
        <v>0</v>
      </c>
      <c r="M64" s="473">
        <v>0</v>
      </c>
      <c r="N64" s="473">
        <v>0</v>
      </c>
      <c r="O64" s="473">
        <v>0</v>
      </c>
      <c r="P64" s="473">
        <v>0</v>
      </c>
      <c r="Q64" s="473">
        <v>0</v>
      </c>
      <c r="R64" s="473">
        <v>0</v>
      </c>
      <c r="S64" s="473">
        <v>0</v>
      </c>
      <c r="T64" s="473">
        <v>0</v>
      </c>
      <c r="U64" s="473">
        <v>0</v>
      </c>
      <c r="V64" s="473">
        <v>0</v>
      </c>
      <c r="W64" s="473">
        <v>0</v>
      </c>
      <c r="X64" s="473">
        <v>0</v>
      </c>
      <c r="Y64" s="473">
        <v>0</v>
      </c>
      <c r="Z64" s="473">
        <v>0</v>
      </c>
      <c r="AA64" s="473">
        <v>0</v>
      </c>
      <c r="AB64" s="473">
        <v>0</v>
      </c>
      <c r="AC64" s="473">
        <v>0</v>
      </c>
      <c r="AD64" s="473">
        <v>0</v>
      </c>
      <c r="AE64" s="473">
        <v>0</v>
      </c>
      <c r="AF64" s="473">
        <v>0</v>
      </c>
      <c r="AG64" s="473">
        <v>0</v>
      </c>
      <c r="AH64" s="473">
        <v>0</v>
      </c>
      <c r="AI64" s="473">
        <v>0</v>
      </c>
      <c r="AJ64" s="473">
        <v>0</v>
      </c>
      <c r="AL64" s="473" t="s">
        <v>316</v>
      </c>
      <c r="AM64" s="473">
        <v>0</v>
      </c>
      <c r="AN64" s="473">
        <v>0</v>
      </c>
      <c r="AO64" s="473">
        <v>0</v>
      </c>
      <c r="AP64" s="473">
        <v>0</v>
      </c>
      <c r="AQ64" s="473">
        <v>0</v>
      </c>
      <c r="AR64" s="473">
        <v>0</v>
      </c>
      <c r="AS64" s="473">
        <v>0</v>
      </c>
      <c r="AT64" s="473">
        <v>0</v>
      </c>
      <c r="AU64" s="473">
        <v>0</v>
      </c>
      <c r="AV64" s="473">
        <v>0</v>
      </c>
      <c r="AW64" s="473">
        <v>0</v>
      </c>
      <c r="AX64" s="473">
        <v>0</v>
      </c>
      <c r="AY64" s="473">
        <v>0</v>
      </c>
      <c r="AZ64" s="473">
        <v>0</v>
      </c>
      <c r="BA64" s="473">
        <v>0</v>
      </c>
      <c r="BB64" s="473">
        <v>0</v>
      </c>
      <c r="BC64" s="473">
        <v>0</v>
      </c>
      <c r="BD64" s="473">
        <v>0</v>
      </c>
      <c r="BE64" s="473">
        <v>0</v>
      </c>
      <c r="BF64" s="473">
        <v>0</v>
      </c>
      <c r="BG64" s="473">
        <v>0</v>
      </c>
      <c r="BH64" s="473">
        <v>0</v>
      </c>
      <c r="BI64" s="473">
        <v>0</v>
      </c>
      <c r="BJ64" s="473">
        <v>0</v>
      </c>
      <c r="BK64" s="473">
        <v>0</v>
      </c>
      <c r="BL64" s="473">
        <v>0</v>
      </c>
      <c r="BM64" s="473">
        <v>0</v>
      </c>
      <c r="BN64" s="473">
        <v>0</v>
      </c>
      <c r="BO64" s="473">
        <v>0</v>
      </c>
      <c r="BP64" s="473">
        <v>0</v>
      </c>
      <c r="BQ64" s="473">
        <v>0</v>
      </c>
      <c r="BR64" s="473">
        <v>0</v>
      </c>
      <c r="BS64" s="473">
        <v>0</v>
      </c>
      <c r="BT64" s="473">
        <v>0</v>
      </c>
      <c r="BU64" s="473">
        <v>0</v>
      </c>
      <c r="BW64" s="473" t="s">
        <v>316</v>
      </c>
      <c r="BX64" s="473">
        <v>0</v>
      </c>
      <c r="BY64" s="473">
        <v>0</v>
      </c>
      <c r="BZ64" s="473">
        <v>0</v>
      </c>
      <c r="CA64" s="473">
        <v>0</v>
      </c>
      <c r="CB64" s="473">
        <v>0</v>
      </c>
      <c r="CC64" s="473">
        <v>0</v>
      </c>
      <c r="CD64" s="473">
        <v>0</v>
      </c>
      <c r="CE64" s="473">
        <v>0</v>
      </c>
      <c r="CF64" s="473">
        <v>0</v>
      </c>
      <c r="CG64" s="473">
        <v>0</v>
      </c>
      <c r="CH64" s="473">
        <v>0</v>
      </c>
      <c r="CI64" s="473">
        <v>0</v>
      </c>
      <c r="CJ64" s="473">
        <v>0</v>
      </c>
      <c r="CK64" s="473">
        <v>0</v>
      </c>
      <c r="CL64" s="473">
        <v>0</v>
      </c>
      <c r="CM64" s="473">
        <v>0</v>
      </c>
      <c r="CN64" s="473">
        <v>0</v>
      </c>
      <c r="CO64" s="473">
        <v>0</v>
      </c>
      <c r="CP64" s="473">
        <v>0</v>
      </c>
      <c r="CQ64" s="473">
        <v>0</v>
      </c>
      <c r="CR64" s="473">
        <v>0</v>
      </c>
      <c r="CS64" s="473">
        <v>0</v>
      </c>
      <c r="CT64" s="473">
        <v>0</v>
      </c>
      <c r="CU64" s="473">
        <v>0</v>
      </c>
      <c r="CV64" s="473">
        <v>0</v>
      </c>
      <c r="CW64" s="473">
        <v>0</v>
      </c>
      <c r="CX64" s="473">
        <v>0</v>
      </c>
      <c r="CY64" s="473">
        <v>0</v>
      </c>
      <c r="CZ64" s="473">
        <v>0</v>
      </c>
      <c r="DA64" s="473">
        <v>0</v>
      </c>
      <c r="DB64" s="473">
        <v>0</v>
      </c>
      <c r="DC64" s="473">
        <v>0</v>
      </c>
      <c r="DD64" s="473">
        <v>0</v>
      </c>
      <c r="DE64" s="473">
        <v>0</v>
      </c>
      <c r="DF64" s="473">
        <v>0</v>
      </c>
    </row>
    <row r="65" spans="1:110" ht="12.75" hidden="1" customHeight="1" outlineLevel="1" x14ac:dyDescent="0.2">
      <c r="A65" s="473" t="s">
        <v>317</v>
      </c>
      <c r="B65" s="473">
        <v>0</v>
      </c>
      <c r="C65" s="473">
        <v>0</v>
      </c>
      <c r="D65" s="473">
        <v>0</v>
      </c>
      <c r="E65" s="473">
        <v>0</v>
      </c>
      <c r="F65" s="473">
        <v>0</v>
      </c>
      <c r="G65" s="473">
        <v>0</v>
      </c>
      <c r="H65" s="473">
        <v>0</v>
      </c>
      <c r="I65" s="473">
        <v>0</v>
      </c>
      <c r="J65" s="473">
        <v>0</v>
      </c>
      <c r="K65" s="473">
        <v>0</v>
      </c>
      <c r="L65" s="473">
        <v>0</v>
      </c>
      <c r="M65" s="473">
        <v>0</v>
      </c>
      <c r="N65" s="473">
        <v>0</v>
      </c>
      <c r="O65" s="473">
        <v>0</v>
      </c>
      <c r="P65" s="473">
        <v>0</v>
      </c>
      <c r="Q65" s="473">
        <v>0</v>
      </c>
      <c r="R65" s="473">
        <v>0</v>
      </c>
      <c r="S65" s="473">
        <v>0</v>
      </c>
      <c r="T65" s="473">
        <v>0</v>
      </c>
      <c r="U65" s="473">
        <v>0</v>
      </c>
      <c r="V65" s="473">
        <v>0</v>
      </c>
      <c r="W65" s="473">
        <v>0</v>
      </c>
      <c r="X65" s="473">
        <v>0</v>
      </c>
      <c r="Y65" s="473">
        <v>0</v>
      </c>
      <c r="Z65" s="473">
        <v>0</v>
      </c>
      <c r="AA65" s="473">
        <v>0</v>
      </c>
      <c r="AB65" s="473">
        <v>0</v>
      </c>
      <c r="AC65" s="473">
        <v>0</v>
      </c>
      <c r="AD65" s="473">
        <v>0</v>
      </c>
      <c r="AE65" s="473">
        <v>0</v>
      </c>
      <c r="AF65" s="473">
        <v>0</v>
      </c>
      <c r="AG65" s="473">
        <v>0</v>
      </c>
      <c r="AH65" s="473">
        <v>0</v>
      </c>
      <c r="AI65" s="473">
        <v>0</v>
      </c>
      <c r="AJ65" s="473">
        <v>0</v>
      </c>
      <c r="AL65" s="473" t="s">
        <v>317</v>
      </c>
      <c r="AM65" s="473">
        <v>0</v>
      </c>
      <c r="AN65" s="473">
        <v>0</v>
      </c>
      <c r="AO65" s="473">
        <v>0</v>
      </c>
      <c r="AP65" s="473">
        <v>0</v>
      </c>
      <c r="AQ65" s="473">
        <v>0</v>
      </c>
      <c r="AR65" s="473">
        <v>0</v>
      </c>
      <c r="AS65" s="473">
        <v>0</v>
      </c>
      <c r="AT65" s="473">
        <v>0</v>
      </c>
      <c r="AU65" s="473">
        <v>0</v>
      </c>
      <c r="AV65" s="473">
        <v>0</v>
      </c>
      <c r="AW65" s="473">
        <v>0</v>
      </c>
      <c r="AX65" s="473">
        <v>0</v>
      </c>
      <c r="AY65" s="473">
        <v>0</v>
      </c>
      <c r="AZ65" s="473">
        <v>0</v>
      </c>
      <c r="BA65" s="473">
        <v>0</v>
      </c>
      <c r="BB65" s="473">
        <v>0</v>
      </c>
      <c r="BC65" s="473">
        <v>0</v>
      </c>
      <c r="BD65" s="473">
        <v>0</v>
      </c>
      <c r="BE65" s="473">
        <v>0</v>
      </c>
      <c r="BF65" s="473">
        <v>0</v>
      </c>
      <c r="BG65" s="473">
        <v>0</v>
      </c>
      <c r="BH65" s="473">
        <v>0</v>
      </c>
      <c r="BI65" s="473">
        <v>0</v>
      </c>
      <c r="BJ65" s="473">
        <v>0</v>
      </c>
      <c r="BK65" s="473">
        <v>0</v>
      </c>
      <c r="BL65" s="473">
        <v>0</v>
      </c>
      <c r="BM65" s="473">
        <v>0</v>
      </c>
      <c r="BN65" s="473">
        <v>0</v>
      </c>
      <c r="BO65" s="473">
        <v>0</v>
      </c>
      <c r="BP65" s="473">
        <v>0</v>
      </c>
      <c r="BQ65" s="473">
        <v>0</v>
      </c>
      <c r="BR65" s="473">
        <v>0</v>
      </c>
      <c r="BS65" s="473">
        <v>0</v>
      </c>
      <c r="BT65" s="473">
        <v>0</v>
      </c>
      <c r="BU65" s="473">
        <v>0</v>
      </c>
      <c r="BW65" s="473" t="s">
        <v>317</v>
      </c>
      <c r="BX65" s="473">
        <v>0</v>
      </c>
      <c r="BY65" s="473">
        <v>0</v>
      </c>
      <c r="BZ65" s="473">
        <v>0</v>
      </c>
      <c r="CA65" s="473">
        <v>0</v>
      </c>
      <c r="CB65" s="473">
        <v>0</v>
      </c>
      <c r="CC65" s="473">
        <v>0</v>
      </c>
      <c r="CD65" s="473">
        <v>0</v>
      </c>
      <c r="CE65" s="473">
        <v>0</v>
      </c>
      <c r="CF65" s="473">
        <v>0</v>
      </c>
      <c r="CG65" s="473">
        <v>0</v>
      </c>
      <c r="CH65" s="473">
        <v>0</v>
      </c>
      <c r="CI65" s="473">
        <v>0</v>
      </c>
      <c r="CJ65" s="473">
        <v>0</v>
      </c>
      <c r="CK65" s="473">
        <v>0</v>
      </c>
      <c r="CL65" s="473">
        <v>0</v>
      </c>
      <c r="CM65" s="473">
        <v>0</v>
      </c>
      <c r="CN65" s="473">
        <v>0</v>
      </c>
      <c r="CO65" s="473">
        <v>0</v>
      </c>
      <c r="CP65" s="473">
        <v>0</v>
      </c>
      <c r="CQ65" s="473">
        <v>0</v>
      </c>
      <c r="CR65" s="473">
        <v>0</v>
      </c>
      <c r="CS65" s="473">
        <v>0</v>
      </c>
      <c r="CT65" s="473">
        <v>0</v>
      </c>
      <c r="CU65" s="473">
        <v>0</v>
      </c>
      <c r="CV65" s="473">
        <v>0</v>
      </c>
      <c r="CW65" s="473">
        <v>0</v>
      </c>
      <c r="CX65" s="473">
        <v>0</v>
      </c>
      <c r="CY65" s="473">
        <v>0</v>
      </c>
      <c r="CZ65" s="473">
        <v>0</v>
      </c>
      <c r="DA65" s="473">
        <v>0</v>
      </c>
      <c r="DB65" s="473">
        <v>0</v>
      </c>
      <c r="DC65" s="473">
        <v>0</v>
      </c>
      <c r="DD65" s="473">
        <v>0</v>
      </c>
      <c r="DE65" s="473">
        <v>0</v>
      </c>
      <c r="DF65" s="473">
        <v>0</v>
      </c>
    </row>
    <row r="66" spans="1:110" ht="12.75" hidden="1" customHeight="1" outlineLevel="1" x14ac:dyDescent="0.2">
      <c r="A66" s="473" t="s">
        <v>318</v>
      </c>
      <c r="B66" s="473">
        <v>0</v>
      </c>
      <c r="C66" s="473">
        <v>0</v>
      </c>
      <c r="D66" s="473">
        <v>0</v>
      </c>
      <c r="E66" s="473">
        <v>0</v>
      </c>
      <c r="F66" s="473">
        <v>0</v>
      </c>
      <c r="G66" s="473">
        <v>0</v>
      </c>
      <c r="H66" s="473">
        <v>0</v>
      </c>
      <c r="I66" s="473">
        <v>0</v>
      </c>
      <c r="J66" s="473">
        <v>0</v>
      </c>
      <c r="K66" s="473">
        <v>0</v>
      </c>
      <c r="L66" s="473">
        <v>0</v>
      </c>
      <c r="M66" s="473">
        <v>0</v>
      </c>
      <c r="N66" s="473">
        <v>0</v>
      </c>
      <c r="O66" s="473">
        <v>0</v>
      </c>
      <c r="P66" s="473">
        <v>0</v>
      </c>
      <c r="Q66" s="473">
        <v>0</v>
      </c>
      <c r="R66" s="473">
        <v>0</v>
      </c>
      <c r="S66" s="473">
        <v>0</v>
      </c>
      <c r="T66" s="473">
        <v>0</v>
      </c>
      <c r="U66" s="473">
        <v>0</v>
      </c>
      <c r="V66" s="473">
        <v>0</v>
      </c>
      <c r="W66" s="473">
        <v>0</v>
      </c>
      <c r="X66" s="473">
        <v>0</v>
      </c>
      <c r="Y66" s="473">
        <v>0</v>
      </c>
      <c r="Z66" s="473">
        <v>0</v>
      </c>
      <c r="AA66" s="473">
        <v>0</v>
      </c>
      <c r="AB66" s="473">
        <v>0</v>
      </c>
      <c r="AC66" s="473">
        <v>0</v>
      </c>
      <c r="AD66" s="473">
        <v>0</v>
      </c>
      <c r="AE66" s="473">
        <v>0</v>
      </c>
      <c r="AF66" s="473">
        <v>0</v>
      </c>
      <c r="AG66" s="473">
        <v>0</v>
      </c>
      <c r="AH66" s="473">
        <v>0</v>
      </c>
      <c r="AI66" s="473">
        <v>0</v>
      </c>
      <c r="AJ66" s="473">
        <v>0</v>
      </c>
      <c r="AL66" s="473" t="s">
        <v>318</v>
      </c>
      <c r="AM66" s="473">
        <v>0</v>
      </c>
      <c r="AN66" s="473">
        <v>0</v>
      </c>
      <c r="AO66" s="473">
        <v>0</v>
      </c>
      <c r="AP66" s="473">
        <v>0</v>
      </c>
      <c r="AQ66" s="473">
        <v>0</v>
      </c>
      <c r="AR66" s="473">
        <v>0</v>
      </c>
      <c r="AS66" s="473">
        <v>0</v>
      </c>
      <c r="AT66" s="473">
        <v>0</v>
      </c>
      <c r="AU66" s="473">
        <v>0</v>
      </c>
      <c r="AV66" s="473">
        <v>0</v>
      </c>
      <c r="AW66" s="473">
        <v>0</v>
      </c>
      <c r="AX66" s="473">
        <v>0</v>
      </c>
      <c r="AY66" s="473">
        <v>0</v>
      </c>
      <c r="AZ66" s="473">
        <v>0</v>
      </c>
      <c r="BA66" s="473">
        <v>0</v>
      </c>
      <c r="BB66" s="473">
        <v>0</v>
      </c>
      <c r="BC66" s="473">
        <v>0</v>
      </c>
      <c r="BD66" s="473">
        <v>0</v>
      </c>
      <c r="BE66" s="473">
        <v>0</v>
      </c>
      <c r="BF66" s="473">
        <v>0</v>
      </c>
      <c r="BG66" s="473">
        <v>0</v>
      </c>
      <c r="BH66" s="473">
        <v>0</v>
      </c>
      <c r="BI66" s="473">
        <v>0</v>
      </c>
      <c r="BJ66" s="473">
        <v>0</v>
      </c>
      <c r="BK66" s="473">
        <v>0</v>
      </c>
      <c r="BL66" s="473">
        <v>0</v>
      </c>
      <c r="BM66" s="473">
        <v>0</v>
      </c>
      <c r="BN66" s="473">
        <v>0</v>
      </c>
      <c r="BO66" s="473">
        <v>0</v>
      </c>
      <c r="BP66" s="473">
        <v>0</v>
      </c>
      <c r="BQ66" s="473">
        <v>0</v>
      </c>
      <c r="BR66" s="473">
        <v>0</v>
      </c>
      <c r="BS66" s="473">
        <v>0</v>
      </c>
      <c r="BT66" s="473">
        <v>0</v>
      </c>
      <c r="BU66" s="473">
        <v>0</v>
      </c>
      <c r="BW66" s="473" t="s">
        <v>318</v>
      </c>
      <c r="BX66" s="473">
        <v>0</v>
      </c>
      <c r="BY66" s="473">
        <v>0</v>
      </c>
      <c r="BZ66" s="473">
        <v>0</v>
      </c>
      <c r="CA66" s="473">
        <v>0</v>
      </c>
      <c r="CB66" s="473">
        <v>0</v>
      </c>
      <c r="CC66" s="473">
        <v>0</v>
      </c>
      <c r="CD66" s="473">
        <v>0</v>
      </c>
      <c r="CE66" s="473">
        <v>0</v>
      </c>
      <c r="CF66" s="473">
        <v>0</v>
      </c>
      <c r="CG66" s="473">
        <v>0</v>
      </c>
      <c r="CH66" s="473">
        <v>0</v>
      </c>
      <c r="CI66" s="473">
        <v>0</v>
      </c>
      <c r="CJ66" s="473">
        <v>0</v>
      </c>
      <c r="CK66" s="473">
        <v>0</v>
      </c>
      <c r="CL66" s="473">
        <v>0</v>
      </c>
      <c r="CM66" s="473">
        <v>0</v>
      </c>
      <c r="CN66" s="473">
        <v>0</v>
      </c>
      <c r="CO66" s="473">
        <v>0</v>
      </c>
      <c r="CP66" s="473">
        <v>0</v>
      </c>
      <c r="CQ66" s="473">
        <v>0</v>
      </c>
      <c r="CR66" s="473">
        <v>0</v>
      </c>
      <c r="CS66" s="473">
        <v>0</v>
      </c>
      <c r="CT66" s="473">
        <v>0</v>
      </c>
      <c r="CU66" s="473">
        <v>0</v>
      </c>
      <c r="CV66" s="473">
        <v>0</v>
      </c>
      <c r="CW66" s="473">
        <v>0</v>
      </c>
      <c r="CX66" s="473">
        <v>0</v>
      </c>
      <c r="CY66" s="473">
        <v>0</v>
      </c>
      <c r="CZ66" s="473">
        <v>0</v>
      </c>
      <c r="DA66" s="473">
        <v>0</v>
      </c>
      <c r="DB66" s="473">
        <v>0</v>
      </c>
      <c r="DC66" s="473">
        <v>0</v>
      </c>
      <c r="DD66" s="473">
        <v>0</v>
      </c>
      <c r="DE66" s="473">
        <v>0</v>
      </c>
      <c r="DF66" s="473">
        <v>0</v>
      </c>
    </row>
    <row r="67" spans="1:110" ht="12.75" hidden="1" customHeight="1" outlineLevel="1" x14ac:dyDescent="0.2">
      <c r="A67" s="473" t="s">
        <v>319</v>
      </c>
      <c r="B67" s="473">
        <v>0</v>
      </c>
      <c r="C67" s="473">
        <v>0</v>
      </c>
      <c r="D67" s="473">
        <v>0</v>
      </c>
      <c r="E67" s="473">
        <v>0</v>
      </c>
      <c r="F67" s="473">
        <v>0</v>
      </c>
      <c r="G67" s="473">
        <v>0</v>
      </c>
      <c r="H67" s="473">
        <v>0</v>
      </c>
      <c r="I67" s="473">
        <v>0</v>
      </c>
      <c r="J67" s="473">
        <v>0</v>
      </c>
      <c r="K67" s="473">
        <v>0</v>
      </c>
      <c r="L67" s="473">
        <v>0</v>
      </c>
      <c r="M67" s="473">
        <v>0</v>
      </c>
      <c r="N67" s="473">
        <v>0</v>
      </c>
      <c r="O67" s="473">
        <v>0</v>
      </c>
      <c r="P67" s="473">
        <v>0</v>
      </c>
      <c r="Q67" s="473">
        <v>0</v>
      </c>
      <c r="R67" s="473">
        <v>0</v>
      </c>
      <c r="S67" s="473">
        <v>0</v>
      </c>
      <c r="T67" s="473">
        <v>0</v>
      </c>
      <c r="U67" s="473">
        <v>0</v>
      </c>
      <c r="V67" s="473">
        <v>0</v>
      </c>
      <c r="W67" s="473">
        <v>0</v>
      </c>
      <c r="X67" s="473">
        <v>0</v>
      </c>
      <c r="Y67" s="473">
        <v>0</v>
      </c>
      <c r="Z67" s="473">
        <v>0</v>
      </c>
      <c r="AA67" s="473">
        <v>0</v>
      </c>
      <c r="AB67" s="473">
        <v>0</v>
      </c>
      <c r="AC67" s="473">
        <v>0</v>
      </c>
      <c r="AD67" s="473">
        <v>0</v>
      </c>
      <c r="AE67" s="473">
        <v>0</v>
      </c>
      <c r="AF67" s="473">
        <v>0</v>
      </c>
      <c r="AG67" s="473">
        <v>0</v>
      </c>
      <c r="AH67" s="473">
        <v>0</v>
      </c>
      <c r="AI67" s="473">
        <v>0</v>
      </c>
      <c r="AJ67" s="473">
        <v>0</v>
      </c>
      <c r="AL67" s="473" t="s">
        <v>319</v>
      </c>
      <c r="AM67" s="473">
        <v>0</v>
      </c>
      <c r="AN67" s="473">
        <v>0</v>
      </c>
      <c r="AO67" s="473">
        <v>0</v>
      </c>
      <c r="AP67" s="473">
        <v>0</v>
      </c>
      <c r="AQ67" s="473">
        <v>0</v>
      </c>
      <c r="AR67" s="473">
        <v>0</v>
      </c>
      <c r="AS67" s="473">
        <v>0</v>
      </c>
      <c r="AT67" s="473">
        <v>0</v>
      </c>
      <c r="AU67" s="473">
        <v>0</v>
      </c>
      <c r="AV67" s="473">
        <v>0</v>
      </c>
      <c r="AW67" s="473">
        <v>0</v>
      </c>
      <c r="AX67" s="473">
        <v>0</v>
      </c>
      <c r="AY67" s="473">
        <v>0</v>
      </c>
      <c r="AZ67" s="473">
        <v>0</v>
      </c>
      <c r="BA67" s="473">
        <v>0</v>
      </c>
      <c r="BB67" s="473">
        <v>0</v>
      </c>
      <c r="BC67" s="473">
        <v>0</v>
      </c>
      <c r="BD67" s="473">
        <v>0</v>
      </c>
      <c r="BE67" s="473">
        <v>0</v>
      </c>
      <c r="BF67" s="473">
        <v>0</v>
      </c>
      <c r="BG67" s="473">
        <v>0</v>
      </c>
      <c r="BH67" s="473">
        <v>0</v>
      </c>
      <c r="BI67" s="473">
        <v>0</v>
      </c>
      <c r="BJ67" s="473">
        <v>0</v>
      </c>
      <c r="BK67" s="473">
        <v>0</v>
      </c>
      <c r="BL67" s="473">
        <v>0</v>
      </c>
      <c r="BM67" s="473">
        <v>0</v>
      </c>
      <c r="BN67" s="473">
        <v>0</v>
      </c>
      <c r="BO67" s="473">
        <v>0</v>
      </c>
      <c r="BP67" s="473">
        <v>0</v>
      </c>
      <c r="BQ67" s="473">
        <v>0</v>
      </c>
      <c r="BR67" s="473">
        <v>0</v>
      </c>
      <c r="BS67" s="473">
        <v>0</v>
      </c>
      <c r="BT67" s="473">
        <v>0</v>
      </c>
      <c r="BU67" s="473">
        <v>0</v>
      </c>
      <c r="BW67" s="473" t="s">
        <v>319</v>
      </c>
      <c r="BX67" s="473">
        <v>0</v>
      </c>
      <c r="BY67" s="473">
        <v>0</v>
      </c>
      <c r="BZ67" s="473">
        <v>0</v>
      </c>
      <c r="CA67" s="473">
        <v>0</v>
      </c>
      <c r="CB67" s="473">
        <v>0</v>
      </c>
      <c r="CC67" s="473">
        <v>0</v>
      </c>
      <c r="CD67" s="473">
        <v>0</v>
      </c>
      <c r="CE67" s="473">
        <v>0</v>
      </c>
      <c r="CF67" s="473">
        <v>0</v>
      </c>
      <c r="CG67" s="473">
        <v>0</v>
      </c>
      <c r="CH67" s="473">
        <v>0</v>
      </c>
      <c r="CI67" s="473">
        <v>0</v>
      </c>
      <c r="CJ67" s="473">
        <v>0</v>
      </c>
      <c r="CK67" s="473">
        <v>0</v>
      </c>
      <c r="CL67" s="473">
        <v>0</v>
      </c>
      <c r="CM67" s="473">
        <v>0</v>
      </c>
      <c r="CN67" s="473">
        <v>0</v>
      </c>
      <c r="CO67" s="473">
        <v>0</v>
      </c>
      <c r="CP67" s="473">
        <v>0</v>
      </c>
      <c r="CQ67" s="473">
        <v>0</v>
      </c>
      <c r="CR67" s="473">
        <v>0</v>
      </c>
      <c r="CS67" s="473">
        <v>0</v>
      </c>
      <c r="CT67" s="473">
        <v>0</v>
      </c>
      <c r="CU67" s="473">
        <v>0</v>
      </c>
      <c r="CV67" s="473">
        <v>0</v>
      </c>
      <c r="CW67" s="473">
        <v>0</v>
      </c>
      <c r="CX67" s="473">
        <v>0</v>
      </c>
      <c r="CY67" s="473">
        <v>0</v>
      </c>
      <c r="CZ67" s="473">
        <v>0</v>
      </c>
      <c r="DA67" s="473">
        <v>0</v>
      </c>
      <c r="DB67" s="473">
        <v>0</v>
      </c>
      <c r="DC67" s="473">
        <v>0</v>
      </c>
      <c r="DD67" s="473">
        <v>0</v>
      </c>
      <c r="DE67" s="473">
        <v>0</v>
      </c>
      <c r="DF67" s="473">
        <v>0</v>
      </c>
    </row>
    <row r="68" spans="1:110" ht="12.75" hidden="1" customHeight="1" outlineLevel="1" x14ac:dyDescent="0.2">
      <c r="A68" s="473" t="s">
        <v>320</v>
      </c>
      <c r="B68" s="473">
        <v>0</v>
      </c>
      <c r="C68" s="473">
        <v>0</v>
      </c>
      <c r="D68" s="473">
        <v>0</v>
      </c>
      <c r="E68" s="473">
        <v>0</v>
      </c>
      <c r="F68" s="473">
        <v>0</v>
      </c>
      <c r="G68" s="473">
        <v>0</v>
      </c>
      <c r="H68" s="473">
        <v>0</v>
      </c>
      <c r="I68" s="473">
        <v>0</v>
      </c>
      <c r="J68" s="473">
        <v>0</v>
      </c>
      <c r="K68" s="473">
        <v>0</v>
      </c>
      <c r="L68" s="473">
        <v>0</v>
      </c>
      <c r="M68" s="473">
        <v>0</v>
      </c>
      <c r="N68" s="473">
        <v>0</v>
      </c>
      <c r="O68" s="473">
        <v>0</v>
      </c>
      <c r="P68" s="473">
        <v>0</v>
      </c>
      <c r="Q68" s="473">
        <v>0</v>
      </c>
      <c r="R68" s="473">
        <v>0</v>
      </c>
      <c r="S68" s="473">
        <v>0</v>
      </c>
      <c r="T68" s="473">
        <v>0</v>
      </c>
      <c r="U68" s="473">
        <v>0</v>
      </c>
      <c r="V68" s="473">
        <v>0</v>
      </c>
      <c r="W68" s="473">
        <v>0</v>
      </c>
      <c r="X68" s="473">
        <v>0</v>
      </c>
      <c r="Y68" s="473">
        <v>0</v>
      </c>
      <c r="Z68" s="473">
        <v>0</v>
      </c>
      <c r="AA68" s="473">
        <v>0</v>
      </c>
      <c r="AB68" s="473">
        <v>0</v>
      </c>
      <c r="AC68" s="473">
        <v>0</v>
      </c>
      <c r="AD68" s="473">
        <v>0</v>
      </c>
      <c r="AE68" s="473">
        <v>0</v>
      </c>
      <c r="AF68" s="473">
        <v>0</v>
      </c>
      <c r="AG68" s="473">
        <v>0</v>
      </c>
      <c r="AH68" s="473">
        <v>0</v>
      </c>
      <c r="AI68" s="473">
        <v>0</v>
      </c>
      <c r="AJ68" s="473">
        <v>0</v>
      </c>
      <c r="AL68" s="473" t="s">
        <v>320</v>
      </c>
      <c r="AM68" s="473">
        <v>0</v>
      </c>
      <c r="AN68" s="473">
        <v>0</v>
      </c>
      <c r="AO68" s="473">
        <v>0</v>
      </c>
      <c r="AP68" s="473">
        <v>0</v>
      </c>
      <c r="AQ68" s="473">
        <v>0</v>
      </c>
      <c r="AR68" s="473">
        <v>0</v>
      </c>
      <c r="AS68" s="473">
        <v>0</v>
      </c>
      <c r="AT68" s="473">
        <v>0</v>
      </c>
      <c r="AU68" s="473">
        <v>0</v>
      </c>
      <c r="AV68" s="473">
        <v>0</v>
      </c>
      <c r="AW68" s="473">
        <v>0</v>
      </c>
      <c r="AX68" s="473">
        <v>0</v>
      </c>
      <c r="AY68" s="473">
        <v>0</v>
      </c>
      <c r="AZ68" s="473">
        <v>0</v>
      </c>
      <c r="BA68" s="473">
        <v>0</v>
      </c>
      <c r="BB68" s="473">
        <v>0</v>
      </c>
      <c r="BC68" s="473">
        <v>0</v>
      </c>
      <c r="BD68" s="473">
        <v>0</v>
      </c>
      <c r="BE68" s="473">
        <v>0</v>
      </c>
      <c r="BF68" s="473">
        <v>0</v>
      </c>
      <c r="BG68" s="473">
        <v>0</v>
      </c>
      <c r="BH68" s="473">
        <v>0</v>
      </c>
      <c r="BI68" s="473">
        <v>0</v>
      </c>
      <c r="BJ68" s="473">
        <v>0</v>
      </c>
      <c r="BK68" s="473">
        <v>0</v>
      </c>
      <c r="BL68" s="473">
        <v>0</v>
      </c>
      <c r="BM68" s="473">
        <v>0</v>
      </c>
      <c r="BN68" s="473">
        <v>0</v>
      </c>
      <c r="BO68" s="473">
        <v>0</v>
      </c>
      <c r="BP68" s="473">
        <v>0</v>
      </c>
      <c r="BQ68" s="473">
        <v>0</v>
      </c>
      <c r="BR68" s="473">
        <v>0</v>
      </c>
      <c r="BS68" s="473">
        <v>0</v>
      </c>
      <c r="BT68" s="473">
        <v>0</v>
      </c>
      <c r="BU68" s="473">
        <v>0</v>
      </c>
      <c r="BW68" s="473" t="s">
        <v>320</v>
      </c>
      <c r="BX68" s="473">
        <v>0</v>
      </c>
      <c r="BY68" s="473">
        <v>0</v>
      </c>
      <c r="BZ68" s="473">
        <v>0</v>
      </c>
      <c r="CA68" s="473">
        <v>0</v>
      </c>
      <c r="CB68" s="473">
        <v>0</v>
      </c>
      <c r="CC68" s="473">
        <v>0</v>
      </c>
      <c r="CD68" s="473">
        <v>0</v>
      </c>
      <c r="CE68" s="473">
        <v>0</v>
      </c>
      <c r="CF68" s="473">
        <v>0</v>
      </c>
      <c r="CG68" s="473">
        <v>0</v>
      </c>
      <c r="CH68" s="473">
        <v>0</v>
      </c>
      <c r="CI68" s="473">
        <v>0</v>
      </c>
      <c r="CJ68" s="473">
        <v>0</v>
      </c>
      <c r="CK68" s="473">
        <v>0</v>
      </c>
      <c r="CL68" s="473">
        <v>0</v>
      </c>
      <c r="CM68" s="473">
        <v>0</v>
      </c>
      <c r="CN68" s="473">
        <v>0</v>
      </c>
      <c r="CO68" s="473">
        <v>0</v>
      </c>
      <c r="CP68" s="473">
        <v>0</v>
      </c>
      <c r="CQ68" s="473">
        <v>0</v>
      </c>
      <c r="CR68" s="473">
        <v>0</v>
      </c>
      <c r="CS68" s="473">
        <v>0</v>
      </c>
      <c r="CT68" s="473">
        <v>0</v>
      </c>
      <c r="CU68" s="473">
        <v>0</v>
      </c>
      <c r="CV68" s="473">
        <v>0</v>
      </c>
      <c r="CW68" s="473">
        <v>0</v>
      </c>
      <c r="CX68" s="473">
        <v>0</v>
      </c>
      <c r="CY68" s="473">
        <v>0</v>
      </c>
      <c r="CZ68" s="473">
        <v>0</v>
      </c>
      <c r="DA68" s="473">
        <v>0</v>
      </c>
      <c r="DB68" s="473">
        <v>0</v>
      </c>
      <c r="DC68" s="473">
        <v>0</v>
      </c>
      <c r="DD68" s="473">
        <v>0</v>
      </c>
      <c r="DE68" s="473">
        <v>0</v>
      </c>
      <c r="DF68" s="473">
        <v>0</v>
      </c>
    </row>
    <row r="69" spans="1:110" ht="12.75" hidden="1" customHeight="1" outlineLevel="1" x14ac:dyDescent="0.2">
      <c r="A69" s="473" t="s">
        <v>321</v>
      </c>
      <c r="B69" s="473">
        <v>0</v>
      </c>
      <c r="C69" s="473">
        <v>0</v>
      </c>
      <c r="D69" s="473">
        <v>0</v>
      </c>
      <c r="E69" s="473">
        <v>0</v>
      </c>
      <c r="F69" s="473">
        <v>0</v>
      </c>
      <c r="G69" s="473">
        <v>0</v>
      </c>
      <c r="H69" s="473">
        <v>0</v>
      </c>
      <c r="I69" s="473">
        <v>0</v>
      </c>
      <c r="J69" s="473">
        <v>0</v>
      </c>
      <c r="K69" s="473">
        <v>0</v>
      </c>
      <c r="L69" s="473">
        <v>0</v>
      </c>
      <c r="M69" s="473">
        <v>0</v>
      </c>
      <c r="N69" s="473">
        <v>0</v>
      </c>
      <c r="O69" s="473">
        <v>0</v>
      </c>
      <c r="P69" s="473">
        <v>0</v>
      </c>
      <c r="Q69" s="473">
        <v>0</v>
      </c>
      <c r="R69" s="473">
        <v>0</v>
      </c>
      <c r="S69" s="473">
        <v>0</v>
      </c>
      <c r="T69" s="473">
        <v>0</v>
      </c>
      <c r="U69" s="473">
        <v>0</v>
      </c>
      <c r="V69" s="473">
        <v>0</v>
      </c>
      <c r="W69" s="473">
        <v>0</v>
      </c>
      <c r="X69" s="473">
        <v>0</v>
      </c>
      <c r="Y69" s="473">
        <v>0</v>
      </c>
      <c r="Z69" s="473">
        <v>0</v>
      </c>
      <c r="AA69" s="473">
        <v>0</v>
      </c>
      <c r="AB69" s="473">
        <v>0</v>
      </c>
      <c r="AC69" s="473">
        <v>0</v>
      </c>
      <c r="AD69" s="473">
        <v>0</v>
      </c>
      <c r="AE69" s="473">
        <v>0</v>
      </c>
      <c r="AF69" s="473">
        <v>0</v>
      </c>
      <c r="AG69" s="473">
        <v>0</v>
      </c>
      <c r="AH69" s="473">
        <v>0</v>
      </c>
      <c r="AI69" s="473">
        <v>0</v>
      </c>
      <c r="AJ69" s="473">
        <v>0</v>
      </c>
      <c r="AL69" s="473" t="s">
        <v>321</v>
      </c>
      <c r="AM69" s="473">
        <v>0</v>
      </c>
      <c r="AN69" s="473">
        <v>0</v>
      </c>
      <c r="AO69" s="473">
        <v>0</v>
      </c>
      <c r="AP69" s="473">
        <v>0</v>
      </c>
      <c r="AQ69" s="473">
        <v>0</v>
      </c>
      <c r="AR69" s="473">
        <v>0</v>
      </c>
      <c r="AS69" s="473">
        <v>0</v>
      </c>
      <c r="AT69" s="473">
        <v>0</v>
      </c>
      <c r="AU69" s="473">
        <v>0</v>
      </c>
      <c r="AV69" s="473">
        <v>0</v>
      </c>
      <c r="AW69" s="473">
        <v>0</v>
      </c>
      <c r="AX69" s="473">
        <v>0</v>
      </c>
      <c r="AY69" s="473">
        <v>0</v>
      </c>
      <c r="AZ69" s="473">
        <v>0</v>
      </c>
      <c r="BA69" s="473">
        <v>0</v>
      </c>
      <c r="BB69" s="473">
        <v>0</v>
      </c>
      <c r="BC69" s="473">
        <v>0</v>
      </c>
      <c r="BD69" s="473">
        <v>0</v>
      </c>
      <c r="BE69" s="473">
        <v>0</v>
      </c>
      <c r="BF69" s="473">
        <v>0</v>
      </c>
      <c r="BG69" s="473">
        <v>0</v>
      </c>
      <c r="BH69" s="473">
        <v>0</v>
      </c>
      <c r="BI69" s="473">
        <v>0</v>
      </c>
      <c r="BJ69" s="473">
        <v>0</v>
      </c>
      <c r="BK69" s="473">
        <v>0</v>
      </c>
      <c r="BL69" s="473">
        <v>0</v>
      </c>
      <c r="BM69" s="473">
        <v>0</v>
      </c>
      <c r="BN69" s="473">
        <v>0</v>
      </c>
      <c r="BO69" s="473">
        <v>0</v>
      </c>
      <c r="BP69" s="473">
        <v>0</v>
      </c>
      <c r="BQ69" s="473">
        <v>0</v>
      </c>
      <c r="BR69" s="473">
        <v>0</v>
      </c>
      <c r="BS69" s="473">
        <v>0</v>
      </c>
      <c r="BT69" s="473">
        <v>0</v>
      </c>
      <c r="BU69" s="473">
        <v>0</v>
      </c>
      <c r="BW69" s="473" t="s">
        <v>321</v>
      </c>
      <c r="BX69" s="473">
        <v>0</v>
      </c>
      <c r="BY69" s="473">
        <v>0</v>
      </c>
      <c r="BZ69" s="473">
        <v>0</v>
      </c>
      <c r="CA69" s="473">
        <v>0</v>
      </c>
      <c r="CB69" s="473">
        <v>0</v>
      </c>
      <c r="CC69" s="473">
        <v>0</v>
      </c>
      <c r="CD69" s="473">
        <v>0</v>
      </c>
      <c r="CE69" s="473">
        <v>0</v>
      </c>
      <c r="CF69" s="473">
        <v>0</v>
      </c>
      <c r="CG69" s="473">
        <v>0</v>
      </c>
      <c r="CH69" s="473">
        <v>0</v>
      </c>
      <c r="CI69" s="473">
        <v>0</v>
      </c>
      <c r="CJ69" s="473">
        <v>0</v>
      </c>
      <c r="CK69" s="473">
        <v>0</v>
      </c>
      <c r="CL69" s="473">
        <v>0</v>
      </c>
      <c r="CM69" s="473">
        <v>0</v>
      </c>
      <c r="CN69" s="473">
        <v>0</v>
      </c>
      <c r="CO69" s="473">
        <v>0</v>
      </c>
      <c r="CP69" s="473">
        <v>0</v>
      </c>
      <c r="CQ69" s="473">
        <v>0</v>
      </c>
      <c r="CR69" s="473">
        <v>0</v>
      </c>
      <c r="CS69" s="473">
        <v>0</v>
      </c>
      <c r="CT69" s="473">
        <v>0</v>
      </c>
      <c r="CU69" s="473">
        <v>0</v>
      </c>
      <c r="CV69" s="473">
        <v>0</v>
      </c>
      <c r="CW69" s="473">
        <v>0</v>
      </c>
      <c r="CX69" s="473">
        <v>0</v>
      </c>
      <c r="CY69" s="473">
        <v>0</v>
      </c>
      <c r="CZ69" s="473">
        <v>0</v>
      </c>
      <c r="DA69" s="473">
        <v>0</v>
      </c>
      <c r="DB69" s="473">
        <v>0</v>
      </c>
      <c r="DC69" s="473">
        <v>0</v>
      </c>
      <c r="DD69" s="473">
        <v>0</v>
      </c>
      <c r="DE69" s="473">
        <v>0</v>
      </c>
      <c r="DF69" s="473">
        <v>0</v>
      </c>
    </row>
    <row r="70" spans="1:110" ht="12.75" hidden="1" customHeight="1" outlineLevel="1" x14ac:dyDescent="0.2">
      <c r="A70" s="473" t="s">
        <v>322</v>
      </c>
      <c r="B70" s="473">
        <v>0</v>
      </c>
      <c r="C70" s="473">
        <v>0</v>
      </c>
      <c r="D70" s="473">
        <v>0</v>
      </c>
      <c r="E70" s="473">
        <v>0</v>
      </c>
      <c r="F70" s="473">
        <v>0</v>
      </c>
      <c r="G70" s="473">
        <v>0</v>
      </c>
      <c r="H70" s="473">
        <v>0</v>
      </c>
      <c r="I70" s="473">
        <v>0</v>
      </c>
      <c r="J70" s="473">
        <v>0</v>
      </c>
      <c r="K70" s="473">
        <v>0</v>
      </c>
      <c r="L70" s="473">
        <v>0</v>
      </c>
      <c r="M70" s="473">
        <v>0</v>
      </c>
      <c r="N70" s="473">
        <v>0</v>
      </c>
      <c r="O70" s="473">
        <v>0</v>
      </c>
      <c r="P70" s="473">
        <v>0</v>
      </c>
      <c r="Q70" s="473">
        <v>0</v>
      </c>
      <c r="R70" s="473">
        <v>0</v>
      </c>
      <c r="S70" s="473">
        <v>0</v>
      </c>
      <c r="T70" s="473">
        <v>0</v>
      </c>
      <c r="U70" s="473">
        <v>0</v>
      </c>
      <c r="V70" s="473">
        <v>0</v>
      </c>
      <c r="W70" s="473">
        <v>0</v>
      </c>
      <c r="X70" s="473">
        <v>0</v>
      </c>
      <c r="Y70" s="473">
        <v>0</v>
      </c>
      <c r="Z70" s="473">
        <v>0</v>
      </c>
      <c r="AA70" s="473">
        <v>0</v>
      </c>
      <c r="AB70" s="473">
        <v>0</v>
      </c>
      <c r="AC70" s="473">
        <v>0</v>
      </c>
      <c r="AD70" s="473">
        <v>0</v>
      </c>
      <c r="AE70" s="473">
        <v>0</v>
      </c>
      <c r="AF70" s="473">
        <v>0</v>
      </c>
      <c r="AG70" s="473">
        <v>0</v>
      </c>
      <c r="AH70" s="473">
        <v>0</v>
      </c>
      <c r="AI70" s="473">
        <v>0</v>
      </c>
      <c r="AJ70" s="473">
        <v>0</v>
      </c>
      <c r="AL70" s="473" t="s">
        <v>322</v>
      </c>
      <c r="AM70" s="473">
        <v>0</v>
      </c>
      <c r="AN70" s="473">
        <v>0</v>
      </c>
      <c r="AO70" s="473">
        <v>0</v>
      </c>
      <c r="AP70" s="473">
        <v>0</v>
      </c>
      <c r="AQ70" s="473">
        <v>0</v>
      </c>
      <c r="AR70" s="473">
        <v>0</v>
      </c>
      <c r="AS70" s="473">
        <v>0</v>
      </c>
      <c r="AT70" s="473">
        <v>0</v>
      </c>
      <c r="AU70" s="473">
        <v>0</v>
      </c>
      <c r="AV70" s="473">
        <v>0</v>
      </c>
      <c r="AW70" s="473">
        <v>0</v>
      </c>
      <c r="AX70" s="473">
        <v>0</v>
      </c>
      <c r="AY70" s="473">
        <v>0</v>
      </c>
      <c r="AZ70" s="473">
        <v>0</v>
      </c>
      <c r="BA70" s="473">
        <v>0</v>
      </c>
      <c r="BB70" s="473">
        <v>0</v>
      </c>
      <c r="BC70" s="473">
        <v>0</v>
      </c>
      <c r="BD70" s="473">
        <v>0</v>
      </c>
      <c r="BE70" s="473">
        <v>0</v>
      </c>
      <c r="BF70" s="473">
        <v>0</v>
      </c>
      <c r="BG70" s="473">
        <v>0</v>
      </c>
      <c r="BH70" s="473">
        <v>0</v>
      </c>
      <c r="BI70" s="473">
        <v>0</v>
      </c>
      <c r="BJ70" s="473">
        <v>0</v>
      </c>
      <c r="BK70" s="473">
        <v>0</v>
      </c>
      <c r="BL70" s="473">
        <v>0</v>
      </c>
      <c r="BM70" s="473">
        <v>0</v>
      </c>
      <c r="BN70" s="473">
        <v>0</v>
      </c>
      <c r="BO70" s="473">
        <v>0</v>
      </c>
      <c r="BP70" s="473">
        <v>0</v>
      </c>
      <c r="BQ70" s="473">
        <v>0</v>
      </c>
      <c r="BR70" s="473">
        <v>0</v>
      </c>
      <c r="BS70" s="473">
        <v>0</v>
      </c>
      <c r="BT70" s="473">
        <v>0</v>
      </c>
      <c r="BU70" s="473">
        <v>0</v>
      </c>
      <c r="BW70" s="473" t="s">
        <v>322</v>
      </c>
      <c r="BX70" s="473">
        <v>0</v>
      </c>
      <c r="BY70" s="473">
        <v>0</v>
      </c>
      <c r="BZ70" s="473">
        <v>0</v>
      </c>
      <c r="CA70" s="473">
        <v>0</v>
      </c>
      <c r="CB70" s="473">
        <v>0</v>
      </c>
      <c r="CC70" s="473">
        <v>0</v>
      </c>
      <c r="CD70" s="473">
        <v>0</v>
      </c>
      <c r="CE70" s="473">
        <v>0</v>
      </c>
      <c r="CF70" s="473">
        <v>0</v>
      </c>
      <c r="CG70" s="473">
        <v>0</v>
      </c>
      <c r="CH70" s="473">
        <v>0</v>
      </c>
      <c r="CI70" s="473">
        <v>0</v>
      </c>
      <c r="CJ70" s="473">
        <v>0</v>
      </c>
      <c r="CK70" s="473">
        <v>0</v>
      </c>
      <c r="CL70" s="473">
        <v>0</v>
      </c>
      <c r="CM70" s="473">
        <v>0</v>
      </c>
      <c r="CN70" s="473">
        <v>0</v>
      </c>
      <c r="CO70" s="473">
        <v>0</v>
      </c>
      <c r="CP70" s="473">
        <v>0</v>
      </c>
      <c r="CQ70" s="473">
        <v>0</v>
      </c>
      <c r="CR70" s="473">
        <v>0</v>
      </c>
      <c r="CS70" s="473">
        <v>0</v>
      </c>
      <c r="CT70" s="473">
        <v>0</v>
      </c>
      <c r="CU70" s="473">
        <v>0</v>
      </c>
      <c r="CV70" s="473">
        <v>0</v>
      </c>
      <c r="CW70" s="473">
        <v>0</v>
      </c>
      <c r="CX70" s="473">
        <v>0</v>
      </c>
      <c r="CY70" s="473">
        <v>0</v>
      </c>
      <c r="CZ70" s="473">
        <v>0</v>
      </c>
      <c r="DA70" s="473">
        <v>0</v>
      </c>
      <c r="DB70" s="473">
        <v>0</v>
      </c>
      <c r="DC70" s="473">
        <v>0</v>
      </c>
      <c r="DD70" s="473">
        <v>0</v>
      </c>
      <c r="DE70" s="473">
        <v>0</v>
      </c>
      <c r="DF70" s="473">
        <v>0</v>
      </c>
    </row>
    <row r="71" spans="1:110" ht="12.75" hidden="1" customHeight="1" outlineLevel="1" x14ac:dyDescent="0.2">
      <c r="A71" s="473" t="s">
        <v>323</v>
      </c>
      <c r="B71" s="473">
        <v>0</v>
      </c>
      <c r="C71" s="473">
        <v>0</v>
      </c>
      <c r="D71" s="473">
        <v>0</v>
      </c>
      <c r="E71" s="473">
        <v>0</v>
      </c>
      <c r="F71" s="473">
        <v>0</v>
      </c>
      <c r="G71" s="473">
        <v>0</v>
      </c>
      <c r="H71" s="473">
        <v>0</v>
      </c>
      <c r="I71" s="473">
        <v>0</v>
      </c>
      <c r="J71" s="473">
        <v>0</v>
      </c>
      <c r="K71" s="473">
        <v>0</v>
      </c>
      <c r="L71" s="473">
        <v>0</v>
      </c>
      <c r="M71" s="473">
        <v>0</v>
      </c>
      <c r="N71" s="473">
        <v>0</v>
      </c>
      <c r="O71" s="473">
        <v>0</v>
      </c>
      <c r="P71" s="473">
        <v>0</v>
      </c>
      <c r="Q71" s="473">
        <v>0</v>
      </c>
      <c r="R71" s="473">
        <v>0</v>
      </c>
      <c r="S71" s="473">
        <v>0</v>
      </c>
      <c r="T71" s="473">
        <v>0</v>
      </c>
      <c r="U71" s="473">
        <v>0</v>
      </c>
      <c r="V71" s="473">
        <v>0</v>
      </c>
      <c r="W71" s="473">
        <v>0</v>
      </c>
      <c r="X71" s="473">
        <v>0</v>
      </c>
      <c r="Y71" s="473">
        <v>0</v>
      </c>
      <c r="Z71" s="473">
        <v>0</v>
      </c>
      <c r="AA71" s="473">
        <v>0</v>
      </c>
      <c r="AB71" s="473">
        <v>0</v>
      </c>
      <c r="AC71" s="473">
        <v>0</v>
      </c>
      <c r="AD71" s="473">
        <v>0</v>
      </c>
      <c r="AE71" s="473">
        <v>0</v>
      </c>
      <c r="AF71" s="473">
        <v>0</v>
      </c>
      <c r="AG71" s="473">
        <v>0</v>
      </c>
      <c r="AH71" s="473">
        <v>0</v>
      </c>
      <c r="AI71" s="473">
        <v>0</v>
      </c>
      <c r="AJ71" s="473">
        <v>0</v>
      </c>
      <c r="AL71" s="473" t="s">
        <v>323</v>
      </c>
      <c r="AM71" s="473">
        <v>0</v>
      </c>
      <c r="AN71" s="473">
        <v>0</v>
      </c>
      <c r="AO71" s="473">
        <v>0</v>
      </c>
      <c r="AP71" s="473">
        <v>0</v>
      </c>
      <c r="AQ71" s="473">
        <v>0</v>
      </c>
      <c r="AR71" s="473">
        <v>0</v>
      </c>
      <c r="AS71" s="473">
        <v>0</v>
      </c>
      <c r="AT71" s="473">
        <v>0</v>
      </c>
      <c r="AU71" s="473">
        <v>0</v>
      </c>
      <c r="AV71" s="473">
        <v>0</v>
      </c>
      <c r="AW71" s="473">
        <v>0</v>
      </c>
      <c r="AX71" s="473">
        <v>0</v>
      </c>
      <c r="AY71" s="473">
        <v>0</v>
      </c>
      <c r="AZ71" s="473">
        <v>0</v>
      </c>
      <c r="BA71" s="473">
        <v>0</v>
      </c>
      <c r="BB71" s="473">
        <v>0</v>
      </c>
      <c r="BC71" s="473">
        <v>0</v>
      </c>
      <c r="BD71" s="473">
        <v>0</v>
      </c>
      <c r="BE71" s="473">
        <v>0</v>
      </c>
      <c r="BF71" s="473">
        <v>0</v>
      </c>
      <c r="BG71" s="473">
        <v>0</v>
      </c>
      <c r="BH71" s="473">
        <v>0</v>
      </c>
      <c r="BI71" s="473">
        <v>0</v>
      </c>
      <c r="BJ71" s="473">
        <v>0</v>
      </c>
      <c r="BK71" s="473">
        <v>0</v>
      </c>
      <c r="BL71" s="473">
        <v>0</v>
      </c>
      <c r="BM71" s="473">
        <v>0</v>
      </c>
      <c r="BN71" s="473">
        <v>0</v>
      </c>
      <c r="BO71" s="473">
        <v>0</v>
      </c>
      <c r="BP71" s="473">
        <v>0</v>
      </c>
      <c r="BQ71" s="473">
        <v>0</v>
      </c>
      <c r="BR71" s="473">
        <v>0</v>
      </c>
      <c r="BS71" s="473">
        <v>0</v>
      </c>
      <c r="BT71" s="473">
        <v>0</v>
      </c>
      <c r="BU71" s="473">
        <v>0</v>
      </c>
      <c r="BW71" s="473" t="s">
        <v>323</v>
      </c>
      <c r="BX71" s="473">
        <v>0</v>
      </c>
      <c r="BY71" s="473">
        <v>0</v>
      </c>
      <c r="BZ71" s="473">
        <v>0</v>
      </c>
      <c r="CA71" s="473">
        <v>0</v>
      </c>
      <c r="CB71" s="473">
        <v>0</v>
      </c>
      <c r="CC71" s="473">
        <v>0</v>
      </c>
      <c r="CD71" s="473">
        <v>0</v>
      </c>
      <c r="CE71" s="473">
        <v>0</v>
      </c>
      <c r="CF71" s="473">
        <v>0</v>
      </c>
      <c r="CG71" s="473">
        <v>0</v>
      </c>
      <c r="CH71" s="473">
        <v>0</v>
      </c>
      <c r="CI71" s="473">
        <v>0</v>
      </c>
      <c r="CJ71" s="473">
        <v>0</v>
      </c>
      <c r="CK71" s="473">
        <v>0</v>
      </c>
      <c r="CL71" s="473">
        <v>0</v>
      </c>
      <c r="CM71" s="473">
        <v>0</v>
      </c>
      <c r="CN71" s="473">
        <v>0</v>
      </c>
      <c r="CO71" s="473">
        <v>0</v>
      </c>
      <c r="CP71" s="473">
        <v>0</v>
      </c>
      <c r="CQ71" s="473">
        <v>0</v>
      </c>
      <c r="CR71" s="473">
        <v>0</v>
      </c>
      <c r="CS71" s="473">
        <v>0</v>
      </c>
      <c r="CT71" s="473">
        <v>0</v>
      </c>
      <c r="CU71" s="473">
        <v>0</v>
      </c>
      <c r="CV71" s="473">
        <v>0</v>
      </c>
      <c r="CW71" s="473">
        <v>0</v>
      </c>
      <c r="CX71" s="473">
        <v>0</v>
      </c>
      <c r="CY71" s="473">
        <v>0</v>
      </c>
      <c r="CZ71" s="473">
        <v>0</v>
      </c>
      <c r="DA71" s="473">
        <v>0</v>
      </c>
      <c r="DB71" s="473">
        <v>0</v>
      </c>
      <c r="DC71" s="473">
        <v>0</v>
      </c>
      <c r="DD71" s="473">
        <v>0</v>
      </c>
      <c r="DE71" s="473">
        <v>0</v>
      </c>
      <c r="DF71" s="473">
        <v>0</v>
      </c>
    </row>
    <row r="72" spans="1:110" ht="12.75" hidden="1" customHeight="1" outlineLevel="1" x14ac:dyDescent="0.2">
      <c r="A72" s="473" t="s">
        <v>324</v>
      </c>
      <c r="B72" s="473">
        <v>0</v>
      </c>
      <c r="C72" s="473">
        <v>0</v>
      </c>
      <c r="D72" s="473">
        <v>0</v>
      </c>
      <c r="E72" s="473">
        <v>0</v>
      </c>
      <c r="F72" s="473">
        <v>0</v>
      </c>
      <c r="G72" s="473">
        <v>0</v>
      </c>
      <c r="H72" s="473">
        <v>0</v>
      </c>
      <c r="I72" s="473">
        <v>0</v>
      </c>
      <c r="J72" s="473">
        <v>0</v>
      </c>
      <c r="K72" s="473">
        <v>0</v>
      </c>
      <c r="L72" s="473">
        <v>0</v>
      </c>
      <c r="M72" s="473">
        <v>0</v>
      </c>
      <c r="N72" s="473">
        <v>0</v>
      </c>
      <c r="O72" s="473">
        <v>0</v>
      </c>
      <c r="P72" s="473">
        <v>0</v>
      </c>
      <c r="Q72" s="473">
        <v>0</v>
      </c>
      <c r="R72" s="473">
        <v>0</v>
      </c>
      <c r="S72" s="473">
        <v>0</v>
      </c>
      <c r="T72" s="473">
        <v>0</v>
      </c>
      <c r="U72" s="473">
        <v>0</v>
      </c>
      <c r="V72" s="473">
        <v>0</v>
      </c>
      <c r="W72" s="473">
        <v>0</v>
      </c>
      <c r="X72" s="473">
        <v>0</v>
      </c>
      <c r="Y72" s="473">
        <v>0</v>
      </c>
      <c r="Z72" s="473">
        <v>0</v>
      </c>
      <c r="AA72" s="473">
        <v>0</v>
      </c>
      <c r="AB72" s="473">
        <v>0</v>
      </c>
      <c r="AC72" s="473">
        <v>0</v>
      </c>
      <c r="AD72" s="473">
        <v>0</v>
      </c>
      <c r="AE72" s="473">
        <v>0</v>
      </c>
      <c r="AF72" s="473">
        <v>0</v>
      </c>
      <c r="AG72" s="473">
        <v>0</v>
      </c>
      <c r="AH72" s="473">
        <v>0</v>
      </c>
      <c r="AI72" s="473">
        <v>0</v>
      </c>
      <c r="AJ72" s="473">
        <v>0</v>
      </c>
      <c r="AL72" s="473" t="s">
        <v>324</v>
      </c>
      <c r="AM72" s="473">
        <v>0</v>
      </c>
      <c r="AN72" s="473">
        <v>0</v>
      </c>
      <c r="AO72" s="473">
        <v>0</v>
      </c>
      <c r="AP72" s="473">
        <v>0</v>
      </c>
      <c r="AQ72" s="473">
        <v>0</v>
      </c>
      <c r="AR72" s="473">
        <v>0</v>
      </c>
      <c r="AS72" s="473">
        <v>0</v>
      </c>
      <c r="AT72" s="473">
        <v>0</v>
      </c>
      <c r="AU72" s="473">
        <v>0</v>
      </c>
      <c r="AV72" s="473">
        <v>0</v>
      </c>
      <c r="AW72" s="473">
        <v>0</v>
      </c>
      <c r="AX72" s="473">
        <v>0</v>
      </c>
      <c r="AY72" s="473">
        <v>0</v>
      </c>
      <c r="AZ72" s="473">
        <v>0</v>
      </c>
      <c r="BA72" s="473">
        <v>0</v>
      </c>
      <c r="BB72" s="473">
        <v>0</v>
      </c>
      <c r="BC72" s="473">
        <v>0</v>
      </c>
      <c r="BD72" s="473">
        <v>0</v>
      </c>
      <c r="BE72" s="473">
        <v>0</v>
      </c>
      <c r="BF72" s="473">
        <v>0</v>
      </c>
      <c r="BG72" s="473">
        <v>0</v>
      </c>
      <c r="BH72" s="473">
        <v>0</v>
      </c>
      <c r="BI72" s="473">
        <v>0</v>
      </c>
      <c r="BJ72" s="473">
        <v>0</v>
      </c>
      <c r="BK72" s="473">
        <v>0</v>
      </c>
      <c r="BL72" s="473">
        <v>0</v>
      </c>
      <c r="BM72" s="473">
        <v>0</v>
      </c>
      <c r="BN72" s="473">
        <v>0</v>
      </c>
      <c r="BO72" s="473">
        <v>0</v>
      </c>
      <c r="BP72" s="473">
        <v>0</v>
      </c>
      <c r="BQ72" s="473">
        <v>0</v>
      </c>
      <c r="BR72" s="473">
        <v>0</v>
      </c>
      <c r="BS72" s="473">
        <v>0</v>
      </c>
      <c r="BT72" s="473">
        <v>0</v>
      </c>
      <c r="BU72" s="473">
        <v>0</v>
      </c>
      <c r="BW72" s="473" t="s">
        <v>324</v>
      </c>
      <c r="BX72" s="473">
        <v>0</v>
      </c>
      <c r="BY72" s="473">
        <v>0</v>
      </c>
      <c r="BZ72" s="473">
        <v>0</v>
      </c>
      <c r="CA72" s="473">
        <v>0</v>
      </c>
      <c r="CB72" s="473">
        <v>0</v>
      </c>
      <c r="CC72" s="473">
        <v>0</v>
      </c>
      <c r="CD72" s="473">
        <v>0</v>
      </c>
      <c r="CE72" s="473">
        <v>0</v>
      </c>
      <c r="CF72" s="473">
        <v>0</v>
      </c>
      <c r="CG72" s="473">
        <v>0</v>
      </c>
      <c r="CH72" s="473">
        <v>0</v>
      </c>
      <c r="CI72" s="473">
        <v>0</v>
      </c>
      <c r="CJ72" s="473">
        <v>0</v>
      </c>
      <c r="CK72" s="473">
        <v>0</v>
      </c>
      <c r="CL72" s="473">
        <v>0</v>
      </c>
      <c r="CM72" s="473">
        <v>0</v>
      </c>
      <c r="CN72" s="473">
        <v>0</v>
      </c>
      <c r="CO72" s="473">
        <v>0</v>
      </c>
      <c r="CP72" s="473">
        <v>0</v>
      </c>
      <c r="CQ72" s="473">
        <v>0</v>
      </c>
      <c r="CR72" s="473">
        <v>0</v>
      </c>
      <c r="CS72" s="473">
        <v>0</v>
      </c>
      <c r="CT72" s="473">
        <v>0</v>
      </c>
      <c r="CU72" s="473">
        <v>0</v>
      </c>
      <c r="CV72" s="473">
        <v>0</v>
      </c>
      <c r="CW72" s="473">
        <v>0</v>
      </c>
      <c r="CX72" s="473">
        <v>0</v>
      </c>
      <c r="CY72" s="473">
        <v>0</v>
      </c>
      <c r="CZ72" s="473">
        <v>0</v>
      </c>
      <c r="DA72" s="473">
        <v>0</v>
      </c>
      <c r="DB72" s="473">
        <v>0</v>
      </c>
      <c r="DC72" s="473">
        <v>0</v>
      </c>
      <c r="DD72" s="473">
        <v>0</v>
      </c>
      <c r="DE72" s="473">
        <v>0</v>
      </c>
      <c r="DF72" s="473">
        <v>0</v>
      </c>
    </row>
    <row r="73" spans="1:110" ht="12.75" hidden="1" customHeight="1" outlineLevel="1" x14ac:dyDescent="0.2">
      <c r="A73" s="473" t="s">
        <v>325</v>
      </c>
      <c r="B73" s="473">
        <v>0</v>
      </c>
      <c r="C73" s="473">
        <v>0</v>
      </c>
      <c r="D73" s="473">
        <v>0</v>
      </c>
      <c r="E73" s="473">
        <v>0</v>
      </c>
      <c r="F73" s="473">
        <v>0</v>
      </c>
      <c r="G73" s="473">
        <v>0</v>
      </c>
      <c r="H73" s="473">
        <v>0</v>
      </c>
      <c r="I73" s="473">
        <v>0</v>
      </c>
      <c r="J73" s="473">
        <v>0</v>
      </c>
      <c r="K73" s="473">
        <v>0</v>
      </c>
      <c r="L73" s="473">
        <v>0</v>
      </c>
      <c r="M73" s="473">
        <v>0</v>
      </c>
      <c r="N73" s="473">
        <v>0</v>
      </c>
      <c r="O73" s="473">
        <v>0</v>
      </c>
      <c r="P73" s="473">
        <v>0</v>
      </c>
      <c r="Q73" s="473">
        <v>0</v>
      </c>
      <c r="R73" s="473">
        <v>0</v>
      </c>
      <c r="S73" s="473">
        <v>0</v>
      </c>
      <c r="T73" s="473">
        <v>0</v>
      </c>
      <c r="U73" s="473">
        <v>0</v>
      </c>
      <c r="V73" s="473">
        <v>0</v>
      </c>
      <c r="W73" s="473">
        <v>0</v>
      </c>
      <c r="X73" s="473">
        <v>0</v>
      </c>
      <c r="Y73" s="473">
        <v>0</v>
      </c>
      <c r="Z73" s="473">
        <v>0</v>
      </c>
      <c r="AA73" s="473">
        <v>0</v>
      </c>
      <c r="AB73" s="473">
        <v>0</v>
      </c>
      <c r="AC73" s="473">
        <v>0</v>
      </c>
      <c r="AD73" s="473">
        <v>0</v>
      </c>
      <c r="AE73" s="473">
        <v>0</v>
      </c>
      <c r="AF73" s="473">
        <v>0</v>
      </c>
      <c r="AG73" s="473">
        <v>0</v>
      </c>
      <c r="AH73" s="473">
        <v>0</v>
      </c>
      <c r="AI73" s="473">
        <v>0</v>
      </c>
      <c r="AJ73" s="473">
        <v>0</v>
      </c>
      <c r="AL73" s="473" t="s">
        <v>325</v>
      </c>
      <c r="AM73" s="473">
        <v>0</v>
      </c>
      <c r="AN73" s="473">
        <v>0</v>
      </c>
      <c r="AO73" s="473">
        <v>0</v>
      </c>
      <c r="AP73" s="473">
        <v>0</v>
      </c>
      <c r="AQ73" s="473">
        <v>0</v>
      </c>
      <c r="AR73" s="473">
        <v>0</v>
      </c>
      <c r="AS73" s="473">
        <v>0</v>
      </c>
      <c r="AT73" s="473">
        <v>0</v>
      </c>
      <c r="AU73" s="473">
        <v>0</v>
      </c>
      <c r="AV73" s="473">
        <v>0</v>
      </c>
      <c r="AW73" s="473">
        <v>0</v>
      </c>
      <c r="AX73" s="473">
        <v>0</v>
      </c>
      <c r="AY73" s="473">
        <v>0</v>
      </c>
      <c r="AZ73" s="473">
        <v>0</v>
      </c>
      <c r="BA73" s="473">
        <v>0</v>
      </c>
      <c r="BB73" s="473">
        <v>0</v>
      </c>
      <c r="BC73" s="473">
        <v>0</v>
      </c>
      <c r="BD73" s="473">
        <v>0</v>
      </c>
      <c r="BE73" s="473">
        <v>0</v>
      </c>
      <c r="BF73" s="473">
        <v>0</v>
      </c>
      <c r="BG73" s="473">
        <v>0</v>
      </c>
      <c r="BH73" s="473">
        <v>0</v>
      </c>
      <c r="BI73" s="473">
        <v>0</v>
      </c>
      <c r="BJ73" s="473">
        <v>0</v>
      </c>
      <c r="BK73" s="473">
        <v>0</v>
      </c>
      <c r="BL73" s="473">
        <v>0</v>
      </c>
      <c r="BM73" s="473">
        <v>0</v>
      </c>
      <c r="BN73" s="473">
        <v>0</v>
      </c>
      <c r="BO73" s="473">
        <v>0</v>
      </c>
      <c r="BP73" s="473">
        <v>0</v>
      </c>
      <c r="BQ73" s="473">
        <v>0</v>
      </c>
      <c r="BR73" s="473">
        <v>0</v>
      </c>
      <c r="BS73" s="473">
        <v>0</v>
      </c>
      <c r="BT73" s="473">
        <v>0</v>
      </c>
      <c r="BU73" s="473">
        <v>0</v>
      </c>
      <c r="BW73" s="473" t="s">
        <v>325</v>
      </c>
      <c r="BX73" s="473">
        <v>0</v>
      </c>
      <c r="BY73" s="473">
        <v>0</v>
      </c>
      <c r="BZ73" s="473">
        <v>0</v>
      </c>
      <c r="CA73" s="473">
        <v>0</v>
      </c>
      <c r="CB73" s="473">
        <v>0</v>
      </c>
      <c r="CC73" s="473">
        <v>0</v>
      </c>
      <c r="CD73" s="473">
        <v>0</v>
      </c>
      <c r="CE73" s="473">
        <v>0</v>
      </c>
      <c r="CF73" s="473">
        <v>0</v>
      </c>
      <c r="CG73" s="473">
        <v>0</v>
      </c>
      <c r="CH73" s="473">
        <v>0</v>
      </c>
      <c r="CI73" s="473">
        <v>0</v>
      </c>
      <c r="CJ73" s="473">
        <v>0</v>
      </c>
      <c r="CK73" s="473">
        <v>0</v>
      </c>
      <c r="CL73" s="473">
        <v>0</v>
      </c>
      <c r="CM73" s="473">
        <v>0</v>
      </c>
      <c r="CN73" s="473">
        <v>0</v>
      </c>
      <c r="CO73" s="473">
        <v>0</v>
      </c>
      <c r="CP73" s="473">
        <v>0</v>
      </c>
      <c r="CQ73" s="473">
        <v>0</v>
      </c>
      <c r="CR73" s="473">
        <v>0</v>
      </c>
      <c r="CS73" s="473">
        <v>0</v>
      </c>
      <c r="CT73" s="473">
        <v>0</v>
      </c>
      <c r="CU73" s="473">
        <v>0</v>
      </c>
      <c r="CV73" s="473">
        <v>0</v>
      </c>
      <c r="CW73" s="473">
        <v>0</v>
      </c>
      <c r="CX73" s="473">
        <v>0</v>
      </c>
      <c r="CY73" s="473">
        <v>0</v>
      </c>
      <c r="CZ73" s="473">
        <v>0</v>
      </c>
      <c r="DA73" s="473">
        <v>0</v>
      </c>
      <c r="DB73" s="473">
        <v>0</v>
      </c>
      <c r="DC73" s="473">
        <v>0</v>
      </c>
      <c r="DD73" s="473">
        <v>0</v>
      </c>
      <c r="DE73" s="473">
        <v>0</v>
      </c>
      <c r="DF73" s="473">
        <v>0</v>
      </c>
    </row>
    <row r="74" spans="1:110" ht="12.75" hidden="1" customHeight="1" outlineLevel="1" x14ac:dyDescent="0.2">
      <c r="A74" s="473" t="s">
        <v>326</v>
      </c>
      <c r="B74" s="473">
        <v>0</v>
      </c>
      <c r="C74" s="473">
        <v>0</v>
      </c>
      <c r="D74" s="473">
        <v>0</v>
      </c>
      <c r="E74" s="473">
        <v>0</v>
      </c>
      <c r="F74" s="473">
        <v>0</v>
      </c>
      <c r="G74" s="473">
        <v>0</v>
      </c>
      <c r="H74" s="473">
        <v>0</v>
      </c>
      <c r="I74" s="473">
        <v>0</v>
      </c>
      <c r="J74" s="473">
        <v>0</v>
      </c>
      <c r="K74" s="473">
        <v>0</v>
      </c>
      <c r="L74" s="473">
        <v>0</v>
      </c>
      <c r="M74" s="473">
        <v>0</v>
      </c>
      <c r="N74" s="473">
        <v>0</v>
      </c>
      <c r="O74" s="473">
        <v>0</v>
      </c>
      <c r="P74" s="473">
        <v>0</v>
      </c>
      <c r="Q74" s="473">
        <v>0</v>
      </c>
      <c r="R74" s="473">
        <v>0</v>
      </c>
      <c r="S74" s="473">
        <v>0</v>
      </c>
      <c r="T74" s="473">
        <v>0</v>
      </c>
      <c r="U74" s="473">
        <v>0</v>
      </c>
      <c r="V74" s="473">
        <v>0</v>
      </c>
      <c r="W74" s="473">
        <v>0</v>
      </c>
      <c r="X74" s="473">
        <v>0</v>
      </c>
      <c r="Y74" s="473">
        <v>0</v>
      </c>
      <c r="Z74" s="473">
        <v>0</v>
      </c>
      <c r="AA74" s="473">
        <v>0</v>
      </c>
      <c r="AB74" s="473">
        <v>0</v>
      </c>
      <c r="AC74" s="473">
        <v>0</v>
      </c>
      <c r="AD74" s="473">
        <v>0</v>
      </c>
      <c r="AE74" s="473">
        <v>0</v>
      </c>
      <c r="AF74" s="473">
        <v>0</v>
      </c>
      <c r="AG74" s="473">
        <v>0</v>
      </c>
      <c r="AH74" s="473">
        <v>0</v>
      </c>
      <c r="AI74" s="473">
        <v>0</v>
      </c>
      <c r="AJ74" s="473">
        <v>0</v>
      </c>
      <c r="AL74" s="473" t="s">
        <v>326</v>
      </c>
      <c r="AM74" s="473">
        <v>0</v>
      </c>
      <c r="AN74" s="473">
        <v>0</v>
      </c>
      <c r="AO74" s="473">
        <v>0</v>
      </c>
      <c r="AP74" s="473">
        <v>0</v>
      </c>
      <c r="AQ74" s="473">
        <v>0</v>
      </c>
      <c r="AR74" s="473">
        <v>0</v>
      </c>
      <c r="AS74" s="473">
        <v>0</v>
      </c>
      <c r="AT74" s="473">
        <v>0</v>
      </c>
      <c r="AU74" s="473">
        <v>0</v>
      </c>
      <c r="AV74" s="473">
        <v>0</v>
      </c>
      <c r="AW74" s="473">
        <v>0</v>
      </c>
      <c r="AX74" s="473">
        <v>0</v>
      </c>
      <c r="AY74" s="473">
        <v>0</v>
      </c>
      <c r="AZ74" s="473">
        <v>0</v>
      </c>
      <c r="BA74" s="473">
        <v>0</v>
      </c>
      <c r="BB74" s="473">
        <v>0</v>
      </c>
      <c r="BC74" s="473">
        <v>0</v>
      </c>
      <c r="BD74" s="473">
        <v>0</v>
      </c>
      <c r="BE74" s="473">
        <v>0</v>
      </c>
      <c r="BF74" s="473">
        <v>0</v>
      </c>
      <c r="BG74" s="473">
        <v>0</v>
      </c>
      <c r="BH74" s="473">
        <v>0</v>
      </c>
      <c r="BI74" s="473">
        <v>0</v>
      </c>
      <c r="BJ74" s="473">
        <v>0</v>
      </c>
      <c r="BK74" s="473">
        <v>0</v>
      </c>
      <c r="BL74" s="473">
        <v>0</v>
      </c>
      <c r="BM74" s="473">
        <v>0</v>
      </c>
      <c r="BN74" s="473">
        <v>0</v>
      </c>
      <c r="BO74" s="473">
        <v>0</v>
      </c>
      <c r="BP74" s="473">
        <v>0</v>
      </c>
      <c r="BQ74" s="473">
        <v>0</v>
      </c>
      <c r="BR74" s="473">
        <v>0</v>
      </c>
      <c r="BS74" s="473">
        <v>0</v>
      </c>
      <c r="BT74" s="473">
        <v>0</v>
      </c>
      <c r="BU74" s="473">
        <v>0</v>
      </c>
      <c r="BW74" s="473" t="s">
        <v>326</v>
      </c>
      <c r="BX74" s="473">
        <v>0</v>
      </c>
      <c r="BY74" s="473">
        <v>0</v>
      </c>
      <c r="BZ74" s="473">
        <v>0</v>
      </c>
      <c r="CA74" s="473">
        <v>0</v>
      </c>
      <c r="CB74" s="473">
        <v>0</v>
      </c>
      <c r="CC74" s="473">
        <v>0</v>
      </c>
      <c r="CD74" s="473">
        <v>0</v>
      </c>
      <c r="CE74" s="473">
        <v>0</v>
      </c>
      <c r="CF74" s="473">
        <v>0</v>
      </c>
      <c r="CG74" s="473">
        <v>0</v>
      </c>
      <c r="CH74" s="473">
        <v>0</v>
      </c>
      <c r="CI74" s="473">
        <v>0</v>
      </c>
      <c r="CJ74" s="473">
        <v>0</v>
      </c>
      <c r="CK74" s="473">
        <v>0</v>
      </c>
      <c r="CL74" s="473">
        <v>0</v>
      </c>
      <c r="CM74" s="473">
        <v>0</v>
      </c>
      <c r="CN74" s="473">
        <v>0</v>
      </c>
      <c r="CO74" s="473">
        <v>0</v>
      </c>
      <c r="CP74" s="473">
        <v>0</v>
      </c>
      <c r="CQ74" s="473">
        <v>0</v>
      </c>
      <c r="CR74" s="473">
        <v>0</v>
      </c>
      <c r="CS74" s="473">
        <v>0</v>
      </c>
      <c r="CT74" s="473">
        <v>0</v>
      </c>
      <c r="CU74" s="473">
        <v>0</v>
      </c>
      <c r="CV74" s="473">
        <v>0</v>
      </c>
      <c r="CW74" s="473">
        <v>0</v>
      </c>
      <c r="CX74" s="473">
        <v>0</v>
      </c>
      <c r="CY74" s="473">
        <v>0</v>
      </c>
      <c r="CZ74" s="473">
        <v>0</v>
      </c>
      <c r="DA74" s="473">
        <v>0</v>
      </c>
      <c r="DB74" s="473">
        <v>0</v>
      </c>
      <c r="DC74" s="473">
        <v>0</v>
      </c>
      <c r="DD74" s="473">
        <v>0</v>
      </c>
      <c r="DE74" s="473">
        <v>0</v>
      </c>
      <c r="DF74" s="473">
        <v>0</v>
      </c>
    </row>
    <row r="75" spans="1:110" ht="12.75" hidden="1" customHeight="1" outlineLevel="1" x14ac:dyDescent="0.2">
      <c r="A75" s="473" t="s">
        <v>327</v>
      </c>
      <c r="B75" s="473">
        <v>0</v>
      </c>
      <c r="C75" s="473">
        <v>0</v>
      </c>
      <c r="D75" s="473">
        <v>0</v>
      </c>
      <c r="E75" s="473">
        <v>0</v>
      </c>
      <c r="F75" s="473">
        <v>0</v>
      </c>
      <c r="G75" s="473">
        <v>0</v>
      </c>
      <c r="H75" s="473">
        <v>0</v>
      </c>
      <c r="I75" s="473">
        <v>0</v>
      </c>
      <c r="J75" s="473">
        <v>0</v>
      </c>
      <c r="K75" s="473">
        <v>0</v>
      </c>
      <c r="L75" s="473">
        <v>0</v>
      </c>
      <c r="M75" s="473">
        <v>0</v>
      </c>
      <c r="N75" s="473">
        <v>0</v>
      </c>
      <c r="O75" s="473">
        <v>0</v>
      </c>
      <c r="P75" s="473">
        <v>0</v>
      </c>
      <c r="Q75" s="473">
        <v>0</v>
      </c>
      <c r="R75" s="473">
        <v>0</v>
      </c>
      <c r="S75" s="473">
        <v>0</v>
      </c>
      <c r="T75" s="473">
        <v>0</v>
      </c>
      <c r="U75" s="473">
        <v>0</v>
      </c>
      <c r="V75" s="473">
        <v>0</v>
      </c>
      <c r="W75" s="473">
        <v>0</v>
      </c>
      <c r="X75" s="473">
        <v>0</v>
      </c>
      <c r="Y75" s="473">
        <v>0</v>
      </c>
      <c r="Z75" s="473">
        <v>0</v>
      </c>
      <c r="AA75" s="473">
        <v>0</v>
      </c>
      <c r="AB75" s="473">
        <v>0</v>
      </c>
      <c r="AC75" s="473">
        <v>0</v>
      </c>
      <c r="AD75" s="473">
        <v>0</v>
      </c>
      <c r="AE75" s="473">
        <v>0</v>
      </c>
      <c r="AF75" s="473">
        <v>0</v>
      </c>
      <c r="AG75" s="473">
        <v>0</v>
      </c>
      <c r="AH75" s="473">
        <v>0</v>
      </c>
      <c r="AI75" s="473">
        <v>0</v>
      </c>
      <c r="AJ75" s="473">
        <v>0</v>
      </c>
      <c r="AL75" s="473" t="s">
        <v>327</v>
      </c>
      <c r="AM75" s="473">
        <v>0</v>
      </c>
      <c r="AN75" s="473">
        <v>0</v>
      </c>
      <c r="AO75" s="473">
        <v>0</v>
      </c>
      <c r="AP75" s="473">
        <v>0</v>
      </c>
      <c r="AQ75" s="473">
        <v>0</v>
      </c>
      <c r="AR75" s="473">
        <v>0</v>
      </c>
      <c r="AS75" s="473">
        <v>0</v>
      </c>
      <c r="AT75" s="473">
        <v>0</v>
      </c>
      <c r="AU75" s="473">
        <v>0</v>
      </c>
      <c r="AV75" s="473">
        <v>0</v>
      </c>
      <c r="AW75" s="473">
        <v>0</v>
      </c>
      <c r="AX75" s="473">
        <v>0</v>
      </c>
      <c r="AY75" s="473">
        <v>0</v>
      </c>
      <c r="AZ75" s="473">
        <v>0</v>
      </c>
      <c r="BA75" s="473">
        <v>0</v>
      </c>
      <c r="BB75" s="473">
        <v>0</v>
      </c>
      <c r="BC75" s="473">
        <v>0</v>
      </c>
      <c r="BD75" s="473">
        <v>0</v>
      </c>
      <c r="BE75" s="473">
        <v>0</v>
      </c>
      <c r="BF75" s="473">
        <v>0</v>
      </c>
      <c r="BG75" s="473">
        <v>0</v>
      </c>
      <c r="BH75" s="473">
        <v>0</v>
      </c>
      <c r="BI75" s="473">
        <v>0</v>
      </c>
      <c r="BJ75" s="473">
        <v>0</v>
      </c>
      <c r="BK75" s="473">
        <v>0</v>
      </c>
      <c r="BL75" s="473">
        <v>0</v>
      </c>
      <c r="BM75" s="473">
        <v>0</v>
      </c>
      <c r="BN75" s="473">
        <v>0</v>
      </c>
      <c r="BO75" s="473">
        <v>0</v>
      </c>
      <c r="BP75" s="473">
        <v>0</v>
      </c>
      <c r="BQ75" s="473">
        <v>0</v>
      </c>
      <c r="BR75" s="473">
        <v>0</v>
      </c>
      <c r="BS75" s="473">
        <v>0</v>
      </c>
      <c r="BT75" s="473">
        <v>0</v>
      </c>
      <c r="BU75" s="473">
        <v>0</v>
      </c>
      <c r="BW75" s="473" t="s">
        <v>327</v>
      </c>
      <c r="BX75" s="473">
        <v>0</v>
      </c>
      <c r="BY75" s="473">
        <v>0</v>
      </c>
      <c r="BZ75" s="473">
        <v>0</v>
      </c>
      <c r="CA75" s="473">
        <v>0</v>
      </c>
      <c r="CB75" s="473">
        <v>0</v>
      </c>
      <c r="CC75" s="473">
        <v>0</v>
      </c>
      <c r="CD75" s="473">
        <v>0</v>
      </c>
      <c r="CE75" s="473">
        <v>0</v>
      </c>
      <c r="CF75" s="473">
        <v>0</v>
      </c>
      <c r="CG75" s="473">
        <v>0</v>
      </c>
      <c r="CH75" s="473">
        <v>0</v>
      </c>
      <c r="CI75" s="473">
        <v>0</v>
      </c>
      <c r="CJ75" s="473">
        <v>0</v>
      </c>
      <c r="CK75" s="473">
        <v>0</v>
      </c>
      <c r="CL75" s="473">
        <v>0</v>
      </c>
      <c r="CM75" s="473">
        <v>0</v>
      </c>
      <c r="CN75" s="473">
        <v>0</v>
      </c>
      <c r="CO75" s="473">
        <v>0</v>
      </c>
      <c r="CP75" s="473">
        <v>0</v>
      </c>
      <c r="CQ75" s="473">
        <v>0</v>
      </c>
      <c r="CR75" s="473">
        <v>0</v>
      </c>
      <c r="CS75" s="473">
        <v>0</v>
      </c>
      <c r="CT75" s="473">
        <v>0</v>
      </c>
      <c r="CU75" s="473">
        <v>0</v>
      </c>
      <c r="CV75" s="473">
        <v>0</v>
      </c>
      <c r="CW75" s="473">
        <v>0</v>
      </c>
      <c r="CX75" s="473">
        <v>0</v>
      </c>
      <c r="CY75" s="473">
        <v>0</v>
      </c>
      <c r="CZ75" s="473">
        <v>0</v>
      </c>
      <c r="DA75" s="473">
        <v>0</v>
      </c>
      <c r="DB75" s="473">
        <v>0</v>
      </c>
      <c r="DC75" s="473">
        <v>0</v>
      </c>
      <c r="DD75" s="473">
        <v>0</v>
      </c>
      <c r="DE75" s="473">
        <v>0</v>
      </c>
      <c r="DF75" s="473">
        <v>0</v>
      </c>
    </row>
    <row r="76" spans="1:110" ht="12.75" hidden="1" customHeight="1" outlineLevel="1" x14ac:dyDescent="0.2">
      <c r="A76" s="473" t="s">
        <v>328</v>
      </c>
      <c r="B76" s="473">
        <v>0</v>
      </c>
      <c r="C76" s="473">
        <v>0</v>
      </c>
      <c r="D76" s="473">
        <v>0</v>
      </c>
      <c r="E76" s="473">
        <v>0</v>
      </c>
      <c r="F76" s="473">
        <v>0</v>
      </c>
      <c r="G76" s="473">
        <v>0</v>
      </c>
      <c r="H76" s="473">
        <v>0</v>
      </c>
      <c r="I76" s="473">
        <v>0</v>
      </c>
      <c r="J76" s="473">
        <v>0</v>
      </c>
      <c r="K76" s="473">
        <v>0</v>
      </c>
      <c r="L76" s="473">
        <v>0</v>
      </c>
      <c r="M76" s="473">
        <v>0</v>
      </c>
      <c r="N76" s="473">
        <v>0</v>
      </c>
      <c r="O76" s="473">
        <v>0</v>
      </c>
      <c r="P76" s="473">
        <v>0</v>
      </c>
      <c r="Q76" s="473">
        <v>0</v>
      </c>
      <c r="R76" s="473">
        <v>0</v>
      </c>
      <c r="S76" s="473">
        <v>0</v>
      </c>
      <c r="T76" s="473">
        <v>0</v>
      </c>
      <c r="U76" s="473">
        <v>0</v>
      </c>
      <c r="V76" s="473">
        <v>0</v>
      </c>
      <c r="W76" s="473">
        <v>0</v>
      </c>
      <c r="X76" s="473">
        <v>0</v>
      </c>
      <c r="Y76" s="473">
        <v>0</v>
      </c>
      <c r="Z76" s="473">
        <v>0</v>
      </c>
      <c r="AA76" s="473">
        <v>0</v>
      </c>
      <c r="AB76" s="473">
        <v>0</v>
      </c>
      <c r="AC76" s="473">
        <v>0</v>
      </c>
      <c r="AD76" s="473">
        <v>0</v>
      </c>
      <c r="AE76" s="473">
        <v>0</v>
      </c>
      <c r="AF76" s="473">
        <v>0</v>
      </c>
      <c r="AG76" s="473">
        <v>0</v>
      </c>
      <c r="AH76" s="473">
        <v>0</v>
      </c>
      <c r="AI76" s="473">
        <v>0</v>
      </c>
      <c r="AJ76" s="473">
        <v>0</v>
      </c>
      <c r="AL76" s="473" t="s">
        <v>328</v>
      </c>
      <c r="AM76" s="473">
        <v>0</v>
      </c>
      <c r="AN76" s="473">
        <v>0</v>
      </c>
      <c r="AO76" s="473">
        <v>0</v>
      </c>
      <c r="AP76" s="473">
        <v>0</v>
      </c>
      <c r="AQ76" s="473">
        <v>0</v>
      </c>
      <c r="AR76" s="473">
        <v>0</v>
      </c>
      <c r="AS76" s="473">
        <v>0</v>
      </c>
      <c r="AT76" s="473">
        <v>0</v>
      </c>
      <c r="AU76" s="473">
        <v>0</v>
      </c>
      <c r="AV76" s="473">
        <v>0</v>
      </c>
      <c r="AW76" s="473">
        <v>0</v>
      </c>
      <c r="AX76" s="473">
        <v>0</v>
      </c>
      <c r="AY76" s="473">
        <v>0</v>
      </c>
      <c r="AZ76" s="473">
        <v>0</v>
      </c>
      <c r="BA76" s="473">
        <v>0</v>
      </c>
      <c r="BB76" s="473">
        <v>0</v>
      </c>
      <c r="BC76" s="473">
        <v>0</v>
      </c>
      <c r="BD76" s="473">
        <v>0</v>
      </c>
      <c r="BE76" s="473">
        <v>0</v>
      </c>
      <c r="BF76" s="473">
        <v>0</v>
      </c>
      <c r="BG76" s="473">
        <v>0</v>
      </c>
      <c r="BH76" s="473">
        <v>0</v>
      </c>
      <c r="BI76" s="473">
        <v>0</v>
      </c>
      <c r="BJ76" s="473">
        <v>0</v>
      </c>
      <c r="BK76" s="473">
        <v>0</v>
      </c>
      <c r="BL76" s="473">
        <v>0</v>
      </c>
      <c r="BM76" s="473">
        <v>0</v>
      </c>
      <c r="BN76" s="473">
        <v>0</v>
      </c>
      <c r="BO76" s="473">
        <v>0</v>
      </c>
      <c r="BP76" s="473">
        <v>0</v>
      </c>
      <c r="BQ76" s="473">
        <v>0</v>
      </c>
      <c r="BR76" s="473">
        <v>0</v>
      </c>
      <c r="BS76" s="473">
        <v>0</v>
      </c>
      <c r="BT76" s="473">
        <v>0</v>
      </c>
      <c r="BU76" s="473">
        <v>0</v>
      </c>
      <c r="BW76" s="473" t="s">
        <v>328</v>
      </c>
      <c r="BX76" s="473">
        <v>0</v>
      </c>
      <c r="BY76" s="473">
        <v>0</v>
      </c>
      <c r="BZ76" s="473">
        <v>0</v>
      </c>
      <c r="CA76" s="473">
        <v>0</v>
      </c>
      <c r="CB76" s="473">
        <v>0</v>
      </c>
      <c r="CC76" s="473">
        <v>0</v>
      </c>
      <c r="CD76" s="473">
        <v>0</v>
      </c>
      <c r="CE76" s="473">
        <v>0</v>
      </c>
      <c r="CF76" s="473">
        <v>0</v>
      </c>
      <c r="CG76" s="473">
        <v>0</v>
      </c>
      <c r="CH76" s="473">
        <v>0</v>
      </c>
      <c r="CI76" s="473">
        <v>0</v>
      </c>
      <c r="CJ76" s="473">
        <v>0</v>
      </c>
      <c r="CK76" s="473">
        <v>0</v>
      </c>
      <c r="CL76" s="473">
        <v>0</v>
      </c>
      <c r="CM76" s="473">
        <v>0</v>
      </c>
      <c r="CN76" s="473">
        <v>0</v>
      </c>
      <c r="CO76" s="473">
        <v>0</v>
      </c>
      <c r="CP76" s="473">
        <v>0</v>
      </c>
      <c r="CQ76" s="473">
        <v>0</v>
      </c>
      <c r="CR76" s="473">
        <v>0</v>
      </c>
      <c r="CS76" s="473">
        <v>0</v>
      </c>
      <c r="CT76" s="473">
        <v>0</v>
      </c>
      <c r="CU76" s="473">
        <v>0</v>
      </c>
      <c r="CV76" s="473">
        <v>0</v>
      </c>
      <c r="CW76" s="473">
        <v>0</v>
      </c>
      <c r="CX76" s="473">
        <v>0</v>
      </c>
      <c r="CY76" s="473">
        <v>0</v>
      </c>
      <c r="CZ76" s="473">
        <v>0</v>
      </c>
      <c r="DA76" s="473">
        <v>0</v>
      </c>
      <c r="DB76" s="473">
        <v>0</v>
      </c>
      <c r="DC76" s="473">
        <v>0</v>
      </c>
      <c r="DD76" s="473">
        <v>0</v>
      </c>
      <c r="DE76" s="473">
        <v>0</v>
      </c>
      <c r="DF76" s="473">
        <v>0</v>
      </c>
    </row>
    <row r="77" spans="1:110" ht="12.75" hidden="1" customHeight="1" outlineLevel="1" x14ac:dyDescent="0.2">
      <c r="A77" s="473" t="s">
        <v>329</v>
      </c>
      <c r="B77" s="473">
        <v>0</v>
      </c>
      <c r="C77" s="473">
        <v>0</v>
      </c>
      <c r="D77" s="473">
        <v>0</v>
      </c>
      <c r="E77" s="473">
        <v>0</v>
      </c>
      <c r="F77" s="473">
        <v>0</v>
      </c>
      <c r="G77" s="473">
        <v>0</v>
      </c>
      <c r="H77" s="473">
        <v>0</v>
      </c>
      <c r="I77" s="473">
        <v>0</v>
      </c>
      <c r="J77" s="473">
        <v>0</v>
      </c>
      <c r="K77" s="473">
        <v>0</v>
      </c>
      <c r="L77" s="473">
        <v>0</v>
      </c>
      <c r="M77" s="473">
        <v>0</v>
      </c>
      <c r="N77" s="473">
        <v>0</v>
      </c>
      <c r="O77" s="473">
        <v>0</v>
      </c>
      <c r="P77" s="473">
        <v>0</v>
      </c>
      <c r="Q77" s="473">
        <v>0</v>
      </c>
      <c r="R77" s="473">
        <v>0</v>
      </c>
      <c r="S77" s="473">
        <v>0</v>
      </c>
      <c r="T77" s="473">
        <v>0</v>
      </c>
      <c r="U77" s="473">
        <v>0</v>
      </c>
      <c r="V77" s="473">
        <v>0</v>
      </c>
      <c r="W77" s="473">
        <v>0</v>
      </c>
      <c r="X77" s="473">
        <v>0</v>
      </c>
      <c r="Y77" s="473">
        <v>0</v>
      </c>
      <c r="Z77" s="473">
        <v>0</v>
      </c>
      <c r="AA77" s="473">
        <v>0</v>
      </c>
      <c r="AB77" s="473">
        <v>0</v>
      </c>
      <c r="AC77" s="473">
        <v>0</v>
      </c>
      <c r="AD77" s="473">
        <v>0</v>
      </c>
      <c r="AE77" s="473">
        <v>0</v>
      </c>
      <c r="AF77" s="473">
        <v>0</v>
      </c>
      <c r="AG77" s="473">
        <v>0</v>
      </c>
      <c r="AH77" s="473">
        <v>0</v>
      </c>
      <c r="AI77" s="473">
        <v>0</v>
      </c>
      <c r="AJ77" s="473">
        <v>0</v>
      </c>
      <c r="AL77" s="473" t="s">
        <v>329</v>
      </c>
      <c r="AM77" s="473">
        <v>0</v>
      </c>
      <c r="AN77" s="473">
        <v>0</v>
      </c>
      <c r="AO77" s="473">
        <v>0</v>
      </c>
      <c r="AP77" s="473">
        <v>0</v>
      </c>
      <c r="AQ77" s="473">
        <v>0</v>
      </c>
      <c r="AR77" s="473">
        <v>0</v>
      </c>
      <c r="AS77" s="473">
        <v>0</v>
      </c>
      <c r="AT77" s="473">
        <v>0</v>
      </c>
      <c r="AU77" s="473">
        <v>0</v>
      </c>
      <c r="AV77" s="473">
        <v>0</v>
      </c>
      <c r="AW77" s="473">
        <v>0</v>
      </c>
      <c r="AX77" s="473">
        <v>0</v>
      </c>
      <c r="AY77" s="473">
        <v>0</v>
      </c>
      <c r="AZ77" s="473">
        <v>0</v>
      </c>
      <c r="BA77" s="473">
        <v>0</v>
      </c>
      <c r="BB77" s="473">
        <v>0</v>
      </c>
      <c r="BC77" s="473">
        <v>0</v>
      </c>
      <c r="BD77" s="473">
        <v>0</v>
      </c>
      <c r="BE77" s="473">
        <v>0</v>
      </c>
      <c r="BF77" s="473">
        <v>0</v>
      </c>
      <c r="BG77" s="473">
        <v>0</v>
      </c>
      <c r="BH77" s="473">
        <v>0</v>
      </c>
      <c r="BI77" s="473">
        <v>0</v>
      </c>
      <c r="BJ77" s="473">
        <v>0</v>
      </c>
      <c r="BK77" s="473">
        <v>0</v>
      </c>
      <c r="BL77" s="473">
        <v>0</v>
      </c>
      <c r="BM77" s="473">
        <v>0</v>
      </c>
      <c r="BN77" s="473">
        <v>0</v>
      </c>
      <c r="BO77" s="473">
        <v>0</v>
      </c>
      <c r="BP77" s="473">
        <v>0</v>
      </c>
      <c r="BQ77" s="473">
        <v>0</v>
      </c>
      <c r="BR77" s="473">
        <v>0</v>
      </c>
      <c r="BS77" s="473">
        <v>0</v>
      </c>
      <c r="BT77" s="473">
        <v>0</v>
      </c>
      <c r="BU77" s="473">
        <v>0</v>
      </c>
      <c r="BW77" s="473" t="s">
        <v>329</v>
      </c>
      <c r="BX77" s="473">
        <v>0</v>
      </c>
      <c r="BY77" s="473">
        <v>0</v>
      </c>
      <c r="BZ77" s="473">
        <v>0</v>
      </c>
      <c r="CA77" s="473">
        <v>0</v>
      </c>
      <c r="CB77" s="473">
        <v>0</v>
      </c>
      <c r="CC77" s="473">
        <v>0</v>
      </c>
      <c r="CD77" s="473">
        <v>0</v>
      </c>
      <c r="CE77" s="473">
        <v>0</v>
      </c>
      <c r="CF77" s="473">
        <v>0</v>
      </c>
      <c r="CG77" s="473">
        <v>0</v>
      </c>
      <c r="CH77" s="473">
        <v>0</v>
      </c>
      <c r="CI77" s="473">
        <v>0</v>
      </c>
      <c r="CJ77" s="473">
        <v>0</v>
      </c>
      <c r="CK77" s="473">
        <v>0</v>
      </c>
      <c r="CL77" s="473">
        <v>0</v>
      </c>
      <c r="CM77" s="473">
        <v>0</v>
      </c>
      <c r="CN77" s="473">
        <v>0</v>
      </c>
      <c r="CO77" s="473">
        <v>0</v>
      </c>
      <c r="CP77" s="473">
        <v>0</v>
      </c>
      <c r="CQ77" s="473">
        <v>0</v>
      </c>
      <c r="CR77" s="473">
        <v>0</v>
      </c>
      <c r="CS77" s="473">
        <v>0</v>
      </c>
      <c r="CT77" s="473">
        <v>0</v>
      </c>
      <c r="CU77" s="473">
        <v>0</v>
      </c>
      <c r="CV77" s="473">
        <v>0</v>
      </c>
      <c r="CW77" s="473">
        <v>0</v>
      </c>
      <c r="CX77" s="473">
        <v>0</v>
      </c>
      <c r="CY77" s="473">
        <v>0</v>
      </c>
      <c r="CZ77" s="473">
        <v>0</v>
      </c>
      <c r="DA77" s="473">
        <v>0</v>
      </c>
      <c r="DB77" s="473">
        <v>0</v>
      </c>
      <c r="DC77" s="473">
        <v>0</v>
      </c>
      <c r="DD77" s="473">
        <v>0</v>
      </c>
      <c r="DE77" s="473">
        <v>0</v>
      </c>
      <c r="DF77" s="473">
        <v>0</v>
      </c>
    </row>
    <row r="78" spans="1:110" ht="12.75" hidden="1" customHeight="1" outlineLevel="1" x14ac:dyDescent="0.2">
      <c r="A78" s="473" t="s">
        <v>330</v>
      </c>
      <c r="B78" s="473">
        <v>0</v>
      </c>
      <c r="C78" s="473">
        <v>0</v>
      </c>
      <c r="D78" s="473">
        <v>0</v>
      </c>
      <c r="E78" s="473">
        <v>0</v>
      </c>
      <c r="F78" s="473">
        <v>0</v>
      </c>
      <c r="G78" s="473">
        <v>0</v>
      </c>
      <c r="H78" s="473">
        <v>0</v>
      </c>
      <c r="I78" s="473">
        <v>0</v>
      </c>
      <c r="J78" s="473">
        <v>0</v>
      </c>
      <c r="K78" s="473">
        <v>0</v>
      </c>
      <c r="L78" s="473">
        <v>0</v>
      </c>
      <c r="M78" s="473">
        <v>0</v>
      </c>
      <c r="N78" s="473">
        <v>0</v>
      </c>
      <c r="O78" s="473">
        <v>0</v>
      </c>
      <c r="P78" s="473">
        <v>0</v>
      </c>
      <c r="Q78" s="473">
        <v>0</v>
      </c>
      <c r="R78" s="473">
        <v>0</v>
      </c>
      <c r="S78" s="473">
        <v>0</v>
      </c>
      <c r="T78" s="473">
        <v>0</v>
      </c>
      <c r="U78" s="473">
        <v>0</v>
      </c>
      <c r="V78" s="473">
        <v>0</v>
      </c>
      <c r="W78" s="473">
        <v>0</v>
      </c>
      <c r="X78" s="473">
        <v>0</v>
      </c>
      <c r="Y78" s="473">
        <v>0</v>
      </c>
      <c r="Z78" s="473">
        <v>0</v>
      </c>
      <c r="AA78" s="473">
        <v>0</v>
      </c>
      <c r="AB78" s="473">
        <v>0</v>
      </c>
      <c r="AC78" s="473">
        <v>0</v>
      </c>
      <c r="AD78" s="473">
        <v>0</v>
      </c>
      <c r="AE78" s="473">
        <v>0</v>
      </c>
      <c r="AF78" s="473">
        <v>0</v>
      </c>
      <c r="AG78" s="473">
        <v>0</v>
      </c>
      <c r="AH78" s="473">
        <v>0</v>
      </c>
      <c r="AI78" s="473">
        <v>0</v>
      </c>
      <c r="AJ78" s="473">
        <v>0</v>
      </c>
      <c r="AL78" s="473" t="s">
        <v>330</v>
      </c>
      <c r="AM78" s="473">
        <v>0</v>
      </c>
      <c r="AN78" s="473">
        <v>0</v>
      </c>
      <c r="AO78" s="473">
        <v>0</v>
      </c>
      <c r="AP78" s="473">
        <v>0</v>
      </c>
      <c r="AQ78" s="473">
        <v>0</v>
      </c>
      <c r="AR78" s="473">
        <v>0</v>
      </c>
      <c r="AS78" s="473">
        <v>0</v>
      </c>
      <c r="AT78" s="473">
        <v>0</v>
      </c>
      <c r="AU78" s="473">
        <v>0</v>
      </c>
      <c r="AV78" s="473">
        <v>0</v>
      </c>
      <c r="AW78" s="473">
        <v>0</v>
      </c>
      <c r="AX78" s="473">
        <v>0</v>
      </c>
      <c r="AY78" s="473">
        <v>0</v>
      </c>
      <c r="AZ78" s="473">
        <v>0</v>
      </c>
      <c r="BA78" s="473">
        <v>0</v>
      </c>
      <c r="BB78" s="473">
        <v>0</v>
      </c>
      <c r="BC78" s="473">
        <v>0</v>
      </c>
      <c r="BD78" s="473">
        <v>0</v>
      </c>
      <c r="BE78" s="473">
        <v>0</v>
      </c>
      <c r="BF78" s="473">
        <v>0</v>
      </c>
      <c r="BG78" s="473">
        <v>0</v>
      </c>
      <c r="BH78" s="473">
        <v>0</v>
      </c>
      <c r="BI78" s="473">
        <v>0</v>
      </c>
      <c r="BJ78" s="473">
        <v>0</v>
      </c>
      <c r="BK78" s="473">
        <v>0</v>
      </c>
      <c r="BL78" s="473">
        <v>0</v>
      </c>
      <c r="BM78" s="473">
        <v>0</v>
      </c>
      <c r="BN78" s="473">
        <v>0</v>
      </c>
      <c r="BO78" s="473">
        <v>0</v>
      </c>
      <c r="BP78" s="473">
        <v>0</v>
      </c>
      <c r="BQ78" s="473">
        <v>0</v>
      </c>
      <c r="BR78" s="473">
        <v>0</v>
      </c>
      <c r="BS78" s="473">
        <v>0</v>
      </c>
      <c r="BT78" s="473">
        <v>0</v>
      </c>
      <c r="BU78" s="473">
        <v>0</v>
      </c>
      <c r="BW78" s="473" t="s">
        <v>330</v>
      </c>
      <c r="BX78" s="473">
        <v>0</v>
      </c>
      <c r="BY78" s="473">
        <v>0</v>
      </c>
      <c r="BZ78" s="473">
        <v>0</v>
      </c>
      <c r="CA78" s="473">
        <v>0</v>
      </c>
      <c r="CB78" s="473">
        <v>0</v>
      </c>
      <c r="CC78" s="473">
        <v>0</v>
      </c>
      <c r="CD78" s="473">
        <v>0</v>
      </c>
      <c r="CE78" s="473">
        <v>0</v>
      </c>
      <c r="CF78" s="473">
        <v>0</v>
      </c>
      <c r="CG78" s="473">
        <v>0</v>
      </c>
      <c r="CH78" s="473">
        <v>0</v>
      </c>
      <c r="CI78" s="473">
        <v>0</v>
      </c>
      <c r="CJ78" s="473">
        <v>0</v>
      </c>
      <c r="CK78" s="473">
        <v>0</v>
      </c>
      <c r="CL78" s="473">
        <v>0</v>
      </c>
      <c r="CM78" s="473">
        <v>0</v>
      </c>
      <c r="CN78" s="473">
        <v>0</v>
      </c>
      <c r="CO78" s="473">
        <v>0</v>
      </c>
      <c r="CP78" s="473">
        <v>0</v>
      </c>
      <c r="CQ78" s="473">
        <v>0</v>
      </c>
      <c r="CR78" s="473">
        <v>0</v>
      </c>
      <c r="CS78" s="473">
        <v>0</v>
      </c>
      <c r="CT78" s="473">
        <v>0</v>
      </c>
      <c r="CU78" s="473">
        <v>0</v>
      </c>
      <c r="CV78" s="473">
        <v>0</v>
      </c>
      <c r="CW78" s="473">
        <v>0</v>
      </c>
      <c r="CX78" s="473">
        <v>0</v>
      </c>
      <c r="CY78" s="473">
        <v>0</v>
      </c>
      <c r="CZ78" s="473">
        <v>0</v>
      </c>
      <c r="DA78" s="473">
        <v>0</v>
      </c>
      <c r="DB78" s="473">
        <v>0</v>
      </c>
      <c r="DC78" s="473">
        <v>0</v>
      </c>
      <c r="DD78" s="473">
        <v>0</v>
      </c>
      <c r="DE78" s="473">
        <v>0</v>
      </c>
      <c r="DF78" s="473">
        <v>0</v>
      </c>
    </row>
    <row r="79" spans="1:110" ht="12.75" hidden="1" customHeight="1" outlineLevel="1" x14ac:dyDescent="0.2">
      <c r="A79" s="473" t="s">
        <v>331</v>
      </c>
      <c r="B79" s="473">
        <v>0</v>
      </c>
      <c r="C79" s="473">
        <v>0</v>
      </c>
      <c r="D79" s="473">
        <v>0</v>
      </c>
      <c r="E79" s="473">
        <v>0</v>
      </c>
      <c r="F79" s="473">
        <v>0</v>
      </c>
      <c r="G79" s="473">
        <v>0</v>
      </c>
      <c r="H79" s="473">
        <v>0</v>
      </c>
      <c r="I79" s="473">
        <v>0</v>
      </c>
      <c r="J79" s="473">
        <v>0</v>
      </c>
      <c r="K79" s="473">
        <v>0</v>
      </c>
      <c r="L79" s="473">
        <v>0</v>
      </c>
      <c r="M79" s="473">
        <v>0</v>
      </c>
      <c r="N79" s="473">
        <v>0</v>
      </c>
      <c r="O79" s="473">
        <v>0</v>
      </c>
      <c r="P79" s="473">
        <v>0</v>
      </c>
      <c r="Q79" s="473">
        <v>0</v>
      </c>
      <c r="R79" s="473">
        <v>0</v>
      </c>
      <c r="S79" s="473">
        <v>0</v>
      </c>
      <c r="T79" s="473">
        <v>0</v>
      </c>
      <c r="U79" s="473">
        <v>0</v>
      </c>
      <c r="V79" s="473">
        <v>0</v>
      </c>
      <c r="W79" s="473">
        <v>0</v>
      </c>
      <c r="X79" s="473">
        <v>0</v>
      </c>
      <c r="Y79" s="473">
        <v>0</v>
      </c>
      <c r="Z79" s="473">
        <v>0</v>
      </c>
      <c r="AA79" s="473">
        <v>0</v>
      </c>
      <c r="AB79" s="473">
        <v>0</v>
      </c>
      <c r="AC79" s="473">
        <v>0</v>
      </c>
      <c r="AD79" s="473">
        <v>0</v>
      </c>
      <c r="AE79" s="473">
        <v>0</v>
      </c>
      <c r="AF79" s="473">
        <v>0</v>
      </c>
      <c r="AG79" s="473">
        <v>0</v>
      </c>
      <c r="AH79" s="473">
        <v>0</v>
      </c>
      <c r="AI79" s="473">
        <v>0</v>
      </c>
      <c r="AJ79" s="473">
        <v>0</v>
      </c>
      <c r="AL79" s="473" t="s">
        <v>331</v>
      </c>
      <c r="AM79" s="473">
        <v>0</v>
      </c>
      <c r="AN79" s="473">
        <v>0</v>
      </c>
      <c r="AO79" s="473">
        <v>0</v>
      </c>
      <c r="AP79" s="473">
        <v>0</v>
      </c>
      <c r="AQ79" s="473">
        <v>0</v>
      </c>
      <c r="AR79" s="473">
        <v>0</v>
      </c>
      <c r="AS79" s="473">
        <v>0</v>
      </c>
      <c r="AT79" s="473">
        <v>0</v>
      </c>
      <c r="AU79" s="473">
        <v>0</v>
      </c>
      <c r="AV79" s="473">
        <v>0</v>
      </c>
      <c r="AW79" s="473">
        <v>0</v>
      </c>
      <c r="AX79" s="473">
        <v>0</v>
      </c>
      <c r="AY79" s="473">
        <v>0</v>
      </c>
      <c r="AZ79" s="473">
        <v>0</v>
      </c>
      <c r="BA79" s="473">
        <v>0</v>
      </c>
      <c r="BB79" s="473">
        <v>0</v>
      </c>
      <c r="BC79" s="473">
        <v>0</v>
      </c>
      <c r="BD79" s="473">
        <v>0</v>
      </c>
      <c r="BE79" s="473">
        <v>0</v>
      </c>
      <c r="BF79" s="473">
        <v>0</v>
      </c>
      <c r="BG79" s="473">
        <v>0</v>
      </c>
      <c r="BH79" s="473">
        <v>0</v>
      </c>
      <c r="BI79" s="473">
        <v>0</v>
      </c>
      <c r="BJ79" s="473">
        <v>0</v>
      </c>
      <c r="BK79" s="473">
        <v>0</v>
      </c>
      <c r="BL79" s="473">
        <v>0</v>
      </c>
      <c r="BM79" s="473">
        <v>0</v>
      </c>
      <c r="BN79" s="473">
        <v>0</v>
      </c>
      <c r="BO79" s="473">
        <v>0</v>
      </c>
      <c r="BP79" s="473">
        <v>0</v>
      </c>
      <c r="BQ79" s="473">
        <v>0</v>
      </c>
      <c r="BR79" s="473">
        <v>0</v>
      </c>
      <c r="BS79" s="473">
        <v>0</v>
      </c>
      <c r="BT79" s="473">
        <v>0</v>
      </c>
      <c r="BU79" s="473">
        <v>0</v>
      </c>
      <c r="BW79" s="473" t="s">
        <v>331</v>
      </c>
      <c r="BX79" s="473">
        <v>0</v>
      </c>
      <c r="BY79" s="473">
        <v>0</v>
      </c>
      <c r="BZ79" s="473">
        <v>0</v>
      </c>
      <c r="CA79" s="473">
        <v>0</v>
      </c>
      <c r="CB79" s="473">
        <v>0</v>
      </c>
      <c r="CC79" s="473">
        <v>0</v>
      </c>
      <c r="CD79" s="473">
        <v>0</v>
      </c>
      <c r="CE79" s="473">
        <v>0</v>
      </c>
      <c r="CF79" s="473">
        <v>0</v>
      </c>
      <c r="CG79" s="473">
        <v>0</v>
      </c>
      <c r="CH79" s="473">
        <v>0</v>
      </c>
      <c r="CI79" s="473">
        <v>0</v>
      </c>
      <c r="CJ79" s="473">
        <v>0</v>
      </c>
      <c r="CK79" s="473">
        <v>0</v>
      </c>
      <c r="CL79" s="473">
        <v>0</v>
      </c>
      <c r="CM79" s="473">
        <v>0</v>
      </c>
      <c r="CN79" s="473">
        <v>0</v>
      </c>
      <c r="CO79" s="473">
        <v>0</v>
      </c>
      <c r="CP79" s="473">
        <v>0</v>
      </c>
      <c r="CQ79" s="473">
        <v>0</v>
      </c>
      <c r="CR79" s="473">
        <v>0</v>
      </c>
      <c r="CS79" s="473">
        <v>0</v>
      </c>
      <c r="CT79" s="473">
        <v>0</v>
      </c>
      <c r="CU79" s="473">
        <v>0</v>
      </c>
      <c r="CV79" s="473">
        <v>0</v>
      </c>
      <c r="CW79" s="473">
        <v>0</v>
      </c>
      <c r="CX79" s="473">
        <v>0</v>
      </c>
      <c r="CY79" s="473">
        <v>0</v>
      </c>
      <c r="CZ79" s="473">
        <v>0</v>
      </c>
      <c r="DA79" s="473">
        <v>0</v>
      </c>
      <c r="DB79" s="473">
        <v>0</v>
      </c>
      <c r="DC79" s="473">
        <v>0</v>
      </c>
      <c r="DD79" s="473">
        <v>0</v>
      </c>
      <c r="DE79" s="473">
        <v>0</v>
      </c>
      <c r="DF79" s="473">
        <v>0</v>
      </c>
    </row>
    <row r="80" spans="1:110" ht="12.75" hidden="1" customHeight="1" outlineLevel="1" x14ac:dyDescent="0.2">
      <c r="A80" s="473" t="s">
        <v>332</v>
      </c>
      <c r="B80" s="473">
        <v>0</v>
      </c>
      <c r="C80" s="473">
        <v>0</v>
      </c>
      <c r="D80" s="473">
        <v>0</v>
      </c>
      <c r="E80" s="473">
        <v>0</v>
      </c>
      <c r="F80" s="473">
        <v>0</v>
      </c>
      <c r="G80" s="473">
        <v>0</v>
      </c>
      <c r="H80" s="473">
        <v>0</v>
      </c>
      <c r="I80" s="473">
        <v>0</v>
      </c>
      <c r="J80" s="473">
        <v>0</v>
      </c>
      <c r="K80" s="473">
        <v>0</v>
      </c>
      <c r="L80" s="473">
        <v>0</v>
      </c>
      <c r="M80" s="473">
        <v>0</v>
      </c>
      <c r="N80" s="473">
        <v>0</v>
      </c>
      <c r="O80" s="473">
        <v>0</v>
      </c>
      <c r="P80" s="473">
        <v>0</v>
      </c>
      <c r="Q80" s="473">
        <v>0</v>
      </c>
      <c r="R80" s="473">
        <v>0</v>
      </c>
      <c r="S80" s="473">
        <v>0</v>
      </c>
      <c r="T80" s="473">
        <v>0</v>
      </c>
      <c r="U80" s="473">
        <v>0</v>
      </c>
      <c r="V80" s="473">
        <v>0</v>
      </c>
      <c r="W80" s="473">
        <v>0</v>
      </c>
      <c r="X80" s="473">
        <v>0</v>
      </c>
      <c r="Y80" s="473">
        <v>0</v>
      </c>
      <c r="Z80" s="473">
        <v>0</v>
      </c>
      <c r="AA80" s="473">
        <v>0</v>
      </c>
      <c r="AB80" s="473">
        <v>0</v>
      </c>
      <c r="AC80" s="473">
        <v>0</v>
      </c>
      <c r="AD80" s="473">
        <v>0</v>
      </c>
      <c r="AE80" s="473">
        <v>0</v>
      </c>
      <c r="AF80" s="473">
        <v>0</v>
      </c>
      <c r="AG80" s="473">
        <v>0</v>
      </c>
      <c r="AH80" s="473">
        <v>0</v>
      </c>
      <c r="AI80" s="473">
        <v>0</v>
      </c>
      <c r="AJ80" s="473">
        <v>0</v>
      </c>
      <c r="AL80" s="473" t="s">
        <v>332</v>
      </c>
      <c r="AM80" s="473">
        <v>0</v>
      </c>
      <c r="AN80" s="473">
        <v>0</v>
      </c>
      <c r="AO80" s="473">
        <v>0</v>
      </c>
      <c r="AP80" s="473">
        <v>0</v>
      </c>
      <c r="AQ80" s="473">
        <v>0</v>
      </c>
      <c r="AR80" s="473">
        <v>0</v>
      </c>
      <c r="AS80" s="473">
        <v>0</v>
      </c>
      <c r="AT80" s="473">
        <v>0</v>
      </c>
      <c r="AU80" s="473">
        <v>0</v>
      </c>
      <c r="AV80" s="473">
        <v>0</v>
      </c>
      <c r="AW80" s="473">
        <v>0</v>
      </c>
      <c r="AX80" s="473">
        <v>0</v>
      </c>
      <c r="AY80" s="473">
        <v>0</v>
      </c>
      <c r="AZ80" s="473">
        <v>0</v>
      </c>
      <c r="BA80" s="473">
        <v>0</v>
      </c>
      <c r="BB80" s="473">
        <v>0</v>
      </c>
      <c r="BC80" s="473">
        <v>0</v>
      </c>
      <c r="BD80" s="473">
        <v>0</v>
      </c>
      <c r="BE80" s="473">
        <v>0</v>
      </c>
      <c r="BF80" s="473">
        <v>0</v>
      </c>
      <c r="BG80" s="473">
        <v>0</v>
      </c>
      <c r="BH80" s="473">
        <v>0</v>
      </c>
      <c r="BI80" s="473">
        <v>0</v>
      </c>
      <c r="BJ80" s="473">
        <v>0</v>
      </c>
      <c r="BK80" s="473">
        <v>0</v>
      </c>
      <c r="BL80" s="473">
        <v>0</v>
      </c>
      <c r="BM80" s="473">
        <v>0</v>
      </c>
      <c r="BN80" s="473">
        <v>0</v>
      </c>
      <c r="BO80" s="473">
        <v>0</v>
      </c>
      <c r="BP80" s="473">
        <v>0</v>
      </c>
      <c r="BQ80" s="473">
        <v>0</v>
      </c>
      <c r="BR80" s="473">
        <v>0</v>
      </c>
      <c r="BS80" s="473">
        <v>0</v>
      </c>
      <c r="BT80" s="473">
        <v>0</v>
      </c>
      <c r="BU80" s="473">
        <v>0</v>
      </c>
      <c r="BW80" s="473" t="s">
        <v>332</v>
      </c>
      <c r="BX80" s="473">
        <v>0</v>
      </c>
      <c r="BY80" s="473">
        <v>0</v>
      </c>
      <c r="BZ80" s="473">
        <v>0</v>
      </c>
      <c r="CA80" s="473">
        <v>0</v>
      </c>
      <c r="CB80" s="473">
        <v>0</v>
      </c>
      <c r="CC80" s="473">
        <v>0</v>
      </c>
      <c r="CD80" s="473">
        <v>0</v>
      </c>
      <c r="CE80" s="473">
        <v>0</v>
      </c>
      <c r="CF80" s="473">
        <v>0</v>
      </c>
      <c r="CG80" s="473">
        <v>0</v>
      </c>
      <c r="CH80" s="473">
        <v>0</v>
      </c>
      <c r="CI80" s="473">
        <v>0</v>
      </c>
      <c r="CJ80" s="473">
        <v>0</v>
      </c>
      <c r="CK80" s="473">
        <v>0</v>
      </c>
      <c r="CL80" s="473">
        <v>0</v>
      </c>
      <c r="CM80" s="473">
        <v>0</v>
      </c>
      <c r="CN80" s="473">
        <v>0</v>
      </c>
      <c r="CO80" s="473">
        <v>0</v>
      </c>
      <c r="CP80" s="473">
        <v>0</v>
      </c>
      <c r="CQ80" s="473">
        <v>0</v>
      </c>
      <c r="CR80" s="473">
        <v>0</v>
      </c>
      <c r="CS80" s="473">
        <v>0</v>
      </c>
      <c r="CT80" s="473">
        <v>0</v>
      </c>
      <c r="CU80" s="473">
        <v>0</v>
      </c>
      <c r="CV80" s="473">
        <v>0</v>
      </c>
      <c r="CW80" s="473">
        <v>0</v>
      </c>
      <c r="CX80" s="473">
        <v>0</v>
      </c>
      <c r="CY80" s="473">
        <v>0</v>
      </c>
      <c r="CZ80" s="473">
        <v>0</v>
      </c>
      <c r="DA80" s="473">
        <v>0</v>
      </c>
      <c r="DB80" s="473">
        <v>0</v>
      </c>
      <c r="DC80" s="473">
        <v>0</v>
      </c>
      <c r="DD80" s="473">
        <v>0</v>
      </c>
      <c r="DE80" s="473">
        <v>0</v>
      </c>
      <c r="DF80" s="473">
        <v>0</v>
      </c>
    </row>
    <row r="81" spans="1:110" ht="12.75" hidden="1" customHeight="1" outlineLevel="1" x14ac:dyDescent="0.2">
      <c r="A81" s="473" t="s">
        <v>333</v>
      </c>
      <c r="B81" s="473">
        <v>0</v>
      </c>
      <c r="C81" s="473">
        <v>0</v>
      </c>
      <c r="D81" s="473">
        <v>0</v>
      </c>
      <c r="E81" s="473">
        <v>0</v>
      </c>
      <c r="F81" s="473">
        <v>0</v>
      </c>
      <c r="G81" s="473">
        <v>0</v>
      </c>
      <c r="H81" s="473">
        <v>0</v>
      </c>
      <c r="I81" s="473">
        <v>0</v>
      </c>
      <c r="J81" s="473">
        <v>0</v>
      </c>
      <c r="K81" s="473">
        <v>0</v>
      </c>
      <c r="L81" s="473">
        <v>0</v>
      </c>
      <c r="M81" s="473">
        <v>0</v>
      </c>
      <c r="N81" s="473">
        <v>0</v>
      </c>
      <c r="O81" s="473">
        <v>0</v>
      </c>
      <c r="P81" s="473">
        <v>0</v>
      </c>
      <c r="Q81" s="473">
        <v>0</v>
      </c>
      <c r="R81" s="473">
        <v>0</v>
      </c>
      <c r="S81" s="473">
        <v>0</v>
      </c>
      <c r="T81" s="473">
        <v>0</v>
      </c>
      <c r="U81" s="473">
        <v>0</v>
      </c>
      <c r="V81" s="473">
        <v>0</v>
      </c>
      <c r="W81" s="473">
        <v>0</v>
      </c>
      <c r="X81" s="473">
        <v>0</v>
      </c>
      <c r="Y81" s="473">
        <v>0</v>
      </c>
      <c r="Z81" s="473">
        <v>0</v>
      </c>
      <c r="AA81" s="473">
        <v>0</v>
      </c>
      <c r="AB81" s="473">
        <v>0</v>
      </c>
      <c r="AC81" s="473">
        <v>0</v>
      </c>
      <c r="AD81" s="473">
        <v>0</v>
      </c>
      <c r="AE81" s="473">
        <v>0</v>
      </c>
      <c r="AF81" s="473">
        <v>0</v>
      </c>
      <c r="AG81" s="473">
        <v>0</v>
      </c>
      <c r="AH81" s="473">
        <v>0</v>
      </c>
      <c r="AI81" s="473">
        <v>0</v>
      </c>
      <c r="AJ81" s="473">
        <v>0</v>
      </c>
      <c r="AL81" s="473" t="s">
        <v>333</v>
      </c>
      <c r="AM81" s="473">
        <v>0</v>
      </c>
      <c r="AN81" s="473">
        <v>0</v>
      </c>
      <c r="AO81" s="473">
        <v>0</v>
      </c>
      <c r="AP81" s="473">
        <v>0</v>
      </c>
      <c r="AQ81" s="473">
        <v>0</v>
      </c>
      <c r="AR81" s="473">
        <v>0</v>
      </c>
      <c r="AS81" s="473">
        <v>0</v>
      </c>
      <c r="AT81" s="473">
        <v>0</v>
      </c>
      <c r="AU81" s="473">
        <v>0</v>
      </c>
      <c r="AV81" s="473">
        <v>0</v>
      </c>
      <c r="AW81" s="473">
        <v>0</v>
      </c>
      <c r="AX81" s="473">
        <v>0</v>
      </c>
      <c r="AY81" s="473">
        <v>0</v>
      </c>
      <c r="AZ81" s="473">
        <v>0</v>
      </c>
      <c r="BA81" s="473">
        <v>0</v>
      </c>
      <c r="BB81" s="473">
        <v>0</v>
      </c>
      <c r="BC81" s="473">
        <v>0</v>
      </c>
      <c r="BD81" s="473">
        <v>0</v>
      </c>
      <c r="BE81" s="473">
        <v>0</v>
      </c>
      <c r="BF81" s="473">
        <v>0</v>
      </c>
      <c r="BG81" s="473">
        <v>0</v>
      </c>
      <c r="BH81" s="473">
        <v>0</v>
      </c>
      <c r="BI81" s="473">
        <v>0</v>
      </c>
      <c r="BJ81" s="473">
        <v>0</v>
      </c>
      <c r="BK81" s="473">
        <v>0</v>
      </c>
      <c r="BL81" s="473">
        <v>0</v>
      </c>
      <c r="BM81" s="473">
        <v>0</v>
      </c>
      <c r="BN81" s="473">
        <v>0</v>
      </c>
      <c r="BO81" s="473">
        <v>0</v>
      </c>
      <c r="BP81" s="473">
        <v>0</v>
      </c>
      <c r="BQ81" s="473">
        <v>0</v>
      </c>
      <c r="BR81" s="473">
        <v>0</v>
      </c>
      <c r="BS81" s="473">
        <v>0</v>
      </c>
      <c r="BT81" s="473">
        <v>0</v>
      </c>
      <c r="BU81" s="473">
        <v>0</v>
      </c>
      <c r="BW81" s="473" t="s">
        <v>333</v>
      </c>
      <c r="BX81" s="473">
        <v>0</v>
      </c>
      <c r="BY81" s="473">
        <v>0</v>
      </c>
      <c r="BZ81" s="473">
        <v>0</v>
      </c>
      <c r="CA81" s="473">
        <v>0</v>
      </c>
      <c r="CB81" s="473">
        <v>0</v>
      </c>
      <c r="CC81" s="473">
        <v>0</v>
      </c>
      <c r="CD81" s="473">
        <v>0</v>
      </c>
      <c r="CE81" s="473">
        <v>0</v>
      </c>
      <c r="CF81" s="473">
        <v>0</v>
      </c>
      <c r="CG81" s="473">
        <v>0</v>
      </c>
      <c r="CH81" s="473">
        <v>0</v>
      </c>
      <c r="CI81" s="473">
        <v>0</v>
      </c>
      <c r="CJ81" s="473">
        <v>0</v>
      </c>
      <c r="CK81" s="473">
        <v>0</v>
      </c>
      <c r="CL81" s="473">
        <v>0</v>
      </c>
      <c r="CM81" s="473">
        <v>0</v>
      </c>
      <c r="CN81" s="473">
        <v>0</v>
      </c>
      <c r="CO81" s="473">
        <v>0</v>
      </c>
      <c r="CP81" s="473">
        <v>0</v>
      </c>
      <c r="CQ81" s="473">
        <v>0</v>
      </c>
      <c r="CR81" s="473">
        <v>0</v>
      </c>
      <c r="CS81" s="473">
        <v>0</v>
      </c>
      <c r="CT81" s="473">
        <v>0</v>
      </c>
      <c r="CU81" s="473">
        <v>0</v>
      </c>
      <c r="CV81" s="473">
        <v>0</v>
      </c>
      <c r="CW81" s="473">
        <v>0</v>
      </c>
      <c r="CX81" s="473">
        <v>0</v>
      </c>
      <c r="CY81" s="473">
        <v>0</v>
      </c>
      <c r="CZ81" s="473">
        <v>0</v>
      </c>
      <c r="DA81" s="473">
        <v>0</v>
      </c>
      <c r="DB81" s="473">
        <v>0</v>
      </c>
      <c r="DC81" s="473">
        <v>0</v>
      </c>
      <c r="DD81" s="473">
        <v>0</v>
      </c>
      <c r="DE81" s="473">
        <v>0</v>
      </c>
      <c r="DF81" s="473">
        <v>0</v>
      </c>
    </row>
    <row r="82" spans="1:110" ht="12.75" hidden="1" customHeight="1" outlineLevel="1" x14ac:dyDescent="0.2">
      <c r="A82" s="473" t="s">
        <v>334</v>
      </c>
      <c r="B82" s="473">
        <v>0</v>
      </c>
      <c r="C82" s="473">
        <v>0</v>
      </c>
      <c r="D82" s="473">
        <v>0</v>
      </c>
      <c r="E82" s="473">
        <v>0</v>
      </c>
      <c r="F82" s="473">
        <v>0</v>
      </c>
      <c r="G82" s="473">
        <v>0</v>
      </c>
      <c r="H82" s="473">
        <v>0</v>
      </c>
      <c r="I82" s="473">
        <v>0</v>
      </c>
      <c r="J82" s="473">
        <v>0</v>
      </c>
      <c r="K82" s="473">
        <v>0</v>
      </c>
      <c r="L82" s="473">
        <v>0</v>
      </c>
      <c r="M82" s="473">
        <v>0</v>
      </c>
      <c r="N82" s="473">
        <v>0</v>
      </c>
      <c r="O82" s="473">
        <v>0</v>
      </c>
      <c r="P82" s="473">
        <v>0</v>
      </c>
      <c r="Q82" s="473">
        <v>0</v>
      </c>
      <c r="R82" s="473">
        <v>0</v>
      </c>
      <c r="S82" s="473">
        <v>0</v>
      </c>
      <c r="T82" s="473">
        <v>0</v>
      </c>
      <c r="U82" s="473">
        <v>0</v>
      </c>
      <c r="V82" s="473">
        <v>0</v>
      </c>
      <c r="W82" s="473">
        <v>0</v>
      </c>
      <c r="X82" s="473">
        <v>0</v>
      </c>
      <c r="Y82" s="473">
        <v>0</v>
      </c>
      <c r="Z82" s="473">
        <v>0</v>
      </c>
      <c r="AA82" s="473">
        <v>0</v>
      </c>
      <c r="AB82" s="473">
        <v>0</v>
      </c>
      <c r="AC82" s="473">
        <v>0</v>
      </c>
      <c r="AD82" s="473">
        <v>0</v>
      </c>
      <c r="AE82" s="473">
        <v>0</v>
      </c>
      <c r="AF82" s="473">
        <v>0</v>
      </c>
      <c r="AG82" s="473">
        <v>0</v>
      </c>
      <c r="AH82" s="473">
        <v>0</v>
      </c>
      <c r="AI82" s="473">
        <v>0</v>
      </c>
      <c r="AJ82" s="473">
        <v>0</v>
      </c>
      <c r="AL82" s="473" t="s">
        <v>334</v>
      </c>
      <c r="AM82" s="473">
        <v>0</v>
      </c>
      <c r="AN82" s="473">
        <v>0</v>
      </c>
      <c r="AO82" s="473">
        <v>0</v>
      </c>
      <c r="AP82" s="473">
        <v>0</v>
      </c>
      <c r="AQ82" s="473">
        <v>0</v>
      </c>
      <c r="AR82" s="473">
        <v>0</v>
      </c>
      <c r="AS82" s="473">
        <v>0</v>
      </c>
      <c r="AT82" s="473">
        <v>0</v>
      </c>
      <c r="AU82" s="473">
        <v>0</v>
      </c>
      <c r="AV82" s="473">
        <v>0</v>
      </c>
      <c r="AW82" s="473">
        <v>0</v>
      </c>
      <c r="AX82" s="473">
        <v>0</v>
      </c>
      <c r="AY82" s="473">
        <v>0</v>
      </c>
      <c r="AZ82" s="473">
        <v>0</v>
      </c>
      <c r="BA82" s="473">
        <v>0</v>
      </c>
      <c r="BB82" s="473">
        <v>0</v>
      </c>
      <c r="BC82" s="473">
        <v>0</v>
      </c>
      <c r="BD82" s="473">
        <v>0</v>
      </c>
      <c r="BE82" s="473">
        <v>0</v>
      </c>
      <c r="BF82" s="473">
        <v>0</v>
      </c>
      <c r="BG82" s="473">
        <v>0</v>
      </c>
      <c r="BH82" s="473">
        <v>0</v>
      </c>
      <c r="BI82" s="473">
        <v>0</v>
      </c>
      <c r="BJ82" s="473">
        <v>0</v>
      </c>
      <c r="BK82" s="473">
        <v>0</v>
      </c>
      <c r="BL82" s="473">
        <v>0</v>
      </c>
      <c r="BM82" s="473">
        <v>0</v>
      </c>
      <c r="BN82" s="473">
        <v>0</v>
      </c>
      <c r="BO82" s="473">
        <v>0</v>
      </c>
      <c r="BP82" s="473">
        <v>0</v>
      </c>
      <c r="BQ82" s="473">
        <v>0</v>
      </c>
      <c r="BR82" s="473">
        <v>0</v>
      </c>
      <c r="BS82" s="473">
        <v>0</v>
      </c>
      <c r="BT82" s="473">
        <v>0</v>
      </c>
      <c r="BU82" s="473">
        <v>0</v>
      </c>
      <c r="BW82" s="473" t="s">
        <v>334</v>
      </c>
      <c r="BX82" s="473">
        <v>0</v>
      </c>
      <c r="BY82" s="473">
        <v>0</v>
      </c>
      <c r="BZ82" s="473">
        <v>0</v>
      </c>
      <c r="CA82" s="473">
        <v>0</v>
      </c>
      <c r="CB82" s="473">
        <v>0</v>
      </c>
      <c r="CC82" s="473">
        <v>0</v>
      </c>
      <c r="CD82" s="473">
        <v>0</v>
      </c>
      <c r="CE82" s="473">
        <v>0</v>
      </c>
      <c r="CF82" s="473">
        <v>0</v>
      </c>
      <c r="CG82" s="473">
        <v>0</v>
      </c>
      <c r="CH82" s="473">
        <v>0</v>
      </c>
      <c r="CI82" s="473">
        <v>0</v>
      </c>
      <c r="CJ82" s="473">
        <v>0</v>
      </c>
      <c r="CK82" s="473">
        <v>0</v>
      </c>
      <c r="CL82" s="473">
        <v>0</v>
      </c>
      <c r="CM82" s="473">
        <v>0</v>
      </c>
      <c r="CN82" s="473">
        <v>0</v>
      </c>
      <c r="CO82" s="473">
        <v>0</v>
      </c>
      <c r="CP82" s="473">
        <v>0</v>
      </c>
      <c r="CQ82" s="473">
        <v>0</v>
      </c>
      <c r="CR82" s="473">
        <v>0</v>
      </c>
      <c r="CS82" s="473">
        <v>0</v>
      </c>
      <c r="CT82" s="473">
        <v>0</v>
      </c>
      <c r="CU82" s="473">
        <v>0</v>
      </c>
      <c r="CV82" s="473">
        <v>0</v>
      </c>
      <c r="CW82" s="473">
        <v>0</v>
      </c>
      <c r="CX82" s="473">
        <v>0</v>
      </c>
      <c r="CY82" s="473">
        <v>0</v>
      </c>
      <c r="CZ82" s="473">
        <v>0</v>
      </c>
      <c r="DA82" s="473">
        <v>0</v>
      </c>
      <c r="DB82" s="473">
        <v>0</v>
      </c>
      <c r="DC82" s="473">
        <v>0</v>
      </c>
      <c r="DD82" s="473">
        <v>0</v>
      </c>
      <c r="DE82" s="473">
        <v>0</v>
      </c>
      <c r="DF82" s="473">
        <v>0</v>
      </c>
    </row>
    <row r="83" spans="1:110" ht="12.75" hidden="1" customHeight="1" outlineLevel="1" x14ac:dyDescent="0.2">
      <c r="A83" s="473" t="s">
        <v>335</v>
      </c>
      <c r="B83" s="473">
        <v>0</v>
      </c>
      <c r="C83" s="473">
        <v>0</v>
      </c>
      <c r="D83" s="473">
        <v>0</v>
      </c>
      <c r="E83" s="473">
        <v>0</v>
      </c>
      <c r="F83" s="473">
        <v>0</v>
      </c>
      <c r="G83" s="473">
        <v>0</v>
      </c>
      <c r="H83" s="473">
        <v>0</v>
      </c>
      <c r="I83" s="473">
        <v>0</v>
      </c>
      <c r="J83" s="473">
        <v>0</v>
      </c>
      <c r="K83" s="473">
        <v>0</v>
      </c>
      <c r="L83" s="473">
        <v>0</v>
      </c>
      <c r="M83" s="473">
        <v>0</v>
      </c>
      <c r="N83" s="473">
        <v>0</v>
      </c>
      <c r="O83" s="473">
        <v>0</v>
      </c>
      <c r="P83" s="473">
        <v>0</v>
      </c>
      <c r="Q83" s="473">
        <v>0</v>
      </c>
      <c r="R83" s="473">
        <v>0</v>
      </c>
      <c r="S83" s="473">
        <v>0</v>
      </c>
      <c r="T83" s="473">
        <v>0</v>
      </c>
      <c r="U83" s="473">
        <v>0</v>
      </c>
      <c r="V83" s="473">
        <v>0</v>
      </c>
      <c r="W83" s="473">
        <v>0</v>
      </c>
      <c r="X83" s="473">
        <v>0</v>
      </c>
      <c r="Y83" s="473">
        <v>0</v>
      </c>
      <c r="Z83" s="473">
        <v>0</v>
      </c>
      <c r="AA83" s="473">
        <v>0</v>
      </c>
      <c r="AB83" s="473">
        <v>0</v>
      </c>
      <c r="AC83" s="473">
        <v>0</v>
      </c>
      <c r="AD83" s="473">
        <v>0</v>
      </c>
      <c r="AE83" s="473">
        <v>0</v>
      </c>
      <c r="AF83" s="473">
        <v>0</v>
      </c>
      <c r="AG83" s="473">
        <v>0</v>
      </c>
      <c r="AH83" s="473">
        <v>0</v>
      </c>
      <c r="AI83" s="473">
        <v>0</v>
      </c>
      <c r="AJ83" s="473">
        <v>0</v>
      </c>
      <c r="AL83" s="473" t="s">
        <v>335</v>
      </c>
      <c r="AM83" s="473">
        <v>0</v>
      </c>
      <c r="AN83" s="473">
        <v>0</v>
      </c>
      <c r="AO83" s="473">
        <v>0</v>
      </c>
      <c r="AP83" s="473">
        <v>0</v>
      </c>
      <c r="AQ83" s="473">
        <v>0</v>
      </c>
      <c r="AR83" s="473">
        <v>0</v>
      </c>
      <c r="AS83" s="473">
        <v>0</v>
      </c>
      <c r="AT83" s="473">
        <v>0</v>
      </c>
      <c r="AU83" s="473">
        <v>0</v>
      </c>
      <c r="AV83" s="473">
        <v>0</v>
      </c>
      <c r="AW83" s="473">
        <v>0</v>
      </c>
      <c r="AX83" s="473">
        <v>0</v>
      </c>
      <c r="AY83" s="473">
        <v>0</v>
      </c>
      <c r="AZ83" s="473">
        <v>0</v>
      </c>
      <c r="BA83" s="473">
        <v>0</v>
      </c>
      <c r="BB83" s="473">
        <v>0</v>
      </c>
      <c r="BC83" s="473">
        <v>0</v>
      </c>
      <c r="BD83" s="473">
        <v>0</v>
      </c>
      <c r="BE83" s="473">
        <v>0</v>
      </c>
      <c r="BF83" s="473">
        <v>0</v>
      </c>
      <c r="BG83" s="473">
        <v>0</v>
      </c>
      <c r="BH83" s="473">
        <v>0</v>
      </c>
      <c r="BI83" s="473">
        <v>0</v>
      </c>
      <c r="BJ83" s="473">
        <v>0</v>
      </c>
      <c r="BK83" s="473">
        <v>0</v>
      </c>
      <c r="BL83" s="473">
        <v>0</v>
      </c>
      <c r="BM83" s="473">
        <v>0</v>
      </c>
      <c r="BN83" s="473">
        <v>0</v>
      </c>
      <c r="BO83" s="473">
        <v>0</v>
      </c>
      <c r="BP83" s="473">
        <v>0</v>
      </c>
      <c r="BQ83" s="473">
        <v>0</v>
      </c>
      <c r="BR83" s="473">
        <v>0</v>
      </c>
      <c r="BS83" s="473">
        <v>0</v>
      </c>
      <c r="BT83" s="473">
        <v>0</v>
      </c>
      <c r="BU83" s="473">
        <v>0</v>
      </c>
      <c r="BW83" s="473" t="s">
        <v>335</v>
      </c>
      <c r="BX83" s="473">
        <v>0</v>
      </c>
      <c r="BY83" s="473">
        <v>0</v>
      </c>
      <c r="BZ83" s="473">
        <v>0</v>
      </c>
      <c r="CA83" s="473">
        <v>0</v>
      </c>
      <c r="CB83" s="473">
        <v>0</v>
      </c>
      <c r="CC83" s="473">
        <v>0</v>
      </c>
      <c r="CD83" s="473">
        <v>0</v>
      </c>
      <c r="CE83" s="473">
        <v>0</v>
      </c>
      <c r="CF83" s="473">
        <v>0</v>
      </c>
      <c r="CG83" s="473">
        <v>0</v>
      </c>
      <c r="CH83" s="473">
        <v>0</v>
      </c>
      <c r="CI83" s="473">
        <v>0</v>
      </c>
      <c r="CJ83" s="473">
        <v>0</v>
      </c>
      <c r="CK83" s="473">
        <v>0</v>
      </c>
      <c r="CL83" s="473">
        <v>0</v>
      </c>
      <c r="CM83" s="473">
        <v>0</v>
      </c>
      <c r="CN83" s="473">
        <v>0</v>
      </c>
      <c r="CO83" s="473">
        <v>0</v>
      </c>
      <c r="CP83" s="473">
        <v>0</v>
      </c>
      <c r="CQ83" s="473">
        <v>0</v>
      </c>
      <c r="CR83" s="473">
        <v>0</v>
      </c>
      <c r="CS83" s="473">
        <v>0</v>
      </c>
      <c r="CT83" s="473">
        <v>0</v>
      </c>
      <c r="CU83" s="473">
        <v>0</v>
      </c>
      <c r="CV83" s="473">
        <v>0</v>
      </c>
      <c r="CW83" s="473">
        <v>0</v>
      </c>
      <c r="CX83" s="473">
        <v>0</v>
      </c>
      <c r="CY83" s="473">
        <v>0</v>
      </c>
      <c r="CZ83" s="473">
        <v>0</v>
      </c>
      <c r="DA83" s="473">
        <v>0</v>
      </c>
      <c r="DB83" s="473">
        <v>0</v>
      </c>
      <c r="DC83" s="473">
        <v>0</v>
      </c>
      <c r="DD83" s="473">
        <v>0</v>
      </c>
      <c r="DE83" s="473">
        <v>0</v>
      </c>
      <c r="DF83" s="473">
        <v>0</v>
      </c>
    </row>
    <row r="84" spans="1:110" ht="12.75" hidden="1" customHeight="1" outlineLevel="1" x14ac:dyDescent="0.2">
      <c r="A84" s="473" t="s">
        <v>336</v>
      </c>
      <c r="B84" s="473">
        <v>0</v>
      </c>
      <c r="C84" s="473">
        <v>0</v>
      </c>
      <c r="D84" s="473">
        <v>0</v>
      </c>
      <c r="E84" s="473">
        <v>0</v>
      </c>
      <c r="F84" s="473">
        <v>0</v>
      </c>
      <c r="G84" s="473">
        <v>0</v>
      </c>
      <c r="H84" s="473">
        <v>0</v>
      </c>
      <c r="I84" s="473">
        <v>0</v>
      </c>
      <c r="J84" s="473">
        <v>0</v>
      </c>
      <c r="K84" s="473">
        <v>0</v>
      </c>
      <c r="L84" s="473">
        <v>0</v>
      </c>
      <c r="M84" s="473">
        <v>0</v>
      </c>
      <c r="N84" s="473">
        <v>0</v>
      </c>
      <c r="O84" s="473">
        <v>0</v>
      </c>
      <c r="P84" s="473">
        <v>0</v>
      </c>
      <c r="Q84" s="473">
        <v>0</v>
      </c>
      <c r="R84" s="473">
        <v>0</v>
      </c>
      <c r="S84" s="473">
        <v>0</v>
      </c>
      <c r="T84" s="473">
        <v>0</v>
      </c>
      <c r="U84" s="473">
        <v>0</v>
      </c>
      <c r="V84" s="473">
        <v>0</v>
      </c>
      <c r="W84" s="473">
        <v>0</v>
      </c>
      <c r="X84" s="473">
        <v>0</v>
      </c>
      <c r="Y84" s="473">
        <v>0</v>
      </c>
      <c r="Z84" s="473">
        <v>0</v>
      </c>
      <c r="AA84" s="473">
        <v>0</v>
      </c>
      <c r="AB84" s="473">
        <v>0</v>
      </c>
      <c r="AC84" s="473">
        <v>0</v>
      </c>
      <c r="AD84" s="473">
        <v>0</v>
      </c>
      <c r="AE84" s="473">
        <v>0</v>
      </c>
      <c r="AF84" s="473">
        <v>0</v>
      </c>
      <c r="AG84" s="473">
        <v>0</v>
      </c>
      <c r="AH84" s="473">
        <v>0</v>
      </c>
      <c r="AI84" s="473">
        <v>0</v>
      </c>
      <c r="AJ84" s="473">
        <v>0</v>
      </c>
      <c r="AL84" s="473" t="s">
        <v>336</v>
      </c>
      <c r="AM84" s="473">
        <v>0</v>
      </c>
      <c r="AN84" s="473">
        <v>0</v>
      </c>
      <c r="AO84" s="473">
        <v>0</v>
      </c>
      <c r="AP84" s="473">
        <v>0</v>
      </c>
      <c r="AQ84" s="473">
        <v>0</v>
      </c>
      <c r="AR84" s="473">
        <v>0</v>
      </c>
      <c r="AS84" s="473">
        <v>0</v>
      </c>
      <c r="AT84" s="473">
        <v>0</v>
      </c>
      <c r="AU84" s="473">
        <v>0</v>
      </c>
      <c r="AV84" s="473">
        <v>0</v>
      </c>
      <c r="AW84" s="473">
        <v>0</v>
      </c>
      <c r="AX84" s="473">
        <v>0</v>
      </c>
      <c r="AY84" s="473">
        <v>0</v>
      </c>
      <c r="AZ84" s="473">
        <v>0</v>
      </c>
      <c r="BA84" s="473">
        <v>0</v>
      </c>
      <c r="BB84" s="473">
        <v>0</v>
      </c>
      <c r="BC84" s="473">
        <v>0</v>
      </c>
      <c r="BD84" s="473">
        <v>0</v>
      </c>
      <c r="BE84" s="473">
        <v>0</v>
      </c>
      <c r="BF84" s="473">
        <v>0</v>
      </c>
      <c r="BG84" s="473">
        <v>0</v>
      </c>
      <c r="BH84" s="473">
        <v>0</v>
      </c>
      <c r="BI84" s="473">
        <v>0</v>
      </c>
      <c r="BJ84" s="473">
        <v>0</v>
      </c>
      <c r="BK84" s="473">
        <v>0</v>
      </c>
      <c r="BL84" s="473">
        <v>0</v>
      </c>
      <c r="BM84" s="473">
        <v>0</v>
      </c>
      <c r="BN84" s="473">
        <v>0</v>
      </c>
      <c r="BO84" s="473">
        <v>0</v>
      </c>
      <c r="BP84" s="473">
        <v>0</v>
      </c>
      <c r="BQ84" s="473">
        <v>0</v>
      </c>
      <c r="BR84" s="473">
        <v>0</v>
      </c>
      <c r="BS84" s="473">
        <v>0</v>
      </c>
      <c r="BT84" s="473">
        <v>0</v>
      </c>
      <c r="BU84" s="473">
        <v>0</v>
      </c>
      <c r="BW84" s="473" t="s">
        <v>336</v>
      </c>
      <c r="BX84" s="473">
        <v>0</v>
      </c>
      <c r="BY84" s="473">
        <v>0</v>
      </c>
      <c r="BZ84" s="473">
        <v>0</v>
      </c>
      <c r="CA84" s="473">
        <v>0</v>
      </c>
      <c r="CB84" s="473">
        <v>0</v>
      </c>
      <c r="CC84" s="473">
        <v>0</v>
      </c>
      <c r="CD84" s="473">
        <v>0</v>
      </c>
      <c r="CE84" s="473">
        <v>0</v>
      </c>
      <c r="CF84" s="473">
        <v>0</v>
      </c>
      <c r="CG84" s="473">
        <v>0</v>
      </c>
      <c r="CH84" s="473">
        <v>0</v>
      </c>
      <c r="CI84" s="473">
        <v>0</v>
      </c>
      <c r="CJ84" s="473">
        <v>0</v>
      </c>
      <c r="CK84" s="473">
        <v>0</v>
      </c>
      <c r="CL84" s="473">
        <v>0</v>
      </c>
      <c r="CM84" s="473">
        <v>0</v>
      </c>
      <c r="CN84" s="473">
        <v>0</v>
      </c>
      <c r="CO84" s="473">
        <v>0</v>
      </c>
      <c r="CP84" s="473">
        <v>0</v>
      </c>
      <c r="CQ84" s="473">
        <v>0</v>
      </c>
      <c r="CR84" s="473">
        <v>0</v>
      </c>
      <c r="CS84" s="473">
        <v>0</v>
      </c>
      <c r="CT84" s="473">
        <v>0</v>
      </c>
      <c r="CU84" s="473">
        <v>0</v>
      </c>
      <c r="CV84" s="473">
        <v>0</v>
      </c>
      <c r="CW84" s="473">
        <v>0</v>
      </c>
      <c r="CX84" s="473">
        <v>0</v>
      </c>
      <c r="CY84" s="473">
        <v>0</v>
      </c>
      <c r="CZ84" s="473">
        <v>0</v>
      </c>
      <c r="DA84" s="473">
        <v>0</v>
      </c>
      <c r="DB84" s="473">
        <v>0</v>
      </c>
      <c r="DC84" s="473">
        <v>0</v>
      </c>
      <c r="DD84" s="473">
        <v>0</v>
      </c>
      <c r="DE84" s="473">
        <v>0</v>
      </c>
      <c r="DF84" s="473">
        <v>0</v>
      </c>
    </row>
    <row r="85" spans="1:110" ht="12.75" hidden="1" customHeight="1" outlineLevel="1" x14ac:dyDescent="0.2">
      <c r="A85" s="473" t="s">
        <v>337</v>
      </c>
      <c r="B85" s="473">
        <v>0</v>
      </c>
      <c r="C85" s="473">
        <v>0</v>
      </c>
      <c r="D85" s="473">
        <v>0</v>
      </c>
      <c r="E85" s="473">
        <v>0</v>
      </c>
      <c r="F85" s="473">
        <v>0</v>
      </c>
      <c r="G85" s="473">
        <v>0</v>
      </c>
      <c r="H85" s="473">
        <v>0</v>
      </c>
      <c r="I85" s="473">
        <v>0</v>
      </c>
      <c r="J85" s="473">
        <v>0</v>
      </c>
      <c r="K85" s="473">
        <v>0</v>
      </c>
      <c r="L85" s="473">
        <v>0</v>
      </c>
      <c r="M85" s="473">
        <v>0</v>
      </c>
      <c r="N85" s="473">
        <v>0</v>
      </c>
      <c r="O85" s="473">
        <v>0</v>
      </c>
      <c r="P85" s="473">
        <v>0</v>
      </c>
      <c r="Q85" s="473">
        <v>0</v>
      </c>
      <c r="R85" s="473">
        <v>0</v>
      </c>
      <c r="S85" s="473">
        <v>0</v>
      </c>
      <c r="T85" s="473">
        <v>0</v>
      </c>
      <c r="U85" s="473">
        <v>0</v>
      </c>
      <c r="V85" s="473">
        <v>0</v>
      </c>
      <c r="W85" s="473">
        <v>0</v>
      </c>
      <c r="X85" s="473">
        <v>0</v>
      </c>
      <c r="Y85" s="473">
        <v>0</v>
      </c>
      <c r="Z85" s="473">
        <v>0</v>
      </c>
      <c r="AA85" s="473">
        <v>0</v>
      </c>
      <c r="AB85" s="473">
        <v>0</v>
      </c>
      <c r="AC85" s="473">
        <v>0</v>
      </c>
      <c r="AD85" s="473">
        <v>0</v>
      </c>
      <c r="AE85" s="473">
        <v>0</v>
      </c>
      <c r="AF85" s="473">
        <v>0</v>
      </c>
      <c r="AG85" s="473">
        <v>0</v>
      </c>
      <c r="AH85" s="473">
        <v>0</v>
      </c>
      <c r="AI85" s="473">
        <v>0</v>
      </c>
      <c r="AJ85" s="473">
        <v>0</v>
      </c>
      <c r="AL85" s="473" t="s">
        <v>337</v>
      </c>
      <c r="AM85" s="473">
        <v>0</v>
      </c>
      <c r="AN85" s="473">
        <v>0</v>
      </c>
      <c r="AO85" s="473">
        <v>0</v>
      </c>
      <c r="AP85" s="473">
        <v>0</v>
      </c>
      <c r="AQ85" s="473">
        <v>0</v>
      </c>
      <c r="AR85" s="473">
        <v>0</v>
      </c>
      <c r="AS85" s="473">
        <v>0</v>
      </c>
      <c r="AT85" s="473">
        <v>0</v>
      </c>
      <c r="AU85" s="473">
        <v>0</v>
      </c>
      <c r="AV85" s="473">
        <v>0</v>
      </c>
      <c r="AW85" s="473">
        <v>0</v>
      </c>
      <c r="AX85" s="473">
        <v>0</v>
      </c>
      <c r="AY85" s="473">
        <v>0</v>
      </c>
      <c r="AZ85" s="473">
        <v>0</v>
      </c>
      <c r="BA85" s="473">
        <v>0</v>
      </c>
      <c r="BB85" s="473">
        <v>0</v>
      </c>
      <c r="BC85" s="473">
        <v>0</v>
      </c>
      <c r="BD85" s="473">
        <v>0</v>
      </c>
      <c r="BE85" s="473">
        <v>0</v>
      </c>
      <c r="BF85" s="473">
        <v>0</v>
      </c>
      <c r="BG85" s="473">
        <v>0</v>
      </c>
      <c r="BH85" s="473">
        <v>0</v>
      </c>
      <c r="BI85" s="473">
        <v>0</v>
      </c>
      <c r="BJ85" s="473">
        <v>0</v>
      </c>
      <c r="BK85" s="473">
        <v>0</v>
      </c>
      <c r="BL85" s="473">
        <v>0</v>
      </c>
      <c r="BM85" s="473">
        <v>0</v>
      </c>
      <c r="BN85" s="473">
        <v>0</v>
      </c>
      <c r="BO85" s="473">
        <v>0</v>
      </c>
      <c r="BP85" s="473">
        <v>0</v>
      </c>
      <c r="BQ85" s="473">
        <v>0</v>
      </c>
      <c r="BR85" s="473">
        <v>0</v>
      </c>
      <c r="BS85" s="473">
        <v>0</v>
      </c>
      <c r="BT85" s="473">
        <v>0</v>
      </c>
      <c r="BU85" s="473">
        <v>0</v>
      </c>
      <c r="BW85" s="473" t="s">
        <v>337</v>
      </c>
      <c r="BX85" s="473">
        <v>0</v>
      </c>
      <c r="BY85" s="473">
        <v>0</v>
      </c>
      <c r="BZ85" s="473">
        <v>0</v>
      </c>
      <c r="CA85" s="473">
        <v>0</v>
      </c>
      <c r="CB85" s="473">
        <v>0</v>
      </c>
      <c r="CC85" s="473">
        <v>0</v>
      </c>
      <c r="CD85" s="473">
        <v>0</v>
      </c>
      <c r="CE85" s="473">
        <v>0</v>
      </c>
      <c r="CF85" s="473">
        <v>0</v>
      </c>
      <c r="CG85" s="473">
        <v>0</v>
      </c>
      <c r="CH85" s="473">
        <v>0</v>
      </c>
      <c r="CI85" s="473">
        <v>0</v>
      </c>
      <c r="CJ85" s="473">
        <v>0</v>
      </c>
      <c r="CK85" s="473">
        <v>0</v>
      </c>
      <c r="CL85" s="473">
        <v>0</v>
      </c>
      <c r="CM85" s="473">
        <v>0</v>
      </c>
      <c r="CN85" s="473">
        <v>0</v>
      </c>
      <c r="CO85" s="473">
        <v>0</v>
      </c>
      <c r="CP85" s="473">
        <v>0</v>
      </c>
      <c r="CQ85" s="473">
        <v>0</v>
      </c>
      <c r="CR85" s="473">
        <v>0</v>
      </c>
      <c r="CS85" s="473">
        <v>0</v>
      </c>
      <c r="CT85" s="473">
        <v>0</v>
      </c>
      <c r="CU85" s="473">
        <v>0</v>
      </c>
      <c r="CV85" s="473">
        <v>0</v>
      </c>
      <c r="CW85" s="473">
        <v>0</v>
      </c>
      <c r="CX85" s="473">
        <v>0</v>
      </c>
      <c r="CY85" s="473">
        <v>0</v>
      </c>
      <c r="CZ85" s="473">
        <v>0</v>
      </c>
      <c r="DA85" s="473">
        <v>0</v>
      </c>
      <c r="DB85" s="473">
        <v>0</v>
      </c>
      <c r="DC85" s="473">
        <v>0</v>
      </c>
      <c r="DD85" s="473">
        <v>0</v>
      </c>
      <c r="DE85" s="473">
        <v>0</v>
      </c>
      <c r="DF85" s="473">
        <v>0</v>
      </c>
    </row>
    <row r="86" spans="1:110" ht="12.75" hidden="1" customHeight="1" outlineLevel="1" x14ac:dyDescent="0.2">
      <c r="A86" s="473" t="s">
        <v>338</v>
      </c>
      <c r="B86" s="473">
        <v>0</v>
      </c>
      <c r="C86" s="473">
        <v>0</v>
      </c>
      <c r="D86" s="473">
        <v>0</v>
      </c>
      <c r="E86" s="473">
        <v>0</v>
      </c>
      <c r="F86" s="473">
        <v>0</v>
      </c>
      <c r="G86" s="473">
        <v>0</v>
      </c>
      <c r="H86" s="473">
        <v>0</v>
      </c>
      <c r="I86" s="473">
        <v>0</v>
      </c>
      <c r="J86" s="473">
        <v>0</v>
      </c>
      <c r="K86" s="473">
        <v>0</v>
      </c>
      <c r="L86" s="473">
        <v>0</v>
      </c>
      <c r="M86" s="473">
        <v>0</v>
      </c>
      <c r="N86" s="473">
        <v>0</v>
      </c>
      <c r="O86" s="473">
        <v>0</v>
      </c>
      <c r="P86" s="473">
        <v>0</v>
      </c>
      <c r="Q86" s="473">
        <v>0</v>
      </c>
      <c r="R86" s="473">
        <v>0</v>
      </c>
      <c r="S86" s="473">
        <v>0</v>
      </c>
      <c r="T86" s="473">
        <v>0</v>
      </c>
      <c r="U86" s="473">
        <v>0</v>
      </c>
      <c r="V86" s="473">
        <v>0</v>
      </c>
      <c r="W86" s="473">
        <v>0</v>
      </c>
      <c r="X86" s="473">
        <v>0</v>
      </c>
      <c r="Y86" s="473">
        <v>0</v>
      </c>
      <c r="Z86" s="473">
        <v>0</v>
      </c>
      <c r="AA86" s="473">
        <v>0</v>
      </c>
      <c r="AB86" s="473">
        <v>0</v>
      </c>
      <c r="AC86" s="473">
        <v>0</v>
      </c>
      <c r="AD86" s="473">
        <v>0</v>
      </c>
      <c r="AE86" s="473">
        <v>0</v>
      </c>
      <c r="AF86" s="473">
        <v>0</v>
      </c>
      <c r="AG86" s="473">
        <v>0</v>
      </c>
      <c r="AH86" s="473">
        <v>0</v>
      </c>
      <c r="AI86" s="473">
        <v>0</v>
      </c>
      <c r="AJ86" s="473">
        <v>0</v>
      </c>
      <c r="AL86" s="473" t="s">
        <v>338</v>
      </c>
      <c r="AM86" s="473">
        <v>0</v>
      </c>
      <c r="AN86" s="473">
        <v>0</v>
      </c>
      <c r="AO86" s="473">
        <v>0</v>
      </c>
      <c r="AP86" s="473">
        <v>0</v>
      </c>
      <c r="AQ86" s="473">
        <v>0</v>
      </c>
      <c r="AR86" s="473">
        <v>0</v>
      </c>
      <c r="AS86" s="473">
        <v>0</v>
      </c>
      <c r="AT86" s="473">
        <v>0</v>
      </c>
      <c r="AU86" s="473">
        <v>0</v>
      </c>
      <c r="AV86" s="473">
        <v>0</v>
      </c>
      <c r="AW86" s="473">
        <v>0</v>
      </c>
      <c r="AX86" s="473">
        <v>0</v>
      </c>
      <c r="AY86" s="473">
        <v>0</v>
      </c>
      <c r="AZ86" s="473">
        <v>0</v>
      </c>
      <c r="BA86" s="473">
        <v>0</v>
      </c>
      <c r="BB86" s="473">
        <v>0</v>
      </c>
      <c r="BC86" s="473">
        <v>0</v>
      </c>
      <c r="BD86" s="473">
        <v>0</v>
      </c>
      <c r="BE86" s="473">
        <v>0</v>
      </c>
      <c r="BF86" s="473">
        <v>0</v>
      </c>
      <c r="BG86" s="473">
        <v>0</v>
      </c>
      <c r="BH86" s="473">
        <v>0</v>
      </c>
      <c r="BI86" s="473">
        <v>0</v>
      </c>
      <c r="BJ86" s="473">
        <v>0</v>
      </c>
      <c r="BK86" s="473">
        <v>0</v>
      </c>
      <c r="BL86" s="473">
        <v>0</v>
      </c>
      <c r="BM86" s="473">
        <v>0</v>
      </c>
      <c r="BN86" s="473">
        <v>0</v>
      </c>
      <c r="BO86" s="473">
        <v>0</v>
      </c>
      <c r="BP86" s="473">
        <v>0</v>
      </c>
      <c r="BQ86" s="473">
        <v>0</v>
      </c>
      <c r="BR86" s="473">
        <v>0</v>
      </c>
      <c r="BS86" s="473">
        <v>0</v>
      </c>
      <c r="BT86" s="473">
        <v>0</v>
      </c>
      <c r="BU86" s="473">
        <v>0</v>
      </c>
      <c r="BW86" s="473" t="s">
        <v>338</v>
      </c>
      <c r="BX86" s="473">
        <v>0</v>
      </c>
      <c r="BY86" s="473">
        <v>0</v>
      </c>
      <c r="BZ86" s="473">
        <v>0</v>
      </c>
      <c r="CA86" s="473">
        <v>0</v>
      </c>
      <c r="CB86" s="473">
        <v>0</v>
      </c>
      <c r="CC86" s="473">
        <v>0</v>
      </c>
      <c r="CD86" s="473">
        <v>0</v>
      </c>
      <c r="CE86" s="473">
        <v>0</v>
      </c>
      <c r="CF86" s="473">
        <v>0</v>
      </c>
      <c r="CG86" s="473">
        <v>0</v>
      </c>
      <c r="CH86" s="473">
        <v>0</v>
      </c>
      <c r="CI86" s="473">
        <v>0</v>
      </c>
      <c r="CJ86" s="473">
        <v>0</v>
      </c>
      <c r="CK86" s="473">
        <v>0</v>
      </c>
      <c r="CL86" s="473">
        <v>0</v>
      </c>
      <c r="CM86" s="473">
        <v>0</v>
      </c>
      <c r="CN86" s="473">
        <v>0</v>
      </c>
      <c r="CO86" s="473">
        <v>0</v>
      </c>
      <c r="CP86" s="473">
        <v>0</v>
      </c>
      <c r="CQ86" s="473">
        <v>0</v>
      </c>
      <c r="CR86" s="473">
        <v>0</v>
      </c>
      <c r="CS86" s="473">
        <v>0</v>
      </c>
      <c r="CT86" s="473">
        <v>0</v>
      </c>
      <c r="CU86" s="473">
        <v>0</v>
      </c>
      <c r="CV86" s="473">
        <v>0</v>
      </c>
      <c r="CW86" s="473">
        <v>0</v>
      </c>
      <c r="CX86" s="473">
        <v>0</v>
      </c>
      <c r="CY86" s="473">
        <v>0</v>
      </c>
      <c r="CZ86" s="473">
        <v>0</v>
      </c>
      <c r="DA86" s="473">
        <v>0</v>
      </c>
      <c r="DB86" s="473">
        <v>0</v>
      </c>
      <c r="DC86" s="473">
        <v>0</v>
      </c>
      <c r="DD86" s="473">
        <v>0</v>
      </c>
      <c r="DE86" s="473">
        <v>0</v>
      </c>
      <c r="DF86" s="473">
        <v>0</v>
      </c>
    </row>
    <row r="87" spans="1:110" ht="12.75" hidden="1" customHeight="1" outlineLevel="1" x14ac:dyDescent="0.2">
      <c r="A87" s="473" t="s">
        <v>339</v>
      </c>
      <c r="B87" s="473">
        <v>0</v>
      </c>
      <c r="C87" s="473">
        <v>0</v>
      </c>
      <c r="D87" s="473">
        <v>0</v>
      </c>
      <c r="E87" s="473">
        <v>0</v>
      </c>
      <c r="F87" s="473">
        <v>0</v>
      </c>
      <c r="G87" s="473">
        <v>0</v>
      </c>
      <c r="H87" s="473">
        <v>0</v>
      </c>
      <c r="I87" s="473">
        <v>0</v>
      </c>
      <c r="J87" s="473">
        <v>0</v>
      </c>
      <c r="K87" s="473">
        <v>0</v>
      </c>
      <c r="L87" s="473">
        <v>0</v>
      </c>
      <c r="M87" s="473">
        <v>0</v>
      </c>
      <c r="N87" s="473">
        <v>0</v>
      </c>
      <c r="O87" s="473">
        <v>0</v>
      </c>
      <c r="P87" s="473">
        <v>0</v>
      </c>
      <c r="Q87" s="473">
        <v>0</v>
      </c>
      <c r="R87" s="473">
        <v>0</v>
      </c>
      <c r="S87" s="473">
        <v>0</v>
      </c>
      <c r="T87" s="473">
        <v>0</v>
      </c>
      <c r="U87" s="473">
        <v>0</v>
      </c>
      <c r="V87" s="473">
        <v>0</v>
      </c>
      <c r="W87" s="473">
        <v>0</v>
      </c>
      <c r="X87" s="473">
        <v>0</v>
      </c>
      <c r="Y87" s="473">
        <v>0</v>
      </c>
      <c r="Z87" s="473">
        <v>0</v>
      </c>
      <c r="AA87" s="473">
        <v>0</v>
      </c>
      <c r="AB87" s="473">
        <v>0</v>
      </c>
      <c r="AC87" s="473">
        <v>0</v>
      </c>
      <c r="AD87" s="473">
        <v>0</v>
      </c>
      <c r="AE87" s="473">
        <v>0</v>
      </c>
      <c r="AF87" s="473">
        <v>0</v>
      </c>
      <c r="AG87" s="473">
        <v>0</v>
      </c>
      <c r="AH87" s="473">
        <v>0</v>
      </c>
      <c r="AI87" s="473">
        <v>0</v>
      </c>
      <c r="AJ87" s="473">
        <v>0</v>
      </c>
      <c r="AL87" s="473" t="s">
        <v>339</v>
      </c>
      <c r="AM87" s="473">
        <v>0</v>
      </c>
      <c r="AN87" s="473">
        <v>0</v>
      </c>
      <c r="AO87" s="473">
        <v>0</v>
      </c>
      <c r="AP87" s="473">
        <v>0</v>
      </c>
      <c r="AQ87" s="473">
        <v>0</v>
      </c>
      <c r="AR87" s="473">
        <v>0</v>
      </c>
      <c r="AS87" s="473">
        <v>0</v>
      </c>
      <c r="AT87" s="473">
        <v>0</v>
      </c>
      <c r="AU87" s="473">
        <v>0</v>
      </c>
      <c r="AV87" s="473">
        <v>0</v>
      </c>
      <c r="AW87" s="473">
        <v>0</v>
      </c>
      <c r="AX87" s="473">
        <v>0</v>
      </c>
      <c r="AY87" s="473">
        <v>0</v>
      </c>
      <c r="AZ87" s="473">
        <v>0</v>
      </c>
      <c r="BA87" s="473">
        <v>0</v>
      </c>
      <c r="BB87" s="473">
        <v>0</v>
      </c>
      <c r="BC87" s="473">
        <v>0</v>
      </c>
      <c r="BD87" s="473">
        <v>0</v>
      </c>
      <c r="BE87" s="473">
        <v>0</v>
      </c>
      <c r="BF87" s="473">
        <v>0</v>
      </c>
      <c r="BG87" s="473">
        <v>0</v>
      </c>
      <c r="BH87" s="473">
        <v>0</v>
      </c>
      <c r="BI87" s="473">
        <v>0</v>
      </c>
      <c r="BJ87" s="473">
        <v>0</v>
      </c>
      <c r="BK87" s="473">
        <v>0</v>
      </c>
      <c r="BL87" s="473">
        <v>0</v>
      </c>
      <c r="BM87" s="473">
        <v>0</v>
      </c>
      <c r="BN87" s="473">
        <v>0</v>
      </c>
      <c r="BO87" s="473">
        <v>0</v>
      </c>
      <c r="BP87" s="473">
        <v>0</v>
      </c>
      <c r="BQ87" s="473">
        <v>0</v>
      </c>
      <c r="BR87" s="473">
        <v>0</v>
      </c>
      <c r="BS87" s="473">
        <v>0</v>
      </c>
      <c r="BT87" s="473">
        <v>0</v>
      </c>
      <c r="BU87" s="473">
        <v>0</v>
      </c>
      <c r="BW87" s="473" t="s">
        <v>339</v>
      </c>
      <c r="BX87" s="473">
        <v>0</v>
      </c>
      <c r="BY87" s="473">
        <v>0</v>
      </c>
      <c r="BZ87" s="473">
        <v>0</v>
      </c>
      <c r="CA87" s="473">
        <v>0</v>
      </c>
      <c r="CB87" s="473">
        <v>0</v>
      </c>
      <c r="CC87" s="473">
        <v>0</v>
      </c>
      <c r="CD87" s="473">
        <v>0</v>
      </c>
      <c r="CE87" s="473">
        <v>0</v>
      </c>
      <c r="CF87" s="473">
        <v>0</v>
      </c>
      <c r="CG87" s="473">
        <v>0</v>
      </c>
      <c r="CH87" s="473">
        <v>0</v>
      </c>
      <c r="CI87" s="473">
        <v>0</v>
      </c>
      <c r="CJ87" s="473">
        <v>0</v>
      </c>
      <c r="CK87" s="473">
        <v>0</v>
      </c>
      <c r="CL87" s="473">
        <v>0</v>
      </c>
      <c r="CM87" s="473">
        <v>0</v>
      </c>
      <c r="CN87" s="473">
        <v>0</v>
      </c>
      <c r="CO87" s="473">
        <v>0</v>
      </c>
      <c r="CP87" s="473">
        <v>0</v>
      </c>
      <c r="CQ87" s="473">
        <v>0</v>
      </c>
      <c r="CR87" s="473">
        <v>0</v>
      </c>
      <c r="CS87" s="473">
        <v>0</v>
      </c>
      <c r="CT87" s="473">
        <v>0</v>
      </c>
      <c r="CU87" s="473">
        <v>0</v>
      </c>
      <c r="CV87" s="473">
        <v>0</v>
      </c>
      <c r="CW87" s="473">
        <v>0</v>
      </c>
      <c r="CX87" s="473">
        <v>0</v>
      </c>
      <c r="CY87" s="473">
        <v>0</v>
      </c>
      <c r="CZ87" s="473">
        <v>0</v>
      </c>
      <c r="DA87" s="473">
        <v>0</v>
      </c>
      <c r="DB87" s="473">
        <v>0</v>
      </c>
      <c r="DC87" s="473">
        <v>0</v>
      </c>
      <c r="DD87" s="473">
        <v>0</v>
      </c>
      <c r="DE87" s="473">
        <v>0</v>
      </c>
      <c r="DF87" s="473">
        <v>0</v>
      </c>
    </row>
    <row r="88" spans="1:110" ht="12.75" hidden="1" customHeight="1" outlineLevel="1" x14ac:dyDescent="0.2">
      <c r="A88" s="473" t="s">
        <v>340</v>
      </c>
      <c r="B88" s="473">
        <v>0</v>
      </c>
      <c r="C88" s="473">
        <v>0</v>
      </c>
      <c r="D88" s="473">
        <v>0</v>
      </c>
      <c r="E88" s="473">
        <v>0</v>
      </c>
      <c r="F88" s="473">
        <v>0</v>
      </c>
      <c r="G88" s="473">
        <v>0</v>
      </c>
      <c r="H88" s="473">
        <v>0</v>
      </c>
      <c r="I88" s="473">
        <v>0</v>
      </c>
      <c r="J88" s="473">
        <v>0</v>
      </c>
      <c r="K88" s="473">
        <v>0</v>
      </c>
      <c r="L88" s="473">
        <v>0</v>
      </c>
      <c r="M88" s="473">
        <v>0</v>
      </c>
      <c r="N88" s="473">
        <v>0</v>
      </c>
      <c r="O88" s="473">
        <v>0</v>
      </c>
      <c r="P88" s="473">
        <v>0</v>
      </c>
      <c r="Q88" s="473">
        <v>0</v>
      </c>
      <c r="R88" s="473">
        <v>0</v>
      </c>
      <c r="S88" s="473">
        <v>0</v>
      </c>
      <c r="T88" s="473">
        <v>0</v>
      </c>
      <c r="U88" s="473">
        <v>0</v>
      </c>
      <c r="V88" s="473">
        <v>0</v>
      </c>
      <c r="W88" s="473">
        <v>0</v>
      </c>
      <c r="X88" s="473">
        <v>0</v>
      </c>
      <c r="Y88" s="473">
        <v>0</v>
      </c>
      <c r="Z88" s="473">
        <v>0</v>
      </c>
      <c r="AA88" s="473">
        <v>0</v>
      </c>
      <c r="AB88" s="473">
        <v>0</v>
      </c>
      <c r="AC88" s="473">
        <v>0</v>
      </c>
      <c r="AD88" s="473">
        <v>0</v>
      </c>
      <c r="AE88" s="473">
        <v>0</v>
      </c>
      <c r="AF88" s="473">
        <v>0</v>
      </c>
      <c r="AG88" s="473">
        <v>0</v>
      </c>
      <c r="AH88" s="473">
        <v>0</v>
      </c>
      <c r="AI88" s="473">
        <v>0</v>
      </c>
      <c r="AJ88" s="473">
        <v>0</v>
      </c>
      <c r="AL88" s="473" t="s">
        <v>340</v>
      </c>
      <c r="AM88" s="473">
        <v>0</v>
      </c>
      <c r="AN88" s="473">
        <v>0</v>
      </c>
      <c r="AO88" s="473">
        <v>0</v>
      </c>
      <c r="AP88" s="473">
        <v>0</v>
      </c>
      <c r="AQ88" s="473">
        <v>0</v>
      </c>
      <c r="AR88" s="473">
        <v>0</v>
      </c>
      <c r="AS88" s="473">
        <v>0</v>
      </c>
      <c r="AT88" s="473">
        <v>0</v>
      </c>
      <c r="AU88" s="473">
        <v>0</v>
      </c>
      <c r="AV88" s="473">
        <v>0</v>
      </c>
      <c r="AW88" s="473">
        <v>0</v>
      </c>
      <c r="AX88" s="473">
        <v>0</v>
      </c>
      <c r="AY88" s="473">
        <v>0</v>
      </c>
      <c r="AZ88" s="473">
        <v>0</v>
      </c>
      <c r="BA88" s="473">
        <v>0</v>
      </c>
      <c r="BB88" s="473">
        <v>0</v>
      </c>
      <c r="BC88" s="473">
        <v>0</v>
      </c>
      <c r="BD88" s="473">
        <v>0</v>
      </c>
      <c r="BE88" s="473">
        <v>0</v>
      </c>
      <c r="BF88" s="473">
        <v>0</v>
      </c>
      <c r="BG88" s="473">
        <v>0</v>
      </c>
      <c r="BH88" s="473">
        <v>0</v>
      </c>
      <c r="BI88" s="473">
        <v>0</v>
      </c>
      <c r="BJ88" s="473">
        <v>0</v>
      </c>
      <c r="BK88" s="473">
        <v>0</v>
      </c>
      <c r="BL88" s="473">
        <v>0</v>
      </c>
      <c r="BM88" s="473">
        <v>0</v>
      </c>
      <c r="BN88" s="473">
        <v>0</v>
      </c>
      <c r="BO88" s="473">
        <v>0</v>
      </c>
      <c r="BP88" s="473">
        <v>0</v>
      </c>
      <c r="BQ88" s="473">
        <v>0</v>
      </c>
      <c r="BR88" s="473">
        <v>0</v>
      </c>
      <c r="BS88" s="473">
        <v>0</v>
      </c>
      <c r="BT88" s="473">
        <v>0</v>
      </c>
      <c r="BU88" s="473">
        <v>0</v>
      </c>
      <c r="BW88" s="473" t="s">
        <v>340</v>
      </c>
      <c r="BX88" s="473">
        <v>0</v>
      </c>
      <c r="BY88" s="473">
        <v>0</v>
      </c>
      <c r="BZ88" s="473">
        <v>0</v>
      </c>
      <c r="CA88" s="473">
        <v>0</v>
      </c>
      <c r="CB88" s="473">
        <v>0</v>
      </c>
      <c r="CC88" s="473">
        <v>0</v>
      </c>
      <c r="CD88" s="473">
        <v>0</v>
      </c>
      <c r="CE88" s="473">
        <v>0</v>
      </c>
      <c r="CF88" s="473">
        <v>0</v>
      </c>
      <c r="CG88" s="473">
        <v>0</v>
      </c>
      <c r="CH88" s="473">
        <v>0</v>
      </c>
      <c r="CI88" s="473">
        <v>0</v>
      </c>
      <c r="CJ88" s="473">
        <v>0</v>
      </c>
      <c r="CK88" s="473">
        <v>0</v>
      </c>
      <c r="CL88" s="473">
        <v>0</v>
      </c>
      <c r="CM88" s="473">
        <v>0</v>
      </c>
      <c r="CN88" s="473">
        <v>0</v>
      </c>
      <c r="CO88" s="473">
        <v>0</v>
      </c>
      <c r="CP88" s="473">
        <v>0</v>
      </c>
      <c r="CQ88" s="473">
        <v>0</v>
      </c>
      <c r="CR88" s="473">
        <v>0</v>
      </c>
      <c r="CS88" s="473">
        <v>0</v>
      </c>
      <c r="CT88" s="473">
        <v>0</v>
      </c>
      <c r="CU88" s="473">
        <v>0</v>
      </c>
      <c r="CV88" s="473">
        <v>0</v>
      </c>
      <c r="CW88" s="473">
        <v>0</v>
      </c>
      <c r="CX88" s="473">
        <v>0</v>
      </c>
      <c r="CY88" s="473">
        <v>0</v>
      </c>
      <c r="CZ88" s="473">
        <v>0</v>
      </c>
      <c r="DA88" s="473">
        <v>0</v>
      </c>
      <c r="DB88" s="473">
        <v>0</v>
      </c>
      <c r="DC88" s="473">
        <v>0</v>
      </c>
      <c r="DD88" s="473">
        <v>0</v>
      </c>
      <c r="DE88" s="473">
        <v>0</v>
      </c>
      <c r="DF88" s="473">
        <v>0</v>
      </c>
    </row>
    <row r="89" spans="1:110" ht="12.75" hidden="1" customHeight="1" outlineLevel="1" x14ac:dyDescent="0.2">
      <c r="A89" s="473" t="s">
        <v>341</v>
      </c>
      <c r="B89" s="473">
        <v>0</v>
      </c>
      <c r="C89" s="473">
        <v>0</v>
      </c>
      <c r="D89" s="473">
        <v>0</v>
      </c>
      <c r="E89" s="473">
        <v>0</v>
      </c>
      <c r="F89" s="473">
        <v>0</v>
      </c>
      <c r="G89" s="473">
        <v>0</v>
      </c>
      <c r="H89" s="473">
        <v>0</v>
      </c>
      <c r="I89" s="473">
        <v>0</v>
      </c>
      <c r="J89" s="473">
        <v>0</v>
      </c>
      <c r="K89" s="473">
        <v>0</v>
      </c>
      <c r="L89" s="473">
        <v>0</v>
      </c>
      <c r="M89" s="473">
        <v>0</v>
      </c>
      <c r="N89" s="473">
        <v>0</v>
      </c>
      <c r="O89" s="473">
        <v>0</v>
      </c>
      <c r="P89" s="473">
        <v>0</v>
      </c>
      <c r="Q89" s="473">
        <v>0</v>
      </c>
      <c r="R89" s="473">
        <v>0</v>
      </c>
      <c r="S89" s="473">
        <v>0</v>
      </c>
      <c r="T89" s="473">
        <v>0</v>
      </c>
      <c r="U89" s="473">
        <v>0</v>
      </c>
      <c r="V89" s="473">
        <v>0</v>
      </c>
      <c r="W89" s="473">
        <v>0</v>
      </c>
      <c r="X89" s="473">
        <v>0</v>
      </c>
      <c r="Y89" s="473">
        <v>0</v>
      </c>
      <c r="Z89" s="473">
        <v>0</v>
      </c>
      <c r="AA89" s="473">
        <v>0</v>
      </c>
      <c r="AB89" s="473">
        <v>0</v>
      </c>
      <c r="AC89" s="473">
        <v>0</v>
      </c>
      <c r="AD89" s="473">
        <v>0</v>
      </c>
      <c r="AE89" s="473">
        <v>0</v>
      </c>
      <c r="AF89" s="473">
        <v>0</v>
      </c>
      <c r="AG89" s="473">
        <v>0</v>
      </c>
      <c r="AH89" s="473">
        <v>0</v>
      </c>
      <c r="AI89" s="473">
        <v>0</v>
      </c>
      <c r="AJ89" s="473">
        <v>0</v>
      </c>
      <c r="AL89" s="473" t="s">
        <v>341</v>
      </c>
      <c r="AM89" s="473">
        <v>0</v>
      </c>
      <c r="AN89" s="473">
        <v>0</v>
      </c>
      <c r="AO89" s="473">
        <v>0</v>
      </c>
      <c r="AP89" s="473">
        <v>0</v>
      </c>
      <c r="AQ89" s="473">
        <v>0</v>
      </c>
      <c r="AR89" s="473">
        <v>0</v>
      </c>
      <c r="AS89" s="473">
        <v>0</v>
      </c>
      <c r="AT89" s="473">
        <v>0</v>
      </c>
      <c r="AU89" s="473">
        <v>0</v>
      </c>
      <c r="AV89" s="473">
        <v>0</v>
      </c>
      <c r="AW89" s="473">
        <v>0</v>
      </c>
      <c r="AX89" s="473">
        <v>0</v>
      </c>
      <c r="AY89" s="473">
        <v>0</v>
      </c>
      <c r="AZ89" s="473">
        <v>0</v>
      </c>
      <c r="BA89" s="473">
        <v>0</v>
      </c>
      <c r="BB89" s="473">
        <v>0</v>
      </c>
      <c r="BC89" s="473">
        <v>0</v>
      </c>
      <c r="BD89" s="473">
        <v>0</v>
      </c>
      <c r="BE89" s="473">
        <v>0</v>
      </c>
      <c r="BF89" s="473">
        <v>0</v>
      </c>
      <c r="BG89" s="473">
        <v>0</v>
      </c>
      <c r="BH89" s="473">
        <v>0</v>
      </c>
      <c r="BI89" s="473">
        <v>0</v>
      </c>
      <c r="BJ89" s="473">
        <v>0</v>
      </c>
      <c r="BK89" s="473">
        <v>0</v>
      </c>
      <c r="BL89" s="473">
        <v>0</v>
      </c>
      <c r="BM89" s="473">
        <v>0</v>
      </c>
      <c r="BN89" s="473">
        <v>0</v>
      </c>
      <c r="BO89" s="473">
        <v>0</v>
      </c>
      <c r="BP89" s="473">
        <v>0</v>
      </c>
      <c r="BQ89" s="473">
        <v>0</v>
      </c>
      <c r="BR89" s="473">
        <v>0</v>
      </c>
      <c r="BS89" s="473">
        <v>0</v>
      </c>
      <c r="BT89" s="473">
        <v>0</v>
      </c>
      <c r="BU89" s="473">
        <v>0</v>
      </c>
      <c r="BW89" s="473" t="s">
        <v>341</v>
      </c>
      <c r="BX89" s="473">
        <v>0</v>
      </c>
      <c r="BY89" s="473">
        <v>0</v>
      </c>
      <c r="BZ89" s="473">
        <v>0</v>
      </c>
      <c r="CA89" s="473">
        <v>0</v>
      </c>
      <c r="CB89" s="473">
        <v>0</v>
      </c>
      <c r="CC89" s="473">
        <v>0</v>
      </c>
      <c r="CD89" s="473">
        <v>0</v>
      </c>
      <c r="CE89" s="473">
        <v>0</v>
      </c>
      <c r="CF89" s="473">
        <v>0</v>
      </c>
      <c r="CG89" s="473">
        <v>0</v>
      </c>
      <c r="CH89" s="473">
        <v>0</v>
      </c>
      <c r="CI89" s="473">
        <v>0</v>
      </c>
      <c r="CJ89" s="473">
        <v>0</v>
      </c>
      <c r="CK89" s="473">
        <v>0</v>
      </c>
      <c r="CL89" s="473">
        <v>0</v>
      </c>
      <c r="CM89" s="473">
        <v>0</v>
      </c>
      <c r="CN89" s="473">
        <v>0</v>
      </c>
      <c r="CO89" s="473">
        <v>0</v>
      </c>
      <c r="CP89" s="473">
        <v>0</v>
      </c>
      <c r="CQ89" s="473">
        <v>0</v>
      </c>
      <c r="CR89" s="473">
        <v>0</v>
      </c>
      <c r="CS89" s="473">
        <v>0</v>
      </c>
      <c r="CT89" s="473">
        <v>0</v>
      </c>
      <c r="CU89" s="473">
        <v>0</v>
      </c>
      <c r="CV89" s="473">
        <v>0</v>
      </c>
      <c r="CW89" s="473">
        <v>0</v>
      </c>
      <c r="CX89" s="473">
        <v>0</v>
      </c>
      <c r="CY89" s="473">
        <v>0</v>
      </c>
      <c r="CZ89" s="473">
        <v>0</v>
      </c>
      <c r="DA89" s="473">
        <v>0</v>
      </c>
      <c r="DB89" s="473">
        <v>0</v>
      </c>
      <c r="DC89" s="473">
        <v>0</v>
      </c>
      <c r="DD89" s="473">
        <v>0</v>
      </c>
      <c r="DE89" s="473">
        <v>0</v>
      </c>
      <c r="DF89" s="473">
        <v>0</v>
      </c>
    </row>
    <row r="90" spans="1:110" ht="12.75" hidden="1" customHeight="1" outlineLevel="1" x14ac:dyDescent="0.2">
      <c r="A90" s="473" t="s">
        <v>342</v>
      </c>
      <c r="B90" s="473">
        <v>0</v>
      </c>
      <c r="C90" s="473">
        <v>0</v>
      </c>
      <c r="D90" s="473">
        <v>0</v>
      </c>
      <c r="E90" s="473">
        <v>0</v>
      </c>
      <c r="F90" s="473">
        <v>0</v>
      </c>
      <c r="G90" s="473">
        <v>0</v>
      </c>
      <c r="H90" s="473">
        <v>0</v>
      </c>
      <c r="I90" s="473">
        <v>0</v>
      </c>
      <c r="J90" s="473">
        <v>0</v>
      </c>
      <c r="K90" s="473">
        <v>0</v>
      </c>
      <c r="L90" s="473">
        <v>0</v>
      </c>
      <c r="M90" s="473">
        <v>0</v>
      </c>
      <c r="N90" s="473">
        <v>0</v>
      </c>
      <c r="O90" s="473">
        <v>0</v>
      </c>
      <c r="P90" s="473">
        <v>0</v>
      </c>
      <c r="Q90" s="473">
        <v>0</v>
      </c>
      <c r="R90" s="473">
        <v>0</v>
      </c>
      <c r="S90" s="473">
        <v>0</v>
      </c>
      <c r="T90" s="473">
        <v>0</v>
      </c>
      <c r="U90" s="473">
        <v>0</v>
      </c>
      <c r="V90" s="473">
        <v>0</v>
      </c>
      <c r="W90" s="473">
        <v>0</v>
      </c>
      <c r="X90" s="473">
        <v>0</v>
      </c>
      <c r="Y90" s="473">
        <v>0</v>
      </c>
      <c r="Z90" s="473">
        <v>0</v>
      </c>
      <c r="AA90" s="473">
        <v>0</v>
      </c>
      <c r="AB90" s="473">
        <v>0</v>
      </c>
      <c r="AC90" s="473">
        <v>0</v>
      </c>
      <c r="AD90" s="473">
        <v>0</v>
      </c>
      <c r="AE90" s="473">
        <v>0</v>
      </c>
      <c r="AF90" s="473">
        <v>0</v>
      </c>
      <c r="AG90" s="473">
        <v>0</v>
      </c>
      <c r="AH90" s="473">
        <v>0</v>
      </c>
      <c r="AI90" s="473">
        <v>0</v>
      </c>
      <c r="AJ90" s="473">
        <v>0</v>
      </c>
      <c r="AL90" s="473" t="s">
        <v>342</v>
      </c>
      <c r="AM90" s="473">
        <v>0</v>
      </c>
      <c r="AN90" s="473">
        <v>0</v>
      </c>
      <c r="AO90" s="473">
        <v>0</v>
      </c>
      <c r="AP90" s="473">
        <v>0</v>
      </c>
      <c r="AQ90" s="473">
        <v>0</v>
      </c>
      <c r="AR90" s="473">
        <v>0</v>
      </c>
      <c r="AS90" s="473">
        <v>0</v>
      </c>
      <c r="AT90" s="473">
        <v>0</v>
      </c>
      <c r="AU90" s="473">
        <v>0</v>
      </c>
      <c r="AV90" s="473">
        <v>0</v>
      </c>
      <c r="AW90" s="473">
        <v>0</v>
      </c>
      <c r="AX90" s="473">
        <v>0</v>
      </c>
      <c r="AY90" s="473">
        <v>0</v>
      </c>
      <c r="AZ90" s="473">
        <v>0</v>
      </c>
      <c r="BA90" s="473">
        <v>0</v>
      </c>
      <c r="BB90" s="473">
        <v>0</v>
      </c>
      <c r="BC90" s="473">
        <v>0</v>
      </c>
      <c r="BD90" s="473">
        <v>0</v>
      </c>
      <c r="BE90" s="473">
        <v>0</v>
      </c>
      <c r="BF90" s="473">
        <v>0</v>
      </c>
      <c r="BG90" s="473">
        <v>0</v>
      </c>
      <c r="BH90" s="473">
        <v>0</v>
      </c>
      <c r="BI90" s="473">
        <v>0</v>
      </c>
      <c r="BJ90" s="473">
        <v>0</v>
      </c>
      <c r="BK90" s="473">
        <v>0</v>
      </c>
      <c r="BL90" s="473">
        <v>0</v>
      </c>
      <c r="BM90" s="473">
        <v>0</v>
      </c>
      <c r="BN90" s="473">
        <v>0</v>
      </c>
      <c r="BO90" s="473">
        <v>0</v>
      </c>
      <c r="BP90" s="473">
        <v>0</v>
      </c>
      <c r="BQ90" s="473">
        <v>0</v>
      </c>
      <c r="BR90" s="473">
        <v>0</v>
      </c>
      <c r="BS90" s="473">
        <v>0</v>
      </c>
      <c r="BT90" s="473">
        <v>0</v>
      </c>
      <c r="BU90" s="473">
        <v>0</v>
      </c>
      <c r="BW90" s="473" t="s">
        <v>342</v>
      </c>
      <c r="BX90" s="473">
        <v>0</v>
      </c>
      <c r="BY90" s="473">
        <v>0</v>
      </c>
      <c r="BZ90" s="473">
        <v>0</v>
      </c>
      <c r="CA90" s="473">
        <v>0</v>
      </c>
      <c r="CB90" s="473">
        <v>0</v>
      </c>
      <c r="CC90" s="473">
        <v>0</v>
      </c>
      <c r="CD90" s="473">
        <v>0</v>
      </c>
      <c r="CE90" s="473">
        <v>0</v>
      </c>
      <c r="CF90" s="473">
        <v>0</v>
      </c>
      <c r="CG90" s="473">
        <v>0</v>
      </c>
      <c r="CH90" s="473">
        <v>0</v>
      </c>
      <c r="CI90" s="473">
        <v>0</v>
      </c>
      <c r="CJ90" s="473">
        <v>0</v>
      </c>
      <c r="CK90" s="473">
        <v>0</v>
      </c>
      <c r="CL90" s="473">
        <v>0</v>
      </c>
      <c r="CM90" s="473">
        <v>0</v>
      </c>
      <c r="CN90" s="473">
        <v>0</v>
      </c>
      <c r="CO90" s="473">
        <v>0</v>
      </c>
      <c r="CP90" s="473">
        <v>0</v>
      </c>
      <c r="CQ90" s="473">
        <v>0</v>
      </c>
      <c r="CR90" s="473">
        <v>0</v>
      </c>
      <c r="CS90" s="473">
        <v>0</v>
      </c>
      <c r="CT90" s="473">
        <v>0</v>
      </c>
      <c r="CU90" s="473">
        <v>0</v>
      </c>
      <c r="CV90" s="473">
        <v>0</v>
      </c>
      <c r="CW90" s="473">
        <v>0</v>
      </c>
      <c r="CX90" s="473">
        <v>0</v>
      </c>
      <c r="CY90" s="473">
        <v>0</v>
      </c>
      <c r="CZ90" s="473">
        <v>0</v>
      </c>
      <c r="DA90" s="473">
        <v>0</v>
      </c>
      <c r="DB90" s="473">
        <v>0</v>
      </c>
      <c r="DC90" s="473">
        <v>0</v>
      </c>
      <c r="DD90" s="473">
        <v>0</v>
      </c>
      <c r="DE90" s="473">
        <v>0</v>
      </c>
      <c r="DF90" s="473">
        <v>0</v>
      </c>
    </row>
    <row r="91" spans="1:110" ht="12.75" hidden="1" customHeight="1" outlineLevel="1" x14ac:dyDescent="0.2">
      <c r="A91" s="473" t="s">
        <v>343</v>
      </c>
      <c r="B91" s="473">
        <v>0</v>
      </c>
      <c r="C91" s="473">
        <v>0</v>
      </c>
      <c r="D91" s="473">
        <v>0</v>
      </c>
      <c r="E91" s="473">
        <v>0</v>
      </c>
      <c r="F91" s="473">
        <v>0</v>
      </c>
      <c r="G91" s="473">
        <v>0</v>
      </c>
      <c r="H91" s="473">
        <v>0</v>
      </c>
      <c r="I91" s="473">
        <v>0</v>
      </c>
      <c r="J91" s="473">
        <v>0</v>
      </c>
      <c r="K91" s="473">
        <v>0</v>
      </c>
      <c r="L91" s="473">
        <v>0</v>
      </c>
      <c r="M91" s="473">
        <v>0</v>
      </c>
      <c r="N91" s="473">
        <v>0</v>
      </c>
      <c r="O91" s="473">
        <v>0</v>
      </c>
      <c r="P91" s="473">
        <v>0</v>
      </c>
      <c r="Q91" s="473">
        <v>0</v>
      </c>
      <c r="R91" s="473">
        <v>0</v>
      </c>
      <c r="S91" s="473">
        <v>0</v>
      </c>
      <c r="T91" s="473">
        <v>0</v>
      </c>
      <c r="U91" s="473">
        <v>0</v>
      </c>
      <c r="V91" s="473">
        <v>0</v>
      </c>
      <c r="W91" s="473">
        <v>0</v>
      </c>
      <c r="X91" s="473">
        <v>0</v>
      </c>
      <c r="Y91" s="473">
        <v>0</v>
      </c>
      <c r="Z91" s="473">
        <v>0</v>
      </c>
      <c r="AA91" s="473">
        <v>0</v>
      </c>
      <c r="AB91" s="473">
        <v>0</v>
      </c>
      <c r="AC91" s="473">
        <v>0</v>
      </c>
      <c r="AD91" s="473">
        <v>0</v>
      </c>
      <c r="AE91" s="473">
        <v>0</v>
      </c>
      <c r="AF91" s="473">
        <v>0</v>
      </c>
      <c r="AG91" s="473">
        <v>0</v>
      </c>
      <c r="AH91" s="473">
        <v>0</v>
      </c>
      <c r="AI91" s="473">
        <v>0</v>
      </c>
      <c r="AJ91" s="473">
        <v>0</v>
      </c>
      <c r="AL91" s="473" t="s">
        <v>343</v>
      </c>
      <c r="AM91" s="473">
        <v>0</v>
      </c>
      <c r="AN91" s="473">
        <v>0</v>
      </c>
      <c r="AO91" s="473">
        <v>0</v>
      </c>
      <c r="AP91" s="473">
        <v>0</v>
      </c>
      <c r="AQ91" s="473">
        <v>0</v>
      </c>
      <c r="AR91" s="473">
        <v>0</v>
      </c>
      <c r="AS91" s="473">
        <v>0</v>
      </c>
      <c r="AT91" s="473">
        <v>0</v>
      </c>
      <c r="AU91" s="473">
        <v>0</v>
      </c>
      <c r="AV91" s="473">
        <v>0</v>
      </c>
      <c r="AW91" s="473">
        <v>0</v>
      </c>
      <c r="AX91" s="473">
        <v>0</v>
      </c>
      <c r="AY91" s="473">
        <v>0</v>
      </c>
      <c r="AZ91" s="473">
        <v>0</v>
      </c>
      <c r="BA91" s="473">
        <v>0</v>
      </c>
      <c r="BB91" s="473">
        <v>0</v>
      </c>
      <c r="BC91" s="473">
        <v>0</v>
      </c>
      <c r="BD91" s="473">
        <v>0</v>
      </c>
      <c r="BE91" s="473">
        <v>0</v>
      </c>
      <c r="BF91" s="473">
        <v>0</v>
      </c>
      <c r="BG91" s="473">
        <v>0</v>
      </c>
      <c r="BH91" s="473">
        <v>0</v>
      </c>
      <c r="BI91" s="473">
        <v>0</v>
      </c>
      <c r="BJ91" s="473">
        <v>0</v>
      </c>
      <c r="BK91" s="473">
        <v>0</v>
      </c>
      <c r="BL91" s="473">
        <v>0</v>
      </c>
      <c r="BM91" s="473">
        <v>0</v>
      </c>
      <c r="BN91" s="473">
        <v>0</v>
      </c>
      <c r="BO91" s="473">
        <v>0</v>
      </c>
      <c r="BP91" s="473">
        <v>0</v>
      </c>
      <c r="BQ91" s="473">
        <v>0</v>
      </c>
      <c r="BR91" s="473">
        <v>0</v>
      </c>
      <c r="BS91" s="473">
        <v>0</v>
      </c>
      <c r="BT91" s="473">
        <v>0</v>
      </c>
      <c r="BU91" s="473">
        <v>0</v>
      </c>
      <c r="BW91" s="473" t="s">
        <v>343</v>
      </c>
      <c r="BX91" s="473">
        <v>0</v>
      </c>
      <c r="BY91" s="473">
        <v>0</v>
      </c>
      <c r="BZ91" s="473">
        <v>0</v>
      </c>
      <c r="CA91" s="473">
        <v>0</v>
      </c>
      <c r="CB91" s="473">
        <v>0</v>
      </c>
      <c r="CC91" s="473">
        <v>0</v>
      </c>
      <c r="CD91" s="473">
        <v>0</v>
      </c>
      <c r="CE91" s="473">
        <v>0</v>
      </c>
      <c r="CF91" s="473">
        <v>0</v>
      </c>
      <c r="CG91" s="473">
        <v>0</v>
      </c>
      <c r="CH91" s="473">
        <v>0</v>
      </c>
      <c r="CI91" s="473">
        <v>0</v>
      </c>
      <c r="CJ91" s="473">
        <v>0</v>
      </c>
      <c r="CK91" s="473">
        <v>0</v>
      </c>
      <c r="CL91" s="473">
        <v>0</v>
      </c>
      <c r="CM91" s="473">
        <v>0</v>
      </c>
      <c r="CN91" s="473">
        <v>0</v>
      </c>
      <c r="CO91" s="473">
        <v>0</v>
      </c>
      <c r="CP91" s="473">
        <v>0</v>
      </c>
      <c r="CQ91" s="473">
        <v>0</v>
      </c>
      <c r="CR91" s="473">
        <v>0</v>
      </c>
      <c r="CS91" s="473">
        <v>0</v>
      </c>
      <c r="CT91" s="473">
        <v>0</v>
      </c>
      <c r="CU91" s="473">
        <v>0</v>
      </c>
      <c r="CV91" s="473">
        <v>0</v>
      </c>
      <c r="CW91" s="473">
        <v>0</v>
      </c>
      <c r="CX91" s="473">
        <v>0</v>
      </c>
      <c r="CY91" s="473">
        <v>0</v>
      </c>
      <c r="CZ91" s="473">
        <v>0</v>
      </c>
      <c r="DA91" s="473">
        <v>0</v>
      </c>
      <c r="DB91" s="473">
        <v>0</v>
      </c>
      <c r="DC91" s="473">
        <v>0</v>
      </c>
      <c r="DD91" s="473">
        <v>0</v>
      </c>
      <c r="DE91" s="473">
        <v>0</v>
      </c>
      <c r="DF91" s="473">
        <v>0</v>
      </c>
    </row>
    <row r="92" spans="1:110" ht="12.75" hidden="1" customHeight="1" outlineLevel="1" x14ac:dyDescent="0.2">
      <c r="A92" s="473" t="s">
        <v>344</v>
      </c>
      <c r="B92" s="473">
        <v>0</v>
      </c>
      <c r="C92" s="473">
        <v>0</v>
      </c>
      <c r="D92" s="473">
        <v>0</v>
      </c>
      <c r="E92" s="473">
        <v>0</v>
      </c>
      <c r="F92" s="473">
        <v>0</v>
      </c>
      <c r="G92" s="473">
        <v>0</v>
      </c>
      <c r="H92" s="473">
        <v>0</v>
      </c>
      <c r="I92" s="473">
        <v>0</v>
      </c>
      <c r="J92" s="473">
        <v>0</v>
      </c>
      <c r="K92" s="473">
        <v>0</v>
      </c>
      <c r="L92" s="473">
        <v>0</v>
      </c>
      <c r="M92" s="473">
        <v>0</v>
      </c>
      <c r="N92" s="473">
        <v>0</v>
      </c>
      <c r="O92" s="473">
        <v>0</v>
      </c>
      <c r="P92" s="473">
        <v>0</v>
      </c>
      <c r="Q92" s="473">
        <v>0</v>
      </c>
      <c r="R92" s="473">
        <v>0</v>
      </c>
      <c r="S92" s="473">
        <v>0</v>
      </c>
      <c r="T92" s="473">
        <v>0</v>
      </c>
      <c r="U92" s="473">
        <v>0</v>
      </c>
      <c r="V92" s="473">
        <v>0</v>
      </c>
      <c r="W92" s="473">
        <v>0</v>
      </c>
      <c r="X92" s="473">
        <v>0</v>
      </c>
      <c r="Y92" s="473">
        <v>0</v>
      </c>
      <c r="Z92" s="473">
        <v>0</v>
      </c>
      <c r="AA92" s="473">
        <v>0</v>
      </c>
      <c r="AB92" s="473">
        <v>0</v>
      </c>
      <c r="AC92" s="473">
        <v>0</v>
      </c>
      <c r="AD92" s="473">
        <v>0</v>
      </c>
      <c r="AE92" s="473">
        <v>0</v>
      </c>
      <c r="AF92" s="473">
        <v>0</v>
      </c>
      <c r="AG92" s="473">
        <v>0</v>
      </c>
      <c r="AH92" s="473">
        <v>0</v>
      </c>
      <c r="AI92" s="473">
        <v>0</v>
      </c>
      <c r="AJ92" s="473">
        <v>0</v>
      </c>
      <c r="AL92" s="473" t="s">
        <v>344</v>
      </c>
      <c r="AM92" s="473">
        <v>0</v>
      </c>
      <c r="AN92" s="473">
        <v>0</v>
      </c>
      <c r="AO92" s="473">
        <v>0</v>
      </c>
      <c r="AP92" s="473">
        <v>0</v>
      </c>
      <c r="AQ92" s="473">
        <v>0</v>
      </c>
      <c r="AR92" s="473">
        <v>0</v>
      </c>
      <c r="AS92" s="473">
        <v>0</v>
      </c>
      <c r="AT92" s="473">
        <v>0</v>
      </c>
      <c r="AU92" s="473">
        <v>0</v>
      </c>
      <c r="AV92" s="473">
        <v>0</v>
      </c>
      <c r="AW92" s="473">
        <v>0</v>
      </c>
      <c r="AX92" s="473">
        <v>0</v>
      </c>
      <c r="AY92" s="473">
        <v>0</v>
      </c>
      <c r="AZ92" s="473">
        <v>0</v>
      </c>
      <c r="BA92" s="473">
        <v>0</v>
      </c>
      <c r="BB92" s="473">
        <v>0</v>
      </c>
      <c r="BC92" s="473">
        <v>0</v>
      </c>
      <c r="BD92" s="473">
        <v>0</v>
      </c>
      <c r="BE92" s="473">
        <v>0</v>
      </c>
      <c r="BF92" s="473">
        <v>0</v>
      </c>
      <c r="BG92" s="473">
        <v>0</v>
      </c>
      <c r="BH92" s="473">
        <v>0</v>
      </c>
      <c r="BI92" s="473">
        <v>0</v>
      </c>
      <c r="BJ92" s="473">
        <v>0</v>
      </c>
      <c r="BK92" s="473">
        <v>0</v>
      </c>
      <c r="BL92" s="473">
        <v>0</v>
      </c>
      <c r="BM92" s="473">
        <v>0</v>
      </c>
      <c r="BN92" s="473">
        <v>0</v>
      </c>
      <c r="BO92" s="473">
        <v>0</v>
      </c>
      <c r="BP92" s="473">
        <v>0</v>
      </c>
      <c r="BQ92" s="473">
        <v>0</v>
      </c>
      <c r="BR92" s="473">
        <v>0</v>
      </c>
      <c r="BS92" s="473">
        <v>0</v>
      </c>
      <c r="BT92" s="473">
        <v>0</v>
      </c>
      <c r="BU92" s="473">
        <v>0</v>
      </c>
      <c r="BW92" s="473" t="s">
        <v>344</v>
      </c>
      <c r="BX92" s="473">
        <v>0</v>
      </c>
      <c r="BY92" s="473">
        <v>0</v>
      </c>
      <c r="BZ92" s="473">
        <v>0</v>
      </c>
      <c r="CA92" s="473">
        <v>0</v>
      </c>
      <c r="CB92" s="473">
        <v>0</v>
      </c>
      <c r="CC92" s="473">
        <v>0</v>
      </c>
      <c r="CD92" s="473">
        <v>0</v>
      </c>
      <c r="CE92" s="473">
        <v>0</v>
      </c>
      <c r="CF92" s="473">
        <v>0</v>
      </c>
      <c r="CG92" s="473">
        <v>0</v>
      </c>
      <c r="CH92" s="473">
        <v>0</v>
      </c>
      <c r="CI92" s="473">
        <v>0</v>
      </c>
      <c r="CJ92" s="473">
        <v>0</v>
      </c>
      <c r="CK92" s="473">
        <v>0</v>
      </c>
      <c r="CL92" s="473">
        <v>0</v>
      </c>
      <c r="CM92" s="473">
        <v>0</v>
      </c>
      <c r="CN92" s="473">
        <v>0</v>
      </c>
      <c r="CO92" s="473">
        <v>0</v>
      </c>
      <c r="CP92" s="473">
        <v>0</v>
      </c>
      <c r="CQ92" s="473">
        <v>0</v>
      </c>
      <c r="CR92" s="473">
        <v>0</v>
      </c>
      <c r="CS92" s="473">
        <v>0</v>
      </c>
      <c r="CT92" s="473">
        <v>0</v>
      </c>
      <c r="CU92" s="473">
        <v>0</v>
      </c>
      <c r="CV92" s="473">
        <v>0</v>
      </c>
      <c r="CW92" s="473">
        <v>0</v>
      </c>
      <c r="CX92" s="473">
        <v>0</v>
      </c>
      <c r="CY92" s="473">
        <v>0</v>
      </c>
      <c r="CZ92" s="473">
        <v>0</v>
      </c>
      <c r="DA92" s="473">
        <v>0</v>
      </c>
      <c r="DB92" s="473">
        <v>0</v>
      </c>
      <c r="DC92" s="473">
        <v>0</v>
      </c>
      <c r="DD92" s="473">
        <v>0</v>
      </c>
      <c r="DE92" s="473">
        <v>0</v>
      </c>
      <c r="DF92" s="473">
        <v>0</v>
      </c>
    </row>
    <row r="93" spans="1:110" ht="12.75" hidden="1" customHeight="1" outlineLevel="1" x14ac:dyDescent="0.2">
      <c r="A93" s="473" t="s">
        <v>345</v>
      </c>
      <c r="B93" s="473">
        <v>0</v>
      </c>
      <c r="C93" s="473">
        <v>0</v>
      </c>
      <c r="D93" s="473">
        <v>0</v>
      </c>
      <c r="E93" s="473">
        <v>0</v>
      </c>
      <c r="F93" s="473">
        <v>0</v>
      </c>
      <c r="G93" s="473">
        <v>0</v>
      </c>
      <c r="H93" s="473">
        <v>0</v>
      </c>
      <c r="I93" s="473">
        <v>0</v>
      </c>
      <c r="J93" s="473">
        <v>0</v>
      </c>
      <c r="K93" s="473">
        <v>0</v>
      </c>
      <c r="L93" s="473">
        <v>0</v>
      </c>
      <c r="M93" s="473">
        <v>0</v>
      </c>
      <c r="N93" s="473">
        <v>0</v>
      </c>
      <c r="O93" s="473">
        <v>0</v>
      </c>
      <c r="P93" s="473">
        <v>0</v>
      </c>
      <c r="Q93" s="473">
        <v>0</v>
      </c>
      <c r="R93" s="473">
        <v>0</v>
      </c>
      <c r="S93" s="473">
        <v>0</v>
      </c>
      <c r="T93" s="473">
        <v>0</v>
      </c>
      <c r="U93" s="473">
        <v>0</v>
      </c>
      <c r="V93" s="473">
        <v>0</v>
      </c>
      <c r="W93" s="473">
        <v>0</v>
      </c>
      <c r="X93" s="473">
        <v>0</v>
      </c>
      <c r="Y93" s="473">
        <v>0</v>
      </c>
      <c r="Z93" s="473">
        <v>0</v>
      </c>
      <c r="AA93" s="473">
        <v>0</v>
      </c>
      <c r="AB93" s="473">
        <v>0</v>
      </c>
      <c r="AC93" s="473">
        <v>0</v>
      </c>
      <c r="AD93" s="473">
        <v>0</v>
      </c>
      <c r="AE93" s="473">
        <v>0</v>
      </c>
      <c r="AF93" s="473">
        <v>0</v>
      </c>
      <c r="AG93" s="473">
        <v>0</v>
      </c>
      <c r="AH93" s="473">
        <v>0</v>
      </c>
      <c r="AI93" s="473">
        <v>0</v>
      </c>
      <c r="AJ93" s="473">
        <v>0</v>
      </c>
      <c r="AL93" s="473" t="s">
        <v>345</v>
      </c>
      <c r="AM93" s="473">
        <v>0</v>
      </c>
      <c r="AN93" s="473">
        <v>0</v>
      </c>
      <c r="AO93" s="473">
        <v>0</v>
      </c>
      <c r="AP93" s="473">
        <v>0</v>
      </c>
      <c r="AQ93" s="473">
        <v>0</v>
      </c>
      <c r="AR93" s="473">
        <v>0</v>
      </c>
      <c r="AS93" s="473">
        <v>0</v>
      </c>
      <c r="AT93" s="473">
        <v>0</v>
      </c>
      <c r="AU93" s="473">
        <v>0</v>
      </c>
      <c r="AV93" s="473">
        <v>0</v>
      </c>
      <c r="AW93" s="473">
        <v>0</v>
      </c>
      <c r="AX93" s="473">
        <v>0</v>
      </c>
      <c r="AY93" s="473">
        <v>0</v>
      </c>
      <c r="AZ93" s="473">
        <v>0</v>
      </c>
      <c r="BA93" s="473">
        <v>0</v>
      </c>
      <c r="BB93" s="473">
        <v>0</v>
      </c>
      <c r="BC93" s="473">
        <v>0</v>
      </c>
      <c r="BD93" s="473">
        <v>0</v>
      </c>
      <c r="BE93" s="473">
        <v>0</v>
      </c>
      <c r="BF93" s="473">
        <v>0</v>
      </c>
      <c r="BG93" s="473">
        <v>0</v>
      </c>
      <c r="BH93" s="473">
        <v>0</v>
      </c>
      <c r="BI93" s="473">
        <v>0</v>
      </c>
      <c r="BJ93" s="473">
        <v>0</v>
      </c>
      <c r="BK93" s="473">
        <v>0</v>
      </c>
      <c r="BL93" s="473">
        <v>0</v>
      </c>
      <c r="BM93" s="473">
        <v>0</v>
      </c>
      <c r="BN93" s="473">
        <v>0</v>
      </c>
      <c r="BO93" s="473">
        <v>0</v>
      </c>
      <c r="BP93" s="473">
        <v>0</v>
      </c>
      <c r="BQ93" s="473">
        <v>0</v>
      </c>
      <c r="BR93" s="473">
        <v>0</v>
      </c>
      <c r="BS93" s="473">
        <v>0</v>
      </c>
      <c r="BT93" s="473">
        <v>0</v>
      </c>
      <c r="BU93" s="473">
        <v>0</v>
      </c>
      <c r="BW93" s="473" t="s">
        <v>345</v>
      </c>
      <c r="BX93" s="473">
        <v>0</v>
      </c>
      <c r="BY93" s="473">
        <v>0</v>
      </c>
      <c r="BZ93" s="473">
        <v>0</v>
      </c>
      <c r="CA93" s="473">
        <v>0</v>
      </c>
      <c r="CB93" s="473">
        <v>0</v>
      </c>
      <c r="CC93" s="473">
        <v>0</v>
      </c>
      <c r="CD93" s="473">
        <v>0</v>
      </c>
      <c r="CE93" s="473">
        <v>0</v>
      </c>
      <c r="CF93" s="473">
        <v>0</v>
      </c>
      <c r="CG93" s="473">
        <v>0</v>
      </c>
      <c r="CH93" s="473">
        <v>0</v>
      </c>
      <c r="CI93" s="473">
        <v>0</v>
      </c>
      <c r="CJ93" s="473">
        <v>0</v>
      </c>
      <c r="CK93" s="473">
        <v>0</v>
      </c>
      <c r="CL93" s="473">
        <v>0</v>
      </c>
      <c r="CM93" s="473">
        <v>0</v>
      </c>
      <c r="CN93" s="473">
        <v>0</v>
      </c>
      <c r="CO93" s="473">
        <v>0</v>
      </c>
      <c r="CP93" s="473">
        <v>0</v>
      </c>
      <c r="CQ93" s="473">
        <v>0</v>
      </c>
      <c r="CR93" s="473">
        <v>0</v>
      </c>
      <c r="CS93" s="473">
        <v>0</v>
      </c>
      <c r="CT93" s="473">
        <v>0</v>
      </c>
      <c r="CU93" s="473">
        <v>0</v>
      </c>
      <c r="CV93" s="473">
        <v>0</v>
      </c>
      <c r="CW93" s="473">
        <v>0</v>
      </c>
      <c r="CX93" s="473">
        <v>0</v>
      </c>
      <c r="CY93" s="473">
        <v>0</v>
      </c>
      <c r="CZ93" s="473">
        <v>0</v>
      </c>
      <c r="DA93" s="473">
        <v>0</v>
      </c>
      <c r="DB93" s="473">
        <v>0</v>
      </c>
      <c r="DC93" s="473">
        <v>0</v>
      </c>
      <c r="DD93" s="473">
        <v>0</v>
      </c>
      <c r="DE93" s="473">
        <v>0</v>
      </c>
      <c r="DF93" s="473">
        <v>0</v>
      </c>
    </row>
    <row r="94" spans="1:110" ht="12.75" hidden="1" customHeight="1" outlineLevel="1" x14ac:dyDescent="0.2">
      <c r="A94" s="473" t="s">
        <v>346</v>
      </c>
      <c r="B94" s="473">
        <v>0</v>
      </c>
      <c r="C94" s="473">
        <v>0</v>
      </c>
      <c r="D94" s="473">
        <v>0</v>
      </c>
      <c r="E94" s="473">
        <v>0</v>
      </c>
      <c r="F94" s="473">
        <v>0</v>
      </c>
      <c r="G94" s="473">
        <v>0</v>
      </c>
      <c r="H94" s="473">
        <v>0</v>
      </c>
      <c r="I94" s="473">
        <v>0</v>
      </c>
      <c r="J94" s="473">
        <v>0</v>
      </c>
      <c r="K94" s="473">
        <v>0</v>
      </c>
      <c r="L94" s="473">
        <v>0</v>
      </c>
      <c r="M94" s="473">
        <v>0</v>
      </c>
      <c r="N94" s="473">
        <v>0</v>
      </c>
      <c r="O94" s="473">
        <v>0</v>
      </c>
      <c r="P94" s="473">
        <v>0</v>
      </c>
      <c r="Q94" s="473">
        <v>0</v>
      </c>
      <c r="R94" s="473">
        <v>0</v>
      </c>
      <c r="S94" s="473">
        <v>0</v>
      </c>
      <c r="T94" s="473">
        <v>0</v>
      </c>
      <c r="U94" s="473">
        <v>0</v>
      </c>
      <c r="V94" s="473">
        <v>0</v>
      </c>
      <c r="W94" s="473">
        <v>0</v>
      </c>
      <c r="X94" s="473">
        <v>0</v>
      </c>
      <c r="Y94" s="473">
        <v>0</v>
      </c>
      <c r="Z94" s="473">
        <v>0</v>
      </c>
      <c r="AA94" s="473">
        <v>0</v>
      </c>
      <c r="AB94" s="473">
        <v>0</v>
      </c>
      <c r="AC94" s="473">
        <v>0</v>
      </c>
      <c r="AD94" s="473">
        <v>0</v>
      </c>
      <c r="AE94" s="473">
        <v>0</v>
      </c>
      <c r="AF94" s="473">
        <v>0</v>
      </c>
      <c r="AG94" s="473">
        <v>0</v>
      </c>
      <c r="AH94" s="473">
        <v>0</v>
      </c>
      <c r="AI94" s="473">
        <v>0</v>
      </c>
      <c r="AJ94" s="473">
        <v>0</v>
      </c>
      <c r="AL94" s="473" t="s">
        <v>346</v>
      </c>
      <c r="AM94" s="473">
        <v>0</v>
      </c>
      <c r="AN94" s="473">
        <v>0</v>
      </c>
      <c r="AO94" s="473">
        <v>0</v>
      </c>
      <c r="AP94" s="473">
        <v>0</v>
      </c>
      <c r="AQ94" s="473">
        <v>0</v>
      </c>
      <c r="AR94" s="473">
        <v>0</v>
      </c>
      <c r="AS94" s="473">
        <v>0</v>
      </c>
      <c r="AT94" s="473">
        <v>0</v>
      </c>
      <c r="AU94" s="473">
        <v>0</v>
      </c>
      <c r="AV94" s="473">
        <v>0</v>
      </c>
      <c r="AW94" s="473">
        <v>0</v>
      </c>
      <c r="AX94" s="473">
        <v>0</v>
      </c>
      <c r="AY94" s="473">
        <v>0</v>
      </c>
      <c r="AZ94" s="473">
        <v>0</v>
      </c>
      <c r="BA94" s="473">
        <v>0</v>
      </c>
      <c r="BB94" s="473">
        <v>0</v>
      </c>
      <c r="BC94" s="473">
        <v>0</v>
      </c>
      <c r="BD94" s="473">
        <v>0</v>
      </c>
      <c r="BE94" s="473">
        <v>0</v>
      </c>
      <c r="BF94" s="473">
        <v>0</v>
      </c>
      <c r="BG94" s="473">
        <v>0</v>
      </c>
      <c r="BH94" s="473">
        <v>0</v>
      </c>
      <c r="BI94" s="473">
        <v>0</v>
      </c>
      <c r="BJ94" s="473">
        <v>0</v>
      </c>
      <c r="BK94" s="473">
        <v>0</v>
      </c>
      <c r="BL94" s="473">
        <v>0</v>
      </c>
      <c r="BM94" s="473">
        <v>0</v>
      </c>
      <c r="BN94" s="473">
        <v>0</v>
      </c>
      <c r="BO94" s="473">
        <v>0</v>
      </c>
      <c r="BP94" s="473">
        <v>0</v>
      </c>
      <c r="BQ94" s="473">
        <v>0</v>
      </c>
      <c r="BR94" s="473">
        <v>0</v>
      </c>
      <c r="BS94" s="473">
        <v>0</v>
      </c>
      <c r="BT94" s="473">
        <v>0</v>
      </c>
      <c r="BU94" s="473">
        <v>0</v>
      </c>
      <c r="BW94" s="473" t="s">
        <v>346</v>
      </c>
      <c r="BX94" s="473">
        <v>0</v>
      </c>
      <c r="BY94" s="473">
        <v>0</v>
      </c>
      <c r="BZ94" s="473">
        <v>0</v>
      </c>
      <c r="CA94" s="473">
        <v>0</v>
      </c>
      <c r="CB94" s="473">
        <v>0</v>
      </c>
      <c r="CC94" s="473">
        <v>0</v>
      </c>
      <c r="CD94" s="473">
        <v>0</v>
      </c>
      <c r="CE94" s="473">
        <v>0</v>
      </c>
      <c r="CF94" s="473">
        <v>0</v>
      </c>
      <c r="CG94" s="473">
        <v>0</v>
      </c>
      <c r="CH94" s="473">
        <v>0</v>
      </c>
      <c r="CI94" s="473">
        <v>0</v>
      </c>
      <c r="CJ94" s="473">
        <v>0</v>
      </c>
      <c r="CK94" s="473">
        <v>0</v>
      </c>
      <c r="CL94" s="473">
        <v>0</v>
      </c>
      <c r="CM94" s="473">
        <v>0</v>
      </c>
      <c r="CN94" s="473">
        <v>0</v>
      </c>
      <c r="CO94" s="473">
        <v>0</v>
      </c>
      <c r="CP94" s="473">
        <v>0</v>
      </c>
      <c r="CQ94" s="473">
        <v>0</v>
      </c>
      <c r="CR94" s="473">
        <v>0</v>
      </c>
      <c r="CS94" s="473">
        <v>0</v>
      </c>
      <c r="CT94" s="473">
        <v>0</v>
      </c>
      <c r="CU94" s="473">
        <v>0</v>
      </c>
      <c r="CV94" s="473">
        <v>0</v>
      </c>
      <c r="CW94" s="473">
        <v>0</v>
      </c>
      <c r="CX94" s="473">
        <v>0</v>
      </c>
      <c r="CY94" s="473">
        <v>0</v>
      </c>
      <c r="CZ94" s="473">
        <v>0</v>
      </c>
      <c r="DA94" s="473">
        <v>0</v>
      </c>
      <c r="DB94" s="473">
        <v>0</v>
      </c>
      <c r="DC94" s="473">
        <v>0</v>
      </c>
      <c r="DD94" s="473">
        <v>0</v>
      </c>
      <c r="DE94" s="473">
        <v>0</v>
      </c>
      <c r="DF94" s="473">
        <v>0</v>
      </c>
    </row>
    <row r="95" spans="1:110" ht="12.75" hidden="1" customHeight="1" outlineLevel="1" x14ac:dyDescent="0.2">
      <c r="A95" s="473" t="s">
        <v>347</v>
      </c>
      <c r="B95" s="473">
        <v>0</v>
      </c>
      <c r="C95" s="473">
        <v>0</v>
      </c>
      <c r="D95" s="473">
        <v>0</v>
      </c>
      <c r="E95" s="473">
        <v>0</v>
      </c>
      <c r="F95" s="473">
        <v>0</v>
      </c>
      <c r="G95" s="473">
        <v>0</v>
      </c>
      <c r="H95" s="473">
        <v>0</v>
      </c>
      <c r="I95" s="473">
        <v>0</v>
      </c>
      <c r="J95" s="473">
        <v>0</v>
      </c>
      <c r="K95" s="473">
        <v>0</v>
      </c>
      <c r="L95" s="473">
        <v>0</v>
      </c>
      <c r="M95" s="473">
        <v>0</v>
      </c>
      <c r="N95" s="473">
        <v>0</v>
      </c>
      <c r="O95" s="473">
        <v>0</v>
      </c>
      <c r="P95" s="473">
        <v>0</v>
      </c>
      <c r="Q95" s="473">
        <v>0</v>
      </c>
      <c r="R95" s="473">
        <v>0</v>
      </c>
      <c r="S95" s="473">
        <v>0</v>
      </c>
      <c r="T95" s="473">
        <v>0</v>
      </c>
      <c r="U95" s="473">
        <v>0</v>
      </c>
      <c r="V95" s="473">
        <v>0</v>
      </c>
      <c r="W95" s="473">
        <v>0</v>
      </c>
      <c r="X95" s="473">
        <v>0</v>
      </c>
      <c r="Y95" s="473">
        <v>0</v>
      </c>
      <c r="Z95" s="473">
        <v>0</v>
      </c>
      <c r="AA95" s="473">
        <v>0</v>
      </c>
      <c r="AB95" s="473">
        <v>0</v>
      </c>
      <c r="AC95" s="473">
        <v>0</v>
      </c>
      <c r="AD95" s="473">
        <v>0</v>
      </c>
      <c r="AE95" s="473">
        <v>0</v>
      </c>
      <c r="AF95" s="473">
        <v>0</v>
      </c>
      <c r="AG95" s="473">
        <v>0</v>
      </c>
      <c r="AH95" s="473">
        <v>0</v>
      </c>
      <c r="AI95" s="473">
        <v>0</v>
      </c>
      <c r="AJ95" s="473">
        <v>0</v>
      </c>
      <c r="AL95" s="473" t="s">
        <v>347</v>
      </c>
      <c r="AM95" s="473">
        <v>0</v>
      </c>
      <c r="AN95" s="473">
        <v>0</v>
      </c>
      <c r="AO95" s="473">
        <v>0</v>
      </c>
      <c r="AP95" s="473">
        <v>0</v>
      </c>
      <c r="AQ95" s="473">
        <v>0</v>
      </c>
      <c r="AR95" s="473">
        <v>0</v>
      </c>
      <c r="AS95" s="473">
        <v>0</v>
      </c>
      <c r="AT95" s="473">
        <v>0</v>
      </c>
      <c r="AU95" s="473">
        <v>0</v>
      </c>
      <c r="AV95" s="473">
        <v>0</v>
      </c>
      <c r="AW95" s="473">
        <v>0</v>
      </c>
      <c r="AX95" s="473">
        <v>0</v>
      </c>
      <c r="AY95" s="473">
        <v>0</v>
      </c>
      <c r="AZ95" s="473">
        <v>0</v>
      </c>
      <c r="BA95" s="473">
        <v>0</v>
      </c>
      <c r="BB95" s="473">
        <v>0</v>
      </c>
      <c r="BC95" s="473">
        <v>0</v>
      </c>
      <c r="BD95" s="473">
        <v>0</v>
      </c>
      <c r="BE95" s="473">
        <v>0</v>
      </c>
      <c r="BF95" s="473">
        <v>0</v>
      </c>
      <c r="BG95" s="473">
        <v>0</v>
      </c>
      <c r="BH95" s="473">
        <v>0</v>
      </c>
      <c r="BI95" s="473">
        <v>0</v>
      </c>
      <c r="BJ95" s="473">
        <v>0</v>
      </c>
      <c r="BK95" s="473">
        <v>0</v>
      </c>
      <c r="BL95" s="473">
        <v>0</v>
      </c>
      <c r="BM95" s="473">
        <v>0</v>
      </c>
      <c r="BN95" s="473">
        <v>0</v>
      </c>
      <c r="BO95" s="473">
        <v>0</v>
      </c>
      <c r="BP95" s="473">
        <v>0</v>
      </c>
      <c r="BQ95" s="473">
        <v>0</v>
      </c>
      <c r="BR95" s="473">
        <v>0</v>
      </c>
      <c r="BS95" s="473">
        <v>0</v>
      </c>
      <c r="BT95" s="473">
        <v>0</v>
      </c>
      <c r="BU95" s="473">
        <v>0</v>
      </c>
      <c r="BW95" s="473" t="s">
        <v>347</v>
      </c>
      <c r="BX95" s="473">
        <v>0</v>
      </c>
      <c r="BY95" s="473">
        <v>0</v>
      </c>
      <c r="BZ95" s="473">
        <v>0</v>
      </c>
      <c r="CA95" s="473">
        <v>0</v>
      </c>
      <c r="CB95" s="473">
        <v>0</v>
      </c>
      <c r="CC95" s="473">
        <v>0</v>
      </c>
      <c r="CD95" s="473">
        <v>0</v>
      </c>
      <c r="CE95" s="473">
        <v>0</v>
      </c>
      <c r="CF95" s="473">
        <v>0</v>
      </c>
      <c r="CG95" s="473">
        <v>0</v>
      </c>
      <c r="CH95" s="473">
        <v>0</v>
      </c>
      <c r="CI95" s="473">
        <v>0</v>
      </c>
      <c r="CJ95" s="473">
        <v>0</v>
      </c>
      <c r="CK95" s="473">
        <v>0</v>
      </c>
      <c r="CL95" s="473">
        <v>0</v>
      </c>
      <c r="CM95" s="473">
        <v>0</v>
      </c>
      <c r="CN95" s="473">
        <v>0</v>
      </c>
      <c r="CO95" s="473">
        <v>0</v>
      </c>
      <c r="CP95" s="473">
        <v>0</v>
      </c>
      <c r="CQ95" s="473">
        <v>0</v>
      </c>
      <c r="CR95" s="473">
        <v>0</v>
      </c>
      <c r="CS95" s="473">
        <v>0</v>
      </c>
      <c r="CT95" s="473">
        <v>0</v>
      </c>
      <c r="CU95" s="473">
        <v>0</v>
      </c>
      <c r="CV95" s="473">
        <v>0</v>
      </c>
      <c r="CW95" s="473">
        <v>0</v>
      </c>
      <c r="CX95" s="473">
        <v>0</v>
      </c>
      <c r="CY95" s="473">
        <v>0</v>
      </c>
      <c r="CZ95" s="473">
        <v>0</v>
      </c>
      <c r="DA95" s="473">
        <v>0</v>
      </c>
      <c r="DB95" s="473">
        <v>0</v>
      </c>
      <c r="DC95" s="473">
        <v>0</v>
      </c>
      <c r="DD95" s="473">
        <v>0</v>
      </c>
      <c r="DE95" s="473">
        <v>0</v>
      </c>
      <c r="DF95" s="473">
        <v>0</v>
      </c>
    </row>
    <row r="96" spans="1:110" ht="12.75" hidden="1" customHeight="1" outlineLevel="1" x14ac:dyDescent="0.2">
      <c r="A96" s="473" t="s">
        <v>348</v>
      </c>
      <c r="B96" s="473">
        <v>0</v>
      </c>
      <c r="C96" s="473">
        <v>0</v>
      </c>
      <c r="D96" s="473">
        <v>0</v>
      </c>
      <c r="E96" s="473">
        <v>0</v>
      </c>
      <c r="F96" s="473">
        <v>0</v>
      </c>
      <c r="G96" s="473">
        <v>0</v>
      </c>
      <c r="H96" s="473">
        <v>0</v>
      </c>
      <c r="I96" s="473">
        <v>0</v>
      </c>
      <c r="J96" s="473">
        <v>0</v>
      </c>
      <c r="K96" s="473">
        <v>0</v>
      </c>
      <c r="L96" s="473">
        <v>0</v>
      </c>
      <c r="M96" s="473">
        <v>0</v>
      </c>
      <c r="N96" s="473">
        <v>0</v>
      </c>
      <c r="O96" s="473">
        <v>0</v>
      </c>
      <c r="P96" s="473">
        <v>0</v>
      </c>
      <c r="Q96" s="473">
        <v>0</v>
      </c>
      <c r="R96" s="473">
        <v>0</v>
      </c>
      <c r="S96" s="473">
        <v>0</v>
      </c>
      <c r="T96" s="473">
        <v>0</v>
      </c>
      <c r="U96" s="473">
        <v>0</v>
      </c>
      <c r="V96" s="473">
        <v>0</v>
      </c>
      <c r="W96" s="473">
        <v>0</v>
      </c>
      <c r="X96" s="473">
        <v>0</v>
      </c>
      <c r="Y96" s="473">
        <v>0</v>
      </c>
      <c r="Z96" s="473">
        <v>0</v>
      </c>
      <c r="AA96" s="473">
        <v>0</v>
      </c>
      <c r="AB96" s="473">
        <v>0</v>
      </c>
      <c r="AC96" s="473">
        <v>0</v>
      </c>
      <c r="AD96" s="473">
        <v>0</v>
      </c>
      <c r="AE96" s="473">
        <v>0</v>
      </c>
      <c r="AF96" s="473">
        <v>0</v>
      </c>
      <c r="AG96" s="473">
        <v>0</v>
      </c>
      <c r="AH96" s="473">
        <v>0</v>
      </c>
      <c r="AI96" s="473">
        <v>0</v>
      </c>
      <c r="AJ96" s="473">
        <v>0</v>
      </c>
      <c r="AL96" s="473" t="s">
        <v>348</v>
      </c>
      <c r="AM96" s="473">
        <v>0</v>
      </c>
      <c r="AN96" s="473">
        <v>0</v>
      </c>
      <c r="AO96" s="473">
        <v>0</v>
      </c>
      <c r="AP96" s="473">
        <v>0</v>
      </c>
      <c r="AQ96" s="473">
        <v>0</v>
      </c>
      <c r="AR96" s="473">
        <v>0</v>
      </c>
      <c r="AS96" s="473">
        <v>0</v>
      </c>
      <c r="AT96" s="473">
        <v>0</v>
      </c>
      <c r="AU96" s="473">
        <v>0</v>
      </c>
      <c r="AV96" s="473">
        <v>0</v>
      </c>
      <c r="AW96" s="473">
        <v>0</v>
      </c>
      <c r="AX96" s="473">
        <v>0</v>
      </c>
      <c r="AY96" s="473">
        <v>0</v>
      </c>
      <c r="AZ96" s="473">
        <v>0</v>
      </c>
      <c r="BA96" s="473">
        <v>0</v>
      </c>
      <c r="BB96" s="473">
        <v>0</v>
      </c>
      <c r="BC96" s="473">
        <v>0</v>
      </c>
      <c r="BD96" s="473">
        <v>0</v>
      </c>
      <c r="BE96" s="473">
        <v>0</v>
      </c>
      <c r="BF96" s="473">
        <v>0</v>
      </c>
      <c r="BG96" s="473">
        <v>0</v>
      </c>
      <c r="BH96" s="473">
        <v>0</v>
      </c>
      <c r="BI96" s="473">
        <v>0</v>
      </c>
      <c r="BJ96" s="473">
        <v>0</v>
      </c>
      <c r="BK96" s="473">
        <v>0</v>
      </c>
      <c r="BL96" s="473">
        <v>0</v>
      </c>
      <c r="BM96" s="473">
        <v>0</v>
      </c>
      <c r="BN96" s="473">
        <v>0</v>
      </c>
      <c r="BO96" s="473">
        <v>0</v>
      </c>
      <c r="BP96" s="473">
        <v>0</v>
      </c>
      <c r="BQ96" s="473">
        <v>0</v>
      </c>
      <c r="BR96" s="473">
        <v>0</v>
      </c>
      <c r="BS96" s="473">
        <v>0</v>
      </c>
      <c r="BT96" s="473">
        <v>0</v>
      </c>
      <c r="BU96" s="473">
        <v>0</v>
      </c>
      <c r="BW96" s="473" t="s">
        <v>348</v>
      </c>
      <c r="BX96" s="473">
        <v>0</v>
      </c>
      <c r="BY96" s="473">
        <v>0</v>
      </c>
      <c r="BZ96" s="473">
        <v>0</v>
      </c>
      <c r="CA96" s="473">
        <v>0</v>
      </c>
      <c r="CB96" s="473">
        <v>0</v>
      </c>
      <c r="CC96" s="473">
        <v>0</v>
      </c>
      <c r="CD96" s="473">
        <v>0</v>
      </c>
      <c r="CE96" s="473">
        <v>0</v>
      </c>
      <c r="CF96" s="473">
        <v>0</v>
      </c>
      <c r="CG96" s="473">
        <v>0</v>
      </c>
      <c r="CH96" s="473">
        <v>0</v>
      </c>
      <c r="CI96" s="473">
        <v>0</v>
      </c>
      <c r="CJ96" s="473">
        <v>0</v>
      </c>
      <c r="CK96" s="473">
        <v>0</v>
      </c>
      <c r="CL96" s="473">
        <v>0</v>
      </c>
      <c r="CM96" s="473">
        <v>0</v>
      </c>
      <c r="CN96" s="473">
        <v>0</v>
      </c>
      <c r="CO96" s="473">
        <v>0</v>
      </c>
      <c r="CP96" s="473">
        <v>0</v>
      </c>
      <c r="CQ96" s="473">
        <v>0</v>
      </c>
      <c r="CR96" s="473">
        <v>0</v>
      </c>
      <c r="CS96" s="473">
        <v>0</v>
      </c>
      <c r="CT96" s="473">
        <v>0</v>
      </c>
      <c r="CU96" s="473">
        <v>0</v>
      </c>
      <c r="CV96" s="473">
        <v>0</v>
      </c>
      <c r="CW96" s="473">
        <v>0</v>
      </c>
      <c r="CX96" s="473">
        <v>0</v>
      </c>
      <c r="CY96" s="473">
        <v>0</v>
      </c>
      <c r="CZ96" s="473">
        <v>0</v>
      </c>
      <c r="DA96" s="473">
        <v>0</v>
      </c>
      <c r="DB96" s="473">
        <v>0</v>
      </c>
      <c r="DC96" s="473">
        <v>0</v>
      </c>
      <c r="DD96" s="473">
        <v>0</v>
      </c>
      <c r="DE96" s="473">
        <v>0</v>
      </c>
      <c r="DF96" s="473">
        <v>0</v>
      </c>
    </row>
    <row r="97" spans="1:110" ht="12.75" hidden="1" customHeight="1" outlineLevel="1" x14ac:dyDescent="0.2">
      <c r="A97" s="473" t="s">
        <v>349</v>
      </c>
      <c r="B97" s="473">
        <v>0</v>
      </c>
      <c r="C97" s="473">
        <v>0</v>
      </c>
      <c r="D97" s="473">
        <v>0</v>
      </c>
      <c r="E97" s="473">
        <v>0</v>
      </c>
      <c r="F97" s="473">
        <v>0</v>
      </c>
      <c r="G97" s="473">
        <v>0</v>
      </c>
      <c r="H97" s="473">
        <v>0</v>
      </c>
      <c r="I97" s="473">
        <v>0</v>
      </c>
      <c r="J97" s="473">
        <v>0</v>
      </c>
      <c r="K97" s="473">
        <v>0</v>
      </c>
      <c r="L97" s="473">
        <v>0</v>
      </c>
      <c r="M97" s="473">
        <v>0</v>
      </c>
      <c r="N97" s="473">
        <v>0</v>
      </c>
      <c r="O97" s="473">
        <v>0</v>
      </c>
      <c r="P97" s="473">
        <v>0</v>
      </c>
      <c r="Q97" s="473">
        <v>0</v>
      </c>
      <c r="R97" s="473">
        <v>0</v>
      </c>
      <c r="S97" s="473">
        <v>0</v>
      </c>
      <c r="T97" s="473">
        <v>0</v>
      </c>
      <c r="U97" s="473">
        <v>0</v>
      </c>
      <c r="V97" s="473">
        <v>0</v>
      </c>
      <c r="W97" s="473">
        <v>0</v>
      </c>
      <c r="X97" s="473">
        <v>0</v>
      </c>
      <c r="Y97" s="473">
        <v>0</v>
      </c>
      <c r="Z97" s="473">
        <v>0</v>
      </c>
      <c r="AA97" s="473">
        <v>0</v>
      </c>
      <c r="AB97" s="473">
        <v>0</v>
      </c>
      <c r="AC97" s="473">
        <v>0</v>
      </c>
      <c r="AD97" s="473">
        <v>0</v>
      </c>
      <c r="AE97" s="473">
        <v>0</v>
      </c>
      <c r="AF97" s="473">
        <v>0</v>
      </c>
      <c r="AG97" s="473">
        <v>0</v>
      </c>
      <c r="AH97" s="473">
        <v>0</v>
      </c>
      <c r="AI97" s="473">
        <v>0</v>
      </c>
      <c r="AJ97" s="473">
        <v>0</v>
      </c>
      <c r="AL97" s="473" t="s">
        <v>349</v>
      </c>
      <c r="AM97" s="473">
        <v>0</v>
      </c>
      <c r="AN97" s="473">
        <v>0</v>
      </c>
      <c r="AO97" s="473">
        <v>0</v>
      </c>
      <c r="AP97" s="473">
        <v>0</v>
      </c>
      <c r="AQ97" s="473">
        <v>0</v>
      </c>
      <c r="AR97" s="473">
        <v>0</v>
      </c>
      <c r="AS97" s="473">
        <v>0</v>
      </c>
      <c r="AT97" s="473">
        <v>0</v>
      </c>
      <c r="AU97" s="473">
        <v>0</v>
      </c>
      <c r="AV97" s="473">
        <v>0</v>
      </c>
      <c r="AW97" s="473">
        <v>0</v>
      </c>
      <c r="AX97" s="473">
        <v>0</v>
      </c>
      <c r="AY97" s="473">
        <v>0</v>
      </c>
      <c r="AZ97" s="473">
        <v>0</v>
      </c>
      <c r="BA97" s="473">
        <v>0</v>
      </c>
      <c r="BB97" s="473">
        <v>0</v>
      </c>
      <c r="BC97" s="473">
        <v>0</v>
      </c>
      <c r="BD97" s="473">
        <v>0</v>
      </c>
      <c r="BE97" s="473">
        <v>0</v>
      </c>
      <c r="BF97" s="473">
        <v>0</v>
      </c>
      <c r="BG97" s="473">
        <v>0</v>
      </c>
      <c r="BH97" s="473">
        <v>0</v>
      </c>
      <c r="BI97" s="473">
        <v>0</v>
      </c>
      <c r="BJ97" s="473">
        <v>0</v>
      </c>
      <c r="BK97" s="473">
        <v>0</v>
      </c>
      <c r="BL97" s="473">
        <v>0</v>
      </c>
      <c r="BM97" s="473">
        <v>0</v>
      </c>
      <c r="BN97" s="473">
        <v>0</v>
      </c>
      <c r="BO97" s="473">
        <v>0</v>
      </c>
      <c r="BP97" s="473">
        <v>0</v>
      </c>
      <c r="BQ97" s="473">
        <v>0</v>
      </c>
      <c r="BR97" s="473">
        <v>0</v>
      </c>
      <c r="BS97" s="473">
        <v>0</v>
      </c>
      <c r="BT97" s="473">
        <v>0</v>
      </c>
      <c r="BU97" s="473">
        <v>0</v>
      </c>
      <c r="BW97" s="473" t="s">
        <v>349</v>
      </c>
      <c r="BX97" s="473">
        <v>0</v>
      </c>
      <c r="BY97" s="473">
        <v>0</v>
      </c>
      <c r="BZ97" s="473">
        <v>0</v>
      </c>
      <c r="CA97" s="473">
        <v>0</v>
      </c>
      <c r="CB97" s="473">
        <v>0</v>
      </c>
      <c r="CC97" s="473">
        <v>0</v>
      </c>
      <c r="CD97" s="473">
        <v>0</v>
      </c>
      <c r="CE97" s="473">
        <v>0</v>
      </c>
      <c r="CF97" s="473">
        <v>0</v>
      </c>
      <c r="CG97" s="473">
        <v>0</v>
      </c>
      <c r="CH97" s="473">
        <v>0</v>
      </c>
      <c r="CI97" s="473">
        <v>0</v>
      </c>
      <c r="CJ97" s="473">
        <v>0</v>
      </c>
      <c r="CK97" s="473">
        <v>0</v>
      </c>
      <c r="CL97" s="473">
        <v>0</v>
      </c>
      <c r="CM97" s="473">
        <v>0</v>
      </c>
      <c r="CN97" s="473">
        <v>0</v>
      </c>
      <c r="CO97" s="473">
        <v>0</v>
      </c>
      <c r="CP97" s="473">
        <v>0</v>
      </c>
      <c r="CQ97" s="473">
        <v>0</v>
      </c>
      <c r="CR97" s="473">
        <v>0</v>
      </c>
      <c r="CS97" s="473">
        <v>0</v>
      </c>
      <c r="CT97" s="473">
        <v>0</v>
      </c>
      <c r="CU97" s="473">
        <v>0</v>
      </c>
      <c r="CV97" s="473">
        <v>0</v>
      </c>
      <c r="CW97" s="473">
        <v>0</v>
      </c>
      <c r="CX97" s="473">
        <v>0</v>
      </c>
      <c r="CY97" s="473">
        <v>0</v>
      </c>
      <c r="CZ97" s="473">
        <v>0</v>
      </c>
      <c r="DA97" s="473">
        <v>0</v>
      </c>
      <c r="DB97" s="473">
        <v>0</v>
      </c>
      <c r="DC97" s="473">
        <v>0</v>
      </c>
      <c r="DD97" s="473">
        <v>0</v>
      </c>
      <c r="DE97" s="473">
        <v>0</v>
      </c>
      <c r="DF97" s="473">
        <v>0</v>
      </c>
    </row>
    <row r="98" spans="1:110" ht="12.75" hidden="1" customHeight="1" outlineLevel="1" x14ac:dyDescent="0.2">
      <c r="A98" s="473" t="s">
        <v>350</v>
      </c>
      <c r="B98" s="473">
        <v>0</v>
      </c>
      <c r="C98" s="473">
        <v>0</v>
      </c>
      <c r="D98" s="473">
        <v>0</v>
      </c>
      <c r="E98" s="473">
        <v>0</v>
      </c>
      <c r="F98" s="473">
        <v>0</v>
      </c>
      <c r="G98" s="473">
        <v>0</v>
      </c>
      <c r="H98" s="473">
        <v>0</v>
      </c>
      <c r="I98" s="473">
        <v>0</v>
      </c>
      <c r="J98" s="473">
        <v>0</v>
      </c>
      <c r="K98" s="473">
        <v>0</v>
      </c>
      <c r="L98" s="473">
        <v>0</v>
      </c>
      <c r="M98" s="473">
        <v>0</v>
      </c>
      <c r="N98" s="473">
        <v>0</v>
      </c>
      <c r="O98" s="473">
        <v>0</v>
      </c>
      <c r="P98" s="473">
        <v>0</v>
      </c>
      <c r="Q98" s="473">
        <v>0</v>
      </c>
      <c r="R98" s="473">
        <v>0</v>
      </c>
      <c r="S98" s="473">
        <v>0</v>
      </c>
      <c r="T98" s="473">
        <v>0</v>
      </c>
      <c r="U98" s="473">
        <v>0</v>
      </c>
      <c r="V98" s="473">
        <v>0</v>
      </c>
      <c r="W98" s="473">
        <v>0</v>
      </c>
      <c r="X98" s="473">
        <v>0</v>
      </c>
      <c r="Y98" s="473">
        <v>0</v>
      </c>
      <c r="Z98" s="473">
        <v>0</v>
      </c>
      <c r="AA98" s="473">
        <v>0</v>
      </c>
      <c r="AB98" s="473">
        <v>0</v>
      </c>
      <c r="AC98" s="473">
        <v>0</v>
      </c>
      <c r="AD98" s="473">
        <v>0</v>
      </c>
      <c r="AE98" s="473">
        <v>0</v>
      </c>
      <c r="AF98" s="473">
        <v>0</v>
      </c>
      <c r="AG98" s="473">
        <v>0</v>
      </c>
      <c r="AH98" s="473">
        <v>0</v>
      </c>
      <c r="AI98" s="473">
        <v>0</v>
      </c>
      <c r="AJ98" s="473">
        <v>0</v>
      </c>
      <c r="AL98" s="473" t="s">
        <v>350</v>
      </c>
      <c r="AM98" s="473">
        <v>0</v>
      </c>
      <c r="AN98" s="473">
        <v>0</v>
      </c>
      <c r="AO98" s="473">
        <v>0</v>
      </c>
      <c r="AP98" s="473">
        <v>0</v>
      </c>
      <c r="AQ98" s="473">
        <v>0</v>
      </c>
      <c r="AR98" s="473">
        <v>0</v>
      </c>
      <c r="AS98" s="473">
        <v>0</v>
      </c>
      <c r="AT98" s="473">
        <v>0</v>
      </c>
      <c r="AU98" s="473">
        <v>0</v>
      </c>
      <c r="AV98" s="473">
        <v>0</v>
      </c>
      <c r="AW98" s="473">
        <v>0</v>
      </c>
      <c r="AX98" s="473">
        <v>0</v>
      </c>
      <c r="AY98" s="473">
        <v>0</v>
      </c>
      <c r="AZ98" s="473">
        <v>0</v>
      </c>
      <c r="BA98" s="473">
        <v>0</v>
      </c>
      <c r="BB98" s="473">
        <v>0</v>
      </c>
      <c r="BC98" s="473">
        <v>0</v>
      </c>
      <c r="BD98" s="473">
        <v>0</v>
      </c>
      <c r="BE98" s="473">
        <v>0</v>
      </c>
      <c r="BF98" s="473">
        <v>0</v>
      </c>
      <c r="BG98" s="473">
        <v>0</v>
      </c>
      <c r="BH98" s="473">
        <v>0</v>
      </c>
      <c r="BI98" s="473">
        <v>0</v>
      </c>
      <c r="BJ98" s="473">
        <v>0</v>
      </c>
      <c r="BK98" s="473">
        <v>0</v>
      </c>
      <c r="BL98" s="473">
        <v>0</v>
      </c>
      <c r="BM98" s="473">
        <v>0</v>
      </c>
      <c r="BN98" s="473">
        <v>0</v>
      </c>
      <c r="BO98" s="473">
        <v>0</v>
      </c>
      <c r="BP98" s="473">
        <v>0</v>
      </c>
      <c r="BQ98" s="473">
        <v>0</v>
      </c>
      <c r="BR98" s="473">
        <v>0</v>
      </c>
      <c r="BS98" s="473">
        <v>0</v>
      </c>
      <c r="BT98" s="473">
        <v>0</v>
      </c>
      <c r="BU98" s="473">
        <v>0</v>
      </c>
      <c r="BW98" s="473" t="s">
        <v>350</v>
      </c>
      <c r="BX98" s="473">
        <v>0</v>
      </c>
      <c r="BY98" s="473">
        <v>0</v>
      </c>
      <c r="BZ98" s="473">
        <v>0</v>
      </c>
      <c r="CA98" s="473">
        <v>0</v>
      </c>
      <c r="CB98" s="473">
        <v>0</v>
      </c>
      <c r="CC98" s="473">
        <v>0</v>
      </c>
      <c r="CD98" s="473">
        <v>0</v>
      </c>
      <c r="CE98" s="473">
        <v>0</v>
      </c>
      <c r="CF98" s="473">
        <v>0</v>
      </c>
      <c r="CG98" s="473">
        <v>0</v>
      </c>
      <c r="CH98" s="473">
        <v>0</v>
      </c>
      <c r="CI98" s="473">
        <v>0</v>
      </c>
      <c r="CJ98" s="473">
        <v>0</v>
      </c>
      <c r="CK98" s="473">
        <v>0</v>
      </c>
      <c r="CL98" s="473">
        <v>0</v>
      </c>
      <c r="CM98" s="473">
        <v>0</v>
      </c>
      <c r="CN98" s="473">
        <v>0</v>
      </c>
      <c r="CO98" s="473">
        <v>0</v>
      </c>
      <c r="CP98" s="473">
        <v>0</v>
      </c>
      <c r="CQ98" s="473">
        <v>0</v>
      </c>
      <c r="CR98" s="473">
        <v>0</v>
      </c>
      <c r="CS98" s="473">
        <v>0</v>
      </c>
      <c r="CT98" s="473">
        <v>0</v>
      </c>
      <c r="CU98" s="473">
        <v>0</v>
      </c>
      <c r="CV98" s="473">
        <v>0</v>
      </c>
      <c r="CW98" s="473">
        <v>0</v>
      </c>
      <c r="CX98" s="473">
        <v>0</v>
      </c>
      <c r="CY98" s="473">
        <v>0</v>
      </c>
      <c r="CZ98" s="473">
        <v>0</v>
      </c>
      <c r="DA98" s="473">
        <v>0</v>
      </c>
      <c r="DB98" s="473">
        <v>0</v>
      </c>
      <c r="DC98" s="473">
        <v>0</v>
      </c>
      <c r="DD98" s="473">
        <v>0</v>
      </c>
      <c r="DE98" s="473">
        <v>0</v>
      </c>
      <c r="DF98" s="473">
        <v>0</v>
      </c>
    </row>
    <row r="99" spans="1:110" ht="12.75" hidden="1" customHeight="1" outlineLevel="1" x14ac:dyDescent="0.2">
      <c r="A99" s="473" t="s">
        <v>351</v>
      </c>
      <c r="B99" s="473">
        <v>0</v>
      </c>
      <c r="C99" s="473">
        <v>0</v>
      </c>
      <c r="D99" s="473">
        <v>0</v>
      </c>
      <c r="E99" s="473">
        <v>0</v>
      </c>
      <c r="F99" s="473">
        <v>0</v>
      </c>
      <c r="G99" s="473">
        <v>0</v>
      </c>
      <c r="H99" s="473">
        <v>0</v>
      </c>
      <c r="I99" s="473">
        <v>0</v>
      </c>
      <c r="J99" s="473">
        <v>0</v>
      </c>
      <c r="K99" s="473">
        <v>0</v>
      </c>
      <c r="L99" s="473">
        <v>0</v>
      </c>
      <c r="M99" s="473">
        <v>0</v>
      </c>
      <c r="N99" s="473">
        <v>0</v>
      </c>
      <c r="O99" s="473">
        <v>0</v>
      </c>
      <c r="P99" s="473">
        <v>0</v>
      </c>
      <c r="Q99" s="473">
        <v>0</v>
      </c>
      <c r="R99" s="473">
        <v>0</v>
      </c>
      <c r="S99" s="473">
        <v>0</v>
      </c>
      <c r="T99" s="473">
        <v>0</v>
      </c>
      <c r="U99" s="473">
        <v>0</v>
      </c>
      <c r="V99" s="473">
        <v>0</v>
      </c>
      <c r="W99" s="473">
        <v>0</v>
      </c>
      <c r="X99" s="473">
        <v>0</v>
      </c>
      <c r="Y99" s="473">
        <v>0</v>
      </c>
      <c r="Z99" s="473">
        <v>0</v>
      </c>
      <c r="AA99" s="473">
        <v>0</v>
      </c>
      <c r="AB99" s="473">
        <v>0</v>
      </c>
      <c r="AC99" s="473">
        <v>0</v>
      </c>
      <c r="AD99" s="473">
        <v>0</v>
      </c>
      <c r="AE99" s="473">
        <v>0</v>
      </c>
      <c r="AF99" s="473">
        <v>0</v>
      </c>
      <c r="AG99" s="473">
        <v>0</v>
      </c>
      <c r="AH99" s="473">
        <v>0</v>
      </c>
      <c r="AI99" s="473">
        <v>0</v>
      </c>
      <c r="AJ99" s="473">
        <v>0</v>
      </c>
      <c r="AL99" s="473" t="s">
        <v>351</v>
      </c>
      <c r="AM99" s="473">
        <v>0</v>
      </c>
      <c r="AN99" s="473">
        <v>0</v>
      </c>
      <c r="AO99" s="473">
        <v>0</v>
      </c>
      <c r="AP99" s="473">
        <v>0</v>
      </c>
      <c r="AQ99" s="473">
        <v>0</v>
      </c>
      <c r="AR99" s="473">
        <v>0</v>
      </c>
      <c r="AS99" s="473">
        <v>0</v>
      </c>
      <c r="AT99" s="473">
        <v>0</v>
      </c>
      <c r="AU99" s="473">
        <v>0</v>
      </c>
      <c r="AV99" s="473">
        <v>0</v>
      </c>
      <c r="AW99" s="473">
        <v>0</v>
      </c>
      <c r="AX99" s="473">
        <v>0</v>
      </c>
      <c r="AY99" s="473">
        <v>0</v>
      </c>
      <c r="AZ99" s="473">
        <v>0</v>
      </c>
      <c r="BA99" s="473">
        <v>0</v>
      </c>
      <c r="BB99" s="473">
        <v>0</v>
      </c>
      <c r="BC99" s="473">
        <v>0</v>
      </c>
      <c r="BD99" s="473">
        <v>0</v>
      </c>
      <c r="BE99" s="473">
        <v>0</v>
      </c>
      <c r="BF99" s="473">
        <v>0</v>
      </c>
      <c r="BG99" s="473">
        <v>0</v>
      </c>
      <c r="BH99" s="473">
        <v>0</v>
      </c>
      <c r="BI99" s="473">
        <v>0</v>
      </c>
      <c r="BJ99" s="473">
        <v>0</v>
      </c>
      <c r="BK99" s="473">
        <v>0</v>
      </c>
      <c r="BL99" s="473">
        <v>0</v>
      </c>
      <c r="BM99" s="473">
        <v>0</v>
      </c>
      <c r="BN99" s="473">
        <v>0</v>
      </c>
      <c r="BO99" s="473">
        <v>0</v>
      </c>
      <c r="BP99" s="473">
        <v>0</v>
      </c>
      <c r="BQ99" s="473">
        <v>0</v>
      </c>
      <c r="BR99" s="473">
        <v>0</v>
      </c>
      <c r="BS99" s="473">
        <v>0</v>
      </c>
      <c r="BT99" s="473">
        <v>0</v>
      </c>
      <c r="BU99" s="473">
        <v>0</v>
      </c>
      <c r="BW99" s="473" t="s">
        <v>351</v>
      </c>
      <c r="BX99" s="473">
        <v>0</v>
      </c>
      <c r="BY99" s="473">
        <v>0</v>
      </c>
      <c r="BZ99" s="473">
        <v>0</v>
      </c>
      <c r="CA99" s="473">
        <v>0</v>
      </c>
      <c r="CB99" s="473">
        <v>0</v>
      </c>
      <c r="CC99" s="473">
        <v>0</v>
      </c>
      <c r="CD99" s="473">
        <v>0</v>
      </c>
      <c r="CE99" s="473">
        <v>0</v>
      </c>
      <c r="CF99" s="473">
        <v>0</v>
      </c>
      <c r="CG99" s="473">
        <v>0</v>
      </c>
      <c r="CH99" s="473">
        <v>0</v>
      </c>
      <c r="CI99" s="473">
        <v>0</v>
      </c>
      <c r="CJ99" s="473">
        <v>0</v>
      </c>
      <c r="CK99" s="473">
        <v>0</v>
      </c>
      <c r="CL99" s="473">
        <v>0</v>
      </c>
      <c r="CM99" s="473">
        <v>0</v>
      </c>
      <c r="CN99" s="473">
        <v>0</v>
      </c>
      <c r="CO99" s="473">
        <v>0</v>
      </c>
      <c r="CP99" s="473">
        <v>0</v>
      </c>
      <c r="CQ99" s="473">
        <v>0</v>
      </c>
      <c r="CR99" s="473">
        <v>0</v>
      </c>
      <c r="CS99" s="473">
        <v>0</v>
      </c>
      <c r="CT99" s="473">
        <v>0</v>
      </c>
      <c r="CU99" s="473">
        <v>0</v>
      </c>
      <c r="CV99" s="473">
        <v>0</v>
      </c>
      <c r="CW99" s="473">
        <v>0</v>
      </c>
      <c r="CX99" s="473">
        <v>0</v>
      </c>
      <c r="CY99" s="473">
        <v>0</v>
      </c>
      <c r="CZ99" s="473">
        <v>0</v>
      </c>
      <c r="DA99" s="473">
        <v>0</v>
      </c>
      <c r="DB99" s="473">
        <v>0</v>
      </c>
      <c r="DC99" s="473">
        <v>0</v>
      </c>
      <c r="DD99" s="473">
        <v>0</v>
      </c>
      <c r="DE99" s="473">
        <v>0</v>
      </c>
      <c r="DF99" s="473">
        <v>0</v>
      </c>
    </row>
    <row r="100" spans="1:110" ht="12.75" hidden="1" customHeight="1" outlineLevel="1" x14ac:dyDescent="0.2">
      <c r="A100" s="473" t="s">
        <v>352</v>
      </c>
      <c r="B100" s="473">
        <v>0</v>
      </c>
      <c r="C100" s="473">
        <v>0</v>
      </c>
      <c r="D100" s="473">
        <v>0</v>
      </c>
      <c r="E100" s="473">
        <v>0</v>
      </c>
      <c r="F100" s="473">
        <v>0</v>
      </c>
      <c r="G100" s="473">
        <v>0</v>
      </c>
      <c r="H100" s="473">
        <v>0</v>
      </c>
      <c r="I100" s="473">
        <v>0</v>
      </c>
      <c r="J100" s="473">
        <v>0</v>
      </c>
      <c r="K100" s="473">
        <v>0</v>
      </c>
      <c r="L100" s="473">
        <v>0</v>
      </c>
      <c r="M100" s="473">
        <v>0</v>
      </c>
      <c r="N100" s="473">
        <v>0</v>
      </c>
      <c r="O100" s="473">
        <v>0</v>
      </c>
      <c r="P100" s="473">
        <v>0</v>
      </c>
      <c r="Q100" s="473">
        <v>0</v>
      </c>
      <c r="R100" s="473">
        <v>0</v>
      </c>
      <c r="S100" s="473">
        <v>0</v>
      </c>
      <c r="T100" s="473">
        <v>0</v>
      </c>
      <c r="U100" s="473">
        <v>0</v>
      </c>
      <c r="V100" s="473">
        <v>0</v>
      </c>
      <c r="W100" s="473">
        <v>0</v>
      </c>
      <c r="X100" s="473">
        <v>0</v>
      </c>
      <c r="Y100" s="473">
        <v>0</v>
      </c>
      <c r="Z100" s="473">
        <v>0</v>
      </c>
      <c r="AA100" s="473">
        <v>0</v>
      </c>
      <c r="AB100" s="473">
        <v>0</v>
      </c>
      <c r="AC100" s="473">
        <v>0</v>
      </c>
      <c r="AD100" s="473">
        <v>0</v>
      </c>
      <c r="AE100" s="473">
        <v>0</v>
      </c>
      <c r="AF100" s="473">
        <v>0</v>
      </c>
      <c r="AG100" s="473">
        <v>0</v>
      </c>
      <c r="AH100" s="473">
        <v>0</v>
      </c>
      <c r="AI100" s="473">
        <v>0</v>
      </c>
      <c r="AJ100" s="473">
        <v>0</v>
      </c>
      <c r="AL100" s="473" t="s">
        <v>352</v>
      </c>
      <c r="AM100" s="473">
        <v>0</v>
      </c>
      <c r="AN100" s="473">
        <v>0</v>
      </c>
      <c r="AO100" s="473">
        <v>0</v>
      </c>
      <c r="AP100" s="473">
        <v>0</v>
      </c>
      <c r="AQ100" s="473">
        <v>0</v>
      </c>
      <c r="AR100" s="473">
        <v>0</v>
      </c>
      <c r="AS100" s="473">
        <v>0</v>
      </c>
      <c r="AT100" s="473">
        <v>0</v>
      </c>
      <c r="AU100" s="473">
        <v>0</v>
      </c>
      <c r="AV100" s="473">
        <v>0</v>
      </c>
      <c r="AW100" s="473">
        <v>0</v>
      </c>
      <c r="AX100" s="473">
        <v>0</v>
      </c>
      <c r="AY100" s="473">
        <v>0</v>
      </c>
      <c r="AZ100" s="473">
        <v>0</v>
      </c>
      <c r="BA100" s="473">
        <v>0</v>
      </c>
      <c r="BB100" s="473">
        <v>0</v>
      </c>
      <c r="BC100" s="473">
        <v>0</v>
      </c>
      <c r="BD100" s="473">
        <v>0</v>
      </c>
      <c r="BE100" s="473">
        <v>0</v>
      </c>
      <c r="BF100" s="473">
        <v>0</v>
      </c>
      <c r="BG100" s="473">
        <v>0</v>
      </c>
      <c r="BH100" s="473">
        <v>0</v>
      </c>
      <c r="BI100" s="473">
        <v>0</v>
      </c>
      <c r="BJ100" s="473">
        <v>0</v>
      </c>
      <c r="BK100" s="473">
        <v>0</v>
      </c>
      <c r="BL100" s="473">
        <v>0</v>
      </c>
      <c r="BM100" s="473">
        <v>0</v>
      </c>
      <c r="BN100" s="473">
        <v>0</v>
      </c>
      <c r="BO100" s="473">
        <v>0</v>
      </c>
      <c r="BP100" s="473">
        <v>0</v>
      </c>
      <c r="BQ100" s="473">
        <v>0</v>
      </c>
      <c r="BR100" s="473">
        <v>0</v>
      </c>
      <c r="BS100" s="473">
        <v>0</v>
      </c>
      <c r="BT100" s="473">
        <v>0</v>
      </c>
      <c r="BU100" s="473">
        <v>0</v>
      </c>
      <c r="BW100" s="473" t="s">
        <v>352</v>
      </c>
      <c r="BX100" s="473">
        <v>0</v>
      </c>
      <c r="BY100" s="473">
        <v>0</v>
      </c>
      <c r="BZ100" s="473">
        <v>0</v>
      </c>
      <c r="CA100" s="473">
        <v>0</v>
      </c>
      <c r="CB100" s="473">
        <v>0</v>
      </c>
      <c r="CC100" s="473">
        <v>0</v>
      </c>
      <c r="CD100" s="473">
        <v>0</v>
      </c>
      <c r="CE100" s="473">
        <v>0</v>
      </c>
      <c r="CF100" s="473">
        <v>0</v>
      </c>
      <c r="CG100" s="473">
        <v>0</v>
      </c>
      <c r="CH100" s="473">
        <v>0</v>
      </c>
      <c r="CI100" s="473">
        <v>0</v>
      </c>
      <c r="CJ100" s="473">
        <v>0</v>
      </c>
      <c r="CK100" s="473">
        <v>0</v>
      </c>
      <c r="CL100" s="473">
        <v>0</v>
      </c>
      <c r="CM100" s="473">
        <v>0</v>
      </c>
      <c r="CN100" s="473">
        <v>0</v>
      </c>
      <c r="CO100" s="473">
        <v>0</v>
      </c>
      <c r="CP100" s="473">
        <v>0</v>
      </c>
      <c r="CQ100" s="473">
        <v>0</v>
      </c>
      <c r="CR100" s="473">
        <v>0</v>
      </c>
      <c r="CS100" s="473">
        <v>0</v>
      </c>
      <c r="CT100" s="473">
        <v>0</v>
      </c>
      <c r="CU100" s="473">
        <v>0</v>
      </c>
      <c r="CV100" s="473">
        <v>0</v>
      </c>
      <c r="CW100" s="473">
        <v>0</v>
      </c>
      <c r="CX100" s="473">
        <v>0</v>
      </c>
      <c r="CY100" s="473">
        <v>0</v>
      </c>
      <c r="CZ100" s="473">
        <v>0</v>
      </c>
      <c r="DA100" s="473">
        <v>0</v>
      </c>
      <c r="DB100" s="473">
        <v>0</v>
      </c>
      <c r="DC100" s="473">
        <v>0</v>
      </c>
      <c r="DD100" s="473">
        <v>0</v>
      </c>
      <c r="DE100" s="473">
        <v>0</v>
      </c>
      <c r="DF100" s="473">
        <v>0</v>
      </c>
    </row>
    <row r="101" spans="1:110" ht="12.75" hidden="1" customHeight="1" outlineLevel="1" x14ac:dyDescent="0.2">
      <c r="A101" s="473" t="s">
        <v>353</v>
      </c>
      <c r="B101" s="473">
        <v>0</v>
      </c>
      <c r="C101" s="473">
        <v>0</v>
      </c>
      <c r="D101" s="473">
        <v>0</v>
      </c>
      <c r="E101" s="473">
        <v>0</v>
      </c>
      <c r="F101" s="473">
        <v>0</v>
      </c>
      <c r="G101" s="473">
        <v>0</v>
      </c>
      <c r="H101" s="473">
        <v>0</v>
      </c>
      <c r="I101" s="473">
        <v>0</v>
      </c>
      <c r="J101" s="473">
        <v>0</v>
      </c>
      <c r="K101" s="473">
        <v>0</v>
      </c>
      <c r="L101" s="473">
        <v>0</v>
      </c>
      <c r="M101" s="473">
        <v>0</v>
      </c>
      <c r="N101" s="473">
        <v>0</v>
      </c>
      <c r="O101" s="473">
        <v>0</v>
      </c>
      <c r="P101" s="473">
        <v>0</v>
      </c>
      <c r="Q101" s="473">
        <v>0</v>
      </c>
      <c r="R101" s="473">
        <v>0</v>
      </c>
      <c r="S101" s="473">
        <v>0</v>
      </c>
      <c r="T101" s="473">
        <v>0</v>
      </c>
      <c r="U101" s="473">
        <v>0</v>
      </c>
      <c r="V101" s="473">
        <v>0</v>
      </c>
      <c r="W101" s="473">
        <v>0</v>
      </c>
      <c r="X101" s="473">
        <v>0</v>
      </c>
      <c r="Y101" s="473">
        <v>0</v>
      </c>
      <c r="Z101" s="473">
        <v>0</v>
      </c>
      <c r="AA101" s="473">
        <v>0</v>
      </c>
      <c r="AB101" s="473">
        <v>0</v>
      </c>
      <c r="AC101" s="473">
        <v>0</v>
      </c>
      <c r="AD101" s="473">
        <v>0</v>
      </c>
      <c r="AE101" s="473">
        <v>0</v>
      </c>
      <c r="AF101" s="473">
        <v>0</v>
      </c>
      <c r="AG101" s="473">
        <v>0</v>
      </c>
      <c r="AH101" s="473">
        <v>0</v>
      </c>
      <c r="AI101" s="473">
        <v>0</v>
      </c>
      <c r="AJ101" s="473">
        <v>0</v>
      </c>
      <c r="AL101" s="473" t="s">
        <v>353</v>
      </c>
      <c r="AM101" s="473">
        <v>0</v>
      </c>
      <c r="AN101" s="473">
        <v>0</v>
      </c>
      <c r="AO101" s="473">
        <v>0</v>
      </c>
      <c r="AP101" s="473">
        <v>0</v>
      </c>
      <c r="AQ101" s="473">
        <v>0</v>
      </c>
      <c r="AR101" s="473">
        <v>0</v>
      </c>
      <c r="AS101" s="473">
        <v>0</v>
      </c>
      <c r="AT101" s="473">
        <v>0</v>
      </c>
      <c r="AU101" s="473">
        <v>0</v>
      </c>
      <c r="AV101" s="473">
        <v>0</v>
      </c>
      <c r="AW101" s="473">
        <v>0</v>
      </c>
      <c r="AX101" s="473">
        <v>0</v>
      </c>
      <c r="AY101" s="473">
        <v>0</v>
      </c>
      <c r="AZ101" s="473">
        <v>0</v>
      </c>
      <c r="BA101" s="473">
        <v>0</v>
      </c>
      <c r="BB101" s="473">
        <v>0</v>
      </c>
      <c r="BC101" s="473">
        <v>0</v>
      </c>
      <c r="BD101" s="473">
        <v>0</v>
      </c>
      <c r="BE101" s="473">
        <v>0</v>
      </c>
      <c r="BF101" s="473">
        <v>0</v>
      </c>
      <c r="BG101" s="473">
        <v>0</v>
      </c>
      <c r="BH101" s="473">
        <v>0</v>
      </c>
      <c r="BI101" s="473">
        <v>0</v>
      </c>
      <c r="BJ101" s="473">
        <v>0</v>
      </c>
      <c r="BK101" s="473">
        <v>0</v>
      </c>
      <c r="BL101" s="473">
        <v>0</v>
      </c>
      <c r="BM101" s="473">
        <v>0</v>
      </c>
      <c r="BN101" s="473">
        <v>0</v>
      </c>
      <c r="BO101" s="473">
        <v>0</v>
      </c>
      <c r="BP101" s="473">
        <v>0</v>
      </c>
      <c r="BQ101" s="473">
        <v>0</v>
      </c>
      <c r="BR101" s="473">
        <v>0</v>
      </c>
      <c r="BS101" s="473">
        <v>0</v>
      </c>
      <c r="BT101" s="473">
        <v>0</v>
      </c>
      <c r="BU101" s="473">
        <v>0</v>
      </c>
      <c r="BW101" s="473" t="s">
        <v>353</v>
      </c>
      <c r="BX101" s="473">
        <v>0</v>
      </c>
      <c r="BY101" s="473">
        <v>0</v>
      </c>
      <c r="BZ101" s="473">
        <v>0</v>
      </c>
      <c r="CA101" s="473">
        <v>0</v>
      </c>
      <c r="CB101" s="473">
        <v>0</v>
      </c>
      <c r="CC101" s="473">
        <v>0</v>
      </c>
      <c r="CD101" s="473">
        <v>0</v>
      </c>
      <c r="CE101" s="473">
        <v>0</v>
      </c>
      <c r="CF101" s="473">
        <v>0</v>
      </c>
      <c r="CG101" s="473">
        <v>0</v>
      </c>
      <c r="CH101" s="473">
        <v>0</v>
      </c>
      <c r="CI101" s="473">
        <v>0</v>
      </c>
      <c r="CJ101" s="473">
        <v>0</v>
      </c>
      <c r="CK101" s="473">
        <v>0</v>
      </c>
      <c r="CL101" s="473">
        <v>0</v>
      </c>
      <c r="CM101" s="473">
        <v>0</v>
      </c>
      <c r="CN101" s="473">
        <v>0</v>
      </c>
      <c r="CO101" s="473">
        <v>0</v>
      </c>
      <c r="CP101" s="473">
        <v>0</v>
      </c>
      <c r="CQ101" s="473">
        <v>0</v>
      </c>
      <c r="CR101" s="473">
        <v>0</v>
      </c>
      <c r="CS101" s="473">
        <v>0</v>
      </c>
      <c r="CT101" s="473">
        <v>0</v>
      </c>
      <c r="CU101" s="473">
        <v>0</v>
      </c>
      <c r="CV101" s="473">
        <v>0</v>
      </c>
      <c r="CW101" s="473">
        <v>0</v>
      </c>
      <c r="CX101" s="473">
        <v>0</v>
      </c>
      <c r="CY101" s="473">
        <v>0</v>
      </c>
      <c r="CZ101" s="473">
        <v>0</v>
      </c>
      <c r="DA101" s="473">
        <v>0</v>
      </c>
      <c r="DB101" s="473">
        <v>0</v>
      </c>
      <c r="DC101" s="473">
        <v>0</v>
      </c>
      <c r="DD101" s="473">
        <v>0</v>
      </c>
      <c r="DE101" s="473">
        <v>0</v>
      </c>
      <c r="DF101" s="473">
        <v>0</v>
      </c>
    </row>
    <row r="102" spans="1:110" ht="12.75" hidden="1" customHeight="1" outlineLevel="1" x14ac:dyDescent="0.2">
      <c r="A102" s="473" t="s">
        <v>354</v>
      </c>
      <c r="B102" s="473">
        <v>0</v>
      </c>
      <c r="C102" s="473">
        <v>0</v>
      </c>
      <c r="D102" s="473">
        <v>0</v>
      </c>
      <c r="E102" s="473">
        <v>0</v>
      </c>
      <c r="F102" s="473">
        <v>0</v>
      </c>
      <c r="G102" s="473">
        <v>0</v>
      </c>
      <c r="H102" s="473">
        <v>0</v>
      </c>
      <c r="I102" s="473">
        <v>0</v>
      </c>
      <c r="J102" s="473">
        <v>0</v>
      </c>
      <c r="K102" s="473">
        <v>0</v>
      </c>
      <c r="L102" s="473">
        <v>0</v>
      </c>
      <c r="M102" s="473">
        <v>0</v>
      </c>
      <c r="N102" s="473">
        <v>0</v>
      </c>
      <c r="O102" s="473">
        <v>0</v>
      </c>
      <c r="P102" s="473">
        <v>0</v>
      </c>
      <c r="Q102" s="473">
        <v>0</v>
      </c>
      <c r="R102" s="473">
        <v>0</v>
      </c>
      <c r="S102" s="473">
        <v>0</v>
      </c>
      <c r="T102" s="473">
        <v>0</v>
      </c>
      <c r="U102" s="473">
        <v>0</v>
      </c>
      <c r="V102" s="473">
        <v>0</v>
      </c>
      <c r="W102" s="473">
        <v>0</v>
      </c>
      <c r="X102" s="473">
        <v>0</v>
      </c>
      <c r="Y102" s="473">
        <v>0</v>
      </c>
      <c r="Z102" s="473">
        <v>0</v>
      </c>
      <c r="AA102" s="473">
        <v>0</v>
      </c>
      <c r="AB102" s="473">
        <v>0</v>
      </c>
      <c r="AC102" s="473">
        <v>0</v>
      </c>
      <c r="AD102" s="473">
        <v>0</v>
      </c>
      <c r="AE102" s="473">
        <v>0</v>
      </c>
      <c r="AF102" s="473">
        <v>0</v>
      </c>
      <c r="AG102" s="473">
        <v>0</v>
      </c>
      <c r="AH102" s="473">
        <v>0</v>
      </c>
      <c r="AI102" s="473">
        <v>0</v>
      </c>
      <c r="AJ102" s="473">
        <v>0</v>
      </c>
      <c r="AL102" s="473" t="s">
        <v>354</v>
      </c>
      <c r="AM102" s="473">
        <v>0</v>
      </c>
      <c r="AN102" s="473">
        <v>0</v>
      </c>
      <c r="AO102" s="473">
        <v>0</v>
      </c>
      <c r="AP102" s="473">
        <v>0</v>
      </c>
      <c r="AQ102" s="473">
        <v>0</v>
      </c>
      <c r="AR102" s="473">
        <v>0</v>
      </c>
      <c r="AS102" s="473">
        <v>0</v>
      </c>
      <c r="AT102" s="473">
        <v>0</v>
      </c>
      <c r="AU102" s="473">
        <v>0</v>
      </c>
      <c r="AV102" s="473">
        <v>0</v>
      </c>
      <c r="AW102" s="473">
        <v>0</v>
      </c>
      <c r="AX102" s="473">
        <v>0</v>
      </c>
      <c r="AY102" s="473">
        <v>0</v>
      </c>
      <c r="AZ102" s="473">
        <v>0</v>
      </c>
      <c r="BA102" s="473">
        <v>0</v>
      </c>
      <c r="BB102" s="473">
        <v>0</v>
      </c>
      <c r="BC102" s="473">
        <v>0</v>
      </c>
      <c r="BD102" s="473">
        <v>0</v>
      </c>
      <c r="BE102" s="473">
        <v>0</v>
      </c>
      <c r="BF102" s="473">
        <v>0</v>
      </c>
      <c r="BG102" s="473">
        <v>0</v>
      </c>
      <c r="BH102" s="473">
        <v>0</v>
      </c>
      <c r="BI102" s="473">
        <v>0</v>
      </c>
      <c r="BJ102" s="473">
        <v>0</v>
      </c>
      <c r="BK102" s="473">
        <v>0</v>
      </c>
      <c r="BL102" s="473">
        <v>0</v>
      </c>
      <c r="BM102" s="473">
        <v>0</v>
      </c>
      <c r="BN102" s="473">
        <v>0</v>
      </c>
      <c r="BO102" s="473">
        <v>0</v>
      </c>
      <c r="BP102" s="473">
        <v>0</v>
      </c>
      <c r="BQ102" s="473">
        <v>0</v>
      </c>
      <c r="BR102" s="473">
        <v>0</v>
      </c>
      <c r="BS102" s="473">
        <v>0</v>
      </c>
      <c r="BT102" s="473">
        <v>0</v>
      </c>
      <c r="BU102" s="473">
        <v>0</v>
      </c>
      <c r="BW102" s="473" t="s">
        <v>354</v>
      </c>
      <c r="BX102" s="473">
        <v>0</v>
      </c>
      <c r="BY102" s="473">
        <v>0</v>
      </c>
      <c r="BZ102" s="473">
        <v>0</v>
      </c>
      <c r="CA102" s="473">
        <v>0</v>
      </c>
      <c r="CB102" s="473">
        <v>0</v>
      </c>
      <c r="CC102" s="473">
        <v>0</v>
      </c>
      <c r="CD102" s="473">
        <v>0</v>
      </c>
      <c r="CE102" s="473">
        <v>0</v>
      </c>
      <c r="CF102" s="473">
        <v>0</v>
      </c>
      <c r="CG102" s="473">
        <v>0</v>
      </c>
      <c r="CH102" s="473">
        <v>0</v>
      </c>
      <c r="CI102" s="473">
        <v>0</v>
      </c>
      <c r="CJ102" s="473">
        <v>0</v>
      </c>
      <c r="CK102" s="473">
        <v>0</v>
      </c>
      <c r="CL102" s="473">
        <v>0</v>
      </c>
      <c r="CM102" s="473">
        <v>0</v>
      </c>
      <c r="CN102" s="473">
        <v>0</v>
      </c>
      <c r="CO102" s="473">
        <v>0</v>
      </c>
      <c r="CP102" s="473">
        <v>0</v>
      </c>
      <c r="CQ102" s="473">
        <v>0</v>
      </c>
      <c r="CR102" s="473">
        <v>0</v>
      </c>
      <c r="CS102" s="473">
        <v>0</v>
      </c>
      <c r="CT102" s="473">
        <v>0</v>
      </c>
      <c r="CU102" s="473">
        <v>0</v>
      </c>
      <c r="CV102" s="473">
        <v>0</v>
      </c>
      <c r="CW102" s="473">
        <v>0</v>
      </c>
      <c r="CX102" s="473">
        <v>0</v>
      </c>
      <c r="CY102" s="473">
        <v>0</v>
      </c>
      <c r="CZ102" s="473">
        <v>0</v>
      </c>
      <c r="DA102" s="473">
        <v>0</v>
      </c>
      <c r="DB102" s="473">
        <v>0</v>
      </c>
      <c r="DC102" s="473">
        <v>0</v>
      </c>
      <c r="DD102" s="473">
        <v>0</v>
      </c>
      <c r="DE102" s="473">
        <v>0</v>
      </c>
      <c r="DF102" s="473">
        <v>0</v>
      </c>
    </row>
    <row r="103" spans="1:110" ht="12.75" hidden="1" customHeight="1" outlineLevel="1" x14ac:dyDescent="0.2">
      <c r="A103" s="473" t="s">
        <v>355</v>
      </c>
      <c r="B103" s="473">
        <v>0</v>
      </c>
      <c r="C103" s="473">
        <v>0</v>
      </c>
      <c r="D103" s="473">
        <v>0</v>
      </c>
      <c r="E103" s="473">
        <v>0</v>
      </c>
      <c r="F103" s="473">
        <v>0</v>
      </c>
      <c r="G103" s="473">
        <v>0</v>
      </c>
      <c r="H103" s="473">
        <v>0</v>
      </c>
      <c r="I103" s="473">
        <v>0</v>
      </c>
      <c r="J103" s="473">
        <v>0</v>
      </c>
      <c r="K103" s="473">
        <v>0</v>
      </c>
      <c r="L103" s="473">
        <v>0</v>
      </c>
      <c r="M103" s="473">
        <v>0</v>
      </c>
      <c r="N103" s="473">
        <v>0</v>
      </c>
      <c r="O103" s="473">
        <v>0</v>
      </c>
      <c r="P103" s="473">
        <v>0</v>
      </c>
      <c r="Q103" s="473">
        <v>0</v>
      </c>
      <c r="R103" s="473">
        <v>0</v>
      </c>
      <c r="S103" s="473">
        <v>0</v>
      </c>
      <c r="T103" s="473">
        <v>0</v>
      </c>
      <c r="U103" s="473">
        <v>0</v>
      </c>
      <c r="V103" s="473">
        <v>0</v>
      </c>
      <c r="W103" s="473">
        <v>0</v>
      </c>
      <c r="X103" s="473">
        <v>0</v>
      </c>
      <c r="Y103" s="473">
        <v>0</v>
      </c>
      <c r="Z103" s="473">
        <v>0</v>
      </c>
      <c r="AA103" s="473">
        <v>0</v>
      </c>
      <c r="AB103" s="473">
        <v>0</v>
      </c>
      <c r="AC103" s="473">
        <v>0</v>
      </c>
      <c r="AD103" s="473">
        <v>0</v>
      </c>
      <c r="AE103" s="473">
        <v>0</v>
      </c>
      <c r="AF103" s="473">
        <v>0</v>
      </c>
      <c r="AG103" s="473">
        <v>0</v>
      </c>
      <c r="AH103" s="473">
        <v>0</v>
      </c>
      <c r="AI103" s="473">
        <v>0</v>
      </c>
      <c r="AJ103" s="473">
        <v>0</v>
      </c>
      <c r="AL103" s="473" t="s">
        <v>355</v>
      </c>
      <c r="AM103" s="473">
        <v>0</v>
      </c>
      <c r="AN103" s="473">
        <v>0</v>
      </c>
      <c r="AO103" s="473">
        <v>0</v>
      </c>
      <c r="AP103" s="473">
        <v>0</v>
      </c>
      <c r="AQ103" s="473">
        <v>0</v>
      </c>
      <c r="AR103" s="473">
        <v>0</v>
      </c>
      <c r="AS103" s="473">
        <v>0</v>
      </c>
      <c r="AT103" s="473">
        <v>0</v>
      </c>
      <c r="AU103" s="473">
        <v>0</v>
      </c>
      <c r="AV103" s="473">
        <v>0</v>
      </c>
      <c r="AW103" s="473">
        <v>0</v>
      </c>
      <c r="AX103" s="473">
        <v>0</v>
      </c>
      <c r="AY103" s="473">
        <v>0</v>
      </c>
      <c r="AZ103" s="473">
        <v>0</v>
      </c>
      <c r="BA103" s="473">
        <v>0</v>
      </c>
      <c r="BB103" s="473">
        <v>0</v>
      </c>
      <c r="BC103" s="473">
        <v>0</v>
      </c>
      <c r="BD103" s="473">
        <v>0</v>
      </c>
      <c r="BE103" s="473">
        <v>0</v>
      </c>
      <c r="BF103" s="473">
        <v>0</v>
      </c>
      <c r="BG103" s="473">
        <v>0</v>
      </c>
      <c r="BH103" s="473">
        <v>0</v>
      </c>
      <c r="BI103" s="473">
        <v>0</v>
      </c>
      <c r="BJ103" s="473">
        <v>0</v>
      </c>
      <c r="BK103" s="473">
        <v>0</v>
      </c>
      <c r="BL103" s="473">
        <v>0</v>
      </c>
      <c r="BM103" s="473">
        <v>0</v>
      </c>
      <c r="BN103" s="473">
        <v>0</v>
      </c>
      <c r="BO103" s="473">
        <v>0</v>
      </c>
      <c r="BP103" s="473">
        <v>0</v>
      </c>
      <c r="BQ103" s="473">
        <v>0</v>
      </c>
      <c r="BR103" s="473">
        <v>0</v>
      </c>
      <c r="BS103" s="473">
        <v>0</v>
      </c>
      <c r="BT103" s="473">
        <v>0</v>
      </c>
      <c r="BU103" s="473">
        <v>0</v>
      </c>
      <c r="BW103" s="473" t="s">
        <v>355</v>
      </c>
      <c r="BX103" s="473">
        <v>0</v>
      </c>
      <c r="BY103" s="473">
        <v>0</v>
      </c>
      <c r="BZ103" s="473">
        <v>0</v>
      </c>
      <c r="CA103" s="473">
        <v>0</v>
      </c>
      <c r="CB103" s="473">
        <v>0</v>
      </c>
      <c r="CC103" s="473">
        <v>0</v>
      </c>
      <c r="CD103" s="473">
        <v>0</v>
      </c>
      <c r="CE103" s="473">
        <v>0</v>
      </c>
      <c r="CF103" s="473">
        <v>0</v>
      </c>
      <c r="CG103" s="473">
        <v>0</v>
      </c>
      <c r="CH103" s="473">
        <v>0</v>
      </c>
      <c r="CI103" s="473">
        <v>0</v>
      </c>
      <c r="CJ103" s="473">
        <v>0</v>
      </c>
      <c r="CK103" s="473">
        <v>0</v>
      </c>
      <c r="CL103" s="473">
        <v>0</v>
      </c>
      <c r="CM103" s="473">
        <v>0</v>
      </c>
      <c r="CN103" s="473">
        <v>0</v>
      </c>
      <c r="CO103" s="473">
        <v>0</v>
      </c>
      <c r="CP103" s="473">
        <v>0</v>
      </c>
      <c r="CQ103" s="473">
        <v>0</v>
      </c>
      <c r="CR103" s="473">
        <v>0</v>
      </c>
      <c r="CS103" s="473">
        <v>0</v>
      </c>
      <c r="CT103" s="473">
        <v>0</v>
      </c>
      <c r="CU103" s="473">
        <v>0</v>
      </c>
      <c r="CV103" s="473">
        <v>0</v>
      </c>
      <c r="CW103" s="473">
        <v>0</v>
      </c>
      <c r="CX103" s="473">
        <v>0</v>
      </c>
      <c r="CY103" s="473">
        <v>0</v>
      </c>
      <c r="CZ103" s="473">
        <v>0</v>
      </c>
      <c r="DA103" s="473">
        <v>0</v>
      </c>
      <c r="DB103" s="473">
        <v>0</v>
      </c>
      <c r="DC103" s="473">
        <v>0</v>
      </c>
      <c r="DD103" s="473">
        <v>0</v>
      </c>
      <c r="DE103" s="473">
        <v>0</v>
      </c>
      <c r="DF103" s="473">
        <v>0</v>
      </c>
    </row>
    <row r="104" spans="1:110" ht="12.75" hidden="1" customHeight="1" outlineLevel="1" x14ac:dyDescent="0.2">
      <c r="A104" s="473" t="s">
        <v>356</v>
      </c>
      <c r="B104" s="473">
        <v>0</v>
      </c>
      <c r="C104" s="473">
        <v>0</v>
      </c>
      <c r="D104" s="473">
        <v>0</v>
      </c>
      <c r="E104" s="473">
        <v>0</v>
      </c>
      <c r="F104" s="473">
        <v>0</v>
      </c>
      <c r="G104" s="473">
        <v>0</v>
      </c>
      <c r="H104" s="473">
        <v>0</v>
      </c>
      <c r="I104" s="473">
        <v>0</v>
      </c>
      <c r="J104" s="473">
        <v>0</v>
      </c>
      <c r="K104" s="473">
        <v>0</v>
      </c>
      <c r="L104" s="473">
        <v>0</v>
      </c>
      <c r="M104" s="473">
        <v>0</v>
      </c>
      <c r="N104" s="473">
        <v>0</v>
      </c>
      <c r="O104" s="473">
        <v>0</v>
      </c>
      <c r="P104" s="473">
        <v>0</v>
      </c>
      <c r="Q104" s="473">
        <v>0</v>
      </c>
      <c r="R104" s="473">
        <v>0</v>
      </c>
      <c r="S104" s="473">
        <v>0</v>
      </c>
      <c r="T104" s="473">
        <v>0</v>
      </c>
      <c r="U104" s="473">
        <v>0</v>
      </c>
      <c r="V104" s="473">
        <v>0</v>
      </c>
      <c r="W104" s="473">
        <v>0</v>
      </c>
      <c r="X104" s="473">
        <v>0</v>
      </c>
      <c r="Y104" s="473">
        <v>0</v>
      </c>
      <c r="Z104" s="473">
        <v>0</v>
      </c>
      <c r="AA104" s="473">
        <v>0</v>
      </c>
      <c r="AB104" s="473">
        <v>0</v>
      </c>
      <c r="AC104" s="473">
        <v>0</v>
      </c>
      <c r="AD104" s="473">
        <v>0</v>
      </c>
      <c r="AE104" s="473">
        <v>0</v>
      </c>
      <c r="AF104" s="473">
        <v>0</v>
      </c>
      <c r="AG104" s="473">
        <v>0</v>
      </c>
      <c r="AH104" s="473">
        <v>0</v>
      </c>
      <c r="AI104" s="473">
        <v>0</v>
      </c>
      <c r="AJ104" s="473">
        <v>0</v>
      </c>
      <c r="AL104" s="473" t="s">
        <v>356</v>
      </c>
      <c r="AM104" s="473">
        <v>0</v>
      </c>
      <c r="AN104" s="473">
        <v>0</v>
      </c>
      <c r="AO104" s="473">
        <v>0</v>
      </c>
      <c r="AP104" s="473">
        <v>0</v>
      </c>
      <c r="AQ104" s="473">
        <v>0</v>
      </c>
      <c r="AR104" s="473">
        <v>0</v>
      </c>
      <c r="AS104" s="473">
        <v>0</v>
      </c>
      <c r="AT104" s="473">
        <v>0</v>
      </c>
      <c r="AU104" s="473">
        <v>0</v>
      </c>
      <c r="AV104" s="473">
        <v>0</v>
      </c>
      <c r="AW104" s="473">
        <v>0</v>
      </c>
      <c r="AX104" s="473">
        <v>0</v>
      </c>
      <c r="AY104" s="473">
        <v>0</v>
      </c>
      <c r="AZ104" s="473">
        <v>0</v>
      </c>
      <c r="BA104" s="473">
        <v>0</v>
      </c>
      <c r="BB104" s="473">
        <v>0</v>
      </c>
      <c r="BC104" s="473">
        <v>0</v>
      </c>
      <c r="BD104" s="473">
        <v>0</v>
      </c>
      <c r="BE104" s="473">
        <v>0</v>
      </c>
      <c r="BF104" s="473">
        <v>0</v>
      </c>
      <c r="BG104" s="473">
        <v>0</v>
      </c>
      <c r="BH104" s="473">
        <v>0</v>
      </c>
      <c r="BI104" s="473">
        <v>0</v>
      </c>
      <c r="BJ104" s="473">
        <v>0</v>
      </c>
      <c r="BK104" s="473">
        <v>0</v>
      </c>
      <c r="BL104" s="473">
        <v>0</v>
      </c>
      <c r="BM104" s="473">
        <v>0</v>
      </c>
      <c r="BN104" s="473">
        <v>0</v>
      </c>
      <c r="BO104" s="473">
        <v>0</v>
      </c>
      <c r="BP104" s="473">
        <v>0</v>
      </c>
      <c r="BQ104" s="473">
        <v>0</v>
      </c>
      <c r="BR104" s="473">
        <v>0</v>
      </c>
      <c r="BS104" s="473">
        <v>0</v>
      </c>
      <c r="BT104" s="473">
        <v>0</v>
      </c>
      <c r="BU104" s="473">
        <v>0</v>
      </c>
      <c r="BW104" s="473" t="s">
        <v>356</v>
      </c>
      <c r="BX104" s="473">
        <v>0</v>
      </c>
      <c r="BY104" s="473">
        <v>0</v>
      </c>
      <c r="BZ104" s="473">
        <v>0</v>
      </c>
      <c r="CA104" s="473">
        <v>0</v>
      </c>
      <c r="CB104" s="473">
        <v>0</v>
      </c>
      <c r="CC104" s="473">
        <v>0</v>
      </c>
      <c r="CD104" s="473">
        <v>0</v>
      </c>
      <c r="CE104" s="473">
        <v>0</v>
      </c>
      <c r="CF104" s="473">
        <v>0</v>
      </c>
      <c r="CG104" s="473">
        <v>0</v>
      </c>
      <c r="CH104" s="473">
        <v>0</v>
      </c>
      <c r="CI104" s="473">
        <v>0</v>
      </c>
      <c r="CJ104" s="473">
        <v>0</v>
      </c>
      <c r="CK104" s="473">
        <v>0</v>
      </c>
      <c r="CL104" s="473">
        <v>0</v>
      </c>
      <c r="CM104" s="473">
        <v>0</v>
      </c>
      <c r="CN104" s="473">
        <v>0</v>
      </c>
      <c r="CO104" s="473">
        <v>0</v>
      </c>
      <c r="CP104" s="473">
        <v>0</v>
      </c>
      <c r="CQ104" s="473">
        <v>0</v>
      </c>
      <c r="CR104" s="473">
        <v>0</v>
      </c>
      <c r="CS104" s="473">
        <v>0</v>
      </c>
      <c r="CT104" s="473">
        <v>0</v>
      </c>
      <c r="CU104" s="473">
        <v>0</v>
      </c>
      <c r="CV104" s="473">
        <v>0</v>
      </c>
      <c r="CW104" s="473">
        <v>0</v>
      </c>
      <c r="CX104" s="473">
        <v>0</v>
      </c>
      <c r="CY104" s="473">
        <v>0</v>
      </c>
      <c r="CZ104" s="473">
        <v>0</v>
      </c>
      <c r="DA104" s="473">
        <v>0</v>
      </c>
      <c r="DB104" s="473">
        <v>0</v>
      </c>
      <c r="DC104" s="473">
        <v>0</v>
      </c>
      <c r="DD104" s="473">
        <v>0</v>
      </c>
      <c r="DE104" s="473">
        <v>0</v>
      </c>
      <c r="DF104" s="473">
        <v>0</v>
      </c>
    </row>
    <row r="105" spans="1:110" ht="12.75" hidden="1" customHeight="1" outlineLevel="1" x14ac:dyDescent="0.2">
      <c r="A105" s="473" t="s">
        <v>357</v>
      </c>
      <c r="B105" s="473">
        <v>0</v>
      </c>
      <c r="C105" s="473">
        <v>0</v>
      </c>
      <c r="D105" s="473">
        <v>0</v>
      </c>
      <c r="E105" s="473">
        <v>0</v>
      </c>
      <c r="F105" s="473">
        <v>0</v>
      </c>
      <c r="G105" s="473">
        <v>0</v>
      </c>
      <c r="H105" s="473">
        <v>0</v>
      </c>
      <c r="I105" s="473">
        <v>0</v>
      </c>
      <c r="J105" s="473">
        <v>0</v>
      </c>
      <c r="K105" s="473">
        <v>0</v>
      </c>
      <c r="L105" s="473">
        <v>0</v>
      </c>
      <c r="M105" s="473">
        <v>0</v>
      </c>
      <c r="N105" s="473">
        <v>0</v>
      </c>
      <c r="O105" s="473">
        <v>0</v>
      </c>
      <c r="P105" s="473">
        <v>0</v>
      </c>
      <c r="Q105" s="473">
        <v>0</v>
      </c>
      <c r="R105" s="473">
        <v>0</v>
      </c>
      <c r="S105" s="473">
        <v>0</v>
      </c>
      <c r="T105" s="473">
        <v>0</v>
      </c>
      <c r="U105" s="473">
        <v>0</v>
      </c>
      <c r="V105" s="473">
        <v>0</v>
      </c>
      <c r="W105" s="473">
        <v>0</v>
      </c>
      <c r="X105" s="473">
        <v>0</v>
      </c>
      <c r="Y105" s="473">
        <v>0</v>
      </c>
      <c r="Z105" s="473">
        <v>0</v>
      </c>
      <c r="AA105" s="473">
        <v>0</v>
      </c>
      <c r="AB105" s="473">
        <v>0</v>
      </c>
      <c r="AC105" s="473">
        <v>0</v>
      </c>
      <c r="AD105" s="473">
        <v>0</v>
      </c>
      <c r="AE105" s="473">
        <v>0</v>
      </c>
      <c r="AF105" s="473">
        <v>0</v>
      </c>
      <c r="AG105" s="473">
        <v>0</v>
      </c>
      <c r="AH105" s="473">
        <v>0</v>
      </c>
      <c r="AI105" s="473">
        <v>0</v>
      </c>
      <c r="AJ105" s="473">
        <v>0</v>
      </c>
      <c r="AL105" s="473" t="s">
        <v>357</v>
      </c>
      <c r="AM105" s="473">
        <v>0</v>
      </c>
      <c r="AN105" s="473">
        <v>0</v>
      </c>
      <c r="AO105" s="473">
        <v>0</v>
      </c>
      <c r="AP105" s="473">
        <v>0</v>
      </c>
      <c r="AQ105" s="473">
        <v>0</v>
      </c>
      <c r="AR105" s="473">
        <v>0</v>
      </c>
      <c r="AS105" s="473">
        <v>0</v>
      </c>
      <c r="AT105" s="473">
        <v>0</v>
      </c>
      <c r="AU105" s="473">
        <v>0</v>
      </c>
      <c r="AV105" s="473">
        <v>0</v>
      </c>
      <c r="AW105" s="473">
        <v>0</v>
      </c>
      <c r="AX105" s="473">
        <v>0</v>
      </c>
      <c r="AY105" s="473">
        <v>0</v>
      </c>
      <c r="AZ105" s="473">
        <v>0</v>
      </c>
      <c r="BA105" s="473">
        <v>0</v>
      </c>
      <c r="BB105" s="473">
        <v>0</v>
      </c>
      <c r="BC105" s="473">
        <v>0</v>
      </c>
      <c r="BD105" s="473">
        <v>0</v>
      </c>
      <c r="BE105" s="473">
        <v>0</v>
      </c>
      <c r="BF105" s="473">
        <v>0</v>
      </c>
      <c r="BG105" s="473">
        <v>0</v>
      </c>
      <c r="BH105" s="473">
        <v>0</v>
      </c>
      <c r="BI105" s="473">
        <v>0</v>
      </c>
      <c r="BJ105" s="473">
        <v>0</v>
      </c>
      <c r="BK105" s="473">
        <v>0</v>
      </c>
      <c r="BL105" s="473">
        <v>0</v>
      </c>
      <c r="BM105" s="473">
        <v>0</v>
      </c>
      <c r="BN105" s="473">
        <v>0</v>
      </c>
      <c r="BO105" s="473">
        <v>0</v>
      </c>
      <c r="BP105" s="473">
        <v>0</v>
      </c>
      <c r="BQ105" s="473">
        <v>0</v>
      </c>
      <c r="BR105" s="473">
        <v>0</v>
      </c>
      <c r="BS105" s="473">
        <v>0</v>
      </c>
      <c r="BT105" s="473">
        <v>0</v>
      </c>
      <c r="BU105" s="473">
        <v>0</v>
      </c>
      <c r="BW105" s="473" t="s">
        <v>357</v>
      </c>
      <c r="BX105" s="473">
        <v>0</v>
      </c>
      <c r="BY105" s="473">
        <v>0</v>
      </c>
      <c r="BZ105" s="473">
        <v>0</v>
      </c>
      <c r="CA105" s="473">
        <v>0</v>
      </c>
      <c r="CB105" s="473">
        <v>0</v>
      </c>
      <c r="CC105" s="473">
        <v>0</v>
      </c>
      <c r="CD105" s="473">
        <v>0</v>
      </c>
      <c r="CE105" s="473">
        <v>0</v>
      </c>
      <c r="CF105" s="473">
        <v>0</v>
      </c>
      <c r="CG105" s="473">
        <v>0</v>
      </c>
      <c r="CH105" s="473">
        <v>0</v>
      </c>
      <c r="CI105" s="473">
        <v>0</v>
      </c>
      <c r="CJ105" s="473">
        <v>0</v>
      </c>
      <c r="CK105" s="473">
        <v>0</v>
      </c>
      <c r="CL105" s="473">
        <v>0</v>
      </c>
      <c r="CM105" s="473">
        <v>0</v>
      </c>
      <c r="CN105" s="473">
        <v>0</v>
      </c>
      <c r="CO105" s="473">
        <v>0</v>
      </c>
      <c r="CP105" s="473">
        <v>0</v>
      </c>
      <c r="CQ105" s="473">
        <v>0</v>
      </c>
      <c r="CR105" s="473">
        <v>0</v>
      </c>
      <c r="CS105" s="473">
        <v>0</v>
      </c>
      <c r="CT105" s="473">
        <v>0</v>
      </c>
      <c r="CU105" s="473">
        <v>0</v>
      </c>
      <c r="CV105" s="473">
        <v>0</v>
      </c>
      <c r="CW105" s="473">
        <v>0</v>
      </c>
      <c r="CX105" s="473">
        <v>0</v>
      </c>
      <c r="CY105" s="473">
        <v>0</v>
      </c>
      <c r="CZ105" s="473">
        <v>0</v>
      </c>
      <c r="DA105" s="473">
        <v>0</v>
      </c>
      <c r="DB105" s="473">
        <v>0</v>
      </c>
      <c r="DC105" s="473">
        <v>0</v>
      </c>
      <c r="DD105" s="473">
        <v>0</v>
      </c>
      <c r="DE105" s="473">
        <v>0</v>
      </c>
      <c r="DF105" s="473">
        <v>0</v>
      </c>
    </row>
    <row r="106" spans="1:110" ht="12.75" hidden="1" customHeight="1" outlineLevel="1" x14ac:dyDescent="0.2">
      <c r="A106" s="473" t="s">
        <v>358</v>
      </c>
      <c r="B106" s="473">
        <v>0</v>
      </c>
      <c r="C106" s="473">
        <v>0</v>
      </c>
      <c r="D106" s="473">
        <v>0</v>
      </c>
      <c r="E106" s="473">
        <v>0</v>
      </c>
      <c r="F106" s="473">
        <v>0</v>
      </c>
      <c r="G106" s="473">
        <v>0</v>
      </c>
      <c r="H106" s="473">
        <v>0</v>
      </c>
      <c r="I106" s="473">
        <v>0</v>
      </c>
      <c r="J106" s="473">
        <v>0</v>
      </c>
      <c r="K106" s="473">
        <v>0</v>
      </c>
      <c r="L106" s="473">
        <v>0</v>
      </c>
      <c r="M106" s="473">
        <v>0</v>
      </c>
      <c r="N106" s="473">
        <v>0</v>
      </c>
      <c r="O106" s="473">
        <v>0</v>
      </c>
      <c r="P106" s="473">
        <v>0</v>
      </c>
      <c r="Q106" s="473">
        <v>0</v>
      </c>
      <c r="R106" s="473">
        <v>0</v>
      </c>
      <c r="S106" s="473">
        <v>0</v>
      </c>
      <c r="T106" s="473">
        <v>0</v>
      </c>
      <c r="U106" s="473">
        <v>0</v>
      </c>
      <c r="V106" s="473">
        <v>0</v>
      </c>
      <c r="W106" s="473">
        <v>0</v>
      </c>
      <c r="X106" s="473">
        <v>0</v>
      </c>
      <c r="Y106" s="473">
        <v>0</v>
      </c>
      <c r="Z106" s="473">
        <v>0</v>
      </c>
      <c r="AA106" s="473">
        <v>0</v>
      </c>
      <c r="AB106" s="473">
        <v>0</v>
      </c>
      <c r="AC106" s="473">
        <v>0</v>
      </c>
      <c r="AD106" s="473">
        <v>0</v>
      </c>
      <c r="AE106" s="473">
        <v>0</v>
      </c>
      <c r="AF106" s="473">
        <v>0</v>
      </c>
      <c r="AG106" s="473">
        <v>0</v>
      </c>
      <c r="AH106" s="473">
        <v>0</v>
      </c>
      <c r="AI106" s="473">
        <v>0</v>
      </c>
      <c r="AJ106" s="473">
        <v>0</v>
      </c>
      <c r="AL106" s="473" t="s">
        <v>358</v>
      </c>
      <c r="AM106" s="473">
        <v>0</v>
      </c>
      <c r="AN106" s="473">
        <v>0</v>
      </c>
      <c r="AO106" s="473">
        <v>0</v>
      </c>
      <c r="AP106" s="473">
        <v>0</v>
      </c>
      <c r="AQ106" s="473">
        <v>0</v>
      </c>
      <c r="AR106" s="473">
        <v>0</v>
      </c>
      <c r="AS106" s="473">
        <v>0</v>
      </c>
      <c r="AT106" s="473">
        <v>0</v>
      </c>
      <c r="AU106" s="473">
        <v>0</v>
      </c>
      <c r="AV106" s="473">
        <v>0</v>
      </c>
      <c r="AW106" s="473">
        <v>0</v>
      </c>
      <c r="AX106" s="473">
        <v>0</v>
      </c>
      <c r="AY106" s="473">
        <v>0</v>
      </c>
      <c r="AZ106" s="473">
        <v>0</v>
      </c>
      <c r="BA106" s="473">
        <v>0</v>
      </c>
      <c r="BB106" s="473">
        <v>0</v>
      </c>
      <c r="BC106" s="473">
        <v>0</v>
      </c>
      <c r="BD106" s="473">
        <v>0</v>
      </c>
      <c r="BE106" s="473">
        <v>0</v>
      </c>
      <c r="BF106" s="473">
        <v>0</v>
      </c>
      <c r="BG106" s="473">
        <v>0</v>
      </c>
      <c r="BH106" s="473">
        <v>0</v>
      </c>
      <c r="BI106" s="473">
        <v>0</v>
      </c>
      <c r="BJ106" s="473">
        <v>0</v>
      </c>
      <c r="BK106" s="473">
        <v>0</v>
      </c>
      <c r="BL106" s="473">
        <v>0</v>
      </c>
      <c r="BM106" s="473">
        <v>0</v>
      </c>
      <c r="BN106" s="473">
        <v>0</v>
      </c>
      <c r="BO106" s="473">
        <v>0</v>
      </c>
      <c r="BP106" s="473">
        <v>0</v>
      </c>
      <c r="BQ106" s="473">
        <v>0</v>
      </c>
      <c r="BR106" s="473">
        <v>0</v>
      </c>
      <c r="BS106" s="473">
        <v>0</v>
      </c>
      <c r="BT106" s="473">
        <v>0</v>
      </c>
      <c r="BU106" s="473">
        <v>0</v>
      </c>
      <c r="BW106" s="473" t="s">
        <v>358</v>
      </c>
      <c r="BX106" s="473">
        <v>0</v>
      </c>
      <c r="BY106" s="473">
        <v>0</v>
      </c>
      <c r="BZ106" s="473">
        <v>0</v>
      </c>
      <c r="CA106" s="473">
        <v>0</v>
      </c>
      <c r="CB106" s="473">
        <v>0</v>
      </c>
      <c r="CC106" s="473">
        <v>0</v>
      </c>
      <c r="CD106" s="473">
        <v>0</v>
      </c>
      <c r="CE106" s="473">
        <v>0</v>
      </c>
      <c r="CF106" s="473">
        <v>0</v>
      </c>
      <c r="CG106" s="473">
        <v>0</v>
      </c>
      <c r="CH106" s="473">
        <v>0</v>
      </c>
      <c r="CI106" s="473">
        <v>0</v>
      </c>
      <c r="CJ106" s="473">
        <v>0</v>
      </c>
      <c r="CK106" s="473">
        <v>0</v>
      </c>
      <c r="CL106" s="473">
        <v>0</v>
      </c>
      <c r="CM106" s="473">
        <v>0</v>
      </c>
      <c r="CN106" s="473">
        <v>0</v>
      </c>
      <c r="CO106" s="473">
        <v>0</v>
      </c>
      <c r="CP106" s="473">
        <v>0</v>
      </c>
      <c r="CQ106" s="473">
        <v>0</v>
      </c>
      <c r="CR106" s="473">
        <v>0</v>
      </c>
      <c r="CS106" s="473">
        <v>0</v>
      </c>
      <c r="CT106" s="473">
        <v>0</v>
      </c>
      <c r="CU106" s="473">
        <v>0</v>
      </c>
      <c r="CV106" s="473">
        <v>0</v>
      </c>
      <c r="CW106" s="473">
        <v>0</v>
      </c>
      <c r="CX106" s="473">
        <v>0</v>
      </c>
      <c r="CY106" s="473">
        <v>0</v>
      </c>
      <c r="CZ106" s="473">
        <v>0</v>
      </c>
      <c r="DA106" s="473">
        <v>0</v>
      </c>
      <c r="DB106" s="473">
        <v>0</v>
      </c>
      <c r="DC106" s="473">
        <v>0</v>
      </c>
      <c r="DD106" s="473">
        <v>0</v>
      </c>
      <c r="DE106" s="473">
        <v>0</v>
      </c>
      <c r="DF106" s="473">
        <v>0</v>
      </c>
    </row>
    <row r="107" spans="1:110" ht="12.75" hidden="1" customHeight="1" outlineLevel="1" x14ac:dyDescent="0.2">
      <c r="A107" s="473" t="s">
        <v>359</v>
      </c>
      <c r="B107" s="473">
        <v>0</v>
      </c>
      <c r="C107" s="473">
        <v>0</v>
      </c>
      <c r="D107" s="473">
        <v>0</v>
      </c>
      <c r="E107" s="473">
        <v>0</v>
      </c>
      <c r="F107" s="473">
        <v>0</v>
      </c>
      <c r="G107" s="473">
        <v>0</v>
      </c>
      <c r="H107" s="473">
        <v>0</v>
      </c>
      <c r="I107" s="473">
        <v>0</v>
      </c>
      <c r="J107" s="473">
        <v>0</v>
      </c>
      <c r="K107" s="473">
        <v>0</v>
      </c>
      <c r="L107" s="473">
        <v>0</v>
      </c>
      <c r="M107" s="473">
        <v>0</v>
      </c>
      <c r="N107" s="473">
        <v>0</v>
      </c>
      <c r="O107" s="473">
        <v>0</v>
      </c>
      <c r="P107" s="473">
        <v>0</v>
      </c>
      <c r="Q107" s="473">
        <v>0</v>
      </c>
      <c r="R107" s="473">
        <v>0</v>
      </c>
      <c r="S107" s="473">
        <v>0</v>
      </c>
      <c r="T107" s="473">
        <v>0</v>
      </c>
      <c r="U107" s="473">
        <v>0</v>
      </c>
      <c r="V107" s="473">
        <v>0</v>
      </c>
      <c r="W107" s="473">
        <v>0</v>
      </c>
      <c r="X107" s="473">
        <v>0</v>
      </c>
      <c r="Y107" s="473">
        <v>0</v>
      </c>
      <c r="Z107" s="473">
        <v>0</v>
      </c>
      <c r="AA107" s="473">
        <v>0</v>
      </c>
      <c r="AB107" s="473">
        <v>0</v>
      </c>
      <c r="AC107" s="473">
        <v>0</v>
      </c>
      <c r="AD107" s="473">
        <v>0</v>
      </c>
      <c r="AE107" s="473">
        <v>0</v>
      </c>
      <c r="AF107" s="473">
        <v>0</v>
      </c>
      <c r="AG107" s="473">
        <v>0</v>
      </c>
      <c r="AH107" s="473">
        <v>0</v>
      </c>
      <c r="AI107" s="473">
        <v>0</v>
      </c>
      <c r="AJ107" s="473">
        <v>0</v>
      </c>
      <c r="AL107" s="473" t="s">
        <v>359</v>
      </c>
      <c r="AM107" s="473">
        <v>0</v>
      </c>
      <c r="AN107" s="473">
        <v>0</v>
      </c>
      <c r="AO107" s="473">
        <v>0</v>
      </c>
      <c r="AP107" s="473">
        <v>0</v>
      </c>
      <c r="AQ107" s="473">
        <v>0</v>
      </c>
      <c r="AR107" s="473">
        <v>0</v>
      </c>
      <c r="AS107" s="473">
        <v>0</v>
      </c>
      <c r="AT107" s="473">
        <v>0</v>
      </c>
      <c r="AU107" s="473">
        <v>0</v>
      </c>
      <c r="AV107" s="473">
        <v>0</v>
      </c>
      <c r="AW107" s="473">
        <v>0</v>
      </c>
      <c r="AX107" s="473">
        <v>0</v>
      </c>
      <c r="AY107" s="473">
        <v>0</v>
      </c>
      <c r="AZ107" s="473">
        <v>0</v>
      </c>
      <c r="BA107" s="473">
        <v>0</v>
      </c>
      <c r="BB107" s="473">
        <v>0</v>
      </c>
      <c r="BC107" s="473">
        <v>0</v>
      </c>
      <c r="BD107" s="473">
        <v>0</v>
      </c>
      <c r="BE107" s="473">
        <v>0</v>
      </c>
      <c r="BF107" s="473">
        <v>0</v>
      </c>
      <c r="BG107" s="473">
        <v>0</v>
      </c>
      <c r="BH107" s="473">
        <v>0</v>
      </c>
      <c r="BI107" s="473">
        <v>0</v>
      </c>
      <c r="BJ107" s="473">
        <v>0</v>
      </c>
      <c r="BK107" s="473">
        <v>0</v>
      </c>
      <c r="BL107" s="473">
        <v>0</v>
      </c>
      <c r="BM107" s="473">
        <v>0</v>
      </c>
      <c r="BN107" s="473">
        <v>0</v>
      </c>
      <c r="BO107" s="473">
        <v>0</v>
      </c>
      <c r="BP107" s="473">
        <v>0</v>
      </c>
      <c r="BQ107" s="473">
        <v>0</v>
      </c>
      <c r="BR107" s="473">
        <v>0</v>
      </c>
      <c r="BS107" s="473">
        <v>0</v>
      </c>
      <c r="BT107" s="473">
        <v>0</v>
      </c>
      <c r="BU107" s="473">
        <v>0</v>
      </c>
      <c r="BW107" s="473" t="s">
        <v>359</v>
      </c>
      <c r="BX107" s="473">
        <v>0</v>
      </c>
      <c r="BY107" s="473">
        <v>0</v>
      </c>
      <c r="BZ107" s="473">
        <v>0</v>
      </c>
      <c r="CA107" s="473">
        <v>0</v>
      </c>
      <c r="CB107" s="473">
        <v>0</v>
      </c>
      <c r="CC107" s="473">
        <v>0</v>
      </c>
      <c r="CD107" s="473">
        <v>0</v>
      </c>
      <c r="CE107" s="473">
        <v>0</v>
      </c>
      <c r="CF107" s="473">
        <v>0</v>
      </c>
      <c r="CG107" s="473">
        <v>0</v>
      </c>
      <c r="CH107" s="473">
        <v>0</v>
      </c>
      <c r="CI107" s="473">
        <v>0</v>
      </c>
      <c r="CJ107" s="473">
        <v>0</v>
      </c>
      <c r="CK107" s="473">
        <v>0</v>
      </c>
      <c r="CL107" s="473">
        <v>0</v>
      </c>
      <c r="CM107" s="473">
        <v>0</v>
      </c>
      <c r="CN107" s="473">
        <v>0</v>
      </c>
      <c r="CO107" s="473">
        <v>0</v>
      </c>
      <c r="CP107" s="473">
        <v>0</v>
      </c>
      <c r="CQ107" s="473">
        <v>0</v>
      </c>
      <c r="CR107" s="473">
        <v>0</v>
      </c>
      <c r="CS107" s="473">
        <v>0</v>
      </c>
      <c r="CT107" s="473">
        <v>0</v>
      </c>
      <c r="CU107" s="473">
        <v>0</v>
      </c>
      <c r="CV107" s="473">
        <v>0</v>
      </c>
      <c r="CW107" s="473">
        <v>0</v>
      </c>
      <c r="CX107" s="473">
        <v>0</v>
      </c>
      <c r="CY107" s="473">
        <v>0</v>
      </c>
      <c r="CZ107" s="473">
        <v>0</v>
      </c>
      <c r="DA107" s="473">
        <v>0</v>
      </c>
      <c r="DB107" s="473">
        <v>0</v>
      </c>
      <c r="DC107" s="473">
        <v>0</v>
      </c>
      <c r="DD107" s="473">
        <v>0</v>
      </c>
      <c r="DE107" s="473">
        <v>0</v>
      </c>
      <c r="DF107" s="473">
        <v>0</v>
      </c>
    </row>
    <row r="108" spans="1:110" ht="12.75" hidden="1" customHeight="1" outlineLevel="1" x14ac:dyDescent="0.2">
      <c r="A108" s="473" t="s">
        <v>360</v>
      </c>
      <c r="B108" s="473">
        <v>0</v>
      </c>
      <c r="C108" s="473">
        <v>0</v>
      </c>
      <c r="D108" s="473">
        <v>0</v>
      </c>
      <c r="E108" s="473">
        <v>0</v>
      </c>
      <c r="F108" s="473">
        <v>0</v>
      </c>
      <c r="G108" s="473">
        <v>0</v>
      </c>
      <c r="H108" s="473">
        <v>0</v>
      </c>
      <c r="I108" s="473">
        <v>0</v>
      </c>
      <c r="J108" s="473">
        <v>0</v>
      </c>
      <c r="K108" s="473">
        <v>0</v>
      </c>
      <c r="L108" s="473">
        <v>0</v>
      </c>
      <c r="M108" s="473">
        <v>0</v>
      </c>
      <c r="N108" s="473">
        <v>0</v>
      </c>
      <c r="O108" s="473">
        <v>0</v>
      </c>
      <c r="P108" s="473">
        <v>0</v>
      </c>
      <c r="Q108" s="473">
        <v>0</v>
      </c>
      <c r="R108" s="473">
        <v>0</v>
      </c>
      <c r="S108" s="473">
        <v>0</v>
      </c>
      <c r="T108" s="473">
        <v>0</v>
      </c>
      <c r="U108" s="473">
        <v>0</v>
      </c>
      <c r="V108" s="473">
        <v>0</v>
      </c>
      <c r="W108" s="473">
        <v>0</v>
      </c>
      <c r="X108" s="473">
        <v>0</v>
      </c>
      <c r="Y108" s="473">
        <v>0</v>
      </c>
      <c r="Z108" s="473">
        <v>0</v>
      </c>
      <c r="AA108" s="473">
        <v>0</v>
      </c>
      <c r="AB108" s="473">
        <v>0</v>
      </c>
      <c r="AC108" s="473">
        <v>0</v>
      </c>
      <c r="AD108" s="473">
        <v>0</v>
      </c>
      <c r="AE108" s="473">
        <v>0</v>
      </c>
      <c r="AF108" s="473">
        <v>0</v>
      </c>
      <c r="AG108" s="473">
        <v>0</v>
      </c>
      <c r="AH108" s="473">
        <v>0</v>
      </c>
      <c r="AI108" s="473">
        <v>0</v>
      </c>
      <c r="AJ108" s="473">
        <v>0</v>
      </c>
      <c r="AL108" s="473" t="s">
        <v>360</v>
      </c>
      <c r="AM108" s="473">
        <v>0</v>
      </c>
      <c r="AN108" s="473">
        <v>0</v>
      </c>
      <c r="AO108" s="473">
        <v>0</v>
      </c>
      <c r="AP108" s="473">
        <v>0</v>
      </c>
      <c r="AQ108" s="473">
        <v>0</v>
      </c>
      <c r="AR108" s="473">
        <v>0</v>
      </c>
      <c r="AS108" s="473">
        <v>0</v>
      </c>
      <c r="AT108" s="473">
        <v>0</v>
      </c>
      <c r="AU108" s="473">
        <v>0</v>
      </c>
      <c r="AV108" s="473">
        <v>0</v>
      </c>
      <c r="AW108" s="473">
        <v>0</v>
      </c>
      <c r="AX108" s="473">
        <v>0</v>
      </c>
      <c r="AY108" s="473">
        <v>0</v>
      </c>
      <c r="AZ108" s="473">
        <v>0</v>
      </c>
      <c r="BA108" s="473">
        <v>0</v>
      </c>
      <c r="BB108" s="473">
        <v>0</v>
      </c>
      <c r="BC108" s="473">
        <v>0</v>
      </c>
      <c r="BD108" s="473">
        <v>0</v>
      </c>
      <c r="BE108" s="473">
        <v>0</v>
      </c>
      <c r="BF108" s="473">
        <v>0</v>
      </c>
      <c r="BG108" s="473">
        <v>0</v>
      </c>
      <c r="BH108" s="473">
        <v>0</v>
      </c>
      <c r="BI108" s="473">
        <v>0</v>
      </c>
      <c r="BJ108" s="473">
        <v>0</v>
      </c>
      <c r="BK108" s="473">
        <v>0</v>
      </c>
      <c r="BL108" s="473">
        <v>0</v>
      </c>
      <c r="BM108" s="473">
        <v>0</v>
      </c>
      <c r="BN108" s="473">
        <v>0</v>
      </c>
      <c r="BO108" s="473">
        <v>0</v>
      </c>
      <c r="BP108" s="473">
        <v>0</v>
      </c>
      <c r="BQ108" s="473">
        <v>0</v>
      </c>
      <c r="BR108" s="473">
        <v>0</v>
      </c>
      <c r="BS108" s="473">
        <v>0</v>
      </c>
      <c r="BT108" s="473">
        <v>0</v>
      </c>
      <c r="BU108" s="473">
        <v>0</v>
      </c>
      <c r="BW108" s="473" t="s">
        <v>360</v>
      </c>
      <c r="BX108" s="473">
        <v>0</v>
      </c>
      <c r="BY108" s="473">
        <v>0</v>
      </c>
      <c r="BZ108" s="473">
        <v>0</v>
      </c>
      <c r="CA108" s="473">
        <v>0</v>
      </c>
      <c r="CB108" s="473">
        <v>0</v>
      </c>
      <c r="CC108" s="473">
        <v>0</v>
      </c>
      <c r="CD108" s="473">
        <v>0</v>
      </c>
      <c r="CE108" s="473">
        <v>0</v>
      </c>
      <c r="CF108" s="473">
        <v>0</v>
      </c>
      <c r="CG108" s="473">
        <v>0</v>
      </c>
      <c r="CH108" s="473">
        <v>0</v>
      </c>
      <c r="CI108" s="473">
        <v>0</v>
      </c>
      <c r="CJ108" s="473">
        <v>0</v>
      </c>
      <c r="CK108" s="473">
        <v>0</v>
      </c>
      <c r="CL108" s="473">
        <v>0</v>
      </c>
      <c r="CM108" s="473">
        <v>0</v>
      </c>
      <c r="CN108" s="473">
        <v>0</v>
      </c>
      <c r="CO108" s="473">
        <v>0</v>
      </c>
      <c r="CP108" s="473">
        <v>0</v>
      </c>
      <c r="CQ108" s="473">
        <v>0</v>
      </c>
      <c r="CR108" s="473">
        <v>0</v>
      </c>
      <c r="CS108" s="473">
        <v>0</v>
      </c>
      <c r="CT108" s="473">
        <v>0</v>
      </c>
      <c r="CU108" s="473">
        <v>0</v>
      </c>
      <c r="CV108" s="473">
        <v>0</v>
      </c>
      <c r="CW108" s="473">
        <v>0</v>
      </c>
      <c r="CX108" s="473">
        <v>0</v>
      </c>
      <c r="CY108" s="473">
        <v>0</v>
      </c>
      <c r="CZ108" s="473">
        <v>0</v>
      </c>
      <c r="DA108" s="473">
        <v>0</v>
      </c>
      <c r="DB108" s="473">
        <v>0</v>
      </c>
      <c r="DC108" s="473">
        <v>0</v>
      </c>
      <c r="DD108" s="473">
        <v>0</v>
      </c>
      <c r="DE108" s="473">
        <v>0</v>
      </c>
      <c r="DF108" s="473">
        <v>0</v>
      </c>
    </row>
    <row r="109" spans="1:110" ht="12.75" hidden="1" customHeight="1" outlineLevel="1" x14ac:dyDescent="0.2">
      <c r="A109" s="473" t="s">
        <v>361</v>
      </c>
      <c r="B109" s="473">
        <v>0</v>
      </c>
      <c r="C109" s="473">
        <v>0</v>
      </c>
      <c r="D109" s="473">
        <v>0</v>
      </c>
      <c r="E109" s="473">
        <v>0</v>
      </c>
      <c r="F109" s="473">
        <v>0</v>
      </c>
      <c r="G109" s="473">
        <v>0</v>
      </c>
      <c r="H109" s="473">
        <v>0</v>
      </c>
      <c r="I109" s="473">
        <v>0</v>
      </c>
      <c r="J109" s="473">
        <v>0</v>
      </c>
      <c r="K109" s="473">
        <v>0</v>
      </c>
      <c r="L109" s="473">
        <v>0</v>
      </c>
      <c r="M109" s="473">
        <v>0</v>
      </c>
      <c r="N109" s="473">
        <v>0</v>
      </c>
      <c r="O109" s="473">
        <v>0</v>
      </c>
      <c r="P109" s="473">
        <v>0</v>
      </c>
      <c r="Q109" s="473">
        <v>0</v>
      </c>
      <c r="R109" s="473">
        <v>0</v>
      </c>
      <c r="S109" s="473">
        <v>0</v>
      </c>
      <c r="T109" s="473">
        <v>0</v>
      </c>
      <c r="U109" s="473">
        <v>0</v>
      </c>
      <c r="V109" s="473">
        <v>0</v>
      </c>
      <c r="W109" s="473">
        <v>0</v>
      </c>
      <c r="X109" s="473">
        <v>0</v>
      </c>
      <c r="Y109" s="473">
        <v>0</v>
      </c>
      <c r="Z109" s="473">
        <v>0</v>
      </c>
      <c r="AA109" s="473">
        <v>0</v>
      </c>
      <c r="AB109" s="473">
        <v>0</v>
      </c>
      <c r="AC109" s="473">
        <v>0</v>
      </c>
      <c r="AD109" s="473">
        <v>0</v>
      </c>
      <c r="AE109" s="473">
        <v>0</v>
      </c>
      <c r="AF109" s="473">
        <v>0</v>
      </c>
      <c r="AG109" s="473">
        <v>0</v>
      </c>
      <c r="AH109" s="473">
        <v>0</v>
      </c>
      <c r="AI109" s="473">
        <v>0</v>
      </c>
      <c r="AJ109" s="473">
        <v>0</v>
      </c>
      <c r="AL109" s="473" t="s">
        <v>361</v>
      </c>
      <c r="AM109" s="473">
        <v>0</v>
      </c>
      <c r="AN109" s="473">
        <v>0</v>
      </c>
      <c r="AO109" s="473">
        <v>0</v>
      </c>
      <c r="AP109" s="473">
        <v>0</v>
      </c>
      <c r="AQ109" s="473">
        <v>0</v>
      </c>
      <c r="AR109" s="473">
        <v>0</v>
      </c>
      <c r="AS109" s="473">
        <v>0</v>
      </c>
      <c r="AT109" s="473">
        <v>0</v>
      </c>
      <c r="AU109" s="473">
        <v>0</v>
      </c>
      <c r="AV109" s="473">
        <v>0</v>
      </c>
      <c r="AW109" s="473">
        <v>0</v>
      </c>
      <c r="AX109" s="473">
        <v>0</v>
      </c>
      <c r="AY109" s="473">
        <v>0</v>
      </c>
      <c r="AZ109" s="473">
        <v>0</v>
      </c>
      <c r="BA109" s="473">
        <v>0</v>
      </c>
      <c r="BB109" s="473">
        <v>0</v>
      </c>
      <c r="BC109" s="473">
        <v>0</v>
      </c>
      <c r="BD109" s="473">
        <v>0</v>
      </c>
      <c r="BE109" s="473">
        <v>0</v>
      </c>
      <c r="BF109" s="473">
        <v>0</v>
      </c>
      <c r="BG109" s="473">
        <v>0</v>
      </c>
      <c r="BH109" s="473">
        <v>0</v>
      </c>
      <c r="BI109" s="473">
        <v>0</v>
      </c>
      <c r="BJ109" s="473">
        <v>0</v>
      </c>
      <c r="BK109" s="473">
        <v>0</v>
      </c>
      <c r="BL109" s="473">
        <v>0</v>
      </c>
      <c r="BM109" s="473">
        <v>0</v>
      </c>
      <c r="BN109" s="473">
        <v>0</v>
      </c>
      <c r="BO109" s="473">
        <v>0</v>
      </c>
      <c r="BP109" s="473">
        <v>0</v>
      </c>
      <c r="BQ109" s="473">
        <v>0</v>
      </c>
      <c r="BR109" s="473">
        <v>0</v>
      </c>
      <c r="BS109" s="473">
        <v>0</v>
      </c>
      <c r="BT109" s="473">
        <v>0</v>
      </c>
      <c r="BU109" s="473">
        <v>0</v>
      </c>
      <c r="BW109" s="473" t="s">
        <v>361</v>
      </c>
      <c r="BX109" s="473">
        <v>0</v>
      </c>
      <c r="BY109" s="473">
        <v>0</v>
      </c>
      <c r="BZ109" s="473">
        <v>0</v>
      </c>
      <c r="CA109" s="473">
        <v>0</v>
      </c>
      <c r="CB109" s="473">
        <v>0</v>
      </c>
      <c r="CC109" s="473">
        <v>0</v>
      </c>
      <c r="CD109" s="473">
        <v>0</v>
      </c>
      <c r="CE109" s="473">
        <v>0</v>
      </c>
      <c r="CF109" s="473">
        <v>0</v>
      </c>
      <c r="CG109" s="473">
        <v>0</v>
      </c>
      <c r="CH109" s="473">
        <v>0</v>
      </c>
      <c r="CI109" s="473">
        <v>0</v>
      </c>
      <c r="CJ109" s="473">
        <v>0</v>
      </c>
      <c r="CK109" s="473">
        <v>0</v>
      </c>
      <c r="CL109" s="473">
        <v>0</v>
      </c>
      <c r="CM109" s="473">
        <v>0</v>
      </c>
      <c r="CN109" s="473">
        <v>0</v>
      </c>
      <c r="CO109" s="473">
        <v>0</v>
      </c>
      <c r="CP109" s="473">
        <v>0</v>
      </c>
      <c r="CQ109" s="473">
        <v>0</v>
      </c>
      <c r="CR109" s="473">
        <v>0</v>
      </c>
      <c r="CS109" s="473">
        <v>0</v>
      </c>
      <c r="CT109" s="473">
        <v>0</v>
      </c>
      <c r="CU109" s="473">
        <v>0</v>
      </c>
      <c r="CV109" s="473">
        <v>0</v>
      </c>
      <c r="CW109" s="473">
        <v>0</v>
      </c>
      <c r="CX109" s="473">
        <v>0</v>
      </c>
      <c r="CY109" s="473">
        <v>0</v>
      </c>
      <c r="CZ109" s="473">
        <v>0</v>
      </c>
      <c r="DA109" s="473">
        <v>0</v>
      </c>
      <c r="DB109" s="473">
        <v>0</v>
      </c>
      <c r="DC109" s="473">
        <v>0</v>
      </c>
      <c r="DD109" s="473">
        <v>0</v>
      </c>
      <c r="DE109" s="473">
        <v>0</v>
      </c>
      <c r="DF109" s="473">
        <v>0</v>
      </c>
    </row>
    <row r="110" spans="1:110" ht="12.75" hidden="1" customHeight="1" outlineLevel="1" x14ac:dyDescent="0.2">
      <c r="A110" s="473" t="s">
        <v>362</v>
      </c>
      <c r="B110" s="473">
        <v>0</v>
      </c>
      <c r="C110" s="473">
        <v>0</v>
      </c>
      <c r="D110" s="473">
        <v>0</v>
      </c>
      <c r="E110" s="473">
        <v>0</v>
      </c>
      <c r="F110" s="473">
        <v>0</v>
      </c>
      <c r="G110" s="473">
        <v>0</v>
      </c>
      <c r="H110" s="473">
        <v>0</v>
      </c>
      <c r="I110" s="473">
        <v>0</v>
      </c>
      <c r="J110" s="473">
        <v>0</v>
      </c>
      <c r="K110" s="473">
        <v>0</v>
      </c>
      <c r="L110" s="473">
        <v>0</v>
      </c>
      <c r="M110" s="473">
        <v>0</v>
      </c>
      <c r="N110" s="473">
        <v>0</v>
      </c>
      <c r="O110" s="473">
        <v>0</v>
      </c>
      <c r="P110" s="473">
        <v>0</v>
      </c>
      <c r="Q110" s="473">
        <v>0</v>
      </c>
      <c r="R110" s="473">
        <v>0</v>
      </c>
      <c r="S110" s="473">
        <v>0</v>
      </c>
      <c r="T110" s="473">
        <v>0</v>
      </c>
      <c r="U110" s="473">
        <v>0</v>
      </c>
      <c r="V110" s="473">
        <v>0</v>
      </c>
      <c r="W110" s="473">
        <v>0</v>
      </c>
      <c r="X110" s="473">
        <v>0</v>
      </c>
      <c r="Y110" s="473">
        <v>0</v>
      </c>
      <c r="Z110" s="473">
        <v>0</v>
      </c>
      <c r="AA110" s="473">
        <v>0</v>
      </c>
      <c r="AB110" s="473">
        <v>0</v>
      </c>
      <c r="AC110" s="473">
        <v>0</v>
      </c>
      <c r="AD110" s="473">
        <v>0</v>
      </c>
      <c r="AE110" s="473">
        <v>0</v>
      </c>
      <c r="AF110" s="473">
        <v>0</v>
      </c>
      <c r="AG110" s="473">
        <v>0</v>
      </c>
      <c r="AH110" s="473">
        <v>0</v>
      </c>
      <c r="AI110" s="473">
        <v>0</v>
      </c>
      <c r="AJ110" s="473">
        <v>0</v>
      </c>
      <c r="AL110" s="473" t="s">
        <v>362</v>
      </c>
      <c r="AM110" s="473">
        <v>0</v>
      </c>
      <c r="AN110" s="473">
        <v>0</v>
      </c>
      <c r="AO110" s="473">
        <v>0</v>
      </c>
      <c r="AP110" s="473">
        <v>0</v>
      </c>
      <c r="AQ110" s="473">
        <v>0</v>
      </c>
      <c r="AR110" s="473">
        <v>0</v>
      </c>
      <c r="AS110" s="473">
        <v>0</v>
      </c>
      <c r="AT110" s="473">
        <v>0</v>
      </c>
      <c r="AU110" s="473">
        <v>0</v>
      </c>
      <c r="AV110" s="473">
        <v>0</v>
      </c>
      <c r="AW110" s="473">
        <v>0</v>
      </c>
      <c r="AX110" s="473">
        <v>0</v>
      </c>
      <c r="AY110" s="473">
        <v>0</v>
      </c>
      <c r="AZ110" s="473">
        <v>0</v>
      </c>
      <c r="BA110" s="473">
        <v>0</v>
      </c>
      <c r="BB110" s="473">
        <v>0</v>
      </c>
      <c r="BC110" s="473">
        <v>0</v>
      </c>
      <c r="BD110" s="473">
        <v>0</v>
      </c>
      <c r="BE110" s="473">
        <v>0</v>
      </c>
      <c r="BF110" s="473">
        <v>0</v>
      </c>
      <c r="BG110" s="473">
        <v>0</v>
      </c>
      <c r="BH110" s="473">
        <v>0</v>
      </c>
      <c r="BI110" s="473">
        <v>0</v>
      </c>
      <c r="BJ110" s="473">
        <v>0</v>
      </c>
      <c r="BK110" s="473">
        <v>0</v>
      </c>
      <c r="BL110" s="473">
        <v>0</v>
      </c>
      <c r="BM110" s="473">
        <v>0</v>
      </c>
      <c r="BN110" s="473">
        <v>0</v>
      </c>
      <c r="BO110" s="473">
        <v>0</v>
      </c>
      <c r="BP110" s="473">
        <v>0</v>
      </c>
      <c r="BQ110" s="473">
        <v>0</v>
      </c>
      <c r="BR110" s="473">
        <v>0</v>
      </c>
      <c r="BS110" s="473">
        <v>0</v>
      </c>
      <c r="BT110" s="473">
        <v>0</v>
      </c>
      <c r="BU110" s="473">
        <v>0</v>
      </c>
      <c r="BW110" s="473" t="s">
        <v>362</v>
      </c>
      <c r="BX110" s="473">
        <v>0</v>
      </c>
      <c r="BY110" s="473">
        <v>0</v>
      </c>
      <c r="BZ110" s="473">
        <v>0</v>
      </c>
      <c r="CA110" s="473">
        <v>0</v>
      </c>
      <c r="CB110" s="473">
        <v>0</v>
      </c>
      <c r="CC110" s="473">
        <v>0</v>
      </c>
      <c r="CD110" s="473">
        <v>0</v>
      </c>
      <c r="CE110" s="473">
        <v>0</v>
      </c>
      <c r="CF110" s="473">
        <v>0</v>
      </c>
      <c r="CG110" s="473">
        <v>0</v>
      </c>
      <c r="CH110" s="473">
        <v>0</v>
      </c>
      <c r="CI110" s="473">
        <v>0</v>
      </c>
      <c r="CJ110" s="473">
        <v>0</v>
      </c>
      <c r="CK110" s="473">
        <v>0</v>
      </c>
      <c r="CL110" s="473">
        <v>0</v>
      </c>
      <c r="CM110" s="473">
        <v>0</v>
      </c>
      <c r="CN110" s="473">
        <v>0</v>
      </c>
      <c r="CO110" s="473">
        <v>0</v>
      </c>
      <c r="CP110" s="473">
        <v>0</v>
      </c>
      <c r="CQ110" s="473">
        <v>0</v>
      </c>
      <c r="CR110" s="473">
        <v>0</v>
      </c>
      <c r="CS110" s="473">
        <v>0</v>
      </c>
      <c r="CT110" s="473">
        <v>0</v>
      </c>
      <c r="CU110" s="473">
        <v>0</v>
      </c>
      <c r="CV110" s="473">
        <v>0</v>
      </c>
      <c r="CW110" s="473">
        <v>0</v>
      </c>
      <c r="CX110" s="473">
        <v>0</v>
      </c>
      <c r="CY110" s="473">
        <v>0</v>
      </c>
      <c r="CZ110" s="473">
        <v>0</v>
      </c>
      <c r="DA110" s="473">
        <v>0</v>
      </c>
      <c r="DB110" s="473">
        <v>0</v>
      </c>
      <c r="DC110" s="473">
        <v>0</v>
      </c>
      <c r="DD110" s="473">
        <v>0</v>
      </c>
      <c r="DE110" s="473">
        <v>0</v>
      </c>
      <c r="DF110" s="473">
        <v>0</v>
      </c>
    </row>
    <row r="111" spans="1:110" ht="12.75" hidden="1" customHeight="1" outlineLevel="1" x14ac:dyDescent="0.2">
      <c r="A111" s="473" t="s">
        <v>363</v>
      </c>
      <c r="B111" s="473">
        <v>0</v>
      </c>
      <c r="C111" s="473">
        <v>0</v>
      </c>
      <c r="D111" s="473">
        <v>0</v>
      </c>
      <c r="E111" s="473">
        <v>0</v>
      </c>
      <c r="F111" s="473">
        <v>0</v>
      </c>
      <c r="G111" s="473">
        <v>0</v>
      </c>
      <c r="H111" s="473">
        <v>0</v>
      </c>
      <c r="I111" s="473">
        <v>0</v>
      </c>
      <c r="J111" s="473">
        <v>0</v>
      </c>
      <c r="K111" s="473">
        <v>0</v>
      </c>
      <c r="L111" s="473">
        <v>0</v>
      </c>
      <c r="M111" s="473">
        <v>0</v>
      </c>
      <c r="N111" s="473">
        <v>0</v>
      </c>
      <c r="O111" s="473">
        <v>0</v>
      </c>
      <c r="P111" s="473">
        <v>0</v>
      </c>
      <c r="Q111" s="473">
        <v>0</v>
      </c>
      <c r="R111" s="473">
        <v>0</v>
      </c>
      <c r="S111" s="473">
        <v>0</v>
      </c>
      <c r="T111" s="473">
        <v>0</v>
      </c>
      <c r="U111" s="473">
        <v>0</v>
      </c>
      <c r="V111" s="473">
        <v>0</v>
      </c>
      <c r="W111" s="473">
        <v>0</v>
      </c>
      <c r="X111" s="473">
        <v>0</v>
      </c>
      <c r="Y111" s="473">
        <v>0</v>
      </c>
      <c r="Z111" s="473">
        <v>0</v>
      </c>
      <c r="AA111" s="473">
        <v>0</v>
      </c>
      <c r="AB111" s="473">
        <v>0</v>
      </c>
      <c r="AC111" s="473">
        <v>0</v>
      </c>
      <c r="AD111" s="473">
        <v>0</v>
      </c>
      <c r="AE111" s="473">
        <v>0</v>
      </c>
      <c r="AF111" s="473">
        <v>0</v>
      </c>
      <c r="AG111" s="473">
        <v>0</v>
      </c>
      <c r="AH111" s="473">
        <v>0</v>
      </c>
      <c r="AI111" s="473">
        <v>0</v>
      </c>
      <c r="AJ111" s="473">
        <v>0</v>
      </c>
      <c r="AL111" s="473" t="s">
        <v>363</v>
      </c>
      <c r="AM111" s="473">
        <v>0</v>
      </c>
      <c r="AN111" s="473">
        <v>0</v>
      </c>
      <c r="AO111" s="473">
        <v>0</v>
      </c>
      <c r="AP111" s="473">
        <v>0</v>
      </c>
      <c r="AQ111" s="473">
        <v>0</v>
      </c>
      <c r="AR111" s="473">
        <v>0</v>
      </c>
      <c r="AS111" s="473">
        <v>0</v>
      </c>
      <c r="AT111" s="473">
        <v>0</v>
      </c>
      <c r="AU111" s="473">
        <v>0</v>
      </c>
      <c r="AV111" s="473">
        <v>0</v>
      </c>
      <c r="AW111" s="473">
        <v>0</v>
      </c>
      <c r="AX111" s="473">
        <v>0</v>
      </c>
      <c r="AY111" s="473">
        <v>0</v>
      </c>
      <c r="AZ111" s="473">
        <v>0</v>
      </c>
      <c r="BA111" s="473">
        <v>0</v>
      </c>
      <c r="BB111" s="473">
        <v>0</v>
      </c>
      <c r="BC111" s="473">
        <v>0</v>
      </c>
      <c r="BD111" s="473">
        <v>0</v>
      </c>
      <c r="BE111" s="473">
        <v>0</v>
      </c>
      <c r="BF111" s="473">
        <v>0</v>
      </c>
      <c r="BG111" s="473">
        <v>0</v>
      </c>
      <c r="BH111" s="473">
        <v>0</v>
      </c>
      <c r="BI111" s="473">
        <v>0</v>
      </c>
      <c r="BJ111" s="473">
        <v>0</v>
      </c>
      <c r="BK111" s="473">
        <v>0</v>
      </c>
      <c r="BL111" s="473">
        <v>0</v>
      </c>
      <c r="BM111" s="473">
        <v>0</v>
      </c>
      <c r="BN111" s="473">
        <v>0</v>
      </c>
      <c r="BO111" s="473">
        <v>0</v>
      </c>
      <c r="BP111" s="473">
        <v>0</v>
      </c>
      <c r="BQ111" s="473">
        <v>0</v>
      </c>
      <c r="BR111" s="473">
        <v>0</v>
      </c>
      <c r="BS111" s="473">
        <v>0</v>
      </c>
      <c r="BT111" s="473">
        <v>0</v>
      </c>
      <c r="BU111" s="473">
        <v>0</v>
      </c>
      <c r="BW111" s="473" t="s">
        <v>363</v>
      </c>
      <c r="BX111" s="473">
        <v>0</v>
      </c>
      <c r="BY111" s="473">
        <v>0</v>
      </c>
      <c r="BZ111" s="473">
        <v>0</v>
      </c>
      <c r="CA111" s="473">
        <v>0</v>
      </c>
      <c r="CB111" s="473">
        <v>0</v>
      </c>
      <c r="CC111" s="473">
        <v>0</v>
      </c>
      <c r="CD111" s="473">
        <v>0</v>
      </c>
      <c r="CE111" s="473">
        <v>0</v>
      </c>
      <c r="CF111" s="473">
        <v>0</v>
      </c>
      <c r="CG111" s="473">
        <v>0</v>
      </c>
      <c r="CH111" s="473">
        <v>0</v>
      </c>
      <c r="CI111" s="473">
        <v>0</v>
      </c>
      <c r="CJ111" s="473">
        <v>0</v>
      </c>
      <c r="CK111" s="473">
        <v>0</v>
      </c>
      <c r="CL111" s="473">
        <v>0</v>
      </c>
      <c r="CM111" s="473">
        <v>0</v>
      </c>
      <c r="CN111" s="473">
        <v>0</v>
      </c>
      <c r="CO111" s="473">
        <v>0</v>
      </c>
      <c r="CP111" s="473">
        <v>0</v>
      </c>
      <c r="CQ111" s="473">
        <v>0</v>
      </c>
      <c r="CR111" s="473">
        <v>0</v>
      </c>
      <c r="CS111" s="473">
        <v>0</v>
      </c>
      <c r="CT111" s="473">
        <v>0</v>
      </c>
      <c r="CU111" s="473">
        <v>0</v>
      </c>
      <c r="CV111" s="473">
        <v>0</v>
      </c>
      <c r="CW111" s="473">
        <v>0</v>
      </c>
      <c r="CX111" s="473">
        <v>0</v>
      </c>
      <c r="CY111" s="473">
        <v>0</v>
      </c>
      <c r="CZ111" s="473">
        <v>0</v>
      </c>
      <c r="DA111" s="473">
        <v>0</v>
      </c>
      <c r="DB111" s="473">
        <v>0</v>
      </c>
      <c r="DC111" s="473">
        <v>0</v>
      </c>
      <c r="DD111" s="473">
        <v>0</v>
      </c>
      <c r="DE111" s="473">
        <v>0</v>
      </c>
      <c r="DF111" s="473">
        <v>0</v>
      </c>
    </row>
    <row r="112" spans="1:110" ht="12.75" hidden="1" customHeight="1" outlineLevel="1" x14ac:dyDescent="0.2">
      <c r="A112" s="473" t="s">
        <v>364</v>
      </c>
      <c r="B112" s="473">
        <v>0</v>
      </c>
      <c r="C112" s="473">
        <v>0</v>
      </c>
      <c r="D112" s="473">
        <v>0</v>
      </c>
      <c r="E112" s="473">
        <v>0</v>
      </c>
      <c r="F112" s="473">
        <v>0</v>
      </c>
      <c r="G112" s="473">
        <v>0</v>
      </c>
      <c r="H112" s="473">
        <v>0</v>
      </c>
      <c r="I112" s="473">
        <v>0</v>
      </c>
      <c r="J112" s="473">
        <v>0</v>
      </c>
      <c r="K112" s="473">
        <v>0</v>
      </c>
      <c r="L112" s="473">
        <v>0</v>
      </c>
      <c r="M112" s="473">
        <v>0</v>
      </c>
      <c r="N112" s="473">
        <v>0</v>
      </c>
      <c r="O112" s="473">
        <v>0</v>
      </c>
      <c r="P112" s="473">
        <v>0</v>
      </c>
      <c r="Q112" s="473">
        <v>0</v>
      </c>
      <c r="R112" s="473">
        <v>0</v>
      </c>
      <c r="S112" s="473">
        <v>0</v>
      </c>
      <c r="T112" s="473">
        <v>0</v>
      </c>
      <c r="U112" s="473">
        <v>0</v>
      </c>
      <c r="V112" s="473">
        <v>0</v>
      </c>
      <c r="W112" s="473">
        <v>0</v>
      </c>
      <c r="X112" s="473">
        <v>0</v>
      </c>
      <c r="Y112" s="473">
        <v>0</v>
      </c>
      <c r="Z112" s="473">
        <v>0</v>
      </c>
      <c r="AA112" s="473">
        <v>0</v>
      </c>
      <c r="AB112" s="473">
        <v>0</v>
      </c>
      <c r="AC112" s="473">
        <v>0</v>
      </c>
      <c r="AD112" s="473">
        <v>0</v>
      </c>
      <c r="AE112" s="473">
        <v>0</v>
      </c>
      <c r="AF112" s="473">
        <v>0</v>
      </c>
      <c r="AG112" s="473">
        <v>0</v>
      </c>
      <c r="AH112" s="473">
        <v>0</v>
      </c>
      <c r="AI112" s="473">
        <v>0</v>
      </c>
      <c r="AJ112" s="473">
        <v>0</v>
      </c>
      <c r="AL112" s="473" t="s">
        <v>364</v>
      </c>
      <c r="AM112" s="473">
        <v>0</v>
      </c>
      <c r="AN112" s="473">
        <v>0</v>
      </c>
      <c r="AO112" s="473">
        <v>0</v>
      </c>
      <c r="AP112" s="473">
        <v>0</v>
      </c>
      <c r="AQ112" s="473">
        <v>0</v>
      </c>
      <c r="AR112" s="473">
        <v>0</v>
      </c>
      <c r="AS112" s="473">
        <v>0</v>
      </c>
      <c r="AT112" s="473">
        <v>0</v>
      </c>
      <c r="AU112" s="473">
        <v>0</v>
      </c>
      <c r="AV112" s="473">
        <v>0</v>
      </c>
      <c r="AW112" s="473">
        <v>0</v>
      </c>
      <c r="AX112" s="473">
        <v>0</v>
      </c>
      <c r="AY112" s="473">
        <v>0</v>
      </c>
      <c r="AZ112" s="473">
        <v>0</v>
      </c>
      <c r="BA112" s="473">
        <v>0</v>
      </c>
      <c r="BB112" s="473">
        <v>0</v>
      </c>
      <c r="BC112" s="473">
        <v>0</v>
      </c>
      <c r="BD112" s="473">
        <v>0</v>
      </c>
      <c r="BE112" s="473">
        <v>0</v>
      </c>
      <c r="BF112" s="473">
        <v>0</v>
      </c>
      <c r="BG112" s="473">
        <v>0</v>
      </c>
      <c r="BH112" s="473">
        <v>0</v>
      </c>
      <c r="BI112" s="473">
        <v>0</v>
      </c>
      <c r="BJ112" s="473">
        <v>0</v>
      </c>
      <c r="BK112" s="473">
        <v>0</v>
      </c>
      <c r="BL112" s="473">
        <v>0</v>
      </c>
      <c r="BM112" s="473">
        <v>0</v>
      </c>
      <c r="BN112" s="473">
        <v>0</v>
      </c>
      <c r="BO112" s="473">
        <v>0</v>
      </c>
      <c r="BP112" s="473">
        <v>0</v>
      </c>
      <c r="BQ112" s="473">
        <v>0</v>
      </c>
      <c r="BR112" s="473">
        <v>0</v>
      </c>
      <c r="BS112" s="473">
        <v>0</v>
      </c>
      <c r="BT112" s="473">
        <v>0</v>
      </c>
      <c r="BU112" s="473">
        <v>0</v>
      </c>
      <c r="BW112" s="473" t="s">
        <v>364</v>
      </c>
      <c r="BX112" s="473">
        <v>0</v>
      </c>
      <c r="BY112" s="473">
        <v>0</v>
      </c>
      <c r="BZ112" s="473">
        <v>0</v>
      </c>
      <c r="CA112" s="473">
        <v>0</v>
      </c>
      <c r="CB112" s="473">
        <v>0</v>
      </c>
      <c r="CC112" s="473">
        <v>0</v>
      </c>
      <c r="CD112" s="473">
        <v>0</v>
      </c>
      <c r="CE112" s="473">
        <v>0</v>
      </c>
      <c r="CF112" s="473">
        <v>0</v>
      </c>
      <c r="CG112" s="473">
        <v>0</v>
      </c>
      <c r="CH112" s="473">
        <v>0</v>
      </c>
      <c r="CI112" s="473">
        <v>0</v>
      </c>
      <c r="CJ112" s="473">
        <v>0</v>
      </c>
      <c r="CK112" s="473">
        <v>0</v>
      </c>
      <c r="CL112" s="473">
        <v>0</v>
      </c>
      <c r="CM112" s="473">
        <v>0</v>
      </c>
      <c r="CN112" s="473">
        <v>0</v>
      </c>
      <c r="CO112" s="473">
        <v>0</v>
      </c>
      <c r="CP112" s="473">
        <v>0</v>
      </c>
      <c r="CQ112" s="473">
        <v>0</v>
      </c>
      <c r="CR112" s="473">
        <v>0</v>
      </c>
      <c r="CS112" s="473">
        <v>0</v>
      </c>
      <c r="CT112" s="473">
        <v>0</v>
      </c>
      <c r="CU112" s="473">
        <v>0</v>
      </c>
      <c r="CV112" s="473">
        <v>0</v>
      </c>
      <c r="CW112" s="473">
        <v>0</v>
      </c>
      <c r="CX112" s="473">
        <v>0</v>
      </c>
      <c r="CY112" s="473">
        <v>0</v>
      </c>
      <c r="CZ112" s="473">
        <v>0</v>
      </c>
      <c r="DA112" s="473">
        <v>0</v>
      </c>
      <c r="DB112" s="473">
        <v>0</v>
      </c>
      <c r="DC112" s="473">
        <v>0</v>
      </c>
      <c r="DD112" s="473">
        <v>0</v>
      </c>
      <c r="DE112" s="473">
        <v>0</v>
      </c>
      <c r="DF112" s="473">
        <v>0</v>
      </c>
    </row>
    <row r="113" spans="1:111" ht="12.75" hidden="1" customHeight="1" outlineLevel="1" x14ac:dyDescent="0.2">
      <c r="A113" s="473" t="s">
        <v>365</v>
      </c>
      <c r="B113" s="473">
        <v>0</v>
      </c>
      <c r="C113" s="473">
        <v>0</v>
      </c>
      <c r="D113" s="473">
        <v>0</v>
      </c>
      <c r="E113" s="473">
        <v>0</v>
      </c>
      <c r="F113" s="473">
        <v>0</v>
      </c>
      <c r="G113" s="473">
        <v>0</v>
      </c>
      <c r="H113" s="473">
        <v>0</v>
      </c>
      <c r="I113" s="473">
        <v>0</v>
      </c>
      <c r="J113" s="473">
        <v>0</v>
      </c>
      <c r="K113" s="473">
        <v>0</v>
      </c>
      <c r="L113" s="473">
        <v>0</v>
      </c>
      <c r="M113" s="473">
        <v>0</v>
      </c>
      <c r="N113" s="473">
        <v>0</v>
      </c>
      <c r="O113" s="473">
        <v>0</v>
      </c>
      <c r="P113" s="473">
        <v>0</v>
      </c>
      <c r="Q113" s="473">
        <v>0</v>
      </c>
      <c r="R113" s="473">
        <v>0</v>
      </c>
      <c r="S113" s="473">
        <v>0</v>
      </c>
      <c r="T113" s="473">
        <v>0</v>
      </c>
      <c r="U113" s="473">
        <v>0</v>
      </c>
      <c r="V113" s="473">
        <v>0</v>
      </c>
      <c r="W113" s="473">
        <v>0</v>
      </c>
      <c r="X113" s="473">
        <v>0</v>
      </c>
      <c r="Y113" s="473">
        <v>0</v>
      </c>
      <c r="Z113" s="473">
        <v>0</v>
      </c>
      <c r="AA113" s="473">
        <v>0</v>
      </c>
      <c r="AB113" s="473">
        <v>0</v>
      </c>
      <c r="AC113" s="473">
        <v>0</v>
      </c>
      <c r="AD113" s="473">
        <v>0</v>
      </c>
      <c r="AE113" s="473">
        <v>0</v>
      </c>
      <c r="AF113" s="473">
        <v>0</v>
      </c>
      <c r="AG113" s="473">
        <v>0</v>
      </c>
      <c r="AH113" s="473">
        <v>0</v>
      </c>
      <c r="AI113" s="473">
        <v>0</v>
      </c>
      <c r="AJ113" s="473">
        <v>0</v>
      </c>
      <c r="AL113" s="473" t="s">
        <v>365</v>
      </c>
      <c r="AM113" s="473">
        <v>0</v>
      </c>
      <c r="AN113" s="473">
        <v>0</v>
      </c>
      <c r="AO113" s="473">
        <v>0</v>
      </c>
      <c r="AP113" s="473">
        <v>0</v>
      </c>
      <c r="AQ113" s="473">
        <v>0</v>
      </c>
      <c r="AR113" s="473">
        <v>0</v>
      </c>
      <c r="AS113" s="473">
        <v>0</v>
      </c>
      <c r="AT113" s="473">
        <v>0</v>
      </c>
      <c r="AU113" s="473">
        <v>0</v>
      </c>
      <c r="AV113" s="473">
        <v>0</v>
      </c>
      <c r="AW113" s="473">
        <v>0</v>
      </c>
      <c r="AX113" s="473">
        <v>0</v>
      </c>
      <c r="AY113" s="473">
        <v>0</v>
      </c>
      <c r="AZ113" s="473">
        <v>0</v>
      </c>
      <c r="BA113" s="473">
        <v>0</v>
      </c>
      <c r="BB113" s="473">
        <v>0</v>
      </c>
      <c r="BC113" s="473">
        <v>0</v>
      </c>
      <c r="BD113" s="473">
        <v>0</v>
      </c>
      <c r="BE113" s="473">
        <v>0</v>
      </c>
      <c r="BF113" s="473">
        <v>0</v>
      </c>
      <c r="BG113" s="473">
        <v>0</v>
      </c>
      <c r="BH113" s="473">
        <v>0</v>
      </c>
      <c r="BI113" s="473">
        <v>0</v>
      </c>
      <c r="BJ113" s="473">
        <v>0</v>
      </c>
      <c r="BK113" s="473">
        <v>0</v>
      </c>
      <c r="BL113" s="473">
        <v>0</v>
      </c>
      <c r="BM113" s="473">
        <v>0</v>
      </c>
      <c r="BN113" s="473">
        <v>0</v>
      </c>
      <c r="BO113" s="473">
        <v>0</v>
      </c>
      <c r="BP113" s="473">
        <v>0</v>
      </c>
      <c r="BQ113" s="473">
        <v>0</v>
      </c>
      <c r="BR113" s="473">
        <v>0</v>
      </c>
      <c r="BS113" s="473">
        <v>0</v>
      </c>
      <c r="BT113" s="473">
        <v>0</v>
      </c>
      <c r="BU113" s="473">
        <v>0</v>
      </c>
      <c r="BW113" s="473" t="s">
        <v>365</v>
      </c>
      <c r="BX113" s="473">
        <v>0</v>
      </c>
      <c r="BY113" s="473">
        <v>0</v>
      </c>
      <c r="BZ113" s="473">
        <v>0</v>
      </c>
      <c r="CA113" s="473">
        <v>0</v>
      </c>
      <c r="CB113" s="473">
        <v>0</v>
      </c>
      <c r="CC113" s="473">
        <v>0</v>
      </c>
      <c r="CD113" s="473">
        <v>0</v>
      </c>
      <c r="CE113" s="473">
        <v>0</v>
      </c>
      <c r="CF113" s="473">
        <v>0</v>
      </c>
      <c r="CG113" s="473">
        <v>0</v>
      </c>
      <c r="CH113" s="473">
        <v>0</v>
      </c>
      <c r="CI113" s="473">
        <v>0</v>
      </c>
      <c r="CJ113" s="473">
        <v>0</v>
      </c>
      <c r="CK113" s="473">
        <v>0</v>
      </c>
      <c r="CL113" s="473">
        <v>0</v>
      </c>
      <c r="CM113" s="473">
        <v>0</v>
      </c>
      <c r="CN113" s="473">
        <v>0</v>
      </c>
      <c r="CO113" s="473">
        <v>0</v>
      </c>
      <c r="CP113" s="473">
        <v>0</v>
      </c>
      <c r="CQ113" s="473">
        <v>0</v>
      </c>
      <c r="CR113" s="473">
        <v>0</v>
      </c>
      <c r="CS113" s="473">
        <v>0</v>
      </c>
      <c r="CT113" s="473">
        <v>0</v>
      </c>
      <c r="CU113" s="473">
        <v>0</v>
      </c>
      <c r="CV113" s="473">
        <v>0</v>
      </c>
      <c r="CW113" s="473">
        <v>0</v>
      </c>
      <c r="CX113" s="473">
        <v>0</v>
      </c>
      <c r="CY113" s="473">
        <v>0</v>
      </c>
      <c r="CZ113" s="473">
        <v>0</v>
      </c>
      <c r="DA113" s="473">
        <v>0</v>
      </c>
      <c r="DB113" s="473">
        <v>0</v>
      </c>
      <c r="DC113" s="473">
        <v>0</v>
      </c>
      <c r="DD113" s="473">
        <v>0</v>
      </c>
      <c r="DE113" s="473">
        <v>0</v>
      </c>
      <c r="DF113" s="473">
        <v>0</v>
      </c>
    </row>
    <row r="114" spans="1:111" ht="12.75" hidden="1" customHeight="1" outlineLevel="1" x14ac:dyDescent="0.2">
      <c r="A114" s="473" t="s">
        <v>366</v>
      </c>
      <c r="B114" s="473">
        <v>0</v>
      </c>
      <c r="C114" s="473">
        <v>0</v>
      </c>
      <c r="D114" s="473">
        <v>0</v>
      </c>
      <c r="E114" s="473">
        <v>0</v>
      </c>
      <c r="F114" s="473">
        <v>0</v>
      </c>
      <c r="G114" s="473">
        <v>0</v>
      </c>
      <c r="H114" s="473">
        <v>0</v>
      </c>
      <c r="I114" s="473">
        <v>0</v>
      </c>
      <c r="J114" s="473">
        <v>0</v>
      </c>
      <c r="K114" s="473">
        <v>0</v>
      </c>
      <c r="L114" s="473">
        <v>0</v>
      </c>
      <c r="M114" s="473">
        <v>0</v>
      </c>
      <c r="N114" s="473">
        <v>0</v>
      </c>
      <c r="O114" s="473">
        <v>0</v>
      </c>
      <c r="P114" s="473">
        <v>0</v>
      </c>
      <c r="Q114" s="473">
        <v>0</v>
      </c>
      <c r="R114" s="473">
        <v>0</v>
      </c>
      <c r="S114" s="473">
        <v>0</v>
      </c>
      <c r="T114" s="473">
        <v>0</v>
      </c>
      <c r="U114" s="473">
        <v>0</v>
      </c>
      <c r="V114" s="473">
        <v>0</v>
      </c>
      <c r="W114" s="473">
        <v>0</v>
      </c>
      <c r="X114" s="473">
        <v>0</v>
      </c>
      <c r="Y114" s="473">
        <v>0</v>
      </c>
      <c r="Z114" s="473">
        <v>0</v>
      </c>
      <c r="AA114" s="473">
        <v>0</v>
      </c>
      <c r="AB114" s="473">
        <v>0</v>
      </c>
      <c r="AC114" s="473">
        <v>0</v>
      </c>
      <c r="AD114" s="473">
        <v>0</v>
      </c>
      <c r="AE114" s="473">
        <v>0</v>
      </c>
      <c r="AF114" s="473">
        <v>0</v>
      </c>
      <c r="AG114" s="473">
        <v>0</v>
      </c>
      <c r="AH114" s="473">
        <v>0</v>
      </c>
      <c r="AI114" s="473">
        <v>0</v>
      </c>
      <c r="AJ114" s="473">
        <v>0</v>
      </c>
      <c r="AL114" s="473" t="s">
        <v>366</v>
      </c>
      <c r="AM114" s="473">
        <v>0</v>
      </c>
      <c r="AN114" s="473">
        <v>0</v>
      </c>
      <c r="AO114" s="473">
        <v>0</v>
      </c>
      <c r="AP114" s="473">
        <v>0</v>
      </c>
      <c r="AQ114" s="473">
        <v>0</v>
      </c>
      <c r="AR114" s="473">
        <v>0</v>
      </c>
      <c r="AS114" s="473">
        <v>0</v>
      </c>
      <c r="AT114" s="473">
        <v>0</v>
      </c>
      <c r="AU114" s="473">
        <v>0</v>
      </c>
      <c r="AV114" s="473">
        <v>0</v>
      </c>
      <c r="AW114" s="473">
        <v>0</v>
      </c>
      <c r="AX114" s="473">
        <v>0</v>
      </c>
      <c r="AY114" s="473">
        <v>0</v>
      </c>
      <c r="AZ114" s="473">
        <v>0</v>
      </c>
      <c r="BA114" s="473">
        <v>0</v>
      </c>
      <c r="BB114" s="473">
        <v>0</v>
      </c>
      <c r="BC114" s="473">
        <v>0</v>
      </c>
      <c r="BD114" s="473">
        <v>0</v>
      </c>
      <c r="BE114" s="473">
        <v>0</v>
      </c>
      <c r="BF114" s="473">
        <v>0</v>
      </c>
      <c r="BG114" s="473">
        <v>0</v>
      </c>
      <c r="BH114" s="473">
        <v>0</v>
      </c>
      <c r="BI114" s="473">
        <v>0</v>
      </c>
      <c r="BJ114" s="473">
        <v>0</v>
      </c>
      <c r="BK114" s="473">
        <v>0</v>
      </c>
      <c r="BL114" s="473">
        <v>0</v>
      </c>
      <c r="BM114" s="473">
        <v>0</v>
      </c>
      <c r="BN114" s="473">
        <v>0</v>
      </c>
      <c r="BO114" s="473">
        <v>0</v>
      </c>
      <c r="BP114" s="473">
        <v>0</v>
      </c>
      <c r="BQ114" s="473">
        <v>0</v>
      </c>
      <c r="BR114" s="473">
        <v>0</v>
      </c>
      <c r="BS114" s="473">
        <v>0</v>
      </c>
      <c r="BT114" s="473">
        <v>0</v>
      </c>
      <c r="BU114" s="473">
        <v>0</v>
      </c>
      <c r="BW114" s="473" t="s">
        <v>366</v>
      </c>
      <c r="BX114" s="473">
        <v>0</v>
      </c>
      <c r="BY114" s="473">
        <v>0</v>
      </c>
      <c r="BZ114" s="473">
        <v>0</v>
      </c>
      <c r="CA114" s="473">
        <v>0</v>
      </c>
      <c r="CB114" s="473">
        <v>0</v>
      </c>
      <c r="CC114" s="473">
        <v>0</v>
      </c>
      <c r="CD114" s="473">
        <v>0</v>
      </c>
      <c r="CE114" s="473">
        <v>0</v>
      </c>
      <c r="CF114" s="473">
        <v>0</v>
      </c>
      <c r="CG114" s="473">
        <v>0</v>
      </c>
      <c r="CH114" s="473">
        <v>0</v>
      </c>
      <c r="CI114" s="473">
        <v>0</v>
      </c>
      <c r="CJ114" s="473">
        <v>0</v>
      </c>
      <c r="CK114" s="473">
        <v>0</v>
      </c>
      <c r="CL114" s="473">
        <v>0</v>
      </c>
      <c r="CM114" s="473">
        <v>0</v>
      </c>
      <c r="CN114" s="473">
        <v>0</v>
      </c>
      <c r="CO114" s="473">
        <v>0</v>
      </c>
      <c r="CP114" s="473">
        <v>0</v>
      </c>
      <c r="CQ114" s="473">
        <v>0</v>
      </c>
      <c r="CR114" s="473">
        <v>0</v>
      </c>
      <c r="CS114" s="473">
        <v>0</v>
      </c>
      <c r="CT114" s="473">
        <v>0</v>
      </c>
      <c r="CU114" s="473">
        <v>0</v>
      </c>
      <c r="CV114" s="473">
        <v>0</v>
      </c>
      <c r="CW114" s="473">
        <v>0</v>
      </c>
      <c r="CX114" s="473">
        <v>0</v>
      </c>
      <c r="CY114" s="473">
        <v>0</v>
      </c>
      <c r="CZ114" s="473">
        <v>0</v>
      </c>
      <c r="DA114" s="473">
        <v>0</v>
      </c>
      <c r="DB114" s="473">
        <v>0</v>
      </c>
      <c r="DC114" s="473">
        <v>0</v>
      </c>
      <c r="DD114" s="473">
        <v>0</v>
      </c>
      <c r="DE114" s="473">
        <v>0</v>
      </c>
      <c r="DF114" s="473">
        <v>0</v>
      </c>
    </row>
    <row r="115" spans="1:111" ht="12.75" hidden="1" customHeight="1" outlineLevel="1" x14ac:dyDescent="0.2">
      <c r="A115" s="473"/>
      <c r="B115" s="473"/>
      <c r="C115" s="473"/>
      <c r="D115" s="473"/>
      <c r="E115" s="473"/>
      <c r="F115" s="473"/>
      <c r="G115" s="473"/>
      <c r="H115" s="473"/>
      <c r="I115" s="473"/>
      <c r="J115" s="473"/>
      <c r="K115" s="473"/>
      <c r="L115" s="473"/>
      <c r="M115" s="473"/>
      <c r="N115" s="473"/>
      <c r="O115" s="473"/>
      <c r="P115" s="473"/>
      <c r="Q115" s="473"/>
      <c r="R115" s="473"/>
      <c r="S115" s="473"/>
      <c r="T115" s="473"/>
      <c r="U115" s="473"/>
      <c r="V115" s="473"/>
      <c r="W115" s="473"/>
      <c r="X115" s="473"/>
      <c r="Y115" s="473"/>
      <c r="Z115" s="473"/>
      <c r="AA115" s="473"/>
      <c r="AB115" s="473"/>
      <c r="AC115" s="473"/>
      <c r="AD115" s="473"/>
      <c r="AE115" s="473"/>
      <c r="AF115" s="473"/>
      <c r="AG115" s="473"/>
      <c r="AH115" s="473"/>
      <c r="AI115" s="473"/>
      <c r="AJ115" s="473"/>
      <c r="AL115" s="473"/>
      <c r="AM115" s="473"/>
      <c r="AN115" s="473"/>
      <c r="AO115" s="473"/>
      <c r="AP115" s="473"/>
      <c r="AQ115" s="473"/>
      <c r="AR115" s="473"/>
      <c r="AS115" s="473"/>
      <c r="AT115" s="473"/>
      <c r="AU115" s="473"/>
      <c r="AV115" s="473"/>
      <c r="AW115" s="473"/>
      <c r="AX115" s="473"/>
      <c r="AY115" s="473"/>
      <c r="AZ115" s="473"/>
      <c r="BA115" s="473"/>
      <c r="BB115" s="473"/>
      <c r="BC115" s="473"/>
      <c r="BD115" s="473"/>
      <c r="BE115" s="473"/>
      <c r="BF115" s="473"/>
      <c r="BG115" s="473"/>
      <c r="BH115" s="473"/>
      <c r="BI115" s="473"/>
      <c r="BJ115" s="473"/>
      <c r="BK115" s="473"/>
      <c r="BL115" s="473"/>
      <c r="BM115" s="473"/>
      <c r="BN115" s="473"/>
      <c r="BO115" s="473"/>
      <c r="BP115" s="473"/>
      <c r="BQ115" s="473"/>
      <c r="BR115" s="473"/>
      <c r="BS115" s="473"/>
      <c r="BT115" s="473"/>
      <c r="BU115" s="473"/>
      <c r="BW115" s="473"/>
      <c r="BX115" s="473"/>
      <c r="BY115" s="473"/>
      <c r="BZ115" s="473"/>
      <c r="CA115" s="473"/>
      <c r="CB115" s="473"/>
      <c r="CC115" s="473"/>
      <c r="CD115" s="473"/>
      <c r="CE115" s="473"/>
      <c r="CF115" s="473"/>
      <c r="CG115" s="473"/>
      <c r="CH115" s="473"/>
      <c r="CI115" s="473"/>
      <c r="CJ115" s="473"/>
      <c r="CK115" s="473"/>
      <c r="CL115" s="473"/>
      <c r="CM115" s="473"/>
      <c r="CN115" s="473"/>
      <c r="CO115" s="473"/>
      <c r="CP115" s="473"/>
      <c r="CQ115" s="473"/>
      <c r="CR115" s="473"/>
      <c r="CS115" s="473"/>
      <c r="CT115" s="473"/>
      <c r="CU115" s="473"/>
      <c r="CV115" s="473"/>
      <c r="CW115" s="473"/>
      <c r="CX115" s="473"/>
      <c r="CY115" s="473"/>
      <c r="CZ115" s="473"/>
      <c r="DA115" s="473"/>
      <c r="DB115" s="473"/>
      <c r="DC115" s="473"/>
      <c r="DD115" s="473"/>
      <c r="DE115" s="473"/>
      <c r="DF115" s="473"/>
    </row>
    <row r="116" spans="1:111" ht="24.95" customHeight="1" collapsed="1" x14ac:dyDescent="0.2">
      <c r="A116" t="s">
        <v>367</v>
      </c>
      <c r="AL116" t="s">
        <v>367</v>
      </c>
      <c r="BW116" t="s">
        <v>367</v>
      </c>
    </row>
    <row r="117" spans="1:111" x14ac:dyDescent="0.2">
      <c r="A117" s="473" t="s">
        <v>20</v>
      </c>
      <c r="B117" s="473">
        <f>SUM(B14:B17)/4</f>
        <v>80.56343322701025</v>
      </c>
      <c r="C117" s="473">
        <f t="shared" ref="C117:AJ117" si="0">SUM(C14:C17)/4</f>
        <v>84.061974817456758</v>
      </c>
      <c r="D117" s="473">
        <f t="shared" si="0"/>
        <v>86.699403124576122</v>
      </c>
      <c r="E117" s="473">
        <f t="shared" si="0"/>
        <v>82.790946066112554</v>
      </c>
      <c r="F117" s="473">
        <f t="shared" si="0"/>
        <v>83.05017214329456</v>
      </c>
      <c r="G117" s="473">
        <f t="shared" si="0"/>
        <v>85.725699638769015</v>
      </c>
      <c r="H117" s="473">
        <f t="shared" si="0"/>
        <v>85.580916182583493</v>
      </c>
      <c r="I117" s="473">
        <f t="shared" si="0"/>
        <v>93.196715312499876</v>
      </c>
      <c r="J117" s="473">
        <f t="shared" si="0"/>
        <v>80.293553112889185</v>
      </c>
      <c r="K117" s="473">
        <f t="shared" si="0"/>
        <v>102.94745429708217</v>
      </c>
      <c r="L117" s="473">
        <f t="shared" si="0"/>
        <v>89.752201543874051</v>
      </c>
      <c r="M117" s="473">
        <f t="shared" si="0"/>
        <v>84.299547331803268</v>
      </c>
      <c r="N117" s="473">
        <f t="shared" si="0"/>
        <v>94.873022848816831</v>
      </c>
      <c r="O117" s="473">
        <f t="shared" si="0"/>
        <v>100.02137839361727</v>
      </c>
      <c r="P117" s="473">
        <f t="shared" si="0"/>
        <v>93.136401884558566</v>
      </c>
      <c r="Q117" s="473">
        <f t="shared" si="0"/>
        <v>116.83003423396165</v>
      </c>
      <c r="R117" s="473">
        <f t="shared" si="0"/>
        <v>94.456850303356077</v>
      </c>
      <c r="S117" s="473">
        <f t="shared" si="0"/>
        <v>91.482870272443336</v>
      </c>
      <c r="T117" s="473">
        <f t="shared" si="0"/>
        <v>101.42973481748243</v>
      </c>
      <c r="U117" s="473">
        <f t="shared" si="0"/>
        <v>44.867208527341113</v>
      </c>
      <c r="V117" s="473">
        <f t="shared" si="0"/>
        <v>44.738243879714929</v>
      </c>
      <c r="W117" s="473">
        <f t="shared" si="0"/>
        <v>46.387997230745128</v>
      </c>
      <c r="X117" s="473">
        <f t="shared" si="0"/>
        <v>75.486105387273852</v>
      </c>
      <c r="Y117" s="473">
        <f t="shared" si="0"/>
        <v>69.975348427361155</v>
      </c>
      <c r="Z117" s="473">
        <f t="shared" si="0"/>
        <v>87.518254784058769</v>
      </c>
      <c r="AA117" s="473">
        <f t="shared" si="0"/>
        <v>59.12287282039928</v>
      </c>
      <c r="AB117" s="473">
        <f t="shared" si="0"/>
        <v>106.31477545314048</v>
      </c>
      <c r="AC117" s="473">
        <f t="shared" si="0"/>
        <v>102.44207463419509</v>
      </c>
      <c r="AD117" s="473">
        <f t="shared" si="0"/>
        <v>62.883541644540344</v>
      </c>
      <c r="AE117" s="473">
        <f t="shared" si="0"/>
        <v>104.66763092887695</v>
      </c>
      <c r="AF117" s="473">
        <f t="shared" si="0"/>
        <v>105.94625173098171</v>
      </c>
      <c r="AG117" s="473">
        <f t="shared" si="0"/>
        <v>99.889267472876483</v>
      </c>
      <c r="AH117" s="473">
        <f t="shared" si="0"/>
        <v>107.18859250821939</v>
      </c>
      <c r="AI117" s="473">
        <f t="shared" si="0"/>
        <v>107.07774701441038</v>
      </c>
      <c r="AJ117" s="473">
        <f t="shared" si="0"/>
        <v>95.531656403921602</v>
      </c>
      <c r="AL117" s="473" t="s">
        <v>20</v>
      </c>
      <c r="AM117" s="473">
        <f>SUM(AM14:AM17)/4</f>
        <v>72.26092386442636</v>
      </c>
      <c r="AN117" s="473">
        <f t="shared" ref="AN117:BU126" si="1">SUM(AN14:AN17)/4</f>
        <v>87.622797198504145</v>
      </c>
      <c r="AO117" s="473">
        <f t="shared" si="1"/>
        <v>89.397164389353435</v>
      </c>
      <c r="AP117" s="473">
        <f t="shared" si="1"/>
        <v>0</v>
      </c>
      <c r="AQ117" s="473">
        <f t="shared" si="1"/>
        <v>83.747046717898129</v>
      </c>
      <c r="AR117" s="473">
        <f t="shared" si="1"/>
        <v>94.96587434080638</v>
      </c>
      <c r="AS117" s="473">
        <f t="shared" si="1"/>
        <v>0</v>
      </c>
      <c r="AT117" s="473">
        <f t="shared" si="1"/>
        <v>0</v>
      </c>
      <c r="AU117" s="473">
        <f t="shared" si="1"/>
        <v>0</v>
      </c>
      <c r="AV117" s="473">
        <f t="shared" si="1"/>
        <v>102.94745429708217</v>
      </c>
      <c r="AW117" s="473">
        <f t="shared" si="1"/>
        <v>126.02523881654493</v>
      </c>
      <c r="AX117" s="473">
        <f t="shared" si="1"/>
        <v>87.061728395061735</v>
      </c>
      <c r="AY117" s="473">
        <f t="shared" si="1"/>
        <v>234.29427240523475</v>
      </c>
      <c r="AZ117" s="473">
        <f t="shared" si="1"/>
        <v>91.857582352067169</v>
      </c>
      <c r="BA117" s="473">
        <f t="shared" si="1"/>
        <v>0</v>
      </c>
      <c r="BB117" s="473">
        <f t="shared" si="1"/>
        <v>91.857582352067169</v>
      </c>
      <c r="BC117" s="473">
        <f t="shared" si="1"/>
        <v>104.42632634982411</v>
      </c>
      <c r="BD117" s="473">
        <f t="shared" si="1"/>
        <v>108.98153105979836</v>
      </c>
      <c r="BE117" s="473">
        <f t="shared" si="1"/>
        <v>101.42973481748241</v>
      </c>
      <c r="BF117" s="473">
        <f t="shared" si="1"/>
        <v>46.031287742897753</v>
      </c>
      <c r="BG117" s="473">
        <f t="shared" si="1"/>
        <v>0</v>
      </c>
      <c r="BH117" s="473">
        <f t="shared" si="1"/>
        <v>46.387997230745121</v>
      </c>
      <c r="BI117" s="473">
        <f t="shared" si="1"/>
        <v>75.486105387273852</v>
      </c>
      <c r="BJ117" s="473">
        <f t="shared" si="1"/>
        <v>76.946131007530539</v>
      </c>
      <c r="BK117" s="473">
        <f t="shared" si="1"/>
        <v>81.010302608162178</v>
      </c>
      <c r="BL117" s="473">
        <f t="shared" si="1"/>
        <v>54.850936075563972</v>
      </c>
      <c r="BM117" s="473">
        <f t="shared" si="1"/>
        <v>106.31477545314048</v>
      </c>
      <c r="BN117" s="473">
        <f t="shared" si="1"/>
        <v>99.122056479347265</v>
      </c>
      <c r="BO117" s="473">
        <f t="shared" si="1"/>
        <v>80.595283432474716</v>
      </c>
      <c r="BP117" s="473">
        <f t="shared" si="1"/>
        <v>0</v>
      </c>
      <c r="BQ117" s="473">
        <f t="shared" si="1"/>
        <v>0</v>
      </c>
      <c r="BR117" s="473">
        <f t="shared" si="1"/>
        <v>0</v>
      </c>
      <c r="BS117" s="473">
        <f t="shared" si="1"/>
        <v>0</v>
      </c>
      <c r="BT117" s="473">
        <f t="shared" si="1"/>
        <v>0</v>
      </c>
      <c r="BU117" s="473">
        <f t="shared" si="1"/>
        <v>0</v>
      </c>
      <c r="BW117" s="473" t="s">
        <v>20</v>
      </c>
      <c r="BX117" s="473">
        <f>SUM(BX14:BX17)/4</f>
        <v>83.983107954724801</v>
      </c>
      <c r="BY117" s="473">
        <f t="shared" ref="BY117:DF117" si="2">SUM(BY14:BY17)/4</f>
        <v>83.339362258353717</v>
      </c>
      <c r="BZ117" s="473">
        <f t="shared" si="2"/>
        <v>85.896157994878166</v>
      </c>
      <c r="CA117" s="473">
        <f t="shared" si="2"/>
        <v>82.790946066112554</v>
      </c>
      <c r="CB117" s="473">
        <f t="shared" si="2"/>
        <v>83.772500852103292</v>
      </c>
      <c r="CC117" s="473">
        <f t="shared" si="2"/>
        <v>80.101590345040279</v>
      </c>
      <c r="CD117" s="473">
        <f t="shared" si="2"/>
        <v>85.580916182583493</v>
      </c>
      <c r="CE117" s="473">
        <f t="shared" si="2"/>
        <v>93.196715312499876</v>
      </c>
      <c r="CF117" s="473">
        <f t="shared" si="2"/>
        <v>80.293553112889199</v>
      </c>
      <c r="CG117" s="473">
        <f t="shared" si="2"/>
        <v>0</v>
      </c>
      <c r="CH117" s="473">
        <f t="shared" si="2"/>
        <v>87.291715625951184</v>
      </c>
      <c r="CI117" s="473">
        <f t="shared" si="2"/>
        <v>83.945838596253097</v>
      </c>
      <c r="CJ117" s="473">
        <f t="shared" si="2"/>
        <v>90.128995091197126</v>
      </c>
      <c r="CK117" s="473">
        <f t="shared" si="2"/>
        <v>100.39430582590994</v>
      </c>
      <c r="CL117" s="473">
        <f t="shared" si="2"/>
        <v>93.13640188455858</v>
      </c>
      <c r="CM117" s="473">
        <f t="shared" si="2"/>
        <v>120.85200041534387</v>
      </c>
      <c r="CN117" s="473">
        <f t="shared" si="2"/>
        <v>83.575116489527261</v>
      </c>
      <c r="CO117" s="473">
        <f t="shared" si="2"/>
        <v>83.575116489527261</v>
      </c>
      <c r="CP117" s="473">
        <f t="shared" si="2"/>
        <v>0</v>
      </c>
      <c r="CQ117" s="473">
        <f t="shared" si="2"/>
        <v>44.738243879714936</v>
      </c>
      <c r="CR117" s="473">
        <f t="shared" si="2"/>
        <v>44.738243879714936</v>
      </c>
      <c r="CS117" s="473">
        <f t="shared" si="2"/>
        <v>0</v>
      </c>
      <c r="CT117" s="473">
        <f t="shared" si="2"/>
        <v>0</v>
      </c>
      <c r="CU117" s="473">
        <f t="shared" si="2"/>
        <v>63.347951078220419</v>
      </c>
      <c r="CV117" s="473">
        <f t="shared" si="2"/>
        <v>96.1757210498766</v>
      </c>
      <c r="CW117" s="473">
        <f t="shared" si="2"/>
        <v>91.422263591936584</v>
      </c>
      <c r="CX117" s="473">
        <f t="shared" si="2"/>
        <v>0</v>
      </c>
      <c r="CY117" s="473">
        <f t="shared" si="2"/>
        <v>107.3248767118987</v>
      </c>
      <c r="CZ117" s="473">
        <f t="shared" si="2"/>
        <v>50.963847746733578</v>
      </c>
      <c r="DA117" s="473">
        <f t="shared" si="2"/>
        <v>104.66763092887692</v>
      </c>
      <c r="DB117" s="473">
        <f t="shared" si="2"/>
        <v>105.94625173098169</v>
      </c>
      <c r="DC117" s="473">
        <f t="shared" si="2"/>
        <v>99.889267472876483</v>
      </c>
      <c r="DD117" s="473">
        <f t="shared" si="2"/>
        <v>107.18859250821939</v>
      </c>
      <c r="DE117" s="473">
        <f t="shared" si="2"/>
        <v>107.07774701441038</v>
      </c>
      <c r="DF117" s="473">
        <f t="shared" si="2"/>
        <v>95.531656403921602</v>
      </c>
    </row>
    <row r="118" spans="1:111" x14ac:dyDescent="0.2">
      <c r="A118" t="s">
        <v>21</v>
      </c>
      <c r="B118" s="473">
        <f t="shared" ref="B118:AE118" si="3">SUM(B18:B21)/4</f>
        <v>82.045228833392059</v>
      </c>
      <c r="C118" s="473">
        <f t="shared" si="3"/>
        <v>84.949511709161584</v>
      </c>
      <c r="D118" s="473">
        <f t="shared" si="3"/>
        <v>85.088487371399424</v>
      </c>
      <c r="E118" s="473">
        <f t="shared" si="3"/>
        <v>81.389370760804809</v>
      </c>
      <c r="F118" s="473">
        <f t="shared" si="3"/>
        <v>85.39932779774729</v>
      </c>
      <c r="G118" s="473">
        <f t="shared" si="3"/>
        <v>87.56527968980582</v>
      </c>
      <c r="H118" s="473">
        <f t="shared" si="3"/>
        <v>86.06484374219437</v>
      </c>
      <c r="I118" s="473">
        <f t="shared" si="3"/>
        <v>90.453919025425336</v>
      </c>
      <c r="J118" s="473">
        <f t="shared" si="3"/>
        <v>85.515542021456682</v>
      </c>
      <c r="K118" s="473">
        <f t="shared" si="3"/>
        <v>102.96992427818532</v>
      </c>
      <c r="L118" s="473">
        <f t="shared" si="3"/>
        <v>90.844416160673447</v>
      </c>
      <c r="M118" s="473">
        <f t="shared" si="3"/>
        <v>84.690214638025012</v>
      </c>
      <c r="N118" s="473">
        <f t="shared" si="3"/>
        <v>96.575329794159458</v>
      </c>
      <c r="O118" s="473">
        <f t="shared" si="3"/>
        <v>99.592102239619791</v>
      </c>
      <c r="P118" s="473">
        <f t="shared" si="3"/>
        <v>94.241953658697383</v>
      </c>
      <c r="Q118" s="473">
        <f t="shared" si="3"/>
        <v>112.62248692945991</v>
      </c>
      <c r="R118" s="473">
        <f t="shared" si="3"/>
        <v>95.429044200306294</v>
      </c>
      <c r="S118" s="473">
        <f t="shared" si="3"/>
        <v>92.571528495825788</v>
      </c>
      <c r="T118" s="473">
        <f t="shared" si="3"/>
        <v>102.13490118913725</v>
      </c>
      <c r="U118" s="473">
        <f t="shared" si="3"/>
        <v>47.833947028725916</v>
      </c>
      <c r="V118" s="473">
        <f t="shared" si="3"/>
        <v>46.879094023031094</v>
      </c>
      <c r="W118" s="473">
        <f t="shared" si="3"/>
        <v>49.136852601938976</v>
      </c>
      <c r="X118" s="473">
        <f t="shared" si="3"/>
        <v>83.072617655714083</v>
      </c>
      <c r="Y118" s="473">
        <f t="shared" si="3"/>
        <v>71.645681449223304</v>
      </c>
      <c r="Z118" s="473">
        <f t="shared" si="3"/>
        <v>86.719810321820447</v>
      </c>
      <c r="AA118" s="473">
        <f t="shared" si="3"/>
        <v>67.972463662186328</v>
      </c>
      <c r="AB118" s="473">
        <f t="shared" si="3"/>
        <v>105.22414658239539</v>
      </c>
      <c r="AC118" s="473">
        <f t="shared" si="3"/>
        <v>102.46754228777863</v>
      </c>
      <c r="AD118" s="473">
        <f t="shared" si="3"/>
        <v>63.757312452544809</v>
      </c>
      <c r="AE118" s="473">
        <f t="shared" si="3"/>
        <v>106.96939689970158</v>
      </c>
      <c r="AF118" s="473">
        <v>98.304386825903592</v>
      </c>
      <c r="AG118" s="473">
        <v>100.12869676434219</v>
      </c>
      <c r="AH118" s="473">
        <v>99.452942167919574</v>
      </c>
      <c r="AI118" s="473">
        <v>99.135601585655905</v>
      </c>
      <c r="AJ118" s="473">
        <v>102.80167848574656</v>
      </c>
      <c r="AL118" t="s">
        <v>21</v>
      </c>
      <c r="AM118" s="473">
        <f t="shared" ref="AM118:BO118" si="4">SUM(AM18:AM21)/4</f>
        <v>74.959881383987209</v>
      </c>
      <c r="AN118" s="473">
        <f t="shared" si="4"/>
        <v>89.387467681059775</v>
      </c>
      <c r="AO118" s="473">
        <f t="shared" si="4"/>
        <v>89.061514032681785</v>
      </c>
      <c r="AP118" s="473">
        <f t="shared" si="4"/>
        <v>0</v>
      </c>
      <c r="AQ118" s="473">
        <f t="shared" si="4"/>
        <v>87.253699557034338</v>
      </c>
      <c r="AR118" s="473">
        <f t="shared" si="4"/>
        <v>97.996816690476265</v>
      </c>
      <c r="AS118" s="473">
        <f t="shared" si="4"/>
        <v>0</v>
      </c>
      <c r="AT118" s="473">
        <f t="shared" si="4"/>
        <v>0</v>
      </c>
      <c r="AU118" s="473">
        <f t="shared" si="4"/>
        <v>0</v>
      </c>
      <c r="AV118" s="473">
        <f t="shared" si="4"/>
        <v>102.96992427818533</v>
      </c>
      <c r="AW118" s="473">
        <f t="shared" si="4"/>
        <v>120.13343796117206</v>
      </c>
      <c r="AX118" s="473">
        <f t="shared" si="4"/>
        <v>86.740740740740733</v>
      </c>
      <c r="AY118" s="473">
        <f t="shared" si="4"/>
        <v>195.42661966686705</v>
      </c>
      <c r="AZ118" s="473">
        <f t="shared" si="4"/>
        <v>91.857582352067169</v>
      </c>
      <c r="BA118" s="473">
        <f t="shared" si="4"/>
        <v>0</v>
      </c>
      <c r="BB118" s="473">
        <f t="shared" si="4"/>
        <v>91.857582352067169</v>
      </c>
      <c r="BC118" s="473">
        <f t="shared" si="4"/>
        <v>104.81199147719396</v>
      </c>
      <c r="BD118" s="473">
        <f t="shared" si="4"/>
        <v>108.98153111377313</v>
      </c>
      <c r="BE118" s="473">
        <f t="shared" si="4"/>
        <v>102.13490118913722</v>
      </c>
      <c r="BF118" s="473">
        <f t="shared" si="4"/>
        <v>49.230047992994983</v>
      </c>
      <c r="BG118" s="473">
        <f t="shared" si="4"/>
        <v>0</v>
      </c>
      <c r="BH118" s="473">
        <f t="shared" si="4"/>
        <v>49.136852601938976</v>
      </c>
      <c r="BI118" s="473">
        <f t="shared" si="4"/>
        <v>83.072617655714083</v>
      </c>
      <c r="BJ118" s="473">
        <f t="shared" si="4"/>
        <v>80.067517849877817</v>
      </c>
      <c r="BK118" s="473">
        <f t="shared" si="4"/>
        <v>83.777233743103452</v>
      </c>
      <c r="BL118" s="473">
        <f t="shared" si="4"/>
        <v>66.124701535282838</v>
      </c>
      <c r="BM118" s="473">
        <f t="shared" si="4"/>
        <v>105.22414658239538</v>
      </c>
      <c r="BN118" s="473">
        <f t="shared" si="4"/>
        <v>99.122056479347265</v>
      </c>
      <c r="BO118" s="473">
        <f t="shared" si="4"/>
        <v>81.774042886406889</v>
      </c>
      <c r="BP118" s="473">
        <f t="shared" si="1"/>
        <v>0</v>
      </c>
      <c r="BQ118" s="473">
        <f t="shared" si="1"/>
        <v>0</v>
      </c>
      <c r="BR118" s="473">
        <f t="shared" si="1"/>
        <v>0</v>
      </c>
      <c r="BS118" s="473">
        <f t="shared" si="1"/>
        <v>0</v>
      </c>
      <c r="BT118" s="473">
        <f t="shared" si="1"/>
        <v>0</v>
      </c>
      <c r="BU118" s="473">
        <f t="shared" si="1"/>
        <v>0</v>
      </c>
      <c r="BW118" t="s">
        <v>21</v>
      </c>
      <c r="BX118" s="473">
        <f t="shared" ref="BX118:DA118" si="5">SUM(BX18:BX21)/4</f>
        <v>84.97484959887764</v>
      </c>
      <c r="BY118" s="473">
        <f t="shared" si="5"/>
        <v>83.964035776128554</v>
      </c>
      <c r="BZ118" s="473">
        <f t="shared" si="5"/>
        <v>83.848604020994088</v>
      </c>
      <c r="CA118" s="473">
        <f t="shared" si="5"/>
        <v>81.389370760804823</v>
      </c>
      <c r="CB118" s="473">
        <f t="shared" si="5"/>
        <v>85.432951552793952</v>
      </c>
      <c r="CC118" s="473">
        <f t="shared" si="5"/>
        <v>81.153334295797478</v>
      </c>
      <c r="CD118" s="473">
        <f t="shared" si="5"/>
        <v>86.06484374219437</v>
      </c>
      <c r="CE118" s="473">
        <f t="shared" si="5"/>
        <v>90.453919025425336</v>
      </c>
      <c r="CF118" s="473">
        <f t="shared" si="5"/>
        <v>85.515542021456696</v>
      </c>
      <c r="CG118" s="473">
        <f t="shared" si="5"/>
        <v>0</v>
      </c>
      <c r="CH118" s="473">
        <f t="shared" si="5"/>
        <v>88.953090423246834</v>
      </c>
      <c r="CI118" s="473">
        <f t="shared" si="5"/>
        <v>84.427743833594363</v>
      </c>
      <c r="CJ118" s="473">
        <f t="shared" si="5"/>
        <v>92.747726086288409</v>
      </c>
      <c r="CK118" s="473">
        <f t="shared" si="5"/>
        <v>99.949815111524373</v>
      </c>
      <c r="CL118" s="473">
        <f t="shared" si="5"/>
        <v>94.241953658697383</v>
      </c>
      <c r="CM118" s="473">
        <f t="shared" si="5"/>
        <v>116.01252165630875</v>
      </c>
      <c r="CN118" s="473">
        <f t="shared" si="5"/>
        <v>85.197177400053732</v>
      </c>
      <c r="CO118" s="473">
        <f t="shared" si="5"/>
        <v>85.197177400053732</v>
      </c>
      <c r="CP118" s="473">
        <f t="shared" si="5"/>
        <v>0</v>
      </c>
      <c r="CQ118" s="473">
        <f t="shared" si="5"/>
        <v>46.879094023031101</v>
      </c>
      <c r="CR118" s="473">
        <f t="shared" si="5"/>
        <v>46.879094023031101</v>
      </c>
      <c r="CS118" s="473">
        <f t="shared" si="5"/>
        <v>0</v>
      </c>
      <c r="CT118" s="473">
        <f t="shared" si="5"/>
        <v>0</v>
      </c>
      <c r="CU118" s="473">
        <f t="shared" si="5"/>
        <v>63.174006336349791</v>
      </c>
      <c r="CV118" s="473">
        <f t="shared" si="5"/>
        <v>91.233095783050899</v>
      </c>
      <c r="CW118" s="473">
        <f t="shared" si="5"/>
        <v>84.495029294343595</v>
      </c>
      <c r="CX118" s="473">
        <f t="shared" si="5"/>
        <v>0</v>
      </c>
      <c r="CY118" s="473">
        <f t="shared" si="5"/>
        <v>107.34027489998194</v>
      </c>
      <c r="CZ118" s="473">
        <f t="shared" si="5"/>
        <v>51.709496585189768</v>
      </c>
      <c r="DA118" s="473">
        <f t="shared" si="5"/>
        <v>106.96939689970158</v>
      </c>
      <c r="DB118" s="473">
        <v>98.304386825903592</v>
      </c>
      <c r="DC118" s="473">
        <v>100.12869676434219</v>
      </c>
      <c r="DD118" s="473">
        <v>99.452942167919574</v>
      </c>
      <c r="DE118" s="473">
        <v>99.135601585655905</v>
      </c>
      <c r="DF118" s="473">
        <v>102.80167848574656</v>
      </c>
    </row>
    <row r="119" spans="1:111" x14ac:dyDescent="0.2">
      <c r="A119" s="473" t="s">
        <v>22</v>
      </c>
      <c r="B119" s="473">
        <f t="shared" ref="B119:AE119" si="6">SUM(B22:B25)/4</f>
        <v>83.125808672887359</v>
      </c>
      <c r="C119" s="473">
        <f t="shared" si="6"/>
        <v>84.83488135646418</v>
      </c>
      <c r="D119" s="473">
        <f t="shared" si="6"/>
        <v>81.389501708542639</v>
      </c>
      <c r="E119" s="473">
        <f t="shared" si="6"/>
        <v>79.970808816605256</v>
      </c>
      <c r="F119" s="473">
        <f t="shared" si="6"/>
        <v>88.44157890733716</v>
      </c>
      <c r="G119" s="473">
        <f t="shared" si="6"/>
        <v>89.155627275996693</v>
      </c>
      <c r="H119" s="473">
        <f t="shared" si="6"/>
        <v>85.438513494070932</v>
      </c>
      <c r="I119" s="473">
        <f t="shared" si="6"/>
        <v>90.976733561497667</v>
      </c>
      <c r="J119" s="473">
        <f t="shared" si="6"/>
        <v>86.995290093605036</v>
      </c>
      <c r="K119" s="473">
        <f t="shared" si="6"/>
        <v>103.21776316498482</v>
      </c>
      <c r="L119" s="473">
        <f t="shared" si="6"/>
        <v>93.540627723730168</v>
      </c>
      <c r="M119" s="473">
        <f t="shared" si="6"/>
        <v>84.843946252782331</v>
      </c>
      <c r="N119" s="473">
        <f t="shared" si="6"/>
        <v>101.62140930599703</v>
      </c>
      <c r="O119" s="473">
        <f t="shared" si="6"/>
        <v>96.863198294162785</v>
      </c>
      <c r="P119" s="473">
        <f t="shared" si="6"/>
        <v>94.550158948483016</v>
      </c>
      <c r="Q119" s="473">
        <f t="shared" si="6"/>
        <v>102.50836449857728</v>
      </c>
      <c r="R119" s="473">
        <f t="shared" si="6"/>
        <v>94.293570870212321</v>
      </c>
      <c r="S119" s="473">
        <f t="shared" si="6"/>
        <v>90.561741916058409</v>
      </c>
      <c r="T119" s="473">
        <f t="shared" si="6"/>
        <v>103.08917238212712</v>
      </c>
      <c r="U119" s="473">
        <f t="shared" si="6"/>
        <v>50.172837723431329</v>
      </c>
      <c r="V119" s="473">
        <f t="shared" si="6"/>
        <v>51.213410184078249</v>
      </c>
      <c r="W119" s="473">
        <f t="shared" si="6"/>
        <v>49.944485884656125</v>
      </c>
      <c r="X119" s="473">
        <f t="shared" si="6"/>
        <v>90.63446015925247</v>
      </c>
      <c r="Y119" s="473">
        <f t="shared" si="6"/>
        <v>77.376067384945515</v>
      </c>
      <c r="Z119" s="473">
        <f t="shared" si="6"/>
        <v>90.148232469043521</v>
      </c>
      <c r="AA119" s="473">
        <f t="shared" si="6"/>
        <v>93.186897482466833</v>
      </c>
      <c r="AB119" s="473">
        <f t="shared" si="6"/>
        <v>104.19834437995038</v>
      </c>
      <c r="AC119" s="473">
        <f t="shared" si="6"/>
        <v>103.01629035214168</v>
      </c>
      <c r="AD119" s="473">
        <f t="shared" si="6"/>
        <v>66.543234880677716</v>
      </c>
      <c r="AE119" s="473">
        <f t="shared" si="6"/>
        <v>104.48256145379823</v>
      </c>
      <c r="AF119" s="473">
        <v>96.987289200063429</v>
      </c>
      <c r="AG119" s="473">
        <v>102.58963704669071</v>
      </c>
      <c r="AH119" s="473">
        <v>101.24139761508953</v>
      </c>
      <c r="AI119" s="473">
        <v>95.850303855935408</v>
      </c>
      <c r="AJ119" s="473">
        <v>105.08592151491685</v>
      </c>
      <c r="AL119" s="473" t="s">
        <v>22</v>
      </c>
      <c r="AM119" s="473">
        <f t="shared" ref="AM119:BO119" si="7">SUM(AM22:AM25)/4</f>
        <v>79.008214931976198</v>
      </c>
      <c r="AN119" s="473">
        <f t="shared" si="7"/>
        <v>91.638226269684338</v>
      </c>
      <c r="AO119" s="473">
        <f t="shared" si="7"/>
        <v>90.583101968845043</v>
      </c>
      <c r="AP119" s="473">
        <f t="shared" si="7"/>
        <v>0</v>
      </c>
      <c r="AQ119" s="473">
        <f t="shared" si="7"/>
        <v>91.350435837711998</v>
      </c>
      <c r="AR119" s="473">
        <f t="shared" si="7"/>
        <v>94.566947499553407</v>
      </c>
      <c r="AS119" s="473">
        <f t="shared" si="7"/>
        <v>0</v>
      </c>
      <c r="AT119" s="473">
        <f t="shared" si="7"/>
        <v>0</v>
      </c>
      <c r="AU119" s="473">
        <f t="shared" si="7"/>
        <v>0</v>
      </c>
      <c r="AV119" s="473">
        <f t="shared" si="7"/>
        <v>103.21776316498482</v>
      </c>
      <c r="AW119" s="473">
        <f t="shared" si="7"/>
        <v>133.98527278109029</v>
      </c>
      <c r="AX119" s="473">
        <f t="shared" si="7"/>
        <v>87.388888888888886</v>
      </c>
      <c r="AY119" s="473">
        <f t="shared" si="7"/>
        <v>235.7850232976003</v>
      </c>
      <c r="AZ119" s="473">
        <f t="shared" si="7"/>
        <v>92.932725197118543</v>
      </c>
      <c r="BA119" s="473">
        <f t="shared" si="7"/>
        <v>0</v>
      </c>
      <c r="BB119" s="473">
        <f t="shared" si="7"/>
        <v>92.932725197118543</v>
      </c>
      <c r="BC119" s="473">
        <f t="shared" si="7"/>
        <v>105.67485742785755</v>
      </c>
      <c r="BD119" s="473">
        <f t="shared" si="7"/>
        <v>109.75324082732755</v>
      </c>
      <c r="BE119" s="473">
        <f t="shared" si="7"/>
        <v>103.08917238212709</v>
      </c>
      <c r="BF119" s="473">
        <f t="shared" si="7"/>
        <v>50.914921406432534</v>
      </c>
      <c r="BG119" s="473">
        <f t="shared" si="7"/>
        <v>0</v>
      </c>
      <c r="BH119" s="473">
        <f t="shared" si="7"/>
        <v>49.944485884656132</v>
      </c>
      <c r="BI119" s="473">
        <f t="shared" si="7"/>
        <v>90.63446015925247</v>
      </c>
      <c r="BJ119" s="473">
        <f t="shared" si="7"/>
        <v>87.942427727265596</v>
      </c>
      <c r="BK119" s="473">
        <f t="shared" si="7"/>
        <v>89.089877410538435</v>
      </c>
      <c r="BL119" s="473">
        <f t="shared" si="7"/>
        <v>94.141960410297656</v>
      </c>
      <c r="BM119" s="473">
        <f t="shared" si="7"/>
        <v>104.19834437995038</v>
      </c>
      <c r="BN119" s="473">
        <f t="shared" si="7"/>
        <v>99.999999998664521</v>
      </c>
      <c r="BO119" s="473">
        <f t="shared" si="7"/>
        <v>83.563866430775562</v>
      </c>
      <c r="BP119" s="473">
        <f t="shared" si="1"/>
        <v>0</v>
      </c>
      <c r="BQ119" s="473">
        <f t="shared" si="1"/>
        <v>0</v>
      </c>
      <c r="BR119" s="473">
        <f t="shared" si="1"/>
        <v>0</v>
      </c>
      <c r="BS119" s="473">
        <f t="shared" si="1"/>
        <v>0</v>
      </c>
      <c r="BT119" s="473">
        <f t="shared" si="1"/>
        <v>0</v>
      </c>
      <c r="BU119" s="473">
        <f t="shared" si="1"/>
        <v>0</v>
      </c>
      <c r="BW119" s="473" t="s">
        <v>22</v>
      </c>
      <c r="BX119" s="473">
        <f t="shared" ref="BX119:DA119" si="8">SUM(BX22:BX25)/4</f>
        <v>84.805070706781123</v>
      </c>
      <c r="BY119" s="473">
        <f t="shared" si="8"/>
        <v>83.234092272211143</v>
      </c>
      <c r="BZ119" s="473">
        <f t="shared" si="8"/>
        <v>77.712791552923036</v>
      </c>
      <c r="CA119" s="473">
        <f t="shared" si="8"/>
        <v>79.970808816605256</v>
      </c>
      <c r="CB119" s="473">
        <f t="shared" si="8"/>
        <v>87.862255479217794</v>
      </c>
      <c r="CC119" s="473">
        <f t="shared" si="8"/>
        <v>85.923957682146664</v>
      </c>
      <c r="CD119" s="473">
        <f t="shared" si="8"/>
        <v>85.438513494070932</v>
      </c>
      <c r="CE119" s="473">
        <f t="shared" si="8"/>
        <v>90.976733561497667</v>
      </c>
      <c r="CF119" s="473">
        <f t="shared" si="8"/>
        <v>86.99529009360505</v>
      </c>
      <c r="CG119" s="473">
        <f t="shared" si="8"/>
        <v>0</v>
      </c>
      <c r="CH119" s="473">
        <f t="shared" si="8"/>
        <v>91.041422642303658</v>
      </c>
      <c r="CI119" s="473">
        <f t="shared" si="8"/>
        <v>84.516603940734257</v>
      </c>
      <c r="CJ119" s="473">
        <f t="shared" si="8"/>
        <v>96.47288356873338</v>
      </c>
      <c r="CK119" s="473">
        <f t="shared" si="8"/>
        <v>97.061135067296931</v>
      </c>
      <c r="CL119" s="473">
        <f t="shared" si="8"/>
        <v>94.550158948483016</v>
      </c>
      <c r="CM119" s="473">
        <f t="shared" si="8"/>
        <v>104.13110300654978</v>
      </c>
      <c r="CN119" s="473">
        <f t="shared" si="8"/>
        <v>81.882034048212148</v>
      </c>
      <c r="CO119" s="473">
        <f t="shared" si="8"/>
        <v>81.882034048212148</v>
      </c>
      <c r="CP119" s="473">
        <f t="shared" si="8"/>
        <v>0</v>
      </c>
      <c r="CQ119" s="473">
        <f t="shared" si="8"/>
        <v>51.213410184078249</v>
      </c>
      <c r="CR119" s="473">
        <f t="shared" si="8"/>
        <v>51.213410184078249</v>
      </c>
      <c r="CS119" s="473">
        <f t="shared" si="8"/>
        <v>0</v>
      </c>
      <c r="CT119" s="473">
        <f t="shared" si="8"/>
        <v>0</v>
      </c>
      <c r="CU119" s="473">
        <f t="shared" si="8"/>
        <v>66.090800694723086</v>
      </c>
      <c r="CV119" s="473">
        <f t="shared" si="8"/>
        <v>92.393098854807988</v>
      </c>
      <c r="CW119" s="473">
        <f t="shared" si="8"/>
        <v>88.811710434954293</v>
      </c>
      <c r="CX119" s="473">
        <f t="shared" si="8"/>
        <v>0</v>
      </c>
      <c r="CY119" s="473">
        <f t="shared" si="8"/>
        <v>107.38562865580349</v>
      </c>
      <c r="CZ119" s="473">
        <f t="shared" si="8"/>
        <v>55.184736023453148</v>
      </c>
      <c r="DA119" s="473">
        <f t="shared" si="8"/>
        <v>104.48256145379823</v>
      </c>
      <c r="DB119" s="473">
        <v>96.987289200063429</v>
      </c>
      <c r="DC119" s="473">
        <v>102.58963704669071</v>
      </c>
      <c r="DD119" s="473">
        <v>101.24139761508953</v>
      </c>
      <c r="DE119" s="473">
        <v>95.850303855935408</v>
      </c>
      <c r="DF119" s="473">
        <v>105.08592151491685</v>
      </c>
    </row>
    <row r="120" spans="1:111" x14ac:dyDescent="0.2">
      <c r="A120" t="s">
        <v>23</v>
      </c>
      <c r="B120" s="474">
        <f t="shared" ref="B120:AE120" si="9">SUM(B26:B29)/4</f>
        <v>82.99329845927744</v>
      </c>
      <c r="C120" s="474">
        <f t="shared" si="9"/>
        <v>85.240765876116257</v>
      </c>
      <c r="D120" s="474">
        <f t="shared" si="9"/>
        <v>80.488298722400813</v>
      </c>
      <c r="E120" s="474">
        <f t="shared" si="9"/>
        <v>82.878384229143109</v>
      </c>
      <c r="F120" s="474">
        <f t="shared" si="9"/>
        <v>88.628686186627519</v>
      </c>
      <c r="G120" s="474">
        <f t="shared" si="9"/>
        <v>87.795890495123274</v>
      </c>
      <c r="H120" s="474">
        <f t="shared" si="9"/>
        <v>82.529742589113667</v>
      </c>
      <c r="I120" s="474">
        <f t="shared" si="9"/>
        <v>91.652230060700631</v>
      </c>
      <c r="J120" s="474">
        <f t="shared" si="9"/>
        <v>87.457748788628891</v>
      </c>
      <c r="K120" s="474">
        <f t="shared" si="9"/>
        <v>102.97164220488033</v>
      </c>
      <c r="L120" s="474">
        <f t="shared" si="9"/>
        <v>89.542471414840477</v>
      </c>
      <c r="M120" s="474">
        <f t="shared" si="9"/>
        <v>83.235649921062461</v>
      </c>
      <c r="N120" s="474">
        <f t="shared" si="9"/>
        <v>95.316854759985475</v>
      </c>
      <c r="O120" s="474">
        <f t="shared" si="9"/>
        <v>96.222412789994962</v>
      </c>
      <c r="P120" s="474">
        <f t="shared" si="9"/>
        <v>94.522071216887085</v>
      </c>
      <c r="Q120" s="474">
        <f t="shared" si="9"/>
        <v>100.42199170204236</v>
      </c>
      <c r="R120" s="474">
        <f t="shared" si="9"/>
        <v>93.655391000975513</v>
      </c>
      <c r="S120" s="474">
        <f t="shared" si="9"/>
        <v>89.788337272081748</v>
      </c>
      <c r="T120" s="474">
        <f t="shared" si="9"/>
        <v>102.71225896275391</v>
      </c>
      <c r="U120" s="474">
        <f t="shared" si="9"/>
        <v>52.092618346811342</v>
      </c>
      <c r="V120" s="474">
        <f t="shared" si="9"/>
        <v>54.237623108988267</v>
      </c>
      <c r="W120" s="474">
        <f t="shared" si="9"/>
        <v>51.835139991471472</v>
      </c>
      <c r="X120" s="474">
        <f t="shared" si="9"/>
        <v>90.176948155617865</v>
      </c>
      <c r="Y120" s="474">
        <f t="shared" si="9"/>
        <v>78.644139763890877</v>
      </c>
      <c r="Z120" s="474">
        <f t="shared" si="9"/>
        <v>94.060961697867015</v>
      </c>
      <c r="AA120" s="474">
        <f t="shared" si="9"/>
        <v>93.539609012888604</v>
      </c>
      <c r="AB120" s="474">
        <f t="shared" si="9"/>
        <v>95.564480747457708</v>
      </c>
      <c r="AC120" s="474">
        <f t="shared" si="9"/>
        <v>102.75095414407734</v>
      </c>
      <c r="AD120" s="474">
        <f t="shared" si="9"/>
        <v>68.526369764380988</v>
      </c>
      <c r="AE120" s="474">
        <f t="shared" si="9"/>
        <v>100.70342778006751</v>
      </c>
      <c r="AF120" s="474">
        <v>100.75408352090257</v>
      </c>
      <c r="AG120" s="474">
        <v>100.4755480611376</v>
      </c>
      <c r="AH120" s="474">
        <v>102.97630887473048</v>
      </c>
      <c r="AI120" s="474">
        <v>91.827801650022195</v>
      </c>
      <c r="AJ120" s="474">
        <v>108.44285686311461</v>
      </c>
      <c r="AK120" s="8"/>
      <c r="AL120" t="s">
        <v>23</v>
      </c>
      <c r="AM120" s="474">
        <f t="shared" ref="AM120:BO120" si="10">SUM(AM26:AM29)/4</f>
        <v>79.345743267424567</v>
      </c>
      <c r="AN120" s="474">
        <f t="shared" si="10"/>
        <v>91.464647805597252</v>
      </c>
      <c r="AO120" s="474">
        <f t="shared" si="10"/>
        <v>91.800044025121821</v>
      </c>
      <c r="AP120" s="474">
        <f t="shared" si="10"/>
        <v>0</v>
      </c>
      <c r="AQ120" s="474">
        <f t="shared" si="10"/>
        <v>90.522315204225208</v>
      </c>
      <c r="AR120" s="474">
        <f t="shared" si="10"/>
        <v>91.432315899260658</v>
      </c>
      <c r="AS120" s="474">
        <f t="shared" si="10"/>
        <v>0</v>
      </c>
      <c r="AT120" s="474">
        <f t="shared" si="10"/>
        <v>0</v>
      </c>
      <c r="AU120" s="474">
        <f t="shared" si="10"/>
        <v>0</v>
      </c>
      <c r="AV120" s="474">
        <f t="shared" si="10"/>
        <v>102.97164220488031</v>
      </c>
      <c r="AW120" s="474">
        <f t="shared" si="10"/>
        <v>115.5714106553143</v>
      </c>
      <c r="AX120" s="474">
        <f t="shared" si="10"/>
        <v>88.888888888888886</v>
      </c>
      <c r="AY120" s="474">
        <f t="shared" si="10"/>
        <v>166.01123048052412</v>
      </c>
      <c r="AZ120" s="474">
        <f t="shared" si="10"/>
        <v>93.0930803089515</v>
      </c>
      <c r="BA120" s="474">
        <f t="shared" si="10"/>
        <v>0</v>
      </c>
      <c r="BB120" s="474">
        <f t="shared" si="10"/>
        <v>93.0930803089515</v>
      </c>
      <c r="BC120" s="474">
        <f t="shared" si="10"/>
        <v>105.40380645703006</v>
      </c>
      <c r="BD120" s="474">
        <f t="shared" si="10"/>
        <v>109.63607306873408</v>
      </c>
      <c r="BE120" s="474">
        <f t="shared" si="10"/>
        <v>102.71225896275388</v>
      </c>
      <c r="BF120" s="474">
        <f t="shared" si="10"/>
        <v>52.182667946059553</v>
      </c>
      <c r="BG120" s="474">
        <f t="shared" si="10"/>
        <v>0</v>
      </c>
      <c r="BH120" s="474">
        <f t="shared" si="10"/>
        <v>51.835139991471472</v>
      </c>
      <c r="BI120" s="474">
        <f t="shared" si="10"/>
        <v>90.176948155617865</v>
      </c>
      <c r="BJ120" s="474">
        <f t="shared" si="10"/>
        <v>87.625052190057062</v>
      </c>
      <c r="BK120" s="474">
        <f t="shared" si="10"/>
        <v>92.884892324958983</v>
      </c>
      <c r="BL120" s="474">
        <f t="shared" si="10"/>
        <v>92.827003685682641</v>
      </c>
      <c r="BM120" s="474">
        <f t="shared" si="10"/>
        <v>95.564480747457708</v>
      </c>
      <c r="BN120" s="474">
        <f t="shared" si="10"/>
        <v>99.999999998664521</v>
      </c>
      <c r="BO120" s="474">
        <f t="shared" si="10"/>
        <v>83.588606579888619</v>
      </c>
      <c r="BP120" s="473">
        <f t="shared" si="1"/>
        <v>0</v>
      </c>
      <c r="BQ120" s="473">
        <f t="shared" si="1"/>
        <v>0</v>
      </c>
      <c r="BR120" s="473">
        <f t="shared" si="1"/>
        <v>0</v>
      </c>
      <c r="BS120" s="473">
        <f t="shared" si="1"/>
        <v>0</v>
      </c>
      <c r="BT120" s="473">
        <f t="shared" si="1"/>
        <v>0</v>
      </c>
      <c r="BU120" s="473">
        <f t="shared" si="1"/>
        <v>0</v>
      </c>
      <c r="BV120" s="8"/>
      <c r="BW120" t="s">
        <v>23</v>
      </c>
      <c r="BX120" s="474">
        <f t="shared" ref="BX120:DA120" si="11">SUM(BX26:BX29)/4</f>
        <v>84.476066478438213</v>
      </c>
      <c r="BY120" s="474">
        <f t="shared" si="11"/>
        <v>83.744613372249773</v>
      </c>
      <c r="BZ120" s="474">
        <f t="shared" si="11"/>
        <v>75.789269590733028</v>
      </c>
      <c r="CA120" s="474">
        <f t="shared" si="11"/>
        <v>82.878384229143109</v>
      </c>
      <c r="CB120" s="474">
        <f t="shared" si="11"/>
        <v>88.531286446060491</v>
      </c>
      <c r="CC120" s="474">
        <f t="shared" si="11"/>
        <v>85.621352389967967</v>
      </c>
      <c r="CD120" s="474">
        <f t="shared" si="11"/>
        <v>82.529742589113667</v>
      </c>
      <c r="CE120" s="474">
        <f t="shared" si="11"/>
        <v>91.652230060700631</v>
      </c>
      <c r="CF120" s="474">
        <f t="shared" si="11"/>
        <v>87.457748788628891</v>
      </c>
      <c r="CG120" s="474">
        <f t="shared" si="11"/>
        <v>0</v>
      </c>
      <c r="CH120" s="474">
        <f t="shared" si="11"/>
        <v>87.90189419568911</v>
      </c>
      <c r="CI120" s="474">
        <f t="shared" si="11"/>
        <v>82.508430130743676</v>
      </c>
      <c r="CJ120" s="474">
        <f t="shared" si="11"/>
        <v>92.4322064627072</v>
      </c>
      <c r="CK120" s="474">
        <f t="shared" si="11"/>
        <v>96.385565058036732</v>
      </c>
      <c r="CL120" s="474">
        <f t="shared" si="11"/>
        <v>94.522071216887085</v>
      </c>
      <c r="CM120" s="474">
        <f t="shared" si="11"/>
        <v>101.66482981590781</v>
      </c>
      <c r="CN120" s="474">
        <f t="shared" si="11"/>
        <v>80.775033053242169</v>
      </c>
      <c r="CO120" s="474">
        <f t="shared" si="11"/>
        <v>80.775033053242169</v>
      </c>
      <c r="CP120" s="474">
        <f t="shared" si="11"/>
        <v>0</v>
      </c>
      <c r="CQ120" s="474">
        <f t="shared" si="11"/>
        <v>54.237623108988267</v>
      </c>
      <c r="CR120" s="474">
        <f t="shared" si="11"/>
        <v>54.237623108988267</v>
      </c>
      <c r="CS120" s="474">
        <f t="shared" si="11"/>
        <v>0</v>
      </c>
      <c r="CT120" s="474">
        <f t="shared" si="11"/>
        <v>0</v>
      </c>
      <c r="CU120" s="474">
        <f t="shared" si="11"/>
        <v>69.239459953477478</v>
      </c>
      <c r="CV120" s="474">
        <f t="shared" si="11"/>
        <v>95.996131635553496</v>
      </c>
      <c r="CW120" s="474">
        <f t="shared" si="11"/>
        <v>99.409495361965426</v>
      </c>
      <c r="CX120" s="474">
        <f t="shared" si="11"/>
        <v>0</v>
      </c>
      <c r="CY120" s="474">
        <f t="shared" si="11"/>
        <v>106.4857554716511</v>
      </c>
      <c r="CZ120" s="474">
        <f t="shared" si="11"/>
        <v>58.303399968825801</v>
      </c>
      <c r="DA120" s="474">
        <f t="shared" si="11"/>
        <v>100.7034277800675</v>
      </c>
      <c r="DB120" s="474">
        <v>100.75408352090257</v>
      </c>
      <c r="DC120" s="474">
        <v>100.4755480611376</v>
      </c>
      <c r="DD120" s="474">
        <v>102.97630887473048</v>
      </c>
      <c r="DE120" s="474">
        <v>91.827801650022195</v>
      </c>
      <c r="DF120" s="474">
        <v>108.44285686311461</v>
      </c>
      <c r="DG120" s="8"/>
    </row>
    <row r="121" spans="1:111" x14ac:dyDescent="0.2">
      <c r="A121" s="473" t="s">
        <v>24</v>
      </c>
      <c r="B121" s="474">
        <f t="shared" ref="B121:AJ121" si="12">SUM(B30:B33)/4</f>
        <v>82.790301461323978</v>
      </c>
      <c r="C121" s="474">
        <f t="shared" si="12"/>
        <v>84.31443525990241</v>
      </c>
      <c r="D121" s="474">
        <f t="shared" si="12"/>
        <v>78.684466682181693</v>
      </c>
      <c r="E121" s="474">
        <f t="shared" si="12"/>
        <v>82.324436927945783</v>
      </c>
      <c r="F121" s="474">
        <f t="shared" si="12"/>
        <v>85.235625837852538</v>
      </c>
      <c r="G121" s="474">
        <f t="shared" si="12"/>
        <v>89.078374914865094</v>
      </c>
      <c r="H121" s="474">
        <f t="shared" si="12"/>
        <v>83.225228284812687</v>
      </c>
      <c r="I121" s="474">
        <f t="shared" si="12"/>
        <v>91.498550379018312</v>
      </c>
      <c r="J121" s="474">
        <f t="shared" si="12"/>
        <v>89.301962474087546</v>
      </c>
      <c r="K121" s="474">
        <f t="shared" si="12"/>
        <v>98.897296740366698</v>
      </c>
      <c r="L121" s="474">
        <f t="shared" si="12"/>
        <v>89.018910503788362</v>
      </c>
      <c r="M121" s="474">
        <f t="shared" si="12"/>
        <v>83.620547483071874</v>
      </c>
      <c r="N121" s="474">
        <f t="shared" si="12"/>
        <v>93.864324224169664</v>
      </c>
      <c r="O121" s="474">
        <f t="shared" si="12"/>
        <v>95.936877097162181</v>
      </c>
      <c r="P121" s="474">
        <f t="shared" si="12"/>
        <v>94.458387014592134</v>
      </c>
      <c r="Q121" s="474">
        <f t="shared" si="12"/>
        <v>99.611207340843322</v>
      </c>
      <c r="R121" s="474">
        <f t="shared" si="12"/>
        <v>92.14429034042206</v>
      </c>
      <c r="S121" s="474">
        <f t="shared" si="12"/>
        <v>88.288383807149671</v>
      </c>
      <c r="T121" s="474">
        <f t="shared" si="12"/>
        <v>101.17998360954725</v>
      </c>
      <c r="U121" s="474">
        <f t="shared" si="12"/>
        <v>53.499283249145819</v>
      </c>
      <c r="V121" s="474">
        <f t="shared" si="12"/>
        <v>55.116153419973593</v>
      </c>
      <c r="W121" s="474">
        <f t="shared" si="12"/>
        <v>52.900762825096955</v>
      </c>
      <c r="X121" s="474">
        <f t="shared" si="12"/>
        <v>90.63446015925247</v>
      </c>
      <c r="Y121" s="474">
        <f t="shared" si="12"/>
        <v>79.027539448170401</v>
      </c>
      <c r="Z121" s="474">
        <f t="shared" si="12"/>
        <v>95.132451572104088</v>
      </c>
      <c r="AA121" s="474">
        <f t="shared" si="12"/>
        <v>93.770251043061279</v>
      </c>
      <c r="AB121" s="474">
        <f t="shared" si="12"/>
        <v>95.697975395534613</v>
      </c>
      <c r="AC121" s="474">
        <f t="shared" si="12"/>
        <v>102.55706913554359</v>
      </c>
      <c r="AD121" s="474">
        <f t="shared" si="12"/>
        <v>68.800910927521016</v>
      </c>
      <c r="AE121" s="474">
        <f t="shared" si="12"/>
        <v>100.92839718975509</v>
      </c>
      <c r="AF121" s="474">
        <f t="shared" si="12"/>
        <v>102.88586350774722</v>
      </c>
      <c r="AG121" s="474">
        <f t="shared" si="12"/>
        <v>99.321648632879203</v>
      </c>
      <c r="AH121" s="474">
        <f t="shared" si="12"/>
        <v>103.82136650203589</v>
      </c>
      <c r="AI121" s="474">
        <f t="shared" si="12"/>
        <v>99.355032476981535</v>
      </c>
      <c r="AJ121" s="474">
        <f t="shared" si="12"/>
        <v>95.899119067405294</v>
      </c>
      <c r="AL121" s="473" t="s">
        <v>24</v>
      </c>
      <c r="AM121" s="474">
        <f t="shared" ref="AM121:BO121" si="13">SUM(AM30:AM33)/4</f>
        <v>79.39532220060147</v>
      </c>
      <c r="AN121" s="474">
        <f t="shared" si="13"/>
        <v>89.520018738345968</v>
      </c>
      <c r="AO121" s="474">
        <f t="shared" si="13"/>
        <v>90.89646398604296</v>
      </c>
      <c r="AP121" s="474">
        <f t="shared" si="13"/>
        <v>0</v>
      </c>
      <c r="AQ121" s="474">
        <f t="shared" si="13"/>
        <v>87.443126134600448</v>
      </c>
      <c r="AR121" s="474">
        <f t="shared" si="13"/>
        <v>93.527002124324497</v>
      </c>
      <c r="AS121" s="474">
        <f t="shared" si="13"/>
        <v>0</v>
      </c>
      <c r="AT121" s="474">
        <f t="shared" si="13"/>
        <v>0</v>
      </c>
      <c r="AU121" s="474">
        <f t="shared" si="13"/>
        <v>0</v>
      </c>
      <c r="AV121" s="474">
        <f t="shared" si="13"/>
        <v>98.897296740366698</v>
      </c>
      <c r="AW121" s="474">
        <f t="shared" si="13"/>
        <v>123.61848009923665</v>
      </c>
      <c r="AX121" s="474">
        <f t="shared" si="13"/>
        <v>88.888888888888886</v>
      </c>
      <c r="AY121" s="474">
        <f t="shared" si="13"/>
        <v>236.44999308934362</v>
      </c>
      <c r="AZ121" s="474">
        <f t="shared" si="13"/>
        <v>93.57414564445034</v>
      </c>
      <c r="BA121" s="474">
        <f t="shared" si="13"/>
        <v>0</v>
      </c>
      <c r="BB121" s="474">
        <f t="shared" si="13"/>
        <v>93.57414564445034</v>
      </c>
      <c r="BC121" s="474">
        <f t="shared" si="13"/>
        <v>102.02557100409258</v>
      </c>
      <c r="BD121" s="474">
        <f t="shared" si="13"/>
        <v>103.37262556455794</v>
      </c>
      <c r="BE121" s="474">
        <f t="shared" si="13"/>
        <v>101.17998360954722</v>
      </c>
      <c r="BF121" s="474">
        <f t="shared" si="13"/>
        <v>53.633438926964786</v>
      </c>
      <c r="BG121" s="474">
        <f t="shared" si="13"/>
        <v>0</v>
      </c>
      <c r="BH121" s="474">
        <f t="shared" si="13"/>
        <v>52.900762825096962</v>
      </c>
      <c r="BI121" s="474">
        <f t="shared" si="13"/>
        <v>90.63446015925247</v>
      </c>
      <c r="BJ121" s="474">
        <f t="shared" si="13"/>
        <v>87.774929166635289</v>
      </c>
      <c r="BK121" s="474">
        <f t="shared" si="13"/>
        <v>95.559562609272135</v>
      </c>
      <c r="BL121" s="474">
        <f t="shared" si="13"/>
        <v>93.376223089084363</v>
      </c>
      <c r="BM121" s="474">
        <f t="shared" si="13"/>
        <v>95.697975395534613</v>
      </c>
      <c r="BN121" s="474">
        <f t="shared" si="13"/>
        <v>99.999999998664521</v>
      </c>
      <c r="BO121" s="474">
        <f t="shared" si="13"/>
        <v>82.821860469746198</v>
      </c>
      <c r="BP121" s="473">
        <f t="shared" si="1"/>
        <v>0</v>
      </c>
      <c r="BQ121" s="473">
        <f t="shared" si="1"/>
        <v>0</v>
      </c>
      <c r="BR121" s="473">
        <f t="shared" si="1"/>
        <v>0</v>
      </c>
      <c r="BS121" s="473">
        <f t="shared" si="1"/>
        <v>0</v>
      </c>
      <c r="BT121" s="473">
        <f t="shared" si="1"/>
        <v>0</v>
      </c>
      <c r="BU121" s="473">
        <f t="shared" si="1"/>
        <v>0</v>
      </c>
      <c r="BW121" s="473" t="s">
        <v>24</v>
      </c>
      <c r="BX121" s="474">
        <f t="shared" ref="BX121:DF121" si="14">SUM(BX30:BX33)/4</f>
        <v>84.168985306556692</v>
      </c>
      <c r="BY121" s="474">
        <f t="shared" si="14"/>
        <v>83.048986283686347</v>
      </c>
      <c r="BZ121" s="474">
        <f t="shared" si="14"/>
        <v>73.506347810252834</v>
      </c>
      <c r="CA121" s="474">
        <f t="shared" si="14"/>
        <v>82.324436927945783</v>
      </c>
      <c r="CB121" s="474">
        <f t="shared" si="14"/>
        <v>84.919152326953949</v>
      </c>
      <c r="CC121" s="474">
        <f t="shared" si="14"/>
        <v>86.341293553691898</v>
      </c>
      <c r="CD121" s="474">
        <f t="shared" si="14"/>
        <v>83.225228284812687</v>
      </c>
      <c r="CE121" s="474">
        <f t="shared" si="14"/>
        <v>91.498550379018312</v>
      </c>
      <c r="CF121" s="474">
        <f t="shared" si="14"/>
        <v>89.301962474087546</v>
      </c>
      <c r="CG121" s="474">
        <f t="shared" si="14"/>
        <v>0</v>
      </c>
      <c r="CH121" s="474">
        <f t="shared" si="14"/>
        <v>86.622369089488146</v>
      </c>
      <c r="CI121" s="474">
        <f t="shared" si="14"/>
        <v>82.942856880723127</v>
      </c>
      <c r="CJ121" s="474">
        <f t="shared" si="14"/>
        <v>89.685433829834267</v>
      </c>
      <c r="CK121" s="474">
        <f t="shared" si="14"/>
        <v>96.066909170046287</v>
      </c>
      <c r="CL121" s="474">
        <f t="shared" si="14"/>
        <v>94.458387014592148</v>
      </c>
      <c r="CM121" s="474">
        <f t="shared" si="14"/>
        <v>100.63295164849971</v>
      </c>
      <c r="CN121" s="474">
        <f t="shared" si="14"/>
        <v>81.280019063933651</v>
      </c>
      <c r="CO121" s="474">
        <f t="shared" si="14"/>
        <v>81.280019063933651</v>
      </c>
      <c r="CP121" s="474">
        <f t="shared" si="14"/>
        <v>0</v>
      </c>
      <c r="CQ121" s="474">
        <f t="shared" si="14"/>
        <v>55.116153419973593</v>
      </c>
      <c r="CR121" s="474">
        <f t="shared" si="14"/>
        <v>55.116153419973593</v>
      </c>
      <c r="CS121" s="474">
        <f t="shared" si="14"/>
        <v>0</v>
      </c>
      <c r="CT121" s="474">
        <f t="shared" si="14"/>
        <v>0</v>
      </c>
      <c r="CU121" s="474">
        <f t="shared" si="14"/>
        <v>69.905149050614995</v>
      </c>
      <c r="CV121" s="474">
        <f t="shared" si="14"/>
        <v>95.107224564313981</v>
      </c>
      <c r="CW121" s="474">
        <f t="shared" si="14"/>
        <v>97.547050368758136</v>
      </c>
      <c r="CX121" s="474">
        <f t="shared" si="14"/>
        <v>0</v>
      </c>
      <c r="CY121" s="474">
        <f t="shared" si="14"/>
        <v>106.05042729442448</v>
      </c>
      <c r="CZ121" s="474">
        <f t="shared" si="14"/>
        <v>59.439304640498065</v>
      </c>
      <c r="DA121" s="474">
        <f t="shared" si="14"/>
        <v>100.92839718975509</v>
      </c>
      <c r="DB121" s="474">
        <f t="shared" si="14"/>
        <v>102.88586350774722</v>
      </c>
      <c r="DC121" s="474">
        <f t="shared" si="14"/>
        <v>99.321648632879203</v>
      </c>
      <c r="DD121" s="474">
        <f t="shared" si="14"/>
        <v>103.82136650203586</v>
      </c>
      <c r="DE121" s="474">
        <f t="shared" si="14"/>
        <v>99.355032476981521</v>
      </c>
      <c r="DF121" s="474">
        <f t="shared" si="14"/>
        <v>95.899119067405294</v>
      </c>
    </row>
    <row r="122" spans="1:111" x14ac:dyDescent="0.2">
      <c r="A122" t="s">
        <v>25</v>
      </c>
      <c r="B122" s="474">
        <f t="shared" ref="B122:AJ122" si="15">SUM(B34:B37)/4</f>
        <v>84.235394852198255</v>
      </c>
      <c r="C122" s="474">
        <f t="shared" si="15"/>
        <v>87.310992090324262</v>
      </c>
      <c r="D122" s="474">
        <f t="shared" si="15"/>
        <v>87.478260708775153</v>
      </c>
      <c r="E122" s="474">
        <f t="shared" si="15"/>
        <v>86.224749528765855</v>
      </c>
      <c r="F122" s="474">
        <f t="shared" si="15"/>
        <v>84.153154834462214</v>
      </c>
      <c r="G122" s="474">
        <f t="shared" si="15"/>
        <v>90.62424407694472</v>
      </c>
      <c r="H122" s="474">
        <f t="shared" si="15"/>
        <v>84.838325601759408</v>
      </c>
      <c r="I122" s="474">
        <f t="shared" si="15"/>
        <v>92.65048965509952</v>
      </c>
      <c r="J122" s="474">
        <f t="shared" si="15"/>
        <v>89.798460017539981</v>
      </c>
      <c r="K122" s="474">
        <f t="shared" si="15"/>
        <v>99.263509043854143</v>
      </c>
      <c r="L122" s="474">
        <f t="shared" si="15"/>
        <v>85.081584609292463</v>
      </c>
      <c r="M122" s="474">
        <f t="shared" si="15"/>
        <v>82.642618018640334</v>
      </c>
      <c r="N122" s="474">
        <f t="shared" si="15"/>
        <v>87.360599687844172</v>
      </c>
      <c r="O122" s="474">
        <f t="shared" si="15"/>
        <v>95.943931783890974</v>
      </c>
      <c r="P122" s="474">
        <f t="shared" si="15"/>
        <v>95.196453299894671</v>
      </c>
      <c r="Q122" s="474">
        <f t="shared" si="15"/>
        <v>97.875251046982498</v>
      </c>
      <c r="R122" s="474">
        <f t="shared" si="15"/>
        <v>91.499795276429225</v>
      </c>
      <c r="S122" s="474">
        <f t="shared" si="15"/>
        <v>87.535156235511806</v>
      </c>
      <c r="T122" s="474">
        <f t="shared" si="15"/>
        <v>100.79691477124561</v>
      </c>
      <c r="U122" s="474">
        <f t="shared" si="15"/>
        <v>56.907220571470233</v>
      </c>
      <c r="V122" s="474">
        <f t="shared" si="15"/>
        <v>56.526415725122618</v>
      </c>
      <c r="W122" s="474">
        <f t="shared" si="15"/>
        <v>56.856826890348643</v>
      </c>
      <c r="X122" s="474">
        <f t="shared" si="15"/>
        <v>90.63446015925247</v>
      </c>
      <c r="Y122" s="474">
        <f t="shared" si="15"/>
        <v>80.979262195535554</v>
      </c>
      <c r="Z122" s="474">
        <f t="shared" si="15"/>
        <v>95.173834276204147</v>
      </c>
      <c r="AA122" s="474">
        <f t="shared" si="15"/>
        <v>93.354971442950443</v>
      </c>
      <c r="AB122" s="474">
        <f t="shared" si="15"/>
        <v>96.231953987842232</v>
      </c>
      <c r="AC122" s="474">
        <f t="shared" si="15"/>
        <v>101.31519098748856</v>
      </c>
      <c r="AD122" s="474">
        <f t="shared" si="15"/>
        <v>72.074263476908499</v>
      </c>
      <c r="AE122" s="474">
        <f t="shared" si="15"/>
        <v>97.687608934377607</v>
      </c>
      <c r="AF122" s="474">
        <f t="shared" si="15"/>
        <v>98.430266053351431</v>
      </c>
      <c r="AG122" s="474">
        <f t="shared" si="15"/>
        <v>97.379738858333525</v>
      </c>
      <c r="AH122" s="474">
        <f t="shared" si="15"/>
        <v>101.07544754210932</v>
      </c>
      <c r="AI122" s="474">
        <f t="shared" si="15"/>
        <v>97.479525439628659</v>
      </c>
      <c r="AJ122" s="474">
        <f t="shared" si="15"/>
        <v>94.998768194955886</v>
      </c>
      <c r="AK122" s="8"/>
      <c r="AL122" t="s">
        <v>25</v>
      </c>
      <c r="AM122" s="474">
        <f t="shared" ref="AM122:BO122" si="16">SUM(AM34:AM37)/4</f>
        <v>81.796330693866224</v>
      </c>
      <c r="AN122" s="474">
        <f t="shared" si="16"/>
        <v>90.053950766531813</v>
      </c>
      <c r="AO122" s="474">
        <f t="shared" si="16"/>
        <v>92.106902118758612</v>
      </c>
      <c r="AP122" s="474">
        <f t="shared" si="16"/>
        <v>0</v>
      </c>
      <c r="AQ122" s="474">
        <f t="shared" si="16"/>
        <v>86.723573329943093</v>
      </c>
      <c r="AR122" s="474">
        <f t="shared" si="16"/>
        <v>96.313254335127993</v>
      </c>
      <c r="AS122" s="474">
        <f t="shared" si="16"/>
        <v>0</v>
      </c>
      <c r="AT122" s="474">
        <f t="shared" si="16"/>
        <v>0</v>
      </c>
      <c r="AU122" s="474">
        <f t="shared" si="16"/>
        <v>0</v>
      </c>
      <c r="AV122" s="474">
        <f t="shared" si="16"/>
        <v>99.263509043854143</v>
      </c>
      <c r="AW122" s="474">
        <f t="shared" si="16"/>
        <v>122.42917746498989</v>
      </c>
      <c r="AX122" s="474">
        <f t="shared" si="16"/>
        <v>88.888888888888886</v>
      </c>
      <c r="AY122" s="474">
        <f t="shared" si="16"/>
        <v>233.79561038795578</v>
      </c>
      <c r="AZ122" s="474">
        <f t="shared" si="16"/>
        <v>95.098490029605458</v>
      </c>
      <c r="BA122" s="474">
        <f t="shared" si="16"/>
        <v>0</v>
      </c>
      <c r="BB122" s="474">
        <f t="shared" si="16"/>
        <v>95.098490029605458</v>
      </c>
      <c r="BC122" s="474">
        <f t="shared" si="16"/>
        <v>100.46472612482337</v>
      </c>
      <c r="BD122" s="474">
        <f t="shared" si="16"/>
        <v>99.999999999992141</v>
      </c>
      <c r="BE122" s="474">
        <f t="shared" si="16"/>
        <v>100.79691477124558</v>
      </c>
      <c r="BF122" s="474">
        <f t="shared" si="16"/>
        <v>57.341534968384856</v>
      </c>
      <c r="BG122" s="474">
        <f t="shared" si="16"/>
        <v>0</v>
      </c>
      <c r="BH122" s="474">
        <f t="shared" si="16"/>
        <v>56.856826890348643</v>
      </c>
      <c r="BI122" s="474">
        <f t="shared" si="16"/>
        <v>90.63446015925247</v>
      </c>
      <c r="BJ122" s="474">
        <f t="shared" si="16"/>
        <v>89.959009245812183</v>
      </c>
      <c r="BK122" s="474">
        <f t="shared" si="16"/>
        <v>96.568634046408775</v>
      </c>
      <c r="BL122" s="474">
        <f t="shared" si="16"/>
        <v>93.37492083256052</v>
      </c>
      <c r="BM122" s="474">
        <f t="shared" si="16"/>
        <v>96.231953987842246</v>
      </c>
      <c r="BN122" s="474">
        <f t="shared" si="16"/>
        <v>99.999999998664521</v>
      </c>
      <c r="BO122" s="474">
        <f t="shared" si="16"/>
        <v>86.091522435605498</v>
      </c>
      <c r="BP122" s="473">
        <f t="shared" si="1"/>
        <v>0</v>
      </c>
      <c r="BQ122" s="473">
        <f t="shared" si="1"/>
        <v>0</v>
      </c>
      <c r="BR122" s="473">
        <f t="shared" si="1"/>
        <v>0</v>
      </c>
      <c r="BS122" s="473">
        <f t="shared" si="1"/>
        <v>0</v>
      </c>
      <c r="BT122" s="473">
        <f t="shared" si="1"/>
        <v>0</v>
      </c>
      <c r="BU122" s="473">
        <f t="shared" si="1"/>
        <v>0</v>
      </c>
      <c r="BV122" s="8"/>
      <c r="BW122" t="s">
        <v>25</v>
      </c>
      <c r="BX122" s="474">
        <f t="shared" ref="BX122:DF122" si="17">SUM(BX34:BX37)/4</f>
        <v>85.216601643388643</v>
      </c>
      <c r="BY122" s="474">
        <f t="shared" si="17"/>
        <v>86.65190225521917</v>
      </c>
      <c r="BZ122" s="474">
        <f t="shared" si="17"/>
        <v>85.803419717883628</v>
      </c>
      <c r="CA122" s="474">
        <f t="shared" si="17"/>
        <v>86.224749528765841</v>
      </c>
      <c r="CB122" s="474">
        <f t="shared" si="17"/>
        <v>83.383629166017215</v>
      </c>
      <c r="CC122" s="474">
        <f t="shared" si="17"/>
        <v>87.155106764374494</v>
      </c>
      <c r="CD122" s="474">
        <f t="shared" si="17"/>
        <v>84.838325601759408</v>
      </c>
      <c r="CE122" s="474">
        <f t="shared" si="17"/>
        <v>92.65048965509952</v>
      </c>
      <c r="CF122" s="474">
        <f t="shared" si="17"/>
        <v>89.798460017539995</v>
      </c>
      <c r="CG122" s="474">
        <f t="shared" si="17"/>
        <v>0</v>
      </c>
      <c r="CH122" s="474">
        <f t="shared" si="17"/>
        <v>82.388642173399077</v>
      </c>
      <c r="CI122" s="474">
        <f t="shared" si="17"/>
        <v>81.839573927100247</v>
      </c>
      <c r="CJ122" s="474">
        <f t="shared" si="17"/>
        <v>82.843191421764942</v>
      </c>
      <c r="CK122" s="474">
        <f t="shared" si="17"/>
        <v>96.004283086792384</v>
      </c>
      <c r="CL122" s="474">
        <f t="shared" si="17"/>
        <v>95.196453299894671</v>
      </c>
      <c r="CM122" s="474">
        <f t="shared" si="17"/>
        <v>98.36822029097668</v>
      </c>
      <c r="CN122" s="474">
        <f t="shared" si="17"/>
        <v>81.648472484222594</v>
      </c>
      <c r="CO122" s="474">
        <f t="shared" si="17"/>
        <v>81.648472484222594</v>
      </c>
      <c r="CP122" s="474">
        <f t="shared" si="17"/>
        <v>0</v>
      </c>
      <c r="CQ122" s="474">
        <f t="shared" si="17"/>
        <v>56.526415725122604</v>
      </c>
      <c r="CR122" s="474">
        <f t="shared" si="17"/>
        <v>56.526415725122604</v>
      </c>
      <c r="CS122" s="474">
        <f t="shared" si="17"/>
        <v>0</v>
      </c>
      <c r="CT122" s="474">
        <f t="shared" si="17"/>
        <v>0</v>
      </c>
      <c r="CU122" s="474">
        <f t="shared" si="17"/>
        <v>71.493437016843302</v>
      </c>
      <c r="CV122" s="474">
        <f t="shared" si="17"/>
        <v>94.178841282576215</v>
      </c>
      <c r="CW122" s="474">
        <f t="shared" si="17"/>
        <v>95.240883638221305</v>
      </c>
      <c r="CX122" s="474">
        <f t="shared" si="17"/>
        <v>0</v>
      </c>
      <c r="CY122" s="474">
        <f t="shared" si="17"/>
        <v>103.52948875665408</v>
      </c>
      <c r="CZ122" s="474">
        <f t="shared" si="17"/>
        <v>62.435820103055335</v>
      </c>
      <c r="DA122" s="474">
        <f t="shared" si="17"/>
        <v>97.687608934377593</v>
      </c>
      <c r="DB122" s="474">
        <f t="shared" si="17"/>
        <v>98.430266053351446</v>
      </c>
      <c r="DC122" s="474">
        <f t="shared" si="17"/>
        <v>97.379738858333553</v>
      </c>
      <c r="DD122" s="474">
        <f t="shared" si="17"/>
        <v>101.07544754210929</v>
      </c>
      <c r="DE122" s="474">
        <f t="shared" si="17"/>
        <v>97.479525439628659</v>
      </c>
      <c r="DF122" s="474">
        <f t="shared" si="17"/>
        <v>94.998768194955872</v>
      </c>
      <c r="DG122" s="8"/>
    </row>
    <row r="123" spans="1:111" x14ac:dyDescent="0.2">
      <c r="A123" s="473" t="s">
        <v>26</v>
      </c>
      <c r="B123" s="474">
        <f t="shared" ref="B123:AJ123" si="18">SUM(B38:B41)/4</f>
        <v>87.677679056024559</v>
      </c>
      <c r="C123" s="474">
        <f t="shared" si="18"/>
        <v>90.307946955006869</v>
      </c>
      <c r="D123" s="474">
        <f t="shared" si="18"/>
        <v>91.591346782556258</v>
      </c>
      <c r="E123" s="474">
        <f t="shared" si="18"/>
        <v>92.610864609662372</v>
      </c>
      <c r="F123" s="474">
        <f t="shared" si="18"/>
        <v>85.948419103027632</v>
      </c>
      <c r="G123" s="474">
        <f t="shared" si="18"/>
        <v>90.106919066028041</v>
      </c>
      <c r="H123" s="474">
        <f t="shared" si="18"/>
        <v>88.181525082736385</v>
      </c>
      <c r="I123" s="474">
        <f t="shared" si="18"/>
        <v>92.505572966670641</v>
      </c>
      <c r="J123" s="474">
        <f t="shared" si="18"/>
        <v>90.385419581043436</v>
      </c>
      <c r="K123" s="474">
        <f t="shared" si="18"/>
        <v>98.425047391378655</v>
      </c>
      <c r="L123" s="474">
        <f t="shared" si="18"/>
        <v>86.814772420186046</v>
      </c>
      <c r="M123" s="474">
        <f t="shared" si="18"/>
        <v>86.834991431170735</v>
      </c>
      <c r="N123" s="474">
        <f t="shared" si="18"/>
        <v>86.913101641655331</v>
      </c>
      <c r="O123" s="474">
        <f t="shared" si="18"/>
        <v>95.876300781251473</v>
      </c>
      <c r="P123" s="474">
        <f t="shared" si="18"/>
        <v>95.307000125461002</v>
      </c>
      <c r="Q123" s="474">
        <f t="shared" si="18"/>
        <v>97.329331912628959</v>
      </c>
      <c r="R123" s="474">
        <f t="shared" si="18"/>
        <v>92.946543712599805</v>
      </c>
      <c r="S123" s="474">
        <f t="shared" si="18"/>
        <v>89.834788766802575</v>
      </c>
      <c r="T123" s="474">
        <f t="shared" si="18"/>
        <v>100.30645507064133</v>
      </c>
      <c r="U123" s="474">
        <f t="shared" si="18"/>
        <v>68.719738631014565</v>
      </c>
      <c r="V123" s="474">
        <f t="shared" si="18"/>
        <v>67.511053580260409</v>
      </c>
      <c r="W123" s="474">
        <f t="shared" si="18"/>
        <v>70.253926987203542</v>
      </c>
      <c r="X123" s="474">
        <f t="shared" si="18"/>
        <v>93.621744418278467</v>
      </c>
      <c r="Y123" s="474">
        <f t="shared" si="18"/>
        <v>85.245546372138548</v>
      </c>
      <c r="Z123" s="474">
        <f t="shared" si="18"/>
        <v>96.504433818765349</v>
      </c>
      <c r="AA123" s="474">
        <f t="shared" si="18"/>
        <v>99.393248699833592</v>
      </c>
      <c r="AB123" s="474">
        <f t="shared" si="18"/>
        <v>96.632437932072961</v>
      </c>
      <c r="AC123" s="474">
        <f t="shared" si="18"/>
        <v>101.54146556991489</v>
      </c>
      <c r="AD123" s="474">
        <f t="shared" si="18"/>
        <v>77.386819424410433</v>
      </c>
      <c r="AE123" s="474">
        <f t="shared" si="18"/>
        <v>96.848400070380706</v>
      </c>
      <c r="AF123" s="474">
        <f t="shared" si="18"/>
        <v>97.603455189316378</v>
      </c>
      <c r="AG123" s="474">
        <f t="shared" si="18"/>
        <v>97.829626880313498</v>
      </c>
      <c r="AH123" s="474">
        <f t="shared" si="18"/>
        <v>98.584412142162705</v>
      </c>
      <c r="AI123" s="474">
        <f t="shared" si="18"/>
        <v>96.195653026364354</v>
      </c>
      <c r="AJ123" s="474">
        <f t="shared" si="18"/>
        <v>94.801600698008897</v>
      </c>
      <c r="AK123" s="8"/>
      <c r="AL123" s="473" t="s">
        <v>26</v>
      </c>
      <c r="AM123" s="474">
        <f t="shared" ref="AM123:BO123" si="19">SUM(AM38:AM41)/4</f>
        <v>86.095227935043539</v>
      </c>
      <c r="AN123" s="474">
        <f t="shared" si="19"/>
        <v>91.40648829719467</v>
      </c>
      <c r="AO123" s="474">
        <f t="shared" si="19"/>
        <v>94.991285147726188</v>
      </c>
      <c r="AP123" s="474">
        <f t="shared" si="19"/>
        <v>0</v>
      </c>
      <c r="AQ123" s="474">
        <f t="shared" si="19"/>
        <v>87.676594330830341</v>
      </c>
      <c r="AR123" s="474">
        <f t="shared" si="19"/>
        <v>95.461009882114269</v>
      </c>
      <c r="AS123" s="474">
        <f t="shared" si="19"/>
        <v>0</v>
      </c>
      <c r="AT123" s="474">
        <f t="shared" si="19"/>
        <v>0</v>
      </c>
      <c r="AU123" s="474">
        <f t="shared" si="19"/>
        <v>0</v>
      </c>
      <c r="AV123" s="474">
        <f t="shared" si="19"/>
        <v>98.425047391378655</v>
      </c>
      <c r="AW123" s="474">
        <f t="shared" si="19"/>
        <v>107.30036407691202</v>
      </c>
      <c r="AX123" s="474">
        <f t="shared" si="19"/>
        <v>88.888888888888886</v>
      </c>
      <c r="AY123" s="474">
        <f t="shared" si="19"/>
        <v>173.79056163725957</v>
      </c>
      <c r="AZ123" s="474">
        <f t="shared" si="19"/>
        <v>95.928609478645853</v>
      </c>
      <c r="BA123" s="474">
        <f t="shared" si="19"/>
        <v>0</v>
      </c>
      <c r="BB123" s="474">
        <f t="shared" si="19"/>
        <v>95.928609478645853</v>
      </c>
      <c r="BC123" s="474">
        <f t="shared" si="19"/>
        <v>100.17902211486496</v>
      </c>
      <c r="BD123" s="474">
        <f t="shared" si="19"/>
        <v>99.999999999992269</v>
      </c>
      <c r="BE123" s="474">
        <f t="shared" si="19"/>
        <v>100.30645507064131</v>
      </c>
      <c r="BF123" s="474">
        <f t="shared" si="19"/>
        <v>69.716152947437337</v>
      </c>
      <c r="BG123" s="474">
        <f t="shared" si="19"/>
        <v>0</v>
      </c>
      <c r="BH123" s="474">
        <f t="shared" si="19"/>
        <v>70.253926987203542</v>
      </c>
      <c r="BI123" s="474">
        <f t="shared" si="19"/>
        <v>93.621744418278467</v>
      </c>
      <c r="BJ123" s="474">
        <f t="shared" si="19"/>
        <v>92.324698791113804</v>
      </c>
      <c r="BK123" s="474">
        <f t="shared" si="19"/>
        <v>96.895611298429856</v>
      </c>
      <c r="BL123" s="474">
        <f t="shared" si="19"/>
        <v>100.66334735049722</v>
      </c>
      <c r="BM123" s="474">
        <f t="shared" si="19"/>
        <v>96.632437932072975</v>
      </c>
      <c r="BN123" s="474">
        <f t="shared" si="19"/>
        <v>99.999999998664521</v>
      </c>
      <c r="BO123" s="474">
        <f t="shared" si="19"/>
        <v>87.750494033136377</v>
      </c>
      <c r="BP123" s="473">
        <f t="shared" si="1"/>
        <v>0</v>
      </c>
      <c r="BQ123" s="473">
        <f t="shared" si="1"/>
        <v>0</v>
      </c>
      <c r="BR123" s="473">
        <f t="shared" si="1"/>
        <v>0</v>
      </c>
      <c r="BS123" s="473">
        <f t="shared" si="1"/>
        <v>0</v>
      </c>
      <c r="BT123" s="473">
        <f t="shared" si="1"/>
        <v>0</v>
      </c>
      <c r="BU123" s="473">
        <f t="shared" si="1"/>
        <v>0</v>
      </c>
      <c r="BV123" s="8"/>
      <c r="BW123" s="473" t="s">
        <v>26</v>
      </c>
      <c r="BX123" s="474">
        <f t="shared" ref="BX123:DF123" si="20">SUM(BX38:BX41)/4</f>
        <v>88.359278824988309</v>
      </c>
      <c r="BY123" s="474">
        <f t="shared" si="20"/>
        <v>90.101621572105117</v>
      </c>
      <c r="BZ123" s="474">
        <f t="shared" si="20"/>
        <v>90.398022260853963</v>
      </c>
      <c r="CA123" s="474">
        <f t="shared" si="20"/>
        <v>92.610864609662372</v>
      </c>
      <c r="CB123" s="474">
        <f t="shared" si="20"/>
        <v>85.847191105777284</v>
      </c>
      <c r="CC123" s="474">
        <f t="shared" si="20"/>
        <v>86.833193855682396</v>
      </c>
      <c r="CD123" s="474">
        <f t="shared" si="20"/>
        <v>88.181525082736385</v>
      </c>
      <c r="CE123" s="474">
        <f t="shared" si="20"/>
        <v>92.505572966670627</v>
      </c>
      <c r="CF123" s="474">
        <f t="shared" si="20"/>
        <v>90.385419581043436</v>
      </c>
      <c r="CG123" s="474">
        <f t="shared" si="20"/>
        <v>0</v>
      </c>
      <c r="CH123" s="474">
        <f t="shared" si="20"/>
        <v>85.132790156936309</v>
      </c>
      <c r="CI123" s="474">
        <f t="shared" si="20"/>
        <v>86.57127032815481</v>
      </c>
      <c r="CJ123" s="474">
        <f t="shared" si="20"/>
        <v>84.001337293782939</v>
      </c>
      <c r="CK123" s="474">
        <f t="shared" si="20"/>
        <v>95.895661349127977</v>
      </c>
      <c r="CL123" s="474">
        <f t="shared" si="20"/>
        <v>95.307000125461002</v>
      </c>
      <c r="CM123" s="474">
        <f t="shared" si="20"/>
        <v>97.589047773355972</v>
      </c>
      <c r="CN123" s="474">
        <f t="shared" si="20"/>
        <v>85.020374478710352</v>
      </c>
      <c r="CO123" s="474">
        <f t="shared" si="20"/>
        <v>85.020374478710352</v>
      </c>
      <c r="CP123" s="474">
        <f t="shared" si="20"/>
        <v>0</v>
      </c>
      <c r="CQ123" s="474">
        <f t="shared" si="20"/>
        <v>67.511053580260409</v>
      </c>
      <c r="CR123" s="474">
        <f t="shared" si="20"/>
        <v>67.511053580260409</v>
      </c>
      <c r="CS123" s="474">
        <f t="shared" si="20"/>
        <v>0</v>
      </c>
      <c r="CT123" s="474">
        <f t="shared" si="20"/>
        <v>0</v>
      </c>
      <c r="CU123" s="474">
        <f t="shared" si="20"/>
        <v>77.541769072459516</v>
      </c>
      <c r="CV123" s="474">
        <f t="shared" si="20"/>
        <v>96.610084064670076</v>
      </c>
      <c r="CW123" s="474">
        <f t="shared" si="20"/>
        <v>94.345337713660115</v>
      </c>
      <c r="CX123" s="474">
        <f t="shared" si="20"/>
        <v>0</v>
      </c>
      <c r="CY123" s="474">
        <f t="shared" si="20"/>
        <v>104.09184176320062</v>
      </c>
      <c r="CZ123" s="474">
        <f t="shared" si="20"/>
        <v>70.1384778496694</v>
      </c>
      <c r="DA123" s="474">
        <f t="shared" si="20"/>
        <v>96.848400070380677</v>
      </c>
      <c r="DB123" s="474">
        <f t="shared" si="20"/>
        <v>97.603455189316378</v>
      </c>
      <c r="DC123" s="474">
        <f t="shared" si="20"/>
        <v>97.829626880313498</v>
      </c>
      <c r="DD123" s="474">
        <f t="shared" si="20"/>
        <v>98.584412142162677</v>
      </c>
      <c r="DE123" s="474">
        <f t="shared" si="20"/>
        <v>96.19565302636434</v>
      </c>
      <c r="DF123" s="474">
        <f t="shared" si="20"/>
        <v>94.801600698008883</v>
      </c>
      <c r="DG123" s="8"/>
    </row>
    <row r="124" spans="1:111" x14ac:dyDescent="0.2">
      <c r="A124" t="s">
        <v>191</v>
      </c>
      <c r="B124" s="474">
        <f t="shared" ref="B124:AJ124" si="21">SUM(B42:B45)/4</f>
        <v>91.531898301485825</v>
      </c>
      <c r="C124" s="474">
        <f t="shared" si="21"/>
        <v>92.122075547344139</v>
      </c>
      <c r="D124" s="474">
        <f t="shared" si="21"/>
        <v>92.177864153275536</v>
      </c>
      <c r="E124" s="474">
        <f t="shared" si="21"/>
        <v>95.380591122325114</v>
      </c>
      <c r="F124" s="474">
        <f t="shared" si="21"/>
        <v>88.107504878899718</v>
      </c>
      <c r="G124" s="474">
        <f t="shared" si="21"/>
        <v>92.83159194807584</v>
      </c>
      <c r="H124" s="474">
        <f t="shared" si="21"/>
        <v>89.996360451342213</v>
      </c>
      <c r="I124" s="474">
        <f t="shared" si="21"/>
        <v>94.34275254994742</v>
      </c>
      <c r="J124" s="474">
        <f t="shared" si="21"/>
        <v>92.297491321132583</v>
      </c>
      <c r="K124" s="474">
        <f t="shared" si="21"/>
        <v>95.858240281767436</v>
      </c>
      <c r="L124" s="474">
        <f t="shared" si="21"/>
        <v>93.782981246771584</v>
      </c>
      <c r="M124" s="474">
        <f t="shared" si="21"/>
        <v>93.142221607489731</v>
      </c>
      <c r="N124" s="474">
        <f t="shared" si="21"/>
        <v>94.503597666576042</v>
      </c>
      <c r="O124" s="474">
        <f t="shared" si="21"/>
        <v>96.510727336854131</v>
      </c>
      <c r="P124" s="474">
        <f t="shared" si="21"/>
        <v>96.29519703936964</v>
      </c>
      <c r="Q124" s="474">
        <f t="shared" si="21"/>
        <v>97.014149609382173</v>
      </c>
      <c r="R124" s="474">
        <f t="shared" si="21"/>
        <v>94.869251762521401</v>
      </c>
      <c r="S124" s="474">
        <f t="shared" si="21"/>
        <v>92.69506256971377</v>
      </c>
      <c r="T124" s="474">
        <f t="shared" si="21"/>
        <v>100.00000000000001</v>
      </c>
      <c r="U124" s="474">
        <f t="shared" si="21"/>
        <v>82.284955763059003</v>
      </c>
      <c r="V124" s="474">
        <f t="shared" si="21"/>
        <v>80.654331249601256</v>
      </c>
      <c r="W124" s="474">
        <f t="shared" si="21"/>
        <v>87.054280708088243</v>
      </c>
      <c r="X124" s="474">
        <f t="shared" si="21"/>
        <v>97.308752918157396</v>
      </c>
      <c r="Y124" s="474">
        <f t="shared" si="21"/>
        <v>89.516603112769403</v>
      </c>
      <c r="Z124" s="474">
        <f t="shared" si="21"/>
        <v>98.077471282701211</v>
      </c>
      <c r="AA124" s="474">
        <f t="shared" si="21"/>
        <v>99.39589014608714</v>
      </c>
      <c r="AB124" s="474">
        <f t="shared" si="21"/>
        <v>96.621711169556988</v>
      </c>
      <c r="AC124" s="474">
        <f t="shared" si="21"/>
        <v>101.32500360077417</v>
      </c>
      <c r="AD124" s="474">
        <f t="shared" si="21"/>
        <v>83.865038686206063</v>
      </c>
      <c r="AE124" s="474">
        <f t="shared" si="21"/>
        <v>97.841214856667548</v>
      </c>
      <c r="AF124" s="474">
        <f t="shared" si="21"/>
        <v>98.835940035157506</v>
      </c>
      <c r="AG124" s="474">
        <f t="shared" si="21"/>
        <v>98.076153893582642</v>
      </c>
      <c r="AH124" s="474">
        <f t="shared" si="21"/>
        <v>95.617049665487201</v>
      </c>
      <c r="AI124" s="474">
        <f t="shared" si="21"/>
        <v>95.896930244571109</v>
      </c>
      <c r="AJ124" s="474">
        <f t="shared" si="21"/>
        <v>97.395637761524654</v>
      </c>
      <c r="AK124" s="8"/>
      <c r="AL124" t="s">
        <v>191</v>
      </c>
      <c r="AM124" s="474">
        <f t="shared" ref="AM124:BO124" si="22">SUM(AM42:AM45)/4</f>
        <v>91.052870648684291</v>
      </c>
      <c r="AN124" s="474">
        <f t="shared" si="22"/>
        <v>92.136219383869914</v>
      </c>
      <c r="AO124" s="474">
        <f t="shared" si="22"/>
        <v>96.233992195001122</v>
      </c>
      <c r="AP124" s="474">
        <f t="shared" si="22"/>
        <v>0</v>
      </c>
      <c r="AQ124" s="474">
        <f t="shared" si="22"/>
        <v>87.802727324326355</v>
      </c>
      <c r="AR124" s="474">
        <f t="shared" si="22"/>
        <v>97.816603990074384</v>
      </c>
      <c r="AS124" s="474">
        <f t="shared" si="22"/>
        <v>0</v>
      </c>
      <c r="AT124" s="474">
        <f t="shared" si="22"/>
        <v>0</v>
      </c>
      <c r="AU124" s="474">
        <f t="shared" si="22"/>
        <v>0</v>
      </c>
      <c r="AV124" s="474">
        <f t="shared" si="22"/>
        <v>95.858240281767436</v>
      </c>
      <c r="AW124" s="474">
        <f t="shared" si="22"/>
        <v>110.49569352006228</v>
      </c>
      <c r="AX124" s="474">
        <f t="shared" si="22"/>
        <v>88.888888888888886</v>
      </c>
      <c r="AY124" s="474">
        <f t="shared" si="22"/>
        <v>154.68283064940437</v>
      </c>
      <c r="AZ124" s="474">
        <f t="shared" si="22"/>
        <v>95.928609478645853</v>
      </c>
      <c r="BA124" s="474">
        <f t="shared" si="22"/>
        <v>0</v>
      </c>
      <c r="BB124" s="474">
        <f t="shared" si="22"/>
        <v>95.928609478645853</v>
      </c>
      <c r="BC124" s="474">
        <f t="shared" si="22"/>
        <v>99.999999999996604</v>
      </c>
      <c r="BD124" s="474">
        <f t="shared" si="22"/>
        <v>99.999999999992539</v>
      </c>
      <c r="BE124" s="474">
        <f t="shared" si="22"/>
        <v>99.999999999999972</v>
      </c>
      <c r="BF124" s="474">
        <f t="shared" si="22"/>
        <v>84.042330669132554</v>
      </c>
      <c r="BG124" s="474">
        <f t="shared" si="22"/>
        <v>0</v>
      </c>
      <c r="BH124" s="474">
        <f t="shared" si="22"/>
        <v>87.054280708088243</v>
      </c>
      <c r="BI124" s="474">
        <f t="shared" si="22"/>
        <v>97.308752918157396</v>
      </c>
      <c r="BJ124" s="474">
        <f t="shared" si="22"/>
        <v>94.671520960596638</v>
      </c>
      <c r="BK124" s="474">
        <f t="shared" si="22"/>
        <v>97.710756765879012</v>
      </c>
      <c r="BL124" s="474">
        <f t="shared" si="22"/>
        <v>100.66334735049722</v>
      </c>
      <c r="BM124" s="474">
        <f t="shared" si="22"/>
        <v>96.621711169556988</v>
      </c>
      <c r="BN124" s="474">
        <f t="shared" si="22"/>
        <v>99.999999998664521</v>
      </c>
      <c r="BO124" s="474">
        <f t="shared" si="22"/>
        <v>91.680306270903458</v>
      </c>
      <c r="BP124" s="473">
        <f t="shared" si="1"/>
        <v>0</v>
      </c>
      <c r="BQ124" s="473">
        <f t="shared" si="1"/>
        <v>0</v>
      </c>
      <c r="BR124" s="473">
        <f t="shared" si="1"/>
        <v>0</v>
      </c>
      <c r="BS124" s="473">
        <f t="shared" si="1"/>
        <v>0</v>
      </c>
      <c r="BT124" s="473">
        <f t="shared" si="1"/>
        <v>0</v>
      </c>
      <c r="BU124" s="473">
        <f t="shared" si="1"/>
        <v>0</v>
      </c>
      <c r="BV124" s="8"/>
      <c r="BW124" t="s">
        <v>191</v>
      </c>
      <c r="BX124" s="474">
        <f t="shared" ref="BX124:DF124" si="23">SUM(BX42:BX45)/4</f>
        <v>91.812343488518266</v>
      </c>
      <c r="BY124" s="474">
        <f t="shared" si="23"/>
        <v>92.174525503434637</v>
      </c>
      <c r="BZ124" s="474">
        <f t="shared" si="23"/>
        <v>90.484951842556768</v>
      </c>
      <c r="CA124" s="474">
        <f t="shared" si="23"/>
        <v>95.380591122325114</v>
      </c>
      <c r="CB124" s="474">
        <f t="shared" si="23"/>
        <v>89.205073571535721</v>
      </c>
      <c r="CC124" s="474">
        <f t="shared" si="23"/>
        <v>89.736121490320897</v>
      </c>
      <c r="CD124" s="474">
        <f t="shared" si="23"/>
        <v>89.996360451342213</v>
      </c>
      <c r="CE124" s="474">
        <f t="shared" si="23"/>
        <v>94.342752549947434</v>
      </c>
      <c r="CF124" s="474">
        <f t="shared" si="23"/>
        <v>92.297491321132583</v>
      </c>
      <c r="CG124" s="474">
        <f t="shared" si="23"/>
        <v>0</v>
      </c>
      <c r="CH124" s="474">
        <f t="shared" si="23"/>
        <v>92.529528205935605</v>
      </c>
      <c r="CI124" s="474">
        <f t="shared" si="23"/>
        <v>93.689759453615622</v>
      </c>
      <c r="CJ124" s="474">
        <f t="shared" si="23"/>
        <v>91.62093575433741</v>
      </c>
      <c r="CK124" s="474">
        <f t="shared" si="23"/>
        <v>96.555525649189605</v>
      </c>
      <c r="CL124" s="474">
        <f t="shared" si="23"/>
        <v>96.29519703936964</v>
      </c>
      <c r="CM124" s="474">
        <f t="shared" si="23"/>
        <v>97.243910037444593</v>
      </c>
      <c r="CN124" s="474">
        <f t="shared" si="23"/>
        <v>89.256062827906703</v>
      </c>
      <c r="CO124" s="474">
        <f t="shared" si="23"/>
        <v>89.256062827906703</v>
      </c>
      <c r="CP124" s="474">
        <f t="shared" si="23"/>
        <v>0</v>
      </c>
      <c r="CQ124" s="474">
        <f t="shared" si="23"/>
        <v>80.654331249601256</v>
      </c>
      <c r="CR124" s="474">
        <f t="shared" si="23"/>
        <v>80.654331249601256</v>
      </c>
      <c r="CS124" s="474">
        <f t="shared" si="23"/>
        <v>0</v>
      </c>
      <c r="CT124" s="474">
        <f t="shared" si="23"/>
        <v>0</v>
      </c>
      <c r="CU124" s="474">
        <f t="shared" si="23"/>
        <v>83.723688067641575</v>
      </c>
      <c r="CV124" s="474">
        <f t="shared" si="23"/>
        <v>98.721152380339404</v>
      </c>
      <c r="CW124" s="474">
        <f t="shared" si="23"/>
        <v>94.257331459762639</v>
      </c>
      <c r="CX124" s="474">
        <f t="shared" si="23"/>
        <v>0</v>
      </c>
      <c r="CY124" s="474">
        <f t="shared" si="23"/>
        <v>103.5358315268863</v>
      </c>
      <c r="CZ124" s="474">
        <f t="shared" si="23"/>
        <v>78.12872731173195</v>
      </c>
      <c r="DA124" s="474">
        <f t="shared" si="23"/>
        <v>97.841214856667534</v>
      </c>
      <c r="DB124" s="474">
        <f t="shared" si="23"/>
        <v>98.835940035157506</v>
      </c>
      <c r="DC124" s="474">
        <f t="shared" si="23"/>
        <v>98.076153893582642</v>
      </c>
      <c r="DD124" s="474">
        <f t="shared" si="23"/>
        <v>95.617049665487173</v>
      </c>
      <c r="DE124" s="474">
        <f t="shared" si="23"/>
        <v>95.896930244571109</v>
      </c>
      <c r="DF124" s="474">
        <f t="shared" si="23"/>
        <v>97.395637761524654</v>
      </c>
      <c r="DG124" s="8"/>
    </row>
    <row r="125" spans="1:111" x14ac:dyDescent="0.2">
      <c r="A125" s="473" t="s">
        <v>203</v>
      </c>
      <c r="B125" s="474">
        <f>SUM(B46:B49)/4</f>
        <v>94.86308682237842</v>
      </c>
      <c r="C125" s="474">
        <f t="shared" ref="C125:AJ125" si="24">SUM(C46:C49)/4</f>
        <v>94.338857736438186</v>
      </c>
      <c r="D125" s="474">
        <f t="shared" si="24"/>
        <v>93.817718114463517</v>
      </c>
      <c r="E125" s="474">
        <f t="shared" si="24"/>
        <v>96.55960923619466</v>
      </c>
      <c r="F125" s="474">
        <f t="shared" si="24"/>
        <v>91.099239292518632</v>
      </c>
      <c r="G125" s="474">
        <f t="shared" si="24"/>
        <v>97.50890008230003</v>
      </c>
      <c r="H125" s="474">
        <f t="shared" si="24"/>
        <v>90.718500153199543</v>
      </c>
      <c r="I125" s="474">
        <f t="shared" si="24"/>
        <v>97.125509532878027</v>
      </c>
      <c r="J125" s="474">
        <f t="shared" si="24"/>
        <v>95.131788075047325</v>
      </c>
      <c r="K125" s="474">
        <f t="shared" si="24"/>
        <v>100.07011911413035</v>
      </c>
      <c r="L125" s="474">
        <f t="shared" si="24"/>
        <v>97.609298835667047</v>
      </c>
      <c r="M125" s="474">
        <f t="shared" si="24"/>
        <v>94.323266646260961</v>
      </c>
      <c r="N125" s="474">
        <f t="shared" si="24"/>
        <v>100.48470860673982</v>
      </c>
      <c r="O125" s="474">
        <f t="shared" si="24"/>
        <v>97.440432650571523</v>
      </c>
      <c r="P125" s="474">
        <f t="shared" si="24"/>
        <v>97.178494855343217</v>
      </c>
      <c r="Q125" s="474">
        <f t="shared" si="24"/>
        <v>98.023515203773016</v>
      </c>
      <c r="R125" s="474">
        <f t="shared" si="24"/>
        <v>97.118601373818777</v>
      </c>
      <c r="S125" s="474">
        <f t="shared" si="24"/>
        <v>95.904744921820452</v>
      </c>
      <c r="T125" s="474">
        <f t="shared" si="24"/>
        <v>100.00000000000001</v>
      </c>
      <c r="U125" s="474">
        <f t="shared" si="24"/>
        <v>95.883638026331298</v>
      </c>
      <c r="V125" s="474">
        <f t="shared" si="24"/>
        <v>88.943470699784271</v>
      </c>
      <c r="W125" s="474">
        <f t="shared" si="24"/>
        <v>105.97202027726544</v>
      </c>
      <c r="X125" s="474">
        <f t="shared" si="24"/>
        <v>99.999999998360991</v>
      </c>
      <c r="Y125" s="474">
        <f t="shared" si="24"/>
        <v>92.205276871139432</v>
      </c>
      <c r="Z125" s="474">
        <f t="shared" si="24"/>
        <v>99.042325933124332</v>
      </c>
      <c r="AA125" s="474">
        <f t="shared" si="24"/>
        <v>100.30028218333211</v>
      </c>
      <c r="AB125" s="474">
        <f t="shared" si="24"/>
        <v>98.3980642230771</v>
      </c>
      <c r="AC125" s="474">
        <f t="shared" si="24"/>
        <v>100.0703390592189</v>
      </c>
      <c r="AD125" s="474">
        <f t="shared" si="24"/>
        <v>87.836926796577416</v>
      </c>
      <c r="AE125" s="474">
        <f t="shared" si="24"/>
        <v>98.769333055477659</v>
      </c>
      <c r="AF125" s="474">
        <f t="shared" si="24"/>
        <v>99.291338539580636</v>
      </c>
      <c r="AG125" s="474">
        <f t="shared" si="24"/>
        <v>98.414054710392975</v>
      </c>
      <c r="AH125" s="474">
        <f t="shared" si="24"/>
        <v>97.336621097999227</v>
      </c>
      <c r="AI125" s="474">
        <f t="shared" si="24"/>
        <v>97.162634179714388</v>
      </c>
      <c r="AJ125" s="474">
        <f t="shared" si="24"/>
        <v>100.44955451330864</v>
      </c>
      <c r="AK125" s="8"/>
      <c r="AL125" s="473" t="s">
        <v>203</v>
      </c>
      <c r="AM125" s="474">
        <f>SUM(AM46:AM49)/4</f>
        <v>95.960938653449361</v>
      </c>
      <c r="AN125" s="474">
        <f t="shared" ref="AN125:BO125" si="25">SUM(AN46:AN49)/4</f>
        <v>95.187698353385414</v>
      </c>
      <c r="AO125" s="474">
        <f t="shared" si="25"/>
        <v>97.236752303259351</v>
      </c>
      <c r="AP125" s="474">
        <f t="shared" si="25"/>
        <v>0</v>
      </c>
      <c r="AQ125" s="474">
        <f t="shared" si="25"/>
        <v>92.614050489348003</v>
      </c>
      <c r="AR125" s="474">
        <f t="shared" si="25"/>
        <v>98.163311827542771</v>
      </c>
      <c r="AS125" s="474">
        <f t="shared" si="25"/>
        <v>0</v>
      </c>
      <c r="AT125" s="474">
        <f t="shared" si="25"/>
        <v>0</v>
      </c>
      <c r="AU125" s="474">
        <f t="shared" si="25"/>
        <v>0</v>
      </c>
      <c r="AV125" s="474">
        <f t="shared" si="25"/>
        <v>100.07011911413036</v>
      </c>
      <c r="AW125" s="474">
        <f t="shared" si="25"/>
        <v>96.238484439905022</v>
      </c>
      <c r="AX125" s="474">
        <f t="shared" si="25"/>
        <v>88.888888888888886</v>
      </c>
      <c r="AY125" s="474">
        <f t="shared" si="25"/>
        <v>103.18293155994073</v>
      </c>
      <c r="AZ125" s="474">
        <f t="shared" si="25"/>
        <v>95.928609478645853</v>
      </c>
      <c r="BA125" s="474">
        <f t="shared" si="25"/>
        <v>0</v>
      </c>
      <c r="BB125" s="474">
        <f t="shared" si="25"/>
        <v>95.928609478645853</v>
      </c>
      <c r="BC125" s="474">
        <f t="shared" si="25"/>
        <v>99.999999999996604</v>
      </c>
      <c r="BD125" s="474">
        <f t="shared" si="25"/>
        <v>99.999999999992539</v>
      </c>
      <c r="BE125" s="474">
        <f t="shared" si="25"/>
        <v>99.999999999999972</v>
      </c>
      <c r="BF125" s="474">
        <f t="shared" si="25"/>
        <v>100.17990290141068</v>
      </c>
      <c r="BG125" s="474">
        <f t="shared" si="25"/>
        <v>0</v>
      </c>
      <c r="BH125" s="474">
        <f t="shared" si="25"/>
        <v>105.97202027726544</v>
      </c>
      <c r="BI125" s="474">
        <f t="shared" si="25"/>
        <v>99.999999998360991</v>
      </c>
      <c r="BJ125" s="474">
        <f t="shared" si="25"/>
        <v>95.521878165082015</v>
      </c>
      <c r="BK125" s="474">
        <f t="shared" si="25"/>
        <v>98.458741566022766</v>
      </c>
      <c r="BL125" s="474">
        <f t="shared" si="25"/>
        <v>100.59659337979058</v>
      </c>
      <c r="BM125" s="474">
        <f t="shared" si="25"/>
        <v>98.3980642230771</v>
      </c>
      <c r="BN125" s="474">
        <f t="shared" si="25"/>
        <v>99.999999998664521</v>
      </c>
      <c r="BO125" s="474">
        <f t="shared" si="25"/>
        <v>92.607179489354778</v>
      </c>
      <c r="BP125" s="473">
        <f t="shared" si="1"/>
        <v>0</v>
      </c>
      <c r="BQ125" s="473">
        <f t="shared" si="1"/>
        <v>0</v>
      </c>
      <c r="BR125" s="473">
        <f t="shared" si="1"/>
        <v>0</v>
      </c>
      <c r="BS125" s="473">
        <f t="shared" si="1"/>
        <v>0</v>
      </c>
      <c r="BT125" s="473">
        <f t="shared" si="1"/>
        <v>0</v>
      </c>
      <c r="BU125" s="473">
        <f t="shared" si="1"/>
        <v>0</v>
      </c>
      <c r="BV125" s="8"/>
      <c r="BW125" s="473" t="s">
        <v>203</v>
      </c>
      <c r="BX125" s="474">
        <f>SUM(BX46:BX49)/4</f>
        <v>94.513961281742624</v>
      </c>
      <c r="BY125" s="474">
        <f t="shared" ref="BY125:DF125" si="26">SUM(BY46:BY49)/4</f>
        <v>94.154747959756605</v>
      </c>
      <c r="BZ125" s="474">
        <f t="shared" si="26"/>
        <v>92.358818094106979</v>
      </c>
      <c r="CA125" s="474">
        <f t="shared" si="26"/>
        <v>96.55960923619466</v>
      </c>
      <c r="CB125" s="474">
        <f t="shared" si="26"/>
        <v>90.632982747490615</v>
      </c>
      <c r="CC125" s="474">
        <f t="shared" si="26"/>
        <v>97.121265757883535</v>
      </c>
      <c r="CD125" s="474">
        <f t="shared" si="26"/>
        <v>90.718500153199528</v>
      </c>
      <c r="CE125" s="474">
        <f t="shared" si="26"/>
        <v>97.125509532878027</v>
      </c>
      <c r="CF125" s="474">
        <f t="shared" si="26"/>
        <v>95.131788075047325</v>
      </c>
      <c r="CG125" s="474">
        <f t="shared" si="26"/>
        <v>0</v>
      </c>
      <c r="CH125" s="474">
        <f t="shared" si="26"/>
        <v>97.642352499499381</v>
      </c>
      <c r="CI125" s="474">
        <f t="shared" si="26"/>
        <v>95.02159877610535</v>
      </c>
      <c r="CJ125" s="474">
        <f t="shared" si="26"/>
        <v>99.780155191091282</v>
      </c>
      <c r="CK125" s="474">
        <f t="shared" si="26"/>
        <v>97.522552145630243</v>
      </c>
      <c r="CL125" s="474">
        <f t="shared" si="26"/>
        <v>97.178494855343217</v>
      </c>
      <c r="CM125" s="474">
        <f t="shared" si="26"/>
        <v>98.400762167488182</v>
      </c>
      <c r="CN125" s="474">
        <f t="shared" si="26"/>
        <v>93.962918018100027</v>
      </c>
      <c r="CO125" s="474">
        <f t="shared" si="26"/>
        <v>93.962918018100027</v>
      </c>
      <c r="CP125" s="474">
        <f t="shared" si="26"/>
        <v>0</v>
      </c>
      <c r="CQ125" s="474">
        <f t="shared" si="26"/>
        <v>88.943470699784271</v>
      </c>
      <c r="CR125" s="474">
        <f t="shared" si="26"/>
        <v>88.943470699784271</v>
      </c>
      <c r="CS125" s="474">
        <f t="shared" si="26"/>
        <v>0</v>
      </c>
      <c r="CT125" s="474">
        <f t="shared" si="26"/>
        <v>0</v>
      </c>
      <c r="CU125" s="474">
        <f t="shared" si="26"/>
        <v>88.369747993721987</v>
      </c>
      <c r="CV125" s="474">
        <f t="shared" si="26"/>
        <v>99.753678344598711</v>
      </c>
      <c r="CW125" s="474">
        <f t="shared" si="26"/>
        <v>99.060321108525386</v>
      </c>
      <c r="CX125" s="474">
        <f t="shared" si="26"/>
        <v>0</v>
      </c>
      <c r="CY125" s="474">
        <f t="shared" si="26"/>
        <v>100.4114314729475</v>
      </c>
      <c r="CZ125" s="474">
        <f t="shared" si="26"/>
        <v>84.401400882486385</v>
      </c>
      <c r="DA125" s="474">
        <f t="shared" si="26"/>
        <v>98.769333055477659</v>
      </c>
      <c r="DB125" s="474">
        <f t="shared" si="26"/>
        <v>99.291338539580636</v>
      </c>
      <c r="DC125" s="474">
        <f t="shared" si="26"/>
        <v>98.414054710392975</v>
      </c>
      <c r="DD125" s="474">
        <f t="shared" si="26"/>
        <v>97.336621097999199</v>
      </c>
      <c r="DE125" s="474">
        <f t="shared" si="26"/>
        <v>97.162634179714374</v>
      </c>
      <c r="DF125" s="474">
        <f t="shared" si="26"/>
        <v>100.44955451330864</v>
      </c>
      <c r="DG125" s="8"/>
    </row>
    <row r="126" spans="1:111" x14ac:dyDescent="0.2">
      <c r="A126" t="s">
        <v>232</v>
      </c>
      <c r="B126" s="474">
        <f>SUM(B50:B53)/4</f>
        <v>101.14301074360826</v>
      </c>
      <c r="C126" s="474">
        <f t="shared" ref="C126:AJ126" si="27">SUM(C50:C53)/4</f>
        <v>102.35360945590874</v>
      </c>
      <c r="D126" s="474">
        <f t="shared" si="27"/>
        <v>107.71286367441095</v>
      </c>
      <c r="E126" s="474">
        <f t="shared" si="27"/>
        <v>101.24465969681746</v>
      </c>
      <c r="F126" s="474">
        <f t="shared" si="27"/>
        <v>97.827104391999796</v>
      </c>
      <c r="G126" s="474">
        <f t="shared" si="27"/>
        <v>99.562393453445964</v>
      </c>
      <c r="H126" s="474">
        <f t="shared" si="27"/>
        <v>100.9461377023142</v>
      </c>
      <c r="I126" s="474">
        <f t="shared" si="27"/>
        <v>100.41731321089686</v>
      </c>
      <c r="J126" s="474">
        <f t="shared" si="27"/>
        <v>99.888137854420037</v>
      </c>
      <c r="K126" s="474">
        <f t="shared" si="27"/>
        <v>101.52445698530329</v>
      </c>
      <c r="L126" s="474">
        <f t="shared" si="27"/>
        <v>98.808000994635734</v>
      </c>
      <c r="M126" s="474">
        <f t="shared" si="27"/>
        <v>97.980330098337731</v>
      </c>
      <c r="N126" s="474">
        <f t="shared" si="27"/>
        <v>99.37716037141287</v>
      </c>
      <c r="O126" s="474">
        <f t="shared" si="27"/>
        <v>100.11205965882463</v>
      </c>
      <c r="P126" s="474">
        <f t="shared" si="27"/>
        <v>100.0495049307232</v>
      </c>
      <c r="Q126" s="474">
        <f t="shared" si="27"/>
        <v>100.33527677167474</v>
      </c>
      <c r="R126" s="474">
        <f t="shared" si="27"/>
        <v>99.493536149983171</v>
      </c>
      <c r="S126" s="474">
        <f t="shared" si="27"/>
        <v>99.352559071904324</v>
      </c>
      <c r="T126" s="474">
        <f t="shared" si="27"/>
        <v>100.00000000000001</v>
      </c>
      <c r="U126" s="474">
        <f t="shared" si="27"/>
        <v>106.45218917232725</v>
      </c>
      <c r="V126" s="474">
        <f t="shared" si="27"/>
        <v>102.57236888133008</v>
      </c>
      <c r="W126" s="474">
        <f t="shared" si="27"/>
        <v>114.10863896309661</v>
      </c>
      <c r="X126" s="474">
        <f t="shared" si="27"/>
        <v>99.999999999180488</v>
      </c>
      <c r="Y126" s="474">
        <f t="shared" si="27"/>
        <v>100.08683198150158</v>
      </c>
      <c r="Z126" s="474">
        <f t="shared" si="27"/>
        <v>100.76424833701157</v>
      </c>
      <c r="AA126" s="474">
        <f t="shared" si="27"/>
        <v>99.858922084402124</v>
      </c>
      <c r="AB126" s="474">
        <f t="shared" si="27"/>
        <v>99.659239696152568</v>
      </c>
      <c r="AC126" s="474">
        <f t="shared" si="27"/>
        <v>99.912046425692225</v>
      </c>
      <c r="AD126" s="474">
        <f t="shared" si="27"/>
        <v>99.797397254600668</v>
      </c>
      <c r="AE126" s="474">
        <f t="shared" si="27"/>
        <v>100.15830325395137</v>
      </c>
      <c r="AF126" s="474">
        <f t="shared" si="27"/>
        <v>100.52687401006969</v>
      </c>
      <c r="AG126" s="474">
        <f t="shared" si="27"/>
        <v>98.714717176014119</v>
      </c>
      <c r="AH126" s="474">
        <f t="shared" si="27"/>
        <v>100.12281476790389</v>
      </c>
      <c r="AI126" s="474">
        <f t="shared" si="27"/>
        <v>99.596325669398411</v>
      </c>
      <c r="AJ126" s="474">
        <f t="shared" si="27"/>
        <v>99.964273309623692</v>
      </c>
      <c r="AK126" s="8"/>
      <c r="AL126" t="s">
        <v>232</v>
      </c>
      <c r="AM126" s="474">
        <f>SUM(AM50:AM53)/4</f>
        <v>101.23433820080703</v>
      </c>
      <c r="AN126" s="474">
        <f t="shared" ref="AN126:BO126" si="28">SUM(AN50:AN53)/4</f>
        <v>99.92238534525066</v>
      </c>
      <c r="AO126" s="474">
        <f t="shared" si="28"/>
        <v>99.716496497873038</v>
      </c>
      <c r="AP126" s="474">
        <f t="shared" si="28"/>
        <v>0</v>
      </c>
      <c r="AQ126" s="474">
        <f t="shared" si="28"/>
        <v>99.88705496941121</v>
      </c>
      <c r="AR126" s="474">
        <f t="shared" si="28"/>
        <v>99.590620440451872</v>
      </c>
      <c r="AS126" s="474">
        <f t="shared" si="28"/>
        <v>0</v>
      </c>
      <c r="AT126" s="474">
        <f t="shared" si="28"/>
        <v>0</v>
      </c>
      <c r="AU126" s="474">
        <f t="shared" si="28"/>
        <v>0</v>
      </c>
      <c r="AV126" s="474">
        <f t="shared" si="28"/>
        <v>101.52445698530329</v>
      </c>
      <c r="AW126" s="474">
        <f t="shared" si="28"/>
        <v>96.221464834655521</v>
      </c>
      <c r="AX126" s="474">
        <f t="shared" si="28"/>
        <v>97.222222222222229</v>
      </c>
      <c r="AY126" s="474">
        <f t="shared" si="28"/>
        <v>87.927527223068196</v>
      </c>
      <c r="AZ126" s="474"/>
      <c r="BA126" s="474">
        <f t="shared" si="28"/>
        <v>0</v>
      </c>
      <c r="BB126" s="474"/>
      <c r="BC126" s="474">
        <f t="shared" si="28"/>
        <v>100</v>
      </c>
      <c r="BD126" s="474"/>
      <c r="BE126" s="474">
        <f t="shared" si="28"/>
        <v>99.999999999999986</v>
      </c>
      <c r="BF126" s="474">
        <f t="shared" si="28"/>
        <v>108.82678327013653</v>
      </c>
      <c r="BG126" s="474">
        <f t="shared" si="28"/>
        <v>0</v>
      </c>
      <c r="BH126" s="474">
        <f t="shared" si="28"/>
        <v>114.10863896309662</v>
      </c>
      <c r="BI126" s="474">
        <f t="shared" si="28"/>
        <v>99.999999999180488</v>
      </c>
      <c r="BJ126" s="474">
        <f t="shared" si="28"/>
        <v>100.11009736085833</v>
      </c>
      <c r="BK126" s="474">
        <f t="shared" si="28"/>
        <v>100.7245608121691</v>
      </c>
      <c r="BL126" s="474">
        <f t="shared" si="28"/>
        <v>99.96697237769412</v>
      </c>
      <c r="BM126" s="474">
        <f t="shared" si="28"/>
        <v>99.659239696152582</v>
      </c>
      <c r="BN126" s="474">
        <f t="shared" si="28"/>
        <v>99.99999999933226</v>
      </c>
      <c r="BO126" s="474">
        <f t="shared" si="28"/>
        <v>100.11541606193698</v>
      </c>
      <c r="BP126" s="473">
        <f t="shared" si="1"/>
        <v>0</v>
      </c>
      <c r="BQ126" s="473">
        <f t="shared" si="1"/>
        <v>0</v>
      </c>
      <c r="BR126" s="473">
        <f t="shared" si="1"/>
        <v>0</v>
      </c>
      <c r="BS126" s="473">
        <f t="shared" si="1"/>
        <v>0</v>
      </c>
      <c r="BT126" s="473">
        <f t="shared" si="1"/>
        <v>0</v>
      </c>
      <c r="BU126" s="473">
        <f t="shared" si="1"/>
        <v>0</v>
      </c>
      <c r="BV126" s="8"/>
      <c r="BW126" t="s">
        <v>232</v>
      </c>
      <c r="BX126" s="474">
        <f>SUM(BX50:BX53)/4</f>
        <v>101.10572571927577</v>
      </c>
      <c r="BY126" s="474">
        <f t="shared" ref="BY126:DF126" si="29">SUM(BY50:BY53)/4</f>
        <v>102.98967592727243</v>
      </c>
      <c r="BZ126" s="474">
        <f t="shared" si="29"/>
        <v>109.71704044989789</v>
      </c>
      <c r="CA126" s="474">
        <f t="shared" si="29"/>
        <v>101.24465969681746</v>
      </c>
      <c r="CB126" s="474">
        <f t="shared" si="29"/>
        <v>96.451004340478718</v>
      </c>
      <c r="CC126" s="474">
        <f t="shared" si="29"/>
        <v>99.606123951457789</v>
      </c>
      <c r="CD126" s="474">
        <f t="shared" si="29"/>
        <v>100.9461377023142</v>
      </c>
      <c r="CE126" s="474">
        <f t="shared" si="29"/>
        <v>100.41731321089688</v>
      </c>
      <c r="CF126" s="474">
        <f t="shared" si="29"/>
        <v>99.888137854420023</v>
      </c>
      <c r="CG126" s="474">
        <f t="shared" si="29"/>
        <v>0</v>
      </c>
      <c r="CH126" s="474">
        <f t="shared" si="29"/>
        <v>99.279070818586263</v>
      </c>
      <c r="CI126" s="474">
        <f t="shared" si="29"/>
        <v>98.091968060604188</v>
      </c>
      <c r="CJ126" s="474">
        <f t="shared" si="29"/>
        <v>100.33080063812555</v>
      </c>
      <c r="CK126" s="474">
        <f t="shared" si="29"/>
        <v>100.14342008833853</v>
      </c>
      <c r="CL126" s="474">
        <f t="shared" si="29"/>
        <v>100.0495049307232</v>
      </c>
      <c r="CM126" s="474">
        <f t="shared" si="29"/>
        <v>100.44719439904054</v>
      </c>
      <c r="CN126" s="474">
        <f t="shared" si="29"/>
        <v>98.868216356187872</v>
      </c>
      <c r="CO126" s="474">
        <f t="shared" si="29"/>
        <v>98.868216356187872</v>
      </c>
      <c r="CP126" s="474">
        <f t="shared" si="29"/>
        <v>0</v>
      </c>
      <c r="CQ126" s="474">
        <f t="shared" si="29"/>
        <v>102.88102570343534</v>
      </c>
      <c r="CR126" s="474">
        <f t="shared" si="29"/>
        <v>102.88102570343534</v>
      </c>
      <c r="CS126" s="474">
        <f t="shared" si="29"/>
        <v>0</v>
      </c>
      <c r="CT126" s="474">
        <f t="shared" si="29"/>
        <v>0</v>
      </c>
      <c r="CU126" s="474">
        <f t="shared" si="29"/>
        <v>99.163881847983006</v>
      </c>
      <c r="CV126" s="474">
        <f t="shared" si="29"/>
        <v>100.98144618314825</v>
      </c>
      <c r="CW126" s="474">
        <f t="shared" si="29"/>
        <v>99.632892834422876</v>
      </c>
      <c r="CX126" s="474">
        <f t="shared" si="29"/>
        <v>0</v>
      </c>
      <c r="CY126" s="474">
        <f t="shared" si="29"/>
        <v>99.666094938378848</v>
      </c>
      <c r="CZ126" s="474">
        <f t="shared" si="29"/>
        <v>98.825161348351784</v>
      </c>
      <c r="DA126" s="474">
        <f t="shared" si="29"/>
        <v>100.16390637559951</v>
      </c>
      <c r="DB126" s="474">
        <f t="shared" si="29"/>
        <v>100.52687401006969</v>
      </c>
      <c r="DC126" s="474">
        <f t="shared" si="29"/>
        <v>98.714717176014091</v>
      </c>
      <c r="DD126" s="474">
        <f t="shared" si="29"/>
        <v>100.12281476790389</v>
      </c>
      <c r="DE126" s="474">
        <f t="shared" si="29"/>
        <v>99.622664303285603</v>
      </c>
      <c r="DF126" s="474">
        <f t="shared" si="29"/>
        <v>99.964273309623692</v>
      </c>
      <c r="DG126" s="8"/>
    </row>
    <row r="127" spans="1:111" x14ac:dyDescent="0.2">
      <c r="A127" s="473" t="s">
        <v>545</v>
      </c>
      <c r="B127" s="474">
        <f>SUM(B54:B57)/4</f>
        <v>109.44875851029512</v>
      </c>
      <c r="C127" s="474">
        <f t="shared" ref="C127:AJ127" si="30">SUM(C54:C57)/4</f>
        <v>120.8668311326588</v>
      </c>
      <c r="D127" s="474">
        <f t="shared" si="30"/>
        <v>148.80229288265397</v>
      </c>
      <c r="E127" s="474">
        <f t="shared" si="30"/>
        <v>110.0439100671763</v>
      </c>
      <c r="F127" s="474">
        <f t="shared" si="30"/>
        <v>108.96439566946599</v>
      </c>
      <c r="G127" s="474">
        <f t="shared" si="30"/>
        <v>104.27786407332965</v>
      </c>
      <c r="H127" s="474">
        <f t="shared" si="30"/>
        <v>115.97000050798556</v>
      </c>
      <c r="I127" s="474">
        <f t="shared" si="30"/>
        <v>105.87856947782174</v>
      </c>
      <c r="J127" s="474">
        <f t="shared" si="30"/>
        <v>106.33344420619487</v>
      </c>
      <c r="K127" s="474">
        <f t="shared" si="30"/>
        <v>106.9696141231621</v>
      </c>
      <c r="L127" s="474">
        <f t="shared" si="30"/>
        <v>106.90740753432512</v>
      </c>
      <c r="M127" s="474">
        <f t="shared" si="30"/>
        <v>109.21980502848724</v>
      </c>
      <c r="N127" s="474">
        <f t="shared" si="30"/>
        <v>103.11280613730126</v>
      </c>
      <c r="O127" s="474">
        <f t="shared" si="30"/>
        <v>106.40779877816627</v>
      </c>
      <c r="P127" s="474">
        <f t="shared" si="30"/>
        <v>106.50739927072358</v>
      </c>
      <c r="Q127" s="474">
        <f t="shared" si="30"/>
        <v>106.06939857223543</v>
      </c>
      <c r="R127" s="474">
        <f t="shared" si="30"/>
        <v>104.40501079907452</v>
      </c>
      <c r="S127" s="474">
        <f t="shared" si="30"/>
        <v>103.33289582744194</v>
      </c>
      <c r="T127" s="474">
        <f t="shared" si="30"/>
        <v>105.88626975399583</v>
      </c>
      <c r="U127" s="474">
        <f t="shared" si="30"/>
        <v>103.16038721355366</v>
      </c>
      <c r="V127" s="474">
        <f t="shared" si="30"/>
        <v>100.36178041038424</v>
      </c>
      <c r="W127" s="474">
        <f t="shared" si="30"/>
        <v>105.4458426107327</v>
      </c>
      <c r="X127" s="474">
        <f t="shared" si="30"/>
        <v>99.999999999999986</v>
      </c>
      <c r="Y127" s="474">
        <f t="shared" si="30"/>
        <v>95.733320285021279</v>
      </c>
      <c r="Z127" s="474">
        <f t="shared" si="30"/>
        <v>104.04344649604597</v>
      </c>
      <c r="AA127" s="474">
        <f t="shared" si="30"/>
        <v>103.83781707072859</v>
      </c>
      <c r="AB127" s="474">
        <f t="shared" si="30"/>
        <v>100.77287315384079</v>
      </c>
      <c r="AC127" s="474">
        <f t="shared" si="30"/>
        <v>102.27464805651857</v>
      </c>
      <c r="AD127" s="474">
        <f t="shared" si="30"/>
        <v>92.842597670581654</v>
      </c>
      <c r="AE127" s="474">
        <f t="shared" si="30"/>
        <v>105.04654536680749</v>
      </c>
      <c r="AF127" s="474">
        <f t="shared" si="30"/>
        <v>105.48975097158791</v>
      </c>
      <c r="AG127" s="474">
        <f t="shared" si="30"/>
        <v>104.9912133712115</v>
      </c>
      <c r="AH127" s="474">
        <f t="shared" si="30"/>
        <v>101.02027669195391</v>
      </c>
      <c r="AI127" s="474">
        <f t="shared" si="30"/>
        <v>105.67798470127937</v>
      </c>
      <c r="AJ127" s="474">
        <f t="shared" si="30"/>
        <v>102.83496731708478</v>
      </c>
      <c r="AK127" s="8"/>
      <c r="AL127" s="473" t="s">
        <v>545</v>
      </c>
      <c r="AM127" s="474">
        <f t="shared" ref="AM127:BO127" si="31">SUM(AM54:AM57)/4</f>
        <v>106.26617132078376</v>
      </c>
      <c r="AN127" s="474">
        <f t="shared" si="31"/>
        <v>107.52840571834373</v>
      </c>
      <c r="AO127" s="474">
        <f t="shared" si="31"/>
        <v>108.64159981067556</v>
      </c>
      <c r="AP127" s="474">
        <f t="shared" si="31"/>
        <v>0</v>
      </c>
      <c r="AQ127" s="474">
        <f t="shared" si="31"/>
        <v>108.33916982431677</v>
      </c>
      <c r="AR127" s="474">
        <f t="shared" si="31"/>
        <v>101.86446119653624</v>
      </c>
      <c r="AS127" s="474"/>
      <c r="AT127" s="474"/>
      <c r="AU127" s="474"/>
      <c r="AV127" s="474">
        <f t="shared" si="31"/>
        <v>106.9696141231621</v>
      </c>
      <c r="AW127" s="474">
        <f t="shared" si="31"/>
        <v>107.07050124109358</v>
      </c>
      <c r="AX127" s="474">
        <f t="shared" si="31"/>
        <v>116.66666666666667</v>
      </c>
      <c r="AY127" s="474">
        <f t="shared" si="31"/>
        <v>77.580697117322032</v>
      </c>
      <c r="AZ127" s="474"/>
      <c r="BA127" s="474"/>
      <c r="BB127" s="474">
        <f t="shared" si="31"/>
        <v>0</v>
      </c>
      <c r="BC127" s="474">
        <f t="shared" si="31"/>
        <v>105.88626975399583</v>
      </c>
      <c r="BD127" s="474">
        <f t="shared" si="31"/>
        <v>0</v>
      </c>
      <c r="BE127" s="474">
        <f t="shared" si="31"/>
        <v>105.88626975399583</v>
      </c>
      <c r="BF127" s="474">
        <f t="shared" si="31"/>
        <v>104.77336806157018</v>
      </c>
      <c r="BG127" s="474"/>
      <c r="BH127" s="474">
        <f t="shared" si="31"/>
        <v>105.44584261073271</v>
      </c>
      <c r="BI127" s="474">
        <f t="shared" si="31"/>
        <v>99.999999999999986</v>
      </c>
      <c r="BJ127" s="474">
        <f t="shared" si="31"/>
        <v>105.81154747144379</v>
      </c>
      <c r="BK127" s="474">
        <f t="shared" si="31"/>
        <v>103.70730716451818</v>
      </c>
      <c r="BL127" s="474">
        <f t="shared" si="31"/>
        <v>100</v>
      </c>
      <c r="BM127" s="474">
        <f t="shared" si="31"/>
        <v>100.77287315384083</v>
      </c>
      <c r="BN127" s="474">
        <f t="shared" si="31"/>
        <v>100</v>
      </c>
      <c r="BO127" s="474">
        <f t="shared" si="31"/>
        <v>108.69433426738836</v>
      </c>
      <c r="BP127" s="473"/>
      <c r="BQ127" s="473"/>
      <c r="BR127" s="473"/>
      <c r="BS127" s="473"/>
      <c r="BT127" s="473"/>
      <c r="BU127" s="473"/>
      <c r="BV127" s="8"/>
      <c r="BW127" s="473" t="s">
        <v>545</v>
      </c>
      <c r="BX127" s="474">
        <f t="shared" ref="BX127:DF127" si="32">SUM(BX54:BX57)/4</f>
        <v>110.43658947272712</v>
      </c>
      <c r="BY127" s="474">
        <f t="shared" si="32"/>
        <v>123.74624371838048</v>
      </c>
      <c r="BZ127" s="474">
        <f t="shared" si="32"/>
        <v>157.15412795905365</v>
      </c>
      <c r="CA127" s="474">
        <f t="shared" si="32"/>
        <v>110.0439100671763</v>
      </c>
      <c r="CB127" s="474">
        <f t="shared" si="32"/>
        <v>109.48900882070758</v>
      </c>
      <c r="CC127" s="474">
        <f t="shared" si="32"/>
        <v>105.92210583722205</v>
      </c>
      <c r="CD127" s="474">
        <f t="shared" si="32"/>
        <v>115.97000050798556</v>
      </c>
      <c r="CE127" s="474">
        <f t="shared" si="32"/>
        <v>105.87856947782176</v>
      </c>
      <c r="CF127" s="474">
        <f t="shared" si="32"/>
        <v>106.33344420619488</v>
      </c>
      <c r="CG127" s="474"/>
      <c r="CH127" s="474">
        <f t="shared" si="32"/>
        <v>106.81587429150082</v>
      </c>
      <c r="CI127" s="474">
        <f t="shared" si="32"/>
        <v>103.45122691137065</v>
      </c>
      <c r="CJ127" s="474">
        <f t="shared" si="32"/>
        <v>110.87271890997948</v>
      </c>
      <c r="CK127" s="474">
        <f t="shared" si="32"/>
        <v>106.40779877816628</v>
      </c>
      <c r="CL127" s="474">
        <f t="shared" si="32"/>
        <v>106.5073992707236</v>
      </c>
      <c r="CM127" s="474">
        <f t="shared" si="32"/>
        <v>106.06939857223543</v>
      </c>
      <c r="CN127" s="474">
        <f t="shared" si="32"/>
        <v>103.33289582744194</v>
      </c>
      <c r="CO127" s="474">
        <f t="shared" si="32"/>
        <v>103.33289582744194</v>
      </c>
      <c r="CP127" s="474"/>
      <c r="CQ127" s="474">
        <f t="shared" si="32"/>
        <v>100.36178041038424</v>
      </c>
      <c r="CR127" s="474">
        <f t="shared" si="32"/>
        <v>100.36178041038424</v>
      </c>
      <c r="CS127" s="474"/>
      <c r="CT127" s="474"/>
      <c r="CU127" s="474">
        <f t="shared" si="32"/>
        <v>90.902368669042872</v>
      </c>
      <c r="CV127" s="474">
        <f t="shared" si="32"/>
        <v>105.4823517633105</v>
      </c>
      <c r="CW127" s="474">
        <f t="shared" si="32"/>
        <v>105.28221720615545</v>
      </c>
      <c r="CX127" s="474"/>
      <c r="CY127" s="474">
        <f t="shared" si="32"/>
        <v>103.17714395432951</v>
      </c>
      <c r="CZ127" s="474">
        <f t="shared" si="32"/>
        <v>86.491129637910873</v>
      </c>
      <c r="DA127" s="474">
        <f t="shared" si="32"/>
        <v>105.04654536680749</v>
      </c>
      <c r="DB127" s="474">
        <f t="shared" si="32"/>
        <v>105.48975097158791</v>
      </c>
      <c r="DC127" s="474">
        <f t="shared" si="32"/>
        <v>104.9912133712115</v>
      </c>
      <c r="DD127" s="474">
        <f t="shared" si="32"/>
        <v>101.02027669195394</v>
      </c>
      <c r="DE127" s="474">
        <f t="shared" si="32"/>
        <v>105.67798470127937</v>
      </c>
      <c r="DF127" s="474">
        <f t="shared" si="32"/>
        <v>102.83496731708478</v>
      </c>
      <c r="DG127" s="8"/>
    </row>
    <row r="128" spans="1:111" s="141" customFormat="1" x14ac:dyDescent="0.2">
      <c r="A128" t="s">
        <v>584</v>
      </c>
      <c r="B128" s="475">
        <f>SUM(B58:B61)/4</f>
        <v>114.10739411256256</v>
      </c>
      <c r="C128" s="475">
        <f t="shared" ref="C128:AJ128" si="33">SUM(C58:C61)/4</f>
        <v>123.736962190235</v>
      </c>
      <c r="D128" s="475">
        <f t="shared" si="33"/>
        <v>143.52022296828528</v>
      </c>
      <c r="E128" s="475">
        <f t="shared" si="33"/>
        <v>114.27656150804985</v>
      </c>
      <c r="F128" s="475">
        <f t="shared" si="33"/>
        <v>113.51818026795972</v>
      </c>
      <c r="G128" s="475">
        <f t="shared" si="33"/>
        <v>109.23222180651618</v>
      </c>
      <c r="H128" s="475">
        <f t="shared" si="33"/>
        <v>122.20917812709874</v>
      </c>
      <c r="I128" s="475">
        <f t="shared" si="33"/>
        <v>111.33717767765432</v>
      </c>
      <c r="J128" s="475">
        <f t="shared" si="33"/>
        <v>121.01639566695033</v>
      </c>
      <c r="K128" s="475">
        <f t="shared" si="33"/>
        <v>110.67894545174028</v>
      </c>
      <c r="L128" s="475">
        <f t="shared" si="33"/>
        <v>117.93436862791006</v>
      </c>
      <c r="M128" s="475">
        <f t="shared" si="33"/>
        <v>116.7513393985771</v>
      </c>
      <c r="N128" s="475">
        <f t="shared" si="33"/>
        <v>119.87569765013919</v>
      </c>
      <c r="O128" s="475">
        <f t="shared" si="33"/>
        <v>111.84697678725496</v>
      </c>
      <c r="P128" s="475">
        <f t="shared" si="33"/>
        <v>113.16670886164357</v>
      </c>
      <c r="Q128" s="475">
        <f t="shared" si="33"/>
        <v>107.36308725739511</v>
      </c>
      <c r="R128" s="475">
        <f t="shared" si="33"/>
        <v>106.50419850181061</v>
      </c>
      <c r="S128" s="475">
        <f t="shared" si="33"/>
        <v>105.5313130316142</v>
      </c>
      <c r="T128" s="475">
        <f t="shared" si="33"/>
        <v>107.84835967199442</v>
      </c>
      <c r="U128" s="475">
        <f t="shared" si="33"/>
        <v>113.65234638945695</v>
      </c>
      <c r="V128" s="475">
        <f t="shared" si="33"/>
        <v>105.57007063878874</v>
      </c>
      <c r="W128" s="475">
        <f t="shared" si="33"/>
        <v>120.89018055905356</v>
      </c>
      <c r="X128" s="475">
        <f t="shared" si="33"/>
        <v>99.999999999999986</v>
      </c>
      <c r="Y128" s="475">
        <f t="shared" si="33"/>
        <v>96.726783280255873</v>
      </c>
      <c r="Z128" s="475">
        <f t="shared" si="33"/>
        <v>104.94382232779103</v>
      </c>
      <c r="AA128" s="475">
        <f t="shared" si="33"/>
        <v>106.43071071474743</v>
      </c>
      <c r="AB128" s="475">
        <f t="shared" si="33"/>
        <v>101.85024597528883</v>
      </c>
      <c r="AC128" s="475">
        <f t="shared" si="33"/>
        <v>103.22253532491112</v>
      </c>
      <c r="AD128" s="475">
        <f t="shared" si="33"/>
        <v>93.683185545424664</v>
      </c>
      <c r="AE128" s="475">
        <f t="shared" si="33"/>
        <v>109.71432965255597</v>
      </c>
      <c r="AF128" s="475">
        <f t="shared" si="33"/>
        <v>111.05508401117443</v>
      </c>
      <c r="AG128" s="475">
        <f t="shared" si="33"/>
        <v>119.49754849295211</v>
      </c>
      <c r="AH128" s="475">
        <f t="shared" si="33"/>
        <v>106.4498081842307</v>
      </c>
      <c r="AI128" s="475">
        <f t="shared" si="33"/>
        <v>108.55962432541712</v>
      </c>
      <c r="AJ128" s="475">
        <f t="shared" si="33"/>
        <v>106.96750057029294</v>
      </c>
      <c r="AL128" t="s">
        <v>584</v>
      </c>
      <c r="AM128" s="475">
        <f t="shared" ref="AM128:BO128" si="34">SUM(AM58:AM61)/4</f>
        <v>112.92840379860034</v>
      </c>
      <c r="AN128" s="475">
        <f t="shared" si="34"/>
        <v>111.48129799895077</v>
      </c>
      <c r="AO128" s="475">
        <f t="shared" si="34"/>
        <v>115.7527267213793</v>
      </c>
      <c r="AP128" s="475"/>
      <c r="AQ128" s="475">
        <f t="shared" si="34"/>
        <v>110.97370497351932</v>
      </c>
      <c r="AR128" s="475">
        <f t="shared" si="34"/>
        <v>102.18561285881627</v>
      </c>
      <c r="AS128" s="475"/>
      <c r="AT128" s="475"/>
      <c r="AU128" s="475"/>
      <c r="AV128" s="475">
        <f t="shared" si="34"/>
        <v>110.67894545174029</v>
      </c>
      <c r="AW128" s="475">
        <f t="shared" si="34"/>
        <v>116.18138348388126</v>
      </c>
      <c r="AX128" s="475">
        <f t="shared" si="34"/>
        <v>127.77777777777777</v>
      </c>
      <c r="AY128" s="475">
        <f t="shared" si="34"/>
        <v>80.544711844427127</v>
      </c>
      <c r="AZ128" s="475"/>
      <c r="BA128" s="475"/>
      <c r="BB128" s="475"/>
      <c r="BC128" s="475">
        <f t="shared" si="34"/>
        <v>107.84835967199442</v>
      </c>
      <c r="BD128" s="475"/>
      <c r="BE128" s="475">
        <f t="shared" si="34"/>
        <v>107.84835967199442</v>
      </c>
      <c r="BF128" s="475">
        <f t="shared" si="34"/>
        <v>118.31057704174161</v>
      </c>
      <c r="BG128" s="475"/>
      <c r="BH128" s="475">
        <f t="shared" si="34"/>
        <v>120.89018055905356</v>
      </c>
      <c r="BI128" s="475">
        <f t="shared" si="34"/>
        <v>99.999999999999986</v>
      </c>
      <c r="BJ128" s="475">
        <f t="shared" si="34"/>
        <v>107.48409758886272</v>
      </c>
      <c r="BK128" s="475">
        <f t="shared" si="34"/>
        <v>103.84161572383569</v>
      </c>
      <c r="BL128" s="475">
        <f t="shared" si="34"/>
        <v>101.22718654563604</v>
      </c>
      <c r="BM128" s="475">
        <f t="shared" si="34"/>
        <v>101.85024597528884</v>
      </c>
      <c r="BN128" s="475">
        <f t="shared" si="34"/>
        <v>100</v>
      </c>
      <c r="BO128" s="475">
        <f t="shared" si="34"/>
        <v>111.07501828156344</v>
      </c>
      <c r="BP128" s="476"/>
      <c r="BQ128" s="476"/>
      <c r="BR128" s="476"/>
      <c r="BS128" s="476"/>
      <c r="BT128" s="476"/>
      <c r="BU128" s="476"/>
      <c r="BW128" t="s">
        <v>584</v>
      </c>
      <c r="BX128" s="475">
        <f t="shared" ref="BX128:DF128" si="35">SUM(BX58:BX61)/4</f>
        <v>114.4733363687174</v>
      </c>
      <c r="BY128" s="475">
        <f t="shared" si="35"/>
        <v>126.38263532050489</v>
      </c>
      <c r="BZ128" s="475">
        <f t="shared" si="35"/>
        <v>149.29476348039904</v>
      </c>
      <c r="CA128" s="475">
        <f t="shared" si="35"/>
        <v>114.27656150804985</v>
      </c>
      <c r="CB128" s="475">
        <f t="shared" si="35"/>
        <v>115.6531931002495</v>
      </c>
      <c r="CC128" s="475">
        <f t="shared" si="35"/>
        <v>114.03304840577024</v>
      </c>
      <c r="CD128" s="475">
        <f t="shared" si="35"/>
        <v>122.20917812709874</v>
      </c>
      <c r="CE128" s="475">
        <f t="shared" si="35"/>
        <v>111.33717767765435</v>
      </c>
      <c r="CF128" s="475">
        <f t="shared" si="35"/>
        <v>121.01639566695032</v>
      </c>
      <c r="CG128" s="475"/>
      <c r="CH128" s="475">
        <f t="shared" si="35"/>
        <v>118.91819821910079</v>
      </c>
      <c r="CI128" s="475">
        <f t="shared" si="35"/>
        <v>108.2099062104157</v>
      </c>
      <c r="CJ128" s="475">
        <f t="shared" si="35"/>
        <v>131.8294700109318</v>
      </c>
      <c r="CK128" s="475">
        <f t="shared" si="35"/>
        <v>111.84697678725496</v>
      </c>
      <c r="CL128" s="475">
        <f t="shared" si="35"/>
        <v>113.16670886164356</v>
      </c>
      <c r="CM128" s="475">
        <f t="shared" si="35"/>
        <v>107.36308725739511</v>
      </c>
      <c r="CN128" s="475">
        <f t="shared" si="35"/>
        <v>105.5313130316142</v>
      </c>
      <c r="CO128" s="475">
        <f t="shared" si="35"/>
        <v>105.5313130316142</v>
      </c>
      <c r="CP128" s="475"/>
      <c r="CQ128" s="475">
        <f t="shared" si="35"/>
        <v>105.57007063878872</v>
      </c>
      <c r="CR128" s="475">
        <f t="shared" si="35"/>
        <v>105.57007063878872</v>
      </c>
      <c r="CS128" s="475"/>
      <c r="CT128" s="475"/>
      <c r="CU128" s="475">
        <f t="shared" si="35"/>
        <v>91.570314391286573</v>
      </c>
      <c r="CV128" s="475">
        <f t="shared" si="35"/>
        <v>109.66201725260606</v>
      </c>
      <c r="CW128" s="475">
        <f t="shared" si="35"/>
        <v>108.38910812557936</v>
      </c>
      <c r="CX128" s="475"/>
      <c r="CY128" s="475">
        <f t="shared" si="35"/>
        <v>104.50111769854409</v>
      </c>
      <c r="CZ128" s="475">
        <f t="shared" si="35"/>
        <v>86.7146323538838</v>
      </c>
      <c r="DA128" s="475">
        <f t="shared" si="35"/>
        <v>109.71432965255599</v>
      </c>
      <c r="DB128" s="475">
        <f t="shared" si="35"/>
        <v>111.05508401117443</v>
      </c>
      <c r="DC128" s="475">
        <f t="shared" si="35"/>
        <v>119.49754849295211</v>
      </c>
      <c r="DD128" s="475">
        <f t="shared" si="35"/>
        <v>106.4498081842307</v>
      </c>
      <c r="DE128" s="475">
        <f t="shared" si="35"/>
        <v>108.55962432541712</v>
      </c>
      <c r="DF128" s="475">
        <f t="shared" si="35"/>
        <v>106.96750057029294</v>
      </c>
    </row>
    <row r="129" spans="1:110" ht="24.95" customHeight="1" x14ac:dyDescent="0.2">
      <c r="A129" t="s">
        <v>187</v>
      </c>
      <c r="AL129" t="s">
        <v>187</v>
      </c>
      <c r="BW129" t="s">
        <v>187</v>
      </c>
    </row>
    <row r="130" spans="1:110" ht="20.100000000000001" customHeight="1" x14ac:dyDescent="0.2">
      <c r="A130" s="474" t="str">
        <f>A18</f>
        <v>1999 q4</v>
      </c>
      <c r="B130" s="477">
        <f t="shared" ref="B130:AJ137" si="36">IF(B14&gt;0,(B18/B14-1)*100,"")</f>
        <v>1.3790490121443844</v>
      </c>
      <c r="C130" s="477">
        <f t="shared" si="36"/>
        <v>1.4132073912826781</v>
      </c>
      <c r="D130" s="477">
        <f t="shared" si="36"/>
        <v>0.64301012320984174</v>
      </c>
      <c r="E130" s="477">
        <f t="shared" si="36"/>
        <v>-0.46286148562161289</v>
      </c>
      <c r="F130" s="477">
        <f t="shared" si="36"/>
        <v>0.39607297895887239</v>
      </c>
      <c r="G130" s="477">
        <f t="shared" si="36"/>
        <v>1.8369968413894266</v>
      </c>
      <c r="H130" s="477">
        <f t="shared" si="36"/>
        <v>0.67804265799746855</v>
      </c>
      <c r="I130" s="477">
        <f t="shared" si="36"/>
        <v>-5.9957615025474365E-2</v>
      </c>
      <c r="J130" s="477">
        <f t="shared" si="36"/>
        <v>6.1168932759940953</v>
      </c>
      <c r="K130" s="477">
        <f t="shared" si="36"/>
        <v>2.2784065366415973</v>
      </c>
      <c r="L130" s="477">
        <f t="shared" si="36"/>
        <v>0.49452669280634076</v>
      </c>
      <c r="M130" s="477">
        <f t="shared" si="36"/>
        <v>0.52851735181291826</v>
      </c>
      <c r="N130" s="477">
        <f t="shared" si="36"/>
        <v>0.54366894897313056</v>
      </c>
      <c r="O130" s="477">
        <f t="shared" si="36"/>
        <v>-0.22177392609729063</v>
      </c>
      <c r="P130" s="477">
        <f t="shared" si="36"/>
        <v>0.18964911634071768</v>
      </c>
      <c r="Q130" s="477">
        <f t="shared" si="36"/>
        <v>-1.0588463080498878</v>
      </c>
      <c r="R130" s="477">
        <f t="shared" si="36"/>
        <v>0.35467978118610688</v>
      </c>
      <c r="S130" s="477">
        <f t="shared" si="36"/>
        <v>-1.5889209745689747E-2</v>
      </c>
      <c r="T130" s="477">
        <f t="shared" si="36"/>
        <v>1.2009080400664951</v>
      </c>
      <c r="U130" s="477">
        <f t="shared" si="36"/>
        <v>-0.50103069933965516</v>
      </c>
      <c r="V130" s="477">
        <f t="shared" si="36"/>
        <v>-0.85498538330116558</v>
      </c>
      <c r="W130" s="477">
        <f t="shared" si="36"/>
        <v>-0.2899871815170374</v>
      </c>
      <c r="X130" s="477">
        <f t="shared" si="36"/>
        <v>5.9436255979794517E-2</v>
      </c>
      <c r="Y130" s="477">
        <f t="shared" si="36"/>
        <v>-7.3556398221252817E-2</v>
      </c>
      <c r="Z130" s="477">
        <f t="shared" si="36"/>
        <v>-0.56806970310000482</v>
      </c>
      <c r="AA130" s="477">
        <f t="shared" si="36"/>
        <v>-2.1468309338809388</v>
      </c>
      <c r="AB130" s="477">
        <f t="shared" si="36"/>
        <v>0</v>
      </c>
      <c r="AC130" s="477">
        <f t="shared" si="36"/>
        <v>-0.43347494699743638</v>
      </c>
      <c r="AD130" s="477">
        <f t="shared" si="36"/>
        <v>0.46917289050962818</v>
      </c>
      <c r="AE130" s="477">
        <f t="shared" si="36"/>
        <v>4.5529010769134848</v>
      </c>
      <c r="AF130" s="477">
        <f t="shared" si="36"/>
        <v>7.8432330453553023</v>
      </c>
      <c r="AG130" s="477">
        <f t="shared" si="36"/>
        <v>0.820528641206697</v>
      </c>
      <c r="AH130" s="477">
        <f t="shared" si="36"/>
        <v>-0.72021904917695112</v>
      </c>
      <c r="AI130" s="477">
        <f t="shared" si="36"/>
        <v>-1.165701295925814</v>
      </c>
      <c r="AJ130" s="477">
        <f t="shared" si="36"/>
        <v>0.35511424465872743</v>
      </c>
      <c r="AL130" s="474" t="str">
        <f>AL18</f>
        <v>1999 q4</v>
      </c>
      <c r="AM130" s="477">
        <f t="shared" ref="AM130:BU137" si="37">IF(AM14&gt;0,(AM18/AM14-1)*100,"")</f>
        <v>0.14435877017795473</v>
      </c>
      <c r="AN130" s="477">
        <f t="shared" si="37"/>
        <v>-0.18246222485736041</v>
      </c>
      <c r="AO130" s="477">
        <f t="shared" si="37"/>
        <v>-0.22420617568490453</v>
      </c>
      <c r="AP130" s="477" t="str">
        <f t="shared" si="37"/>
        <v/>
      </c>
      <c r="AQ130" s="477">
        <f t="shared" si="37"/>
        <v>-1.0233057287590386</v>
      </c>
      <c r="AR130" s="477">
        <f t="shared" si="37"/>
        <v>1.9891446248912592</v>
      </c>
      <c r="AS130" s="477" t="str">
        <f t="shared" si="37"/>
        <v/>
      </c>
      <c r="AT130" s="477" t="str">
        <f t="shared" si="37"/>
        <v/>
      </c>
      <c r="AU130" s="477" t="str">
        <f t="shared" si="37"/>
        <v/>
      </c>
      <c r="AV130" s="477">
        <f t="shared" si="37"/>
        <v>2.2784065366416195</v>
      </c>
      <c r="AW130" s="477">
        <f t="shared" si="37"/>
        <v>-3.0440282138931685</v>
      </c>
      <c r="AX130" s="477">
        <f t="shared" si="37"/>
        <v>-1.1286681715575675</v>
      </c>
      <c r="AY130" s="477">
        <f t="shared" si="37"/>
        <v>-9.7094235932551278</v>
      </c>
      <c r="AZ130" s="477">
        <f t="shared" si="37"/>
        <v>2.2204460492503131E-14</v>
      </c>
      <c r="BA130" s="477" t="str">
        <f t="shared" si="37"/>
        <v/>
      </c>
      <c r="BB130" s="477">
        <f t="shared" si="37"/>
        <v>2.2204460492503131E-14</v>
      </c>
      <c r="BC130" s="477">
        <f t="shared" si="37"/>
        <v>0.63558425835266164</v>
      </c>
      <c r="BD130" s="477">
        <f t="shared" si="37"/>
        <v>2.2204460492503131E-14</v>
      </c>
      <c r="BE130" s="477">
        <f t="shared" si="37"/>
        <v>1.2009080400664729</v>
      </c>
      <c r="BF130" s="477">
        <f t="shared" si="37"/>
        <v>-0.20873082846876168</v>
      </c>
      <c r="BG130" s="477" t="str">
        <f t="shared" si="37"/>
        <v/>
      </c>
      <c r="BH130" s="477">
        <f t="shared" si="37"/>
        <v>-0.28998718151701519</v>
      </c>
      <c r="BI130" s="477">
        <f t="shared" si="37"/>
        <v>5.9436255979794517E-2</v>
      </c>
      <c r="BJ130" s="477">
        <f t="shared" si="37"/>
        <v>0.70697853784964515</v>
      </c>
      <c r="BK130" s="477">
        <f t="shared" si="37"/>
        <v>0.87684483467613816</v>
      </c>
      <c r="BL130" s="477">
        <f t="shared" si="37"/>
        <v>0</v>
      </c>
      <c r="BM130" s="477">
        <f t="shared" si="37"/>
        <v>0</v>
      </c>
      <c r="BN130" s="477">
        <f t="shared" si="37"/>
        <v>2.2204460492503131E-14</v>
      </c>
      <c r="BO130" s="477">
        <f t="shared" si="37"/>
        <v>1.3215520546469239</v>
      </c>
      <c r="BP130" s="477" t="str">
        <f t="shared" si="37"/>
        <v/>
      </c>
      <c r="BQ130" s="477" t="str">
        <f t="shared" si="37"/>
        <v/>
      </c>
      <c r="BR130" s="477" t="str">
        <f t="shared" si="37"/>
        <v/>
      </c>
      <c r="BS130" s="477" t="str">
        <f t="shared" si="37"/>
        <v/>
      </c>
      <c r="BT130" s="477" t="str">
        <f t="shared" si="37"/>
        <v/>
      </c>
      <c r="BU130" s="477" t="str">
        <f t="shared" si="37"/>
        <v/>
      </c>
      <c r="BW130" s="474" t="str">
        <f>BW18</f>
        <v>1999 q4</v>
      </c>
      <c r="BX130" s="477">
        <f t="shared" ref="BX130:DF137" si="38">IF(BX14&gt;0,(BX18/BX14-1)*100,"")</f>
        <v>1.8465030411412453</v>
      </c>
      <c r="BY130" s="477">
        <f t="shared" si="38"/>
        <v>1.8154255643991091</v>
      </c>
      <c r="BZ130" s="477">
        <f t="shared" si="38"/>
        <v>1.1776927489236533</v>
      </c>
      <c r="CA130" s="477">
        <f t="shared" si="38"/>
        <v>-0.46286148562159068</v>
      </c>
      <c r="CB130" s="477">
        <f t="shared" si="38"/>
        <v>1.4093827056533392</v>
      </c>
      <c r="CC130" s="477">
        <f t="shared" si="38"/>
        <v>1.7014867243730469</v>
      </c>
      <c r="CD130" s="477">
        <f t="shared" si="38"/>
        <v>0.67804265799749075</v>
      </c>
      <c r="CE130" s="477">
        <f t="shared" si="38"/>
        <v>-5.9957615025485467E-2</v>
      </c>
      <c r="CF130" s="477">
        <f t="shared" si="38"/>
        <v>6.1168932759940953</v>
      </c>
      <c r="CG130" s="477" t="str">
        <f t="shared" si="38"/>
        <v/>
      </c>
      <c r="CH130" s="477">
        <f t="shared" si="38"/>
        <v>0.87483707321283077</v>
      </c>
      <c r="CI130" s="477">
        <f t="shared" si="38"/>
        <v>0.7522090666887804</v>
      </c>
      <c r="CJ130" s="477">
        <f t="shared" si="38"/>
        <v>0.99737593623245857</v>
      </c>
      <c r="CK130" s="477">
        <f t="shared" si="38"/>
        <v>-0.23044253991232333</v>
      </c>
      <c r="CL130" s="477">
        <f t="shared" si="38"/>
        <v>0.18964911634071768</v>
      </c>
      <c r="CM130" s="477">
        <f t="shared" si="38"/>
        <v>-1.1732134023101914</v>
      </c>
      <c r="CN130" s="477">
        <f t="shared" si="38"/>
        <v>-1.8169430141801168E-2</v>
      </c>
      <c r="CO130" s="477">
        <f t="shared" si="38"/>
        <v>-1.8169430141801168E-2</v>
      </c>
      <c r="CP130" s="477" t="str">
        <f t="shared" si="38"/>
        <v/>
      </c>
      <c r="CQ130" s="477">
        <f t="shared" si="38"/>
        <v>-0.85498538330119889</v>
      </c>
      <c r="CR130" s="477">
        <f t="shared" si="38"/>
        <v>-0.85498538330119889</v>
      </c>
      <c r="CS130" s="477" t="str">
        <f t="shared" si="38"/>
        <v/>
      </c>
      <c r="CT130" s="477" t="str">
        <f t="shared" si="38"/>
        <v/>
      </c>
      <c r="CU130" s="477">
        <f t="shared" si="38"/>
        <v>-1.2711862875475211</v>
      </c>
      <c r="CV130" s="477">
        <f t="shared" si="38"/>
        <v>-2.0703558831978497</v>
      </c>
      <c r="CW130" s="477">
        <f t="shared" si="38"/>
        <v>-9.7418187301753552</v>
      </c>
      <c r="CX130" s="477" t="str">
        <f t="shared" si="38"/>
        <v/>
      </c>
      <c r="CY130" s="477">
        <f t="shared" si="38"/>
        <v>-0.93328882166983096</v>
      </c>
      <c r="CZ130" s="477">
        <f t="shared" si="38"/>
        <v>-0.56966757321010864</v>
      </c>
      <c r="DA130" s="477">
        <f t="shared" si="38"/>
        <v>4.552901076913507</v>
      </c>
      <c r="DB130" s="477">
        <f t="shared" si="38"/>
        <v>7.8432330453553023</v>
      </c>
      <c r="DC130" s="477">
        <f t="shared" si="38"/>
        <v>0.820528641206697</v>
      </c>
      <c r="DD130" s="477">
        <f t="shared" si="38"/>
        <v>-0.72021904917698443</v>
      </c>
      <c r="DE130" s="477">
        <f t="shared" si="38"/>
        <v>-1.165701295925814</v>
      </c>
      <c r="DF130" s="477">
        <f t="shared" si="38"/>
        <v>0.35511424465872743</v>
      </c>
    </row>
    <row r="131" spans="1:110" x14ac:dyDescent="0.2">
      <c r="A131" s="474" t="str">
        <f t="shared" ref="A131:A188" si="39">A19</f>
        <v>2000 q1</v>
      </c>
      <c r="B131" s="13">
        <f t="shared" si="36"/>
        <v>1.5168354181430033</v>
      </c>
      <c r="C131" s="13">
        <f t="shared" si="36"/>
        <v>1.5126099616510791</v>
      </c>
      <c r="D131" s="13">
        <f t="shared" si="36"/>
        <v>-1.1275542734004773</v>
      </c>
      <c r="E131" s="13">
        <f t="shared" si="36"/>
        <v>0.70478999216050386</v>
      </c>
      <c r="F131" s="13">
        <f t="shared" si="36"/>
        <v>1.0291267100926982</v>
      </c>
      <c r="G131" s="13">
        <f t="shared" si="36"/>
        <v>2.0468219306079005</v>
      </c>
      <c r="H131" s="13">
        <f t="shared" si="36"/>
        <v>1.0570000705024452</v>
      </c>
      <c r="I131" s="13">
        <f t="shared" si="36"/>
        <v>-2.861484645193324</v>
      </c>
      <c r="J131" s="13">
        <f t="shared" si="36"/>
        <v>7.0646272805355848</v>
      </c>
      <c r="K131" s="13">
        <f t="shared" si="36"/>
        <v>1.9236192398940588</v>
      </c>
      <c r="L131" s="13">
        <f t="shared" si="36"/>
        <v>1.1179346420676861</v>
      </c>
      <c r="M131" s="13">
        <f t="shared" si="36"/>
        <v>0.70053627296606802</v>
      </c>
      <c r="N131" s="13">
        <f t="shared" si="36"/>
        <v>1.4503131033498207</v>
      </c>
      <c r="O131" s="13">
        <f t="shared" si="36"/>
        <v>0.86083062835931035</v>
      </c>
      <c r="P131" s="13">
        <f t="shared" si="36"/>
        <v>1.1794355758280251</v>
      </c>
      <c r="Q131" s="13">
        <f t="shared" si="36"/>
        <v>0.18933024649565589</v>
      </c>
      <c r="R131" s="13">
        <f t="shared" si="36"/>
        <v>2.2972075107582368</v>
      </c>
      <c r="S131" s="13">
        <f t="shared" si="36"/>
        <v>2.651845368066974</v>
      </c>
      <c r="T131" s="13">
        <f t="shared" si="36"/>
        <v>1.5422960659797091</v>
      </c>
      <c r="U131" s="13">
        <f t="shared" si="36"/>
        <v>-0.2300561175511473</v>
      </c>
      <c r="V131" s="13">
        <f t="shared" si="36"/>
        <v>-0.5779641626198595</v>
      </c>
      <c r="W131" s="13">
        <f t="shared" si="36"/>
        <v>0</v>
      </c>
      <c r="X131" s="13">
        <f t="shared" si="36"/>
        <v>7.1331986588196727E-2</v>
      </c>
      <c r="Y131" s="13">
        <f t="shared" si="36"/>
        <v>0.13814795806090796</v>
      </c>
      <c r="Z131" s="13">
        <f t="shared" si="36"/>
        <v>-1.5889257967654169</v>
      </c>
      <c r="AA131" s="13">
        <f t="shared" si="36"/>
        <v>-2.9231326803885738</v>
      </c>
      <c r="AB131" s="13">
        <f t="shared" si="36"/>
        <v>-0.49337603669400432</v>
      </c>
      <c r="AC131" s="13">
        <f t="shared" si="36"/>
        <v>-0.25819809340029698</v>
      </c>
      <c r="AD131" s="13">
        <f t="shared" si="36"/>
        <v>1.2185287090560326</v>
      </c>
      <c r="AE131" s="13">
        <f t="shared" si="36"/>
        <v>3.75748851088058</v>
      </c>
      <c r="AF131" s="13">
        <f t="shared" si="36"/>
        <v>6.9046905369562372</v>
      </c>
      <c r="AG131" s="13">
        <f t="shared" si="36"/>
        <v>0.80453522215981899</v>
      </c>
      <c r="AH131" s="13">
        <f t="shared" si="36"/>
        <v>-0.79799023089075494</v>
      </c>
      <c r="AI131" s="13">
        <f t="shared" si="36"/>
        <v>-2.3050820866606592</v>
      </c>
      <c r="AJ131" s="13">
        <f t="shared" si="36"/>
        <v>0.98572921201072194</v>
      </c>
      <c r="AL131" s="474" t="str">
        <f t="shared" ref="AL131:AL188" si="40">AL19</f>
        <v>2000 q1</v>
      </c>
      <c r="AM131" s="13">
        <f t="shared" si="37"/>
        <v>4.9167676222006129E-2</v>
      </c>
      <c r="AN131" s="13">
        <f t="shared" si="37"/>
        <v>-0.6997641529558285</v>
      </c>
      <c r="AO131" s="13">
        <f t="shared" si="37"/>
        <v>-0.93638046398000219</v>
      </c>
      <c r="AP131" s="13" t="str">
        <f t="shared" si="37"/>
        <v/>
      </c>
      <c r="AQ131" s="13">
        <f t="shared" si="37"/>
        <v>-1.6042188357904719</v>
      </c>
      <c r="AR131" s="13">
        <f t="shared" si="37"/>
        <v>2.3480868281754663</v>
      </c>
      <c r="AS131" s="13" t="str">
        <f t="shared" si="37"/>
        <v/>
      </c>
      <c r="AT131" s="13" t="str">
        <f t="shared" si="37"/>
        <v/>
      </c>
      <c r="AU131" s="13" t="str">
        <f t="shared" si="37"/>
        <v/>
      </c>
      <c r="AV131" s="13">
        <f t="shared" si="37"/>
        <v>1.9236192398940588</v>
      </c>
      <c r="AW131" s="13">
        <f t="shared" si="37"/>
        <v>-5.9143741585854892</v>
      </c>
      <c r="AX131" s="13">
        <f t="shared" si="37"/>
        <v>-1.3513513513513598</v>
      </c>
      <c r="AY131" s="13">
        <f t="shared" si="37"/>
        <v>-19.776728654810384</v>
      </c>
      <c r="AZ131" s="13">
        <f t="shared" si="37"/>
        <v>0</v>
      </c>
      <c r="BA131" s="13" t="str">
        <f t="shared" si="37"/>
        <v/>
      </c>
      <c r="BB131" s="13">
        <f t="shared" si="37"/>
        <v>0</v>
      </c>
      <c r="BC131" s="13">
        <f t="shared" si="37"/>
        <v>0.81643910985855772</v>
      </c>
      <c r="BD131" s="13">
        <f t="shared" si="37"/>
        <v>9.9194008562619729E-8</v>
      </c>
      <c r="BE131" s="13">
        <f t="shared" si="37"/>
        <v>1.5422960659797091</v>
      </c>
      <c r="BF131" s="13">
        <f t="shared" si="37"/>
        <v>4.5748577031323734E-2</v>
      </c>
      <c r="BG131" s="13" t="str">
        <f t="shared" si="37"/>
        <v/>
      </c>
      <c r="BH131" s="13">
        <f t="shared" si="37"/>
        <v>0</v>
      </c>
      <c r="BI131" s="13">
        <f t="shared" si="37"/>
        <v>7.1331986588196727E-2</v>
      </c>
      <c r="BJ131" s="13">
        <f t="shared" si="37"/>
        <v>0.9672938566400946</v>
      </c>
      <c r="BK131" s="13">
        <f t="shared" si="37"/>
        <v>2.7202903383178434</v>
      </c>
      <c r="BL131" s="13">
        <f t="shared" si="37"/>
        <v>0</v>
      </c>
      <c r="BM131" s="13">
        <f t="shared" si="37"/>
        <v>-0.49337603669401542</v>
      </c>
      <c r="BN131" s="13">
        <f t="shared" si="37"/>
        <v>0</v>
      </c>
      <c r="BO131" s="13">
        <f t="shared" si="37"/>
        <v>1.6097014350544336</v>
      </c>
      <c r="BP131" s="13" t="str">
        <f t="shared" si="37"/>
        <v/>
      </c>
      <c r="BQ131" s="13" t="str">
        <f t="shared" si="37"/>
        <v/>
      </c>
      <c r="BR131" s="13" t="str">
        <f t="shared" si="37"/>
        <v/>
      </c>
      <c r="BS131" s="13" t="str">
        <f t="shared" si="37"/>
        <v/>
      </c>
      <c r="BT131" s="13" t="str">
        <f t="shared" si="37"/>
        <v/>
      </c>
      <c r="BU131" s="13" t="str">
        <f t="shared" si="37"/>
        <v/>
      </c>
      <c r="BW131" s="474" t="str">
        <f t="shared" ref="BW131:BW188" si="41">BW19</f>
        <v>2000 q1</v>
      </c>
      <c r="BX131" s="13">
        <f t="shared" si="38"/>
        <v>2.0616965091600603</v>
      </c>
      <c r="BY131" s="13">
        <f t="shared" si="38"/>
        <v>2.092446176232432</v>
      </c>
      <c r="BZ131" s="13">
        <f t="shared" si="38"/>
        <v>-1.0114791964034642</v>
      </c>
      <c r="CA131" s="13">
        <f t="shared" si="38"/>
        <v>0.70478999216050386</v>
      </c>
      <c r="CB131" s="13">
        <f t="shared" si="38"/>
        <v>3.1938572716642133</v>
      </c>
      <c r="CC131" s="13">
        <f t="shared" si="38"/>
        <v>1.757969728639508</v>
      </c>
      <c r="CD131" s="13">
        <f t="shared" si="38"/>
        <v>1.0570000705024674</v>
      </c>
      <c r="CE131" s="13">
        <f t="shared" si="38"/>
        <v>-2.861484645193324</v>
      </c>
      <c r="CF131" s="13">
        <f t="shared" si="38"/>
        <v>7.0646272805355848</v>
      </c>
      <c r="CG131" s="13" t="str">
        <f t="shared" si="38"/>
        <v/>
      </c>
      <c r="CH131" s="13">
        <f t="shared" si="38"/>
        <v>1.9095918818050395</v>
      </c>
      <c r="CI131" s="13">
        <f t="shared" si="38"/>
        <v>0.97937322786931791</v>
      </c>
      <c r="CJ131" s="13">
        <f t="shared" si="38"/>
        <v>2.6322889999609078</v>
      </c>
      <c r="CK131" s="13">
        <f t="shared" si="38"/>
        <v>0.89712110326254368</v>
      </c>
      <c r="CL131" s="13">
        <f t="shared" si="38"/>
        <v>1.1794355758280028</v>
      </c>
      <c r="CM131" s="13">
        <f t="shared" si="38"/>
        <v>0.24478808290395726</v>
      </c>
      <c r="CN131" s="13">
        <f t="shared" si="38"/>
        <v>4.2985969923464262</v>
      </c>
      <c r="CO131" s="13">
        <f t="shared" si="38"/>
        <v>4.2985969923464262</v>
      </c>
      <c r="CP131" s="13" t="str">
        <f t="shared" si="38"/>
        <v/>
      </c>
      <c r="CQ131" s="13">
        <f t="shared" si="38"/>
        <v>-0.5779641626198373</v>
      </c>
      <c r="CR131" s="13">
        <f t="shared" si="38"/>
        <v>-0.5779641626198373</v>
      </c>
      <c r="CS131" s="13" t="str">
        <f t="shared" si="38"/>
        <v/>
      </c>
      <c r="CT131" s="13" t="str">
        <f t="shared" si="38"/>
        <v/>
      </c>
      <c r="CU131" s="13">
        <f t="shared" si="38"/>
        <v>-1.2010512130665507</v>
      </c>
      <c r="CV131" s="13">
        <f t="shared" si="38"/>
        <v>-5.7499798719867439</v>
      </c>
      <c r="CW131" s="13">
        <f t="shared" si="38"/>
        <v>-13.262537035717227</v>
      </c>
      <c r="CX131" s="13" t="str">
        <f t="shared" si="38"/>
        <v/>
      </c>
      <c r="CY131" s="13">
        <f t="shared" si="38"/>
        <v>-0.54063158621592278</v>
      </c>
      <c r="CZ131" s="13">
        <f t="shared" si="38"/>
        <v>0.78160625833310071</v>
      </c>
      <c r="DA131" s="13">
        <f t="shared" si="38"/>
        <v>3.75748851088058</v>
      </c>
      <c r="DB131" s="13">
        <f t="shared" si="38"/>
        <v>6.9046905369562595</v>
      </c>
      <c r="DC131" s="13">
        <f t="shared" si="38"/>
        <v>0.80453522215981899</v>
      </c>
      <c r="DD131" s="13">
        <f t="shared" si="38"/>
        <v>-0.79799023089075494</v>
      </c>
      <c r="DE131" s="13">
        <f t="shared" si="38"/>
        <v>-2.3050820866606592</v>
      </c>
      <c r="DF131" s="13">
        <f t="shared" si="38"/>
        <v>0.98572921201072194</v>
      </c>
    </row>
    <row r="132" spans="1:110" x14ac:dyDescent="0.2">
      <c r="A132" s="474" t="str">
        <f t="shared" si="39"/>
        <v>2000 q2</v>
      </c>
      <c r="B132" s="13">
        <f t="shared" si="36"/>
        <v>2.2387182181999643</v>
      </c>
      <c r="C132" s="13">
        <f t="shared" si="36"/>
        <v>0.63943532696966177</v>
      </c>
      <c r="D132" s="13">
        <f t="shared" si="36"/>
        <v>-4.8458077364739616</v>
      </c>
      <c r="E132" s="13">
        <f t="shared" si="36"/>
        <v>-2.1908390664118316</v>
      </c>
      <c r="F132" s="13">
        <f t="shared" si="36"/>
        <v>4.0452348850486652</v>
      </c>
      <c r="G132" s="13">
        <f t="shared" si="36"/>
        <v>1.9569972339530173</v>
      </c>
      <c r="H132" s="13">
        <f t="shared" si="36"/>
        <v>-5.5391459661924269E-2</v>
      </c>
      <c r="I132" s="13">
        <f t="shared" si="36"/>
        <v>-4.5213281302756485</v>
      </c>
      <c r="J132" s="13">
        <f t="shared" si="36"/>
        <v>7.6891868590703627</v>
      </c>
      <c r="K132" s="13">
        <f t="shared" si="36"/>
        <v>-0.48542618464677556</v>
      </c>
      <c r="L132" s="13">
        <f t="shared" si="36"/>
        <v>1.0591795204589083</v>
      </c>
      <c r="M132" s="13">
        <f t="shared" si="36"/>
        <v>0.57394939175703374</v>
      </c>
      <c r="N132" s="13">
        <f t="shared" si="36"/>
        <v>1.3631496711605573</v>
      </c>
      <c r="O132" s="13">
        <f t="shared" si="36"/>
        <v>0.33949616015627182</v>
      </c>
      <c r="P132" s="13">
        <f t="shared" si="36"/>
        <v>1.2220431562234291</v>
      </c>
      <c r="Q132" s="13">
        <f t="shared" si="36"/>
        <v>-1.489786005910787</v>
      </c>
      <c r="R132" s="13">
        <f t="shared" si="36"/>
        <v>1.876507492095425</v>
      </c>
      <c r="S132" s="13">
        <f t="shared" si="36"/>
        <v>2.7148280568615402</v>
      </c>
      <c r="T132" s="13">
        <f t="shared" si="36"/>
        <v>5.214436778033793E-2</v>
      </c>
      <c r="U132" s="13">
        <f t="shared" si="36"/>
        <v>12.532444189766935</v>
      </c>
      <c r="V132" s="13">
        <f t="shared" si="36"/>
        <v>8.9542566288453465</v>
      </c>
      <c r="W132" s="13">
        <f t="shared" si="36"/>
        <v>11.081418899465811</v>
      </c>
      <c r="X132" s="13">
        <f t="shared" si="36"/>
        <v>20.028512456133885</v>
      </c>
      <c r="Y132" s="13">
        <f t="shared" si="36"/>
        <v>1.931088498020439</v>
      </c>
      <c r="Z132" s="13">
        <f t="shared" si="36"/>
        <v>-1.0928104096928459</v>
      </c>
      <c r="AA132" s="13">
        <f t="shared" si="36"/>
        <v>6.6617741275736053</v>
      </c>
      <c r="AB132" s="13">
        <f t="shared" si="36"/>
        <v>-0.49337603669400432</v>
      </c>
      <c r="AC132" s="13">
        <f t="shared" si="36"/>
        <v>0.91470659210792782</v>
      </c>
      <c r="AD132" s="13">
        <f t="shared" si="36"/>
        <v>2.292232039711406</v>
      </c>
      <c r="AE132" s="13">
        <f t="shared" si="36"/>
        <v>3.3715485745321017</v>
      </c>
      <c r="AF132" s="13">
        <f t="shared" si="36"/>
        <v>6.7163014062550763</v>
      </c>
      <c r="AG132" s="13">
        <f t="shared" si="36"/>
        <v>-2.285416857412681E-2</v>
      </c>
      <c r="AH132" s="13">
        <f t="shared" si="36"/>
        <v>-1.1195240042359278</v>
      </c>
      <c r="AI132" s="13">
        <f t="shared" si="36"/>
        <v>-3.0217273689429058</v>
      </c>
      <c r="AJ132" s="13">
        <f t="shared" si="36"/>
        <v>0.40310334782991397</v>
      </c>
      <c r="AL132" s="474" t="str">
        <f t="shared" si="40"/>
        <v>2000 q2</v>
      </c>
      <c r="AM132" s="13">
        <f t="shared" si="37"/>
        <v>5.2594168918656869</v>
      </c>
      <c r="AN132" s="13">
        <f t="shared" si="37"/>
        <v>4.69804300672374</v>
      </c>
      <c r="AO132" s="13">
        <f t="shared" si="37"/>
        <v>-0.18421372655031965</v>
      </c>
      <c r="AP132" s="13" t="str">
        <f t="shared" si="37"/>
        <v/>
      </c>
      <c r="AQ132" s="13">
        <f t="shared" si="37"/>
        <v>9.9021798788614834</v>
      </c>
      <c r="AR132" s="13">
        <f t="shared" si="37"/>
        <v>4.3562502473370124</v>
      </c>
      <c r="AS132" s="13" t="str">
        <f t="shared" si="37"/>
        <v/>
      </c>
      <c r="AT132" s="13" t="str">
        <f t="shared" si="37"/>
        <v/>
      </c>
      <c r="AU132" s="13" t="str">
        <f t="shared" si="37"/>
        <v/>
      </c>
      <c r="AV132" s="13">
        <f t="shared" si="37"/>
        <v>-0.48542618464679776</v>
      </c>
      <c r="AW132" s="13">
        <f t="shared" si="37"/>
        <v>-7.3711422492706795</v>
      </c>
      <c r="AX132" s="13">
        <f t="shared" si="37"/>
        <v>0</v>
      </c>
      <c r="AY132" s="13">
        <f t="shared" si="37"/>
        <v>-26.701621546219968</v>
      </c>
      <c r="AZ132" s="13">
        <f t="shared" si="37"/>
        <v>0</v>
      </c>
      <c r="BA132" s="13" t="str">
        <f t="shared" si="37"/>
        <v/>
      </c>
      <c r="BB132" s="13">
        <f t="shared" si="37"/>
        <v>0</v>
      </c>
      <c r="BC132" s="13">
        <f t="shared" si="37"/>
        <v>2.8351417955407854E-2</v>
      </c>
      <c r="BD132" s="13">
        <f t="shared" si="37"/>
        <v>9.9194008562619729E-8</v>
      </c>
      <c r="BE132" s="13">
        <f t="shared" si="37"/>
        <v>5.214436778033793E-2</v>
      </c>
      <c r="BF132" s="13">
        <f t="shared" si="37"/>
        <v>13.192227494268671</v>
      </c>
      <c r="BG132" s="13" t="str">
        <f t="shared" si="37"/>
        <v/>
      </c>
      <c r="BH132" s="13">
        <f t="shared" si="37"/>
        <v>11.081418899465856</v>
      </c>
      <c r="BI132" s="13">
        <f t="shared" si="37"/>
        <v>20.028512456133885</v>
      </c>
      <c r="BJ132" s="13">
        <f t="shared" si="37"/>
        <v>2.0883588969416333</v>
      </c>
      <c r="BK132" s="13">
        <f t="shared" si="37"/>
        <v>3.0589017689103049</v>
      </c>
      <c r="BL132" s="13">
        <f t="shared" si="37"/>
        <v>9.2915213981050506</v>
      </c>
      <c r="BM132" s="13">
        <f t="shared" si="37"/>
        <v>-0.49337603669401542</v>
      </c>
      <c r="BN132" s="13">
        <f t="shared" si="37"/>
        <v>0</v>
      </c>
      <c r="BO132" s="13">
        <f t="shared" si="37"/>
        <v>1.6076605183374948</v>
      </c>
      <c r="BP132" s="13" t="str">
        <f t="shared" si="37"/>
        <v/>
      </c>
      <c r="BQ132" s="13" t="str">
        <f t="shared" si="37"/>
        <v/>
      </c>
      <c r="BR132" s="13" t="str">
        <f t="shared" si="37"/>
        <v/>
      </c>
      <c r="BS132" s="13" t="str">
        <f t="shared" si="37"/>
        <v/>
      </c>
      <c r="BT132" s="13" t="str">
        <f t="shared" si="37"/>
        <v/>
      </c>
      <c r="BU132" s="13" t="str">
        <f t="shared" si="37"/>
        <v/>
      </c>
      <c r="BW132" s="474" t="str">
        <f t="shared" si="41"/>
        <v>2000 q2</v>
      </c>
      <c r="BX132" s="13">
        <f t="shared" si="38"/>
        <v>1.1944322069487701</v>
      </c>
      <c r="BY132" s="13">
        <f t="shared" si="38"/>
        <v>-0.52325627507497918</v>
      </c>
      <c r="BZ132" s="13">
        <f t="shared" si="38"/>
        <v>-6.8184994093762441</v>
      </c>
      <c r="CA132" s="13">
        <f t="shared" si="38"/>
        <v>-2.1908390664118094</v>
      </c>
      <c r="CB132" s="13">
        <f t="shared" si="38"/>
        <v>-8.5247181584025E-2</v>
      </c>
      <c r="CC132" s="13">
        <f t="shared" si="38"/>
        <v>0.10187129558929531</v>
      </c>
      <c r="CD132" s="13">
        <f t="shared" si="38"/>
        <v>-5.5391459661924269E-2</v>
      </c>
      <c r="CE132" s="13">
        <f t="shared" si="38"/>
        <v>-4.5213281302756485</v>
      </c>
      <c r="CF132" s="13">
        <f t="shared" si="38"/>
        <v>7.6891868590703627</v>
      </c>
      <c r="CG132" s="13" t="str">
        <f t="shared" si="38"/>
        <v/>
      </c>
      <c r="CH132" s="13">
        <f t="shared" si="38"/>
        <v>2.0671143162692251</v>
      </c>
      <c r="CI132" s="13">
        <f t="shared" si="38"/>
        <v>0.64825454898451706</v>
      </c>
      <c r="CJ132" s="13">
        <f t="shared" si="38"/>
        <v>3.1085796949091193</v>
      </c>
      <c r="CK132" s="13">
        <f t="shared" si="38"/>
        <v>0.35660293378019237</v>
      </c>
      <c r="CL132" s="13">
        <f t="shared" si="38"/>
        <v>1.2220431562234069</v>
      </c>
      <c r="CM132" s="13">
        <f t="shared" si="38"/>
        <v>-1.6208722273327925</v>
      </c>
      <c r="CN132" s="13">
        <f t="shared" si="38"/>
        <v>4.4133165152458131</v>
      </c>
      <c r="CO132" s="13">
        <f t="shared" si="38"/>
        <v>4.4133165152458131</v>
      </c>
      <c r="CP132" s="13" t="str">
        <f t="shared" si="38"/>
        <v/>
      </c>
      <c r="CQ132" s="13">
        <f t="shared" si="38"/>
        <v>8.9542566288453465</v>
      </c>
      <c r="CR132" s="13">
        <f t="shared" si="38"/>
        <v>8.9542566288453465</v>
      </c>
      <c r="CS132" s="13" t="str">
        <f t="shared" si="38"/>
        <v/>
      </c>
      <c r="CT132" s="13" t="str">
        <f t="shared" si="38"/>
        <v/>
      </c>
      <c r="CU132" s="13">
        <f t="shared" si="38"/>
        <v>1.3918089316874882</v>
      </c>
      <c r="CV132" s="13">
        <f t="shared" si="38"/>
        <v>-5.1417895902048594</v>
      </c>
      <c r="CW132" s="13">
        <f t="shared" si="38"/>
        <v>-3.0430564402316618</v>
      </c>
      <c r="CX132" s="13" t="str">
        <f t="shared" si="38"/>
        <v/>
      </c>
      <c r="CY132" s="13">
        <f t="shared" si="38"/>
        <v>1.9209382416530918</v>
      </c>
      <c r="CZ132" s="13">
        <f t="shared" si="38"/>
        <v>3.3639913980886726</v>
      </c>
      <c r="DA132" s="13">
        <f t="shared" si="38"/>
        <v>3.3715485745320795</v>
      </c>
      <c r="DB132" s="13">
        <f t="shared" si="38"/>
        <v>6.7163014062550763</v>
      </c>
      <c r="DC132" s="13">
        <f t="shared" si="38"/>
        <v>-2.2854168574137912E-2</v>
      </c>
      <c r="DD132" s="13">
        <f t="shared" si="38"/>
        <v>-1.1195240042359611</v>
      </c>
      <c r="DE132" s="13">
        <f t="shared" si="38"/>
        <v>-3.0217273689429169</v>
      </c>
      <c r="DF132" s="13">
        <f t="shared" si="38"/>
        <v>0.40310334782991397</v>
      </c>
    </row>
    <row r="133" spans="1:110" x14ac:dyDescent="0.2">
      <c r="A133" s="474" t="str">
        <f t="shared" si="39"/>
        <v>2000 q3</v>
      </c>
      <c r="B133" s="13">
        <f t="shared" si="36"/>
        <v>2.2167275709551459</v>
      </c>
      <c r="C133" s="13">
        <f t="shared" si="36"/>
        <v>0.6641990243328566</v>
      </c>
      <c r="D133" s="13">
        <f t="shared" si="36"/>
        <v>-2.0636374411869052</v>
      </c>
      <c r="E133" s="13">
        <f t="shared" si="36"/>
        <v>-4.7734928064786626</v>
      </c>
      <c r="F133" s="13">
        <f t="shared" si="36"/>
        <v>5.8273482974303015</v>
      </c>
      <c r="G133" s="13">
        <f t="shared" si="36"/>
        <v>2.7359598923377693</v>
      </c>
      <c r="H133" s="13">
        <f t="shared" si="36"/>
        <v>0.58521975118634995</v>
      </c>
      <c r="I133" s="13">
        <f t="shared" si="36"/>
        <v>-4.3168823370007718</v>
      </c>
      <c r="J133" s="13">
        <f t="shared" si="36"/>
        <v>5.1555540059566418</v>
      </c>
      <c r="K133" s="13">
        <f t="shared" si="36"/>
        <v>-3.5301850767944898</v>
      </c>
      <c r="L133" s="13">
        <f t="shared" si="36"/>
        <v>2.1809853719650496</v>
      </c>
      <c r="M133" s="13">
        <f t="shared" si="36"/>
        <v>5.2459295939422113E-2</v>
      </c>
      <c r="N133" s="13">
        <f t="shared" si="36"/>
        <v>3.7715151783306977</v>
      </c>
      <c r="O133" s="13">
        <f t="shared" si="36"/>
        <v>-2.7110620034408561</v>
      </c>
      <c r="P133" s="13">
        <f t="shared" si="36"/>
        <v>2.1694218038945001</v>
      </c>
      <c r="Q133" s="13">
        <f t="shared" si="36"/>
        <v>-12.044252004568223</v>
      </c>
      <c r="R133" s="13">
        <f t="shared" si="36"/>
        <v>-0.408483093212475</v>
      </c>
      <c r="S133" s="13">
        <f t="shared" si="36"/>
        <v>-0.59036934617895387</v>
      </c>
      <c r="T133" s="13">
        <f t="shared" si="36"/>
        <v>3.6174256993426468E-3</v>
      </c>
      <c r="U133" s="13">
        <f t="shared" si="36"/>
        <v>14.832543472285442</v>
      </c>
      <c r="V133" s="13">
        <f t="shared" si="36"/>
        <v>11.820128590396539</v>
      </c>
      <c r="W133" s="13">
        <f t="shared" si="36"/>
        <v>13.054195754598631</v>
      </c>
      <c r="X133" s="13">
        <f t="shared" si="36"/>
        <v>20.028512456133885</v>
      </c>
      <c r="Y133" s="13">
        <f t="shared" si="36"/>
        <v>7.5544673594168277</v>
      </c>
      <c r="Z133" s="13">
        <f t="shared" si="36"/>
        <v>-0.39480257992104972</v>
      </c>
      <c r="AA133" s="13">
        <f t="shared" si="36"/>
        <v>59.079684832401533</v>
      </c>
      <c r="AB133" s="13">
        <f t="shared" si="36"/>
        <v>-3.1166432114030473</v>
      </c>
      <c r="AC133" s="13">
        <f t="shared" si="36"/>
        <v>-0.12014040548764537</v>
      </c>
      <c r="AD133" s="13">
        <f t="shared" si="36"/>
        <v>1.5719260379396083</v>
      </c>
      <c r="AE133" s="13">
        <f t="shared" si="36"/>
        <v>-2.6894214293354368</v>
      </c>
      <c r="AF133" s="13">
        <f t="shared" si="36"/>
        <v>-2.8072158329160768</v>
      </c>
      <c r="AG133" s="13">
        <f t="shared" si="36"/>
        <v>-0.20366332376305918</v>
      </c>
      <c r="AH133" s="13">
        <f t="shared" si="36"/>
        <v>-0.40121840097301353</v>
      </c>
      <c r="AI133" s="13">
        <f t="shared" si="36"/>
        <v>-3.7418535265138941</v>
      </c>
      <c r="AJ133" s="13">
        <f t="shared" si="36"/>
        <v>-0.14956392157015053</v>
      </c>
      <c r="AL133" s="474" t="str">
        <f t="shared" si="40"/>
        <v>2000 q3</v>
      </c>
      <c r="AM133" s="13">
        <f t="shared" si="37"/>
        <v>9.4742515249829129</v>
      </c>
      <c r="AN133" s="13">
        <f t="shared" si="37"/>
        <v>4.2169890491649431</v>
      </c>
      <c r="AO133" s="13">
        <f t="shared" si="37"/>
        <v>-0.15429246374057959</v>
      </c>
      <c r="AP133" s="13" t="str">
        <f t="shared" si="37"/>
        <v/>
      </c>
      <c r="AQ133" s="13">
        <f t="shared" si="37"/>
        <v>9.3804473657214125</v>
      </c>
      <c r="AR133" s="13">
        <f t="shared" si="37"/>
        <v>4.0362743158280701</v>
      </c>
      <c r="AS133" s="13" t="str">
        <f t="shared" si="37"/>
        <v/>
      </c>
      <c r="AT133" s="13" t="str">
        <f t="shared" si="37"/>
        <v/>
      </c>
      <c r="AU133" s="13" t="str">
        <f t="shared" si="37"/>
        <v/>
      </c>
      <c r="AV133" s="13">
        <f t="shared" si="37"/>
        <v>-3.5301850767944898</v>
      </c>
      <c r="AW133" s="13">
        <f t="shared" si="37"/>
        <v>-2.3712249718783385</v>
      </c>
      <c r="AX133" s="13">
        <f t="shared" si="37"/>
        <v>1.0273972602739656</v>
      </c>
      <c r="AY133" s="13">
        <f t="shared" si="37"/>
        <v>-10.158124540046787</v>
      </c>
      <c r="AZ133" s="13">
        <f t="shared" si="37"/>
        <v>0</v>
      </c>
      <c r="BA133" s="13" t="str">
        <f t="shared" si="37"/>
        <v/>
      </c>
      <c r="BB133" s="13">
        <f t="shared" si="37"/>
        <v>0</v>
      </c>
      <c r="BC133" s="13">
        <f t="shared" si="37"/>
        <v>1.9663072670317305E-3</v>
      </c>
      <c r="BD133" s="13">
        <f t="shared" si="37"/>
        <v>-2.8190783041281975E-10</v>
      </c>
      <c r="BE133" s="13">
        <f t="shared" si="37"/>
        <v>3.6174256993648513E-3</v>
      </c>
      <c r="BF133" s="13">
        <f t="shared" si="37"/>
        <v>14.89688692897122</v>
      </c>
      <c r="BG133" s="13" t="str">
        <f t="shared" si="37"/>
        <v/>
      </c>
      <c r="BH133" s="13">
        <f t="shared" si="37"/>
        <v>13.054195754598652</v>
      </c>
      <c r="BI133" s="13">
        <f t="shared" si="37"/>
        <v>20.028512456133885</v>
      </c>
      <c r="BJ133" s="13">
        <f t="shared" si="37"/>
        <v>12.410405081667442</v>
      </c>
      <c r="BK133" s="13">
        <f t="shared" si="37"/>
        <v>7.0406329359379738</v>
      </c>
      <c r="BL133" s="13">
        <f t="shared" si="37"/>
        <v>72.922320452745765</v>
      </c>
      <c r="BM133" s="13">
        <f t="shared" si="37"/>
        <v>-3.1166432114030362</v>
      </c>
      <c r="BN133" s="13">
        <f t="shared" si="37"/>
        <v>0</v>
      </c>
      <c r="BO133" s="13">
        <f t="shared" si="37"/>
        <v>1.3123197273059883</v>
      </c>
      <c r="BP133" s="13" t="str">
        <f t="shared" si="37"/>
        <v/>
      </c>
      <c r="BQ133" s="13" t="str">
        <f t="shared" si="37"/>
        <v/>
      </c>
      <c r="BR133" s="13" t="str">
        <f t="shared" si="37"/>
        <v/>
      </c>
      <c r="BS133" s="13" t="str">
        <f t="shared" si="37"/>
        <v/>
      </c>
      <c r="BT133" s="13" t="str">
        <f t="shared" si="37"/>
        <v/>
      </c>
      <c r="BU133" s="13" t="str">
        <f t="shared" si="37"/>
        <v/>
      </c>
      <c r="BW133" s="474" t="str">
        <f t="shared" si="41"/>
        <v>2000 q3</v>
      </c>
      <c r="BX133" s="13">
        <f t="shared" si="38"/>
        <v>-0.35725919860934985</v>
      </c>
      <c r="BY133" s="13">
        <f t="shared" si="38"/>
        <v>-0.36564759280666159</v>
      </c>
      <c r="BZ133" s="13">
        <f t="shared" si="38"/>
        <v>-2.7880862797571071</v>
      </c>
      <c r="CA133" s="13">
        <f t="shared" si="38"/>
        <v>-4.7734928064786626</v>
      </c>
      <c r="CB133" s="13">
        <f t="shared" si="38"/>
        <v>3.4299388553134857</v>
      </c>
      <c r="CC133" s="13">
        <f t="shared" si="38"/>
        <v>1.7029852586055272</v>
      </c>
      <c r="CD133" s="13">
        <f t="shared" si="38"/>
        <v>0.58521975118637215</v>
      </c>
      <c r="CE133" s="13">
        <f t="shared" si="38"/>
        <v>-4.3168823370007603</v>
      </c>
      <c r="CF133" s="13">
        <f t="shared" si="38"/>
        <v>5.1555540059566418</v>
      </c>
      <c r="CG133" s="13" t="str">
        <f t="shared" si="38"/>
        <v/>
      </c>
      <c r="CH133" s="13">
        <f t="shared" si="38"/>
        <v>2.7416524428125699</v>
      </c>
      <c r="CI133" s="13">
        <f t="shared" si="38"/>
        <v>-7.8063235129743891E-2</v>
      </c>
      <c r="CJ133" s="13">
        <f t="shared" si="38"/>
        <v>4.8212448932634322</v>
      </c>
      <c r="CK133" s="13">
        <f t="shared" si="38"/>
        <v>-2.8112356812824091</v>
      </c>
      <c r="CL133" s="13">
        <f t="shared" si="38"/>
        <v>2.1694218038944779</v>
      </c>
      <c r="CM133" s="13">
        <f t="shared" si="38"/>
        <v>-13.465843028936209</v>
      </c>
      <c r="CN133" s="13">
        <f t="shared" si="38"/>
        <v>-0.92913423791060046</v>
      </c>
      <c r="CO133" s="13">
        <f t="shared" si="38"/>
        <v>-0.92913423791060046</v>
      </c>
      <c r="CP133" s="13" t="str">
        <f t="shared" si="38"/>
        <v/>
      </c>
      <c r="CQ133" s="13">
        <f t="shared" si="38"/>
        <v>11.820128590396495</v>
      </c>
      <c r="CR133" s="13">
        <f t="shared" si="38"/>
        <v>11.820128590396495</v>
      </c>
      <c r="CS133" s="13" t="str">
        <f t="shared" si="38"/>
        <v/>
      </c>
      <c r="CT133" s="13" t="str">
        <f t="shared" si="38"/>
        <v/>
      </c>
      <c r="CU133" s="13">
        <f t="shared" si="38"/>
        <v>4.9948380416164895E-4</v>
      </c>
      <c r="CV133" s="13">
        <f t="shared" si="38"/>
        <v>-7.6214216152689973</v>
      </c>
      <c r="CW133" s="13">
        <f t="shared" si="38"/>
        <v>-3.380265266326532</v>
      </c>
      <c r="CX133" s="13" t="str">
        <f t="shared" si="38"/>
        <v/>
      </c>
      <c r="CY133" s="13">
        <f t="shared" si="38"/>
        <v>-0.37454361982165452</v>
      </c>
      <c r="CZ133" s="13">
        <f t="shared" si="38"/>
        <v>2.2871016831995439</v>
      </c>
      <c r="DA133" s="13">
        <f t="shared" si="38"/>
        <v>-2.6894214293354368</v>
      </c>
      <c r="DB133" s="13">
        <f t="shared" si="38"/>
        <v>-2.8072158329160768</v>
      </c>
      <c r="DC133" s="13">
        <f t="shared" si="38"/>
        <v>-0.20366332376303697</v>
      </c>
      <c r="DD133" s="13">
        <f t="shared" si="38"/>
        <v>-0.40121840097299133</v>
      </c>
      <c r="DE133" s="13">
        <f t="shared" si="38"/>
        <v>-3.7418535265139052</v>
      </c>
      <c r="DF133" s="13">
        <f t="shared" si="38"/>
        <v>-0.14956392157015053</v>
      </c>
    </row>
    <row r="134" spans="1:110" x14ac:dyDescent="0.2">
      <c r="A134" s="474" t="str">
        <f t="shared" si="39"/>
        <v>2000 q4</v>
      </c>
      <c r="B134" s="13">
        <f t="shared" si="36"/>
        <v>2.6746059242548359</v>
      </c>
      <c r="C134" s="13">
        <f t="shared" si="36"/>
        <v>0.41043817295549623</v>
      </c>
      <c r="D134" s="13">
        <f t="shared" si="36"/>
        <v>-3.8466943950663302</v>
      </c>
      <c r="E134" s="13">
        <f t="shared" si="36"/>
        <v>-1.8728117018103396</v>
      </c>
      <c r="F134" s="13">
        <f t="shared" si="36"/>
        <v>6.0821702318013537</v>
      </c>
      <c r="G134" s="13">
        <f t="shared" si="36"/>
        <v>3.0146032526633393</v>
      </c>
      <c r="H134" s="13">
        <f t="shared" si="36"/>
        <v>0.61076559003006015</v>
      </c>
      <c r="I134" s="13">
        <f t="shared" si="36"/>
        <v>-1.6372412765290001</v>
      </c>
      <c r="J134" s="13">
        <f t="shared" si="36"/>
        <v>1.2132843966463636</v>
      </c>
      <c r="K134" s="13">
        <f t="shared" si="36"/>
        <v>-3.3720027543180042</v>
      </c>
      <c r="L134" s="13">
        <f t="shared" si="36"/>
        <v>4.2719125501461841</v>
      </c>
      <c r="M134" s="13">
        <f t="shared" si="36"/>
        <v>1.7031491098953966</v>
      </c>
      <c r="N134" s="13">
        <f t="shared" si="36"/>
        <v>6.1974435119019011</v>
      </c>
      <c r="O134" s="13">
        <f t="shared" si="36"/>
        <v>-2.2620632571270782</v>
      </c>
      <c r="P134" s="13">
        <f t="shared" si="36"/>
        <v>1.5936986243451523</v>
      </c>
      <c r="Q134" s="13">
        <f t="shared" si="36"/>
        <v>-9.7916283846463674</v>
      </c>
      <c r="R134" s="13">
        <f t="shared" si="36"/>
        <v>0.29523103199469158</v>
      </c>
      <c r="S134" s="13">
        <f t="shared" si="36"/>
        <v>-1.6135995408095294E-2</v>
      </c>
      <c r="T134" s="13">
        <f t="shared" si="36"/>
        <v>0.96663310368285682</v>
      </c>
      <c r="U134" s="13">
        <f t="shared" si="36"/>
        <v>13.645903156497784</v>
      </c>
      <c r="V134" s="13">
        <f t="shared" si="36"/>
        <v>11.299228299444719</v>
      </c>
      <c r="W134" s="13">
        <f t="shared" si="36"/>
        <v>11.589666467536075</v>
      </c>
      <c r="X134" s="13">
        <f t="shared" si="36"/>
        <v>20.028512456133885</v>
      </c>
      <c r="Y134" s="13">
        <f t="shared" si="36"/>
        <v>9.101610184399366</v>
      </c>
      <c r="Z134" s="13">
        <f t="shared" si="36"/>
        <v>0.88282923206219888</v>
      </c>
      <c r="AA134" s="13">
        <f t="shared" si="36"/>
        <v>59.444923210184662</v>
      </c>
      <c r="AB134" s="13">
        <f t="shared" si="36"/>
        <v>-2.1181273837193593</v>
      </c>
      <c r="AC134" s="13">
        <f t="shared" si="36"/>
        <v>0.49035174468952114</v>
      </c>
      <c r="AD134" s="13">
        <f t="shared" si="36"/>
        <v>3.6049280286245766</v>
      </c>
      <c r="AE134" s="13">
        <f t="shared" si="36"/>
        <v>-1.9026438692952841</v>
      </c>
      <c r="AF134" s="13">
        <f t="shared" si="36"/>
        <v>-2.1959776708958101</v>
      </c>
      <c r="AG134" s="13">
        <f t="shared" si="36"/>
        <v>0.1452342076012636</v>
      </c>
      <c r="AH134" s="13">
        <f t="shared" si="36"/>
        <v>0.85118841898224051</v>
      </c>
      <c r="AI134" s="13">
        <f t="shared" si="36"/>
        <v>-2.5743195013040232</v>
      </c>
      <c r="AJ134" s="13">
        <f t="shared" si="36"/>
        <v>0.54332825092322512</v>
      </c>
      <c r="AL134" s="474" t="str">
        <f t="shared" si="40"/>
        <v>2000 q4</v>
      </c>
      <c r="AM134" s="13">
        <f t="shared" si="37"/>
        <v>10.157642303017965</v>
      </c>
      <c r="AN134" s="13">
        <f t="shared" si="37"/>
        <v>5.722422392644555</v>
      </c>
      <c r="AO134" s="13">
        <f t="shared" si="37"/>
        <v>0.58289730827603137</v>
      </c>
      <c r="AP134" s="13" t="str">
        <f t="shared" si="37"/>
        <v/>
      </c>
      <c r="AQ134" s="13">
        <f t="shared" si="37"/>
        <v>12.418942167536319</v>
      </c>
      <c r="AR134" s="13">
        <f t="shared" si="37"/>
        <v>3.7158568719473761</v>
      </c>
      <c r="AS134" s="13" t="str">
        <f t="shared" si="37"/>
        <v/>
      </c>
      <c r="AT134" s="13" t="str">
        <f t="shared" si="37"/>
        <v/>
      </c>
      <c r="AU134" s="13" t="str">
        <f t="shared" si="37"/>
        <v/>
      </c>
      <c r="AV134" s="13">
        <f t="shared" si="37"/>
        <v>-3.3720027543180375</v>
      </c>
      <c r="AW134" s="13">
        <f t="shared" si="37"/>
        <v>0.25829824193634998</v>
      </c>
      <c r="AX134" s="13">
        <f t="shared" si="37"/>
        <v>1.0273972602739656</v>
      </c>
      <c r="AY134" s="13">
        <f t="shared" si="37"/>
        <v>-0.34982767952115301</v>
      </c>
      <c r="AZ134" s="13">
        <f t="shared" si="37"/>
        <v>1.1704453976707274</v>
      </c>
      <c r="BA134" s="13" t="str">
        <f t="shared" si="37"/>
        <v/>
      </c>
      <c r="BB134" s="13">
        <f t="shared" si="37"/>
        <v>1.1704453976707274</v>
      </c>
      <c r="BC134" s="13">
        <f t="shared" si="37"/>
        <v>0.84079018159282093</v>
      </c>
      <c r="BD134" s="13">
        <f t="shared" si="37"/>
        <v>0.70811051992945018</v>
      </c>
      <c r="BE134" s="13">
        <f t="shared" si="37"/>
        <v>0.96663310368285682</v>
      </c>
      <c r="BF134" s="13">
        <f t="shared" si="37"/>
        <v>13.624356476386822</v>
      </c>
      <c r="BG134" s="13" t="str">
        <f t="shared" si="37"/>
        <v/>
      </c>
      <c r="BH134" s="13">
        <f t="shared" si="37"/>
        <v>11.589666467536098</v>
      </c>
      <c r="BI134" s="13">
        <f t="shared" si="37"/>
        <v>20.028512456133885</v>
      </c>
      <c r="BJ134" s="13">
        <f t="shared" si="37"/>
        <v>13.353658061150654</v>
      </c>
      <c r="BK134" s="13">
        <f t="shared" si="37"/>
        <v>7.8271224852570542</v>
      </c>
      <c r="BL134" s="13">
        <f t="shared" si="37"/>
        <v>72.922320452745765</v>
      </c>
      <c r="BM134" s="13">
        <f t="shared" si="37"/>
        <v>-2.1181273837193371</v>
      </c>
      <c r="BN134" s="13">
        <f t="shared" si="37"/>
        <v>0.88571963748571569</v>
      </c>
      <c r="BO134" s="13">
        <f t="shared" si="37"/>
        <v>2.1523263004201487</v>
      </c>
      <c r="BP134" s="13" t="str">
        <f t="shared" si="37"/>
        <v/>
      </c>
      <c r="BQ134" s="13" t="str">
        <f t="shared" si="37"/>
        <v/>
      </c>
      <c r="BR134" s="13" t="str">
        <f t="shared" si="37"/>
        <v/>
      </c>
      <c r="BS134" s="13" t="str">
        <f t="shared" si="37"/>
        <v/>
      </c>
      <c r="BT134" s="13" t="str">
        <f t="shared" si="37"/>
        <v/>
      </c>
      <c r="BU134" s="13" t="str">
        <f t="shared" si="37"/>
        <v/>
      </c>
      <c r="BW134" s="474" t="str">
        <f t="shared" si="41"/>
        <v>2000 q4</v>
      </c>
      <c r="BX134" s="13">
        <f t="shared" si="38"/>
        <v>2.9830495404659096E-2</v>
      </c>
      <c r="BY134" s="13">
        <f t="shared" si="38"/>
        <v>-1.0068653653711346</v>
      </c>
      <c r="BZ134" s="13">
        <f t="shared" si="38"/>
        <v>-5.9512630252523513</v>
      </c>
      <c r="CA134" s="13">
        <f t="shared" si="38"/>
        <v>-1.8728117018103729</v>
      </c>
      <c r="CB134" s="13">
        <f t="shared" si="38"/>
        <v>2.0231137949389799</v>
      </c>
      <c r="CC134" s="13">
        <f t="shared" si="38"/>
        <v>2.4744929381683711</v>
      </c>
      <c r="CD134" s="13">
        <f t="shared" si="38"/>
        <v>0.61076559003006015</v>
      </c>
      <c r="CE134" s="13">
        <f t="shared" si="38"/>
        <v>-1.6372412765290112</v>
      </c>
      <c r="CF134" s="13">
        <f t="shared" si="38"/>
        <v>1.2132843966463414</v>
      </c>
      <c r="CG134" s="13" t="str">
        <f t="shared" si="38"/>
        <v/>
      </c>
      <c r="CH134" s="13">
        <f t="shared" si="38"/>
        <v>4.7806361839936695</v>
      </c>
      <c r="CI134" s="13">
        <f t="shared" si="38"/>
        <v>1.7896512408727583</v>
      </c>
      <c r="CJ134" s="13">
        <f t="shared" si="38"/>
        <v>6.9899310213011656</v>
      </c>
      <c r="CK134" s="13">
        <f t="shared" si="38"/>
        <v>-2.3857884459005829</v>
      </c>
      <c r="CL134" s="13">
        <f t="shared" si="38"/>
        <v>1.5936986243451523</v>
      </c>
      <c r="CM134" s="13">
        <f t="shared" si="38"/>
        <v>-11.08895239627029</v>
      </c>
      <c r="CN134" s="13">
        <f t="shared" si="38"/>
        <v>-0.42691345983270068</v>
      </c>
      <c r="CO134" s="13">
        <f t="shared" si="38"/>
        <v>-0.42691345983270068</v>
      </c>
      <c r="CP134" s="13" t="str">
        <f t="shared" si="38"/>
        <v/>
      </c>
      <c r="CQ134" s="13">
        <f t="shared" si="38"/>
        <v>11.299228299444719</v>
      </c>
      <c r="CR134" s="13">
        <f t="shared" si="38"/>
        <v>11.299228299444719</v>
      </c>
      <c r="CS134" s="13" t="str">
        <f t="shared" si="38"/>
        <v/>
      </c>
      <c r="CT134" s="13" t="str">
        <f t="shared" si="38"/>
        <v/>
      </c>
      <c r="CU134" s="13">
        <f t="shared" si="38"/>
        <v>2.4362419788596323</v>
      </c>
      <c r="CV134" s="13">
        <f t="shared" si="38"/>
        <v>-6.0795059807820735</v>
      </c>
      <c r="CW134" s="13">
        <f t="shared" si="38"/>
        <v>-2.2933543842579507</v>
      </c>
      <c r="CX134" s="13" t="str">
        <f t="shared" si="38"/>
        <v/>
      </c>
      <c r="CY134" s="13">
        <f t="shared" si="38"/>
        <v>-8.4061149104641686E-2</v>
      </c>
      <c r="CZ134" s="13">
        <f t="shared" si="38"/>
        <v>5.8647270824743858</v>
      </c>
      <c r="DA134" s="13">
        <f t="shared" si="38"/>
        <v>-1.9026438692952952</v>
      </c>
      <c r="DB134" s="13">
        <f t="shared" si="38"/>
        <v>-2.1959776708958101</v>
      </c>
      <c r="DC134" s="13">
        <f t="shared" si="38"/>
        <v>0.1452342076012636</v>
      </c>
      <c r="DD134" s="13">
        <f t="shared" si="38"/>
        <v>0.85118841898221831</v>
      </c>
      <c r="DE134" s="13">
        <f t="shared" si="38"/>
        <v>-2.5743195013040232</v>
      </c>
      <c r="DF134" s="13">
        <f t="shared" si="38"/>
        <v>0.54332825092322512</v>
      </c>
    </row>
    <row r="135" spans="1:110" x14ac:dyDescent="0.2">
      <c r="A135" s="474" t="str">
        <f t="shared" si="39"/>
        <v>2001 q1</v>
      </c>
      <c r="B135" s="13">
        <f t="shared" si="36"/>
        <v>2.0483725176905443</v>
      </c>
      <c r="C135" s="13">
        <f t="shared" si="36"/>
        <v>-0.17281850155211886</v>
      </c>
      <c r="D135" s="13">
        <f t="shared" si="36"/>
        <v>-3.5043627678961631</v>
      </c>
      <c r="E135" s="13">
        <f t="shared" si="36"/>
        <v>-4.0114766149289549</v>
      </c>
      <c r="F135" s="13">
        <f t="shared" si="36"/>
        <v>5.2728444458434387</v>
      </c>
      <c r="G135" s="13">
        <f t="shared" si="36"/>
        <v>2.4739792775666292</v>
      </c>
      <c r="H135" s="13">
        <f t="shared" si="36"/>
        <v>0.69962014572022557</v>
      </c>
      <c r="I135" s="13">
        <f t="shared" si="36"/>
        <v>0.27109197227008774</v>
      </c>
      <c r="J135" s="13">
        <f t="shared" si="36"/>
        <v>0.8981862850119704</v>
      </c>
      <c r="K135" s="13">
        <f t="shared" si="36"/>
        <v>-2.3378263179754111</v>
      </c>
      <c r="L135" s="13">
        <f t="shared" si="36"/>
        <v>3.490367646227388</v>
      </c>
      <c r="M135" s="13">
        <f t="shared" si="36"/>
        <v>0.71451552500474413</v>
      </c>
      <c r="N135" s="13">
        <f t="shared" si="36"/>
        <v>5.7798656011907257</v>
      </c>
      <c r="O135" s="13">
        <f t="shared" si="36"/>
        <v>-4.4691291228269652</v>
      </c>
      <c r="P135" s="13">
        <f t="shared" si="36"/>
        <v>-0.22506514272393474</v>
      </c>
      <c r="Q135" s="13">
        <f t="shared" si="36"/>
        <v>-12.8365115129501</v>
      </c>
      <c r="R135" s="13">
        <f t="shared" si="36"/>
        <v>-2.2825872403597902</v>
      </c>
      <c r="S135" s="13">
        <f t="shared" si="36"/>
        <v>-3.7047313377324698</v>
      </c>
      <c r="T135" s="13">
        <f t="shared" si="36"/>
        <v>0.86932982208964837</v>
      </c>
      <c r="U135" s="13">
        <f t="shared" si="36"/>
        <v>11.409941331325069</v>
      </c>
      <c r="V135" s="13">
        <f t="shared" si="36"/>
        <v>12.967265096258696</v>
      </c>
      <c r="W135" s="13">
        <f t="shared" si="36"/>
        <v>7.4083386548267738</v>
      </c>
      <c r="X135" s="13">
        <f t="shared" si="36"/>
        <v>20.028512456133885</v>
      </c>
      <c r="Y135" s="13">
        <f t="shared" si="36"/>
        <v>10.436486589037685</v>
      </c>
      <c r="Z135" s="13">
        <f t="shared" si="36"/>
        <v>2.6335114630674505</v>
      </c>
      <c r="AA135" s="13">
        <f t="shared" si="36"/>
        <v>61.256965423069843</v>
      </c>
      <c r="AB135" s="13">
        <f t="shared" si="36"/>
        <v>2.674033768955586</v>
      </c>
      <c r="AC135" s="13">
        <f t="shared" si="36"/>
        <v>0.36029417683198783</v>
      </c>
      <c r="AD135" s="13">
        <f t="shared" si="36"/>
        <v>4.7874198695244452</v>
      </c>
      <c r="AE135" s="13">
        <f t="shared" si="36"/>
        <v>-2.2170085085982172</v>
      </c>
      <c r="AF135" s="13">
        <f t="shared" si="36"/>
        <v>-2.8033564166253133</v>
      </c>
      <c r="AG135" s="13">
        <f t="shared" si="36"/>
        <v>1.1558239349837462</v>
      </c>
      <c r="AH135" s="13">
        <f t="shared" si="36"/>
        <v>-0.35124587135471064</v>
      </c>
      <c r="AI135" s="13">
        <f t="shared" si="36"/>
        <v>-1.7712127681126288</v>
      </c>
      <c r="AJ135" s="13">
        <f t="shared" si="36"/>
        <v>-1.2335185720660724</v>
      </c>
      <c r="AL135" s="474" t="str">
        <f t="shared" si="40"/>
        <v>2001 q1</v>
      </c>
      <c r="AM135" s="13">
        <f t="shared" si="37"/>
        <v>9.2376732813038487</v>
      </c>
      <c r="AN135" s="13">
        <f t="shared" si="37"/>
        <v>4.9871191444939011</v>
      </c>
      <c r="AO135" s="13">
        <f t="shared" si="37"/>
        <v>0.51442097460903113</v>
      </c>
      <c r="AP135" s="13" t="str">
        <f t="shared" si="37"/>
        <v/>
      </c>
      <c r="AQ135" s="13">
        <f t="shared" si="37"/>
        <v>11.479615740689919</v>
      </c>
      <c r="AR135" s="13">
        <f t="shared" si="37"/>
        <v>-0.72495525794160631</v>
      </c>
      <c r="AS135" s="13" t="str">
        <f t="shared" si="37"/>
        <v/>
      </c>
      <c r="AT135" s="13" t="str">
        <f t="shared" si="37"/>
        <v/>
      </c>
      <c r="AU135" s="13" t="str">
        <f t="shared" si="37"/>
        <v/>
      </c>
      <c r="AV135" s="13">
        <f t="shared" si="37"/>
        <v>-2.3378263179754111</v>
      </c>
      <c r="AW135" s="13">
        <f t="shared" si="37"/>
        <v>9.32019156180246</v>
      </c>
      <c r="AX135" s="13">
        <f t="shared" si="37"/>
        <v>1.0273972602739656</v>
      </c>
      <c r="AY135" s="13">
        <f t="shared" si="37"/>
        <v>20.802230478964812</v>
      </c>
      <c r="AZ135" s="13">
        <f t="shared" si="37"/>
        <v>1.1704453976707274</v>
      </c>
      <c r="BA135" s="13" t="str">
        <f t="shared" si="37"/>
        <v/>
      </c>
      <c r="BB135" s="13">
        <f t="shared" si="37"/>
        <v>1.1704453976707274</v>
      </c>
      <c r="BC135" s="13">
        <f t="shared" si="37"/>
        <v>0.78794216119870697</v>
      </c>
      <c r="BD135" s="13">
        <f t="shared" si="37"/>
        <v>0.70811051951724657</v>
      </c>
      <c r="BE135" s="13">
        <f t="shared" si="37"/>
        <v>0.86932982208964837</v>
      </c>
      <c r="BF135" s="13">
        <f t="shared" si="37"/>
        <v>10.645395424552738</v>
      </c>
      <c r="BG135" s="13" t="str">
        <f t="shared" si="37"/>
        <v/>
      </c>
      <c r="BH135" s="13">
        <f t="shared" si="37"/>
        <v>7.4083386548268182</v>
      </c>
      <c r="BI135" s="13">
        <f t="shared" si="37"/>
        <v>20.028512456133885</v>
      </c>
      <c r="BJ135" s="13">
        <f t="shared" si="37"/>
        <v>14.183712079557797</v>
      </c>
      <c r="BK135" s="13">
        <f t="shared" si="37"/>
        <v>5.6870772736490771</v>
      </c>
      <c r="BL135" s="13">
        <f t="shared" si="37"/>
        <v>72.922320452745765</v>
      </c>
      <c r="BM135" s="13">
        <f t="shared" si="37"/>
        <v>2.6740337689556082</v>
      </c>
      <c r="BN135" s="13">
        <f t="shared" si="37"/>
        <v>0.88571963748571569</v>
      </c>
      <c r="BO135" s="13">
        <f t="shared" si="37"/>
        <v>3.1076442119583714</v>
      </c>
      <c r="BP135" s="13" t="str">
        <f t="shared" si="37"/>
        <v/>
      </c>
      <c r="BQ135" s="13" t="str">
        <f t="shared" si="37"/>
        <v/>
      </c>
      <c r="BR135" s="13" t="str">
        <f t="shared" si="37"/>
        <v/>
      </c>
      <c r="BS135" s="13" t="str">
        <f t="shared" si="37"/>
        <v/>
      </c>
      <c r="BT135" s="13" t="str">
        <f t="shared" si="37"/>
        <v/>
      </c>
      <c r="BU135" s="13" t="str">
        <f t="shared" si="37"/>
        <v/>
      </c>
      <c r="BW135" s="474" t="str">
        <f t="shared" si="41"/>
        <v>2001 q1</v>
      </c>
      <c r="BX135" s="13">
        <f t="shared" si="38"/>
        <v>-0.48592349146059366</v>
      </c>
      <c r="BY135" s="13">
        <f t="shared" si="38"/>
        <v>-1.549696396854372</v>
      </c>
      <c r="BZ135" s="13">
        <f t="shared" si="38"/>
        <v>-5.5582903201357725</v>
      </c>
      <c r="CA135" s="13">
        <f t="shared" si="38"/>
        <v>-4.0114766149289549</v>
      </c>
      <c r="CB135" s="13">
        <f t="shared" si="38"/>
        <v>1.0888910567611543</v>
      </c>
      <c r="CC135" s="13">
        <f t="shared" si="38"/>
        <v>4.9286515173929901</v>
      </c>
      <c r="CD135" s="13">
        <f t="shared" si="38"/>
        <v>0.69962014572022557</v>
      </c>
      <c r="CE135" s="13">
        <f t="shared" si="38"/>
        <v>0.27109197227008774</v>
      </c>
      <c r="CF135" s="13">
        <f t="shared" si="38"/>
        <v>0.8981862850119704</v>
      </c>
      <c r="CG135" s="13" t="str">
        <f t="shared" si="38"/>
        <v/>
      </c>
      <c r="CH135" s="13">
        <f t="shared" si="38"/>
        <v>3.0804495380461372</v>
      </c>
      <c r="CI135" s="13">
        <f t="shared" si="38"/>
        <v>0.67038944223358765</v>
      </c>
      <c r="CJ135" s="13">
        <f t="shared" si="38"/>
        <v>4.8687308932301221</v>
      </c>
      <c r="CK135" s="13">
        <f t="shared" si="38"/>
        <v>-4.6834036424750813</v>
      </c>
      <c r="CL135" s="13">
        <f t="shared" si="38"/>
        <v>-0.22506514272395695</v>
      </c>
      <c r="CM135" s="13">
        <f t="shared" si="38"/>
        <v>-14.501483034886142</v>
      </c>
      <c r="CN135" s="13">
        <f t="shared" si="38"/>
        <v>-6.2802221636037769</v>
      </c>
      <c r="CO135" s="13">
        <f t="shared" si="38"/>
        <v>-6.2802221636037769</v>
      </c>
      <c r="CP135" s="13" t="str">
        <f t="shared" si="38"/>
        <v/>
      </c>
      <c r="CQ135" s="13">
        <f t="shared" si="38"/>
        <v>12.967265096258673</v>
      </c>
      <c r="CR135" s="13">
        <f t="shared" si="38"/>
        <v>12.967265096258673</v>
      </c>
      <c r="CS135" s="13" t="str">
        <f t="shared" si="38"/>
        <v/>
      </c>
      <c r="CT135" s="13" t="str">
        <f t="shared" si="38"/>
        <v/>
      </c>
      <c r="CU135" s="13">
        <f t="shared" si="38"/>
        <v>4.1714581772015258</v>
      </c>
      <c r="CV135" s="13">
        <f t="shared" si="38"/>
        <v>-0.64523933769374819</v>
      </c>
      <c r="CW135" s="13">
        <f t="shared" si="38"/>
        <v>4.7329179502272778</v>
      </c>
      <c r="CX135" s="13" t="str">
        <f t="shared" si="38"/>
        <v/>
      </c>
      <c r="CY135" s="13">
        <f t="shared" si="38"/>
        <v>-0.30028398364267961</v>
      </c>
      <c r="CZ135" s="13">
        <f t="shared" si="38"/>
        <v>6.5987427064054582</v>
      </c>
      <c r="DA135" s="13">
        <f t="shared" si="38"/>
        <v>-2.2170085085982172</v>
      </c>
      <c r="DB135" s="13">
        <f t="shared" si="38"/>
        <v>-2.8033564166253133</v>
      </c>
      <c r="DC135" s="13">
        <f t="shared" si="38"/>
        <v>1.1558239349837685</v>
      </c>
      <c r="DD135" s="13">
        <f t="shared" si="38"/>
        <v>-0.35124587135471064</v>
      </c>
      <c r="DE135" s="13">
        <f t="shared" si="38"/>
        <v>-1.7712127681126288</v>
      </c>
      <c r="DF135" s="13">
        <f t="shared" si="38"/>
        <v>-1.2335185720660613</v>
      </c>
    </row>
    <row r="136" spans="1:110" x14ac:dyDescent="0.2">
      <c r="A136" s="474" t="str">
        <f t="shared" si="39"/>
        <v>2001 q2</v>
      </c>
      <c r="B136" s="13">
        <f t="shared" si="36"/>
        <v>0.6580637134430134</v>
      </c>
      <c r="C136" s="13">
        <f t="shared" si="36"/>
        <v>-0.37073397132715291</v>
      </c>
      <c r="D136" s="13">
        <f t="shared" si="36"/>
        <v>-4.7815645498829333</v>
      </c>
      <c r="E136" s="13">
        <f t="shared" si="36"/>
        <v>-1.0492618153635003</v>
      </c>
      <c r="F136" s="13">
        <f t="shared" si="36"/>
        <v>2.419778948745166</v>
      </c>
      <c r="G136" s="13">
        <f t="shared" si="36"/>
        <v>2.1200141334683842</v>
      </c>
      <c r="H136" s="13">
        <f t="shared" si="36"/>
        <v>1.8650684260646422</v>
      </c>
      <c r="I136" s="13">
        <f t="shared" si="36"/>
        <v>0.72535012334027371</v>
      </c>
      <c r="J136" s="13">
        <f t="shared" si="36"/>
        <v>0.90172445489551389</v>
      </c>
      <c r="K136" s="13">
        <f t="shared" si="36"/>
        <v>2.3987755443449998</v>
      </c>
      <c r="L136" s="13">
        <f t="shared" si="36"/>
        <v>1.9542592574230966</v>
      </c>
      <c r="M136" s="13">
        <f t="shared" si="36"/>
        <v>-2.0279931194283174</v>
      </c>
      <c r="N136" s="13">
        <f t="shared" si="36"/>
        <v>5.3319066098372669</v>
      </c>
      <c r="O136" s="13">
        <f t="shared" si="36"/>
        <v>-3.8301212226262815</v>
      </c>
      <c r="P136" s="13">
        <f t="shared" si="36"/>
        <v>-1.9143074362126811E-2</v>
      </c>
      <c r="Q136" s="13">
        <f t="shared" si="36"/>
        <v>-11.343894741869065</v>
      </c>
      <c r="R136" s="13">
        <f t="shared" si="36"/>
        <v>-1.7989820118644473</v>
      </c>
      <c r="S136" s="13">
        <f t="shared" si="36"/>
        <v>-3.0183381438586565</v>
      </c>
      <c r="T136" s="13">
        <f t="shared" si="36"/>
        <v>0.92636110490296186</v>
      </c>
      <c r="U136" s="13">
        <f t="shared" si="36"/>
        <v>-2.3864111805733335</v>
      </c>
      <c r="V136" s="13">
        <f t="shared" si="36"/>
        <v>4.3054638951728119</v>
      </c>
      <c r="W136" s="13">
        <f t="shared" si="36"/>
        <v>-5.4280748469337725</v>
      </c>
      <c r="X136" s="13">
        <f t="shared" si="36"/>
        <v>0</v>
      </c>
      <c r="Y136" s="13">
        <f t="shared" si="36"/>
        <v>8.5791197505848071</v>
      </c>
      <c r="Z136" s="13">
        <f t="shared" si="36"/>
        <v>3.8831756671382722</v>
      </c>
      <c r="AA136" s="13">
        <f t="shared" si="36"/>
        <v>49.998617933919107</v>
      </c>
      <c r="AB136" s="13">
        <f t="shared" si="36"/>
        <v>1.339216635317042</v>
      </c>
      <c r="AC136" s="13">
        <f t="shared" si="36"/>
        <v>-0.50909654553781269</v>
      </c>
      <c r="AD136" s="13">
        <f t="shared" si="36"/>
        <v>3.0571990442991748</v>
      </c>
      <c r="AE136" s="13">
        <f t="shared" si="36"/>
        <v>-1.7955365911153209</v>
      </c>
      <c r="AF136" s="13">
        <f t="shared" si="36"/>
        <v>-2.0654370135301359</v>
      </c>
      <c r="AG136" s="13">
        <f t="shared" si="36"/>
        <v>6.5845340118698248</v>
      </c>
      <c r="AH136" s="13">
        <f t="shared" si="36"/>
        <v>-0.45136700730936674</v>
      </c>
      <c r="AI136" s="13">
        <f t="shared" si="36"/>
        <v>-2.3144730165457594</v>
      </c>
      <c r="AJ136" s="13">
        <f t="shared" si="36"/>
        <v>-2.1125565338516505</v>
      </c>
      <c r="AL136" s="474" t="str">
        <f t="shared" si="40"/>
        <v>2001 q2</v>
      </c>
      <c r="AM136" s="13">
        <f t="shared" si="37"/>
        <v>3.4374302740393103</v>
      </c>
      <c r="AN136" s="13">
        <f t="shared" si="37"/>
        <v>-0.4353186059592673</v>
      </c>
      <c r="AO136" s="13">
        <f t="shared" si="37"/>
        <v>0.44259251591916016</v>
      </c>
      <c r="AP136" s="13" t="str">
        <f t="shared" si="37"/>
        <v/>
      </c>
      <c r="AQ136" s="13">
        <f t="shared" si="37"/>
        <v>-1.0700482305130987</v>
      </c>
      <c r="AR136" s="13">
        <f t="shared" si="37"/>
        <v>-5.0871633484409706</v>
      </c>
      <c r="AS136" s="13" t="str">
        <f t="shared" si="37"/>
        <v/>
      </c>
      <c r="AT136" s="13" t="str">
        <f t="shared" si="37"/>
        <v/>
      </c>
      <c r="AU136" s="13" t="str">
        <f t="shared" si="37"/>
        <v/>
      </c>
      <c r="AV136" s="13">
        <f t="shared" si="37"/>
        <v>2.3987755443449998</v>
      </c>
      <c r="AW136" s="13">
        <f t="shared" si="37"/>
        <v>22.59884568280992</v>
      </c>
      <c r="AX136" s="13">
        <f t="shared" si="37"/>
        <v>1.0273972602739656</v>
      </c>
      <c r="AY136" s="13">
        <f t="shared" si="37"/>
        <v>48.575657305887376</v>
      </c>
      <c r="AZ136" s="13">
        <f t="shared" si="37"/>
        <v>1.1704453976707274</v>
      </c>
      <c r="BA136" s="13" t="str">
        <f t="shared" si="37"/>
        <v/>
      </c>
      <c r="BB136" s="13">
        <f t="shared" si="37"/>
        <v>1.1704453976707274</v>
      </c>
      <c r="BC136" s="13">
        <f t="shared" si="37"/>
        <v>0.81892999494326268</v>
      </c>
      <c r="BD136" s="13">
        <f t="shared" si="37"/>
        <v>0.70811051951724657</v>
      </c>
      <c r="BE136" s="13">
        <f t="shared" si="37"/>
        <v>0.92636110490296186</v>
      </c>
      <c r="BF136" s="13">
        <f t="shared" si="37"/>
        <v>-4.2745692389327132</v>
      </c>
      <c r="BG136" s="13" t="str">
        <f t="shared" si="37"/>
        <v/>
      </c>
      <c r="BH136" s="13">
        <f t="shared" si="37"/>
        <v>-5.428074846933761</v>
      </c>
      <c r="BI136" s="13">
        <f t="shared" si="37"/>
        <v>0</v>
      </c>
      <c r="BJ136" s="13">
        <f t="shared" si="37"/>
        <v>12.136389939203918</v>
      </c>
      <c r="BK136" s="13">
        <f t="shared" si="37"/>
        <v>5.3398306814914198</v>
      </c>
      <c r="BL136" s="13">
        <f t="shared" si="37"/>
        <v>58.221166876119604</v>
      </c>
      <c r="BM136" s="13">
        <f t="shared" si="37"/>
        <v>1.3392166353170643</v>
      </c>
      <c r="BN136" s="13">
        <f t="shared" si="37"/>
        <v>0.88571963748571569</v>
      </c>
      <c r="BO136" s="13">
        <f t="shared" si="37"/>
        <v>1.8409823326283492</v>
      </c>
      <c r="BP136" s="13" t="str">
        <f t="shared" si="37"/>
        <v/>
      </c>
      <c r="BQ136" s="13" t="str">
        <f t="shared" si="37"/>
        <v/>
      </c>
      <c r="BR136" s="13" t="str">
        <f t="shared" si="37"/>
        <v/>
      </c>
      <c r="BS136" s="13" t="str">
        <f t="shared" si="37"/>
        <v/>
      </c>
      <c r="BT136" s="13" t="str">
        <f t="shared" si="37"/>
        <v/>
      </c>
      <c r="BU136" s="13" t="str">
        <f t="shared" si="37"/>
        <v/>
      </c>
      <c r="BW136" s="474" t="str">
        <f t="shared" si="41"/>
        <v>2001 q2</v>
      </c>
      <c r="BX136" s="13">
        <f t="shared" si="38"/>
        <v>-0.40613333227763615</v>
      </c>
      <c r="BY136" s="13">
        <f t="shared" si="38"/>
        <v>-0.32590097097476844</v>
      </c>
      <c r="BZ136" s="13">
        <f t="shared" si="38"/>
        <v>-7.4858592799589179</v>
      </c>
      <c r="CA136" s="13">
        <f t="shared" si="38"/>
        <v>-1.0492618153635003</v>
      </c>
      <c r="CB136" s="13">
        <f t="shared" si="38"/>
        <v>5.3676373961545343</v>
      </c>
      <c r="CC136" s="13">
        <f t="shared" si="38"/>
        <v>7.7815667285790813</v>
      </c>
      <c r="CD136" s="13">
        <f t="shared" si="38"/>
        <v>1.8650684260646422</v>
      </c>
      <c r="CE136" s="13">
        <f t="shared" si="38"/>
        <v>0.72535012334027371</v>
      </c>
      <c r="CF136" s="13">
        <f t="shared" si="38"/>
        <v>0.90172445489551389</v>
      </c>
      <c r="CG136" s="13" t="str">
        <f t="shared" si="38"/>
        <v/>
      </c>
      <c r="CH136" s="13">
        <f t="shared" si="38"/>
        <v>0.29700591457666459</v>
      </c>
      <c r="CI136" s="13">
        <f t="shared" si="38"/>
        <v>-2.4268579830248438</v>
      </c>
      <c r="CJ136" s="13">
        <f t="shared" si="38"/>
        <v>2.3745442349002444</v>
      </c>
      <c r="CK136" s="13">
        <f t="shared" si="38"/>
        <v>-4.0222823032457944</v>
      </c>
      <c r="CL136" s="13">
        <f t="shared" si="38"/>
        <v>-1.9143074362137913E-2</v>
      </c>
      <c r="CM136" s="13">
        <f t="shared" si="38"/>
        <v>-12.872958152766667</v>
      </c>
      <c r="CN136" s="13">
        <f t="shared" si="38"/>
        <v>-5.2028438801158705</v>
      </c>
      <c r="CO136" s="13">
        <f t="shared" si="38"/>
        <v>-5.2028438801158705</v>
      </c>
      <c r="CP136" s="13" t="str">
        <f t="shared" si="38"/>
        <v/>
      </c>
      <c r="CQ136" s="13">
        <f t="shared" si="38"/>
        <v>4.3054638951728119</v>
      </c>
      <c r="CR136" s="13">
        <f t="shared" si="38"/>
        <v>4.3054638951728119</v>
      </c>
      <c r="CS136" s="13" t="str">
        <f t="shared" si="38"/>
        <v/>
      </c>
      <c r="CT136" s="13" t="str">
        <f t="shared" si="38"/>
        <v/>
      </c>
      <c r="CU136" s="13">
        <f t="shared" si="38"/>
        <v>2.7548999680008013</v>
      </c>
      <c r="CV136" s="13">
        <f t="shared" si="38"/>
        <v>2.3857409540023466</v>
      </c>
      <c r="CW136" s="13">
        <f t="shared" si="38"/>
        <v>3.9053811284879059</v>
      </c>
      <c r="CX136" s="13" t="str">
        <f t="shared" si="38"/>
        <v/>
      </c>
      <c r="CY136" s="13">
        <f t="shared" si="38"/>
        <v>-2.126341448762592</v>
      </c>
      <c r="CZ136" s="13">
        <f t="shared" si="38"/>
        <v>4.0587873838354049</v>
      </c>
      <c r="DA136" s="13">
        <f t="shared" si="38"/>
        <v>-1.7955365911153209</v>
      </c>
      <c r="DB136" s="13">
        <f t="shared" si="38"/>
        <v>-2.0654370135301359</v>
      </c>
      <c r="DC136" s="13">
        <f t="shared" si="38"/>
        <v>6.5845340118698248</v>
      </c>
      <c r="DD136" s="13">
        <f t="shared" si="38"/>
        <v>-0.45136700730933343</v>
      </c>
      <c r="DE136" s="13">
        <f t="shared" si="38"/>
        <v>-2.3144730165457594</v>
      </c>
      <c r="DF136" s="13">
        <f t="shared" si="38"/>
        <v>-2.1125565338516505</v>
      </c>
    </row>
    <row r="137" spans="1:110" x14ac:dyDescent="0.2">
      <c r="A137" s="474" t="str">
        <f t="shared" si="39"/>
        <v>2001 q3</v>
      </c>
      <c r="B137" s="13">
        <f t="shared" si="36"/>
        <v>-7.8721273660176116E-2</v>
      </c>
      <c r="C137" s="13">
        <f t="shared" si="36"/>
        <v>-0.40673701579918564</v>
      </c>
      <c r="D137" s="13">
        <f t="shared" si="36"/>
        <v>-5.2788964952282029</v>
      </c>
      <c r="E137" s="13">
        <f t="shared" si="36"/>
        <v>4.9307920917973647E-2</v>
      </c>
      <c r="F137" s="13">
        <f t="shared" si="36"/>
        <v>0.67803244366209103</v>
      </c>
      <c r="G137" s="13">
        <f t="shared" si="36"/>
        <v>-0.29594706148934335</v>
      </c>
      <c r="H137" s="13">
        <f t="shared" si="36"/>
        <v>-6.0809875714107342</v>
      </c>
      <c r="I137" s="13">
        <f t="shared" si="36"/>
        <v>3.0360650359401609</v>
      </c>
      <c r="J137" s="13">
        <f t="shared" si="36"/>
        <v>3.9315789805924428</v>
      </c>
      <c r="K137" s="13">
        <f t="shared" si="36"/>
        <v>4.4131391850665169</v>
      </c>
      <c r="L137" s="13">
        <f t="shared" ref="C137:AJ144" si="42">IF(L21&gt;0,(L25/L21-1)*100,"")</f>
        <v>2.2020866760565916</v>
      </c>
      <c r="M137" s="13">
        <f t="shared" si="42"/>
        <v>0.36200495651468323</v>
      </c>
      <c r="N137" s="13">
        <f t="shared" si="42"/>
        <v>3.6793238771560377</v>
      </c>
      <c r="O137" s="13">
        <f t="shared" si="42"/>
        <v>-0.29785163717288565</v>
      </c>
      <c r="P137" s="13">
        <f t="shared" si="42"/>
        <v>-3.1878018850917123E-2</v>
      </c>
      <c r="Q137" s="13">
        <f t="shared" si="42"/>
        <v>-1.0308401909511988</v>
      </c>
      <c r="R137" s="13">
        <f t="shared" si="42"/>
        <v>-0.94042030299820167</v>
      </c>
      <c r="S137" s="13">
        <f t="shared" si="42"/>
        <v>-1.8796357311056555</v>
      </c>
      <c r="T137" s="13">
        <f t="shared" si="42"/>
        <v>0.97503849235500706</v>
      </c>
      <c r="U137" s="13">
        <f t="shared" si="42"/>
        <v>-1.3830600267168869</v>
      </c>
      <c r="V137" s="13">
        <f t="shared" si="42"/>
        <v>8.8965934088479859</v>
      </c>
      <c r="W137" s="13">
        <f t="shared" si="42"/>
        <v>-5.4280748469337725</v>
      </c>
      <c r="X137" s="13">
        <f t="shared" si="42"/>
        <v>0</v>
      </c>
      <c r="Y137" s="13">
        <f t="shared" si="42"/>
        <v>4.1509946471236958</v>
      </c>
      <c r="Z137" s="13">
        <f t="shared" si="42"/>
        <v>8.4413596319130146</v>
      </c>
      <c r="AA137" s="13">
        <f t="shared" si="42"/>
        <v>-0.70301003088228953</v>
      </c>
      <c r="AB137" s="13">
        <f t="shared" si="42"/>
        <v>-5.9192966025901956</v>
      </c>
      <c r="AC137" s="13">
        <f t="shared" si="42"/>
        <v>1.8122775954666048</v>
      </c>
      <c r="AD137" s="13">
        <f t="shared" si="42"/>
        <v>6.028442595283523</v>
      </c>
      <c r="AE137" s="13">
        <f t="shared" si="42"/>
        <v>-3.4117260027043517</v>
      </c>
      <c r="AF137" s="13">
        <f t="shared" si="42"/>
        <v>-3.5263909949231564</v>
      </c>
      <c r="AG137" s="13">
        <f t="shared" si="42"/>
        <v>1.4462917755025062</v>
      </c>
      <c r="AH137" s="13">
        <f t="shared" si="42"/>
        <v>-4.0944121744073581</v>
      </c>
      <c r="AI137" s="13">
        <f t="shared" si="42"/>
        <v>-4.3813460824283279</v>
      </c>
      <c r="AJ137" s="13">
        <f t="shared" si="42"/>
        <v>-2.5379444395996931</v>
      </c>
      <c r="AL137" s="474" t="str">
        <f t="shared" si="40"/>
        <v>2001 q3</v>
      </c>
      <c r="AM137" s="13">
        <f t="shared" si="37"/>
        <v>-0.55590513656860185</v>
      </c>
      <c r="AN137" s="13">
        <f t="shared" si="37"/>
        <v>8.7971817760035265E-2</v>
      </c>
      <c r="AO137" s="13">
        <f t="shared" si="37"/>
        <v>5.3239920665925533</v>
      </c>
      <c r="AP137" s="13" t="str">
        <f t="shared" si="37"/>
        <v/>
      </c>
      <c r="AQ137" s="13">
        <f t="shared" si="37"/>
        <v>-2.4812287448870984</v>
      </c>
      <c r="AR137" s="13">
        <f t="shared" si="37"/>
        <v>-11.53443166768059</v>
      </c>
      <c r="AS137" s="13" t="str">
        <f t="shared" si="37"/>
        <v/>
      </c>
      <c r="AT137" s="13" t="str">
        <f t="shared" si="37"/>
        <v/>
      </c>
      <c r="AU137" s="13" t="str">
        <f t="shared" si="37"/>
        <v/>
      </c>
      <c r="AV137" s="13">
        <f t="shared" si="37"/>
        <v>4.4131391850665169</v>
      </c>
      <c r="AW137" s="13">
        <f t="shared" ref="AW137:BU137" si="43">IF(AW21&gt;0,(AW25/AW21-1)*100,"")</f>
        <v>14.389973724449989</v>
      </c>
      <c r="AX137" s="13">
        <f t="shared" si="43"/>
        <v>-8.4745762711868622E-2</v>
      </c>
      <c r="AY137" s="13">
        <f t="shared" si="43"/>
        <v>18.764686945494624</v>
      </c>
      <c r="AZ137" s="13">
        <f t="shared" si="43"/>
        <v>1.1704453976707274</v>
      </c>
      <c r="BA137" s="13" t="str">
        <f t="shared" si="43"/>
        <v/>
      </c>
      <c r="BB137" s="13">
        <f t="shared" si="43"/>
        <v>1.1704453976707274</v>
      </c>
      <c r="BC137" s="13">
        <f t="shared" si="43"/>
        <v>0.84536165690436427</v>
      </c>
      <c r="BD137" s="13">
        <f t="shared" si="43"/>
        <v>0.70811061969757727</v>
      </c>
      <c r="BE137" s="13">
        <f t="shared" si="43"/>
        <v>0.97503849235500706</v>
      </c>
      <c r="BF137" s="13">
        <f t="shared" si="43"/>
        <v>-4.2745692389327132</v>
      </c>
      <c r="BG137" s="13" t="str">
        <f t="shared" si="43"/>
        <v/>
      </c>
      <c r="BH137" s="13">
        <f t="shared" si="43"/>
        <v>-5.428074846933761</v>
      </c>
      <c r="BI137" s="13">
        <f t="shared" si="43"/>
        <v>0</v>
      </c>
      <c r="BJ137" s="13">
        <f t="shared" si="43"/>
        <v>0.74653031221969535</v>
      </c>
      <c r="BK137" s="13">
        <f t="shared" si="43"/>
        <v>6.5330739303785634</v>
      </c>
      <c r="BL137" s="13">
        <f t="shared" si="43"/>
        <v>-2.983889029216491</v>
      </c>
      <c r="BM137" s="13">
        <f t="shared" si="43"/>
        <v>-5.9192966025902072</v>
      </c>
      <c r="BN137" s="13">
        <f t="shared" si="43"/>
        <v>0.88571963748571569</v>
      </c>
      <c r="BO137" s="13">
        <f t="shared" si="43"/>
        <v>1.6661828253556443</v>
      </c>
      <c r="BP137" s="13" t="str">
        <f t="shared" si="43"/>
        <v/>
      </c>
      <c r="BQ137" s="13" t="str">
        <f t="shared" si="43"/>
        <v/>
      </c>
      <c r="BR137" s="13" t="str">
        <f t="shared" si="43"/>
        <v/>
      </c>
      <c r="BS137" s="13" t="str">
        <f t="shared" si="43"/>
        <v/>
      </c>
      <c r="BT137" s="13" t="str">
        <f t="shared" si="43"/>
        <v/>
      </c>
      <c r="BU137" s="13" t="str">
        <f t="shared" si="43"/>
        <v/>
      </c>
      <c r="BW137" s="474" t="str">
        <f t="shared" si="41"/>
        <v>2001 q3</v>
      </c>
      <c r="BX137" s="13">
        <f t="shared" si="38"/>
        <v>6.5566486025159243E-2</v>
      </c>
      <c r="BY137" s="13">
        <f t="shared" si="38"/>
        <v>-0.58142345485495683</v>
      </c>
      <c r="BZ137" s="13">
        <f t="shared" si="38"/>
        <v>-10.323254515212687</v>
      </c>
      <c r="CA137" s="13">
        <f t="shared" si="38"/>
        <v>4.9307920917973647E-2</v>
      </c>
      <c r="CB137" s="13">
        <f t="shared" si="38"/>
        <v>2.942135053446826</v>
      </c>
      <c r="CC137" s="13">
        <f t="shared" si="38"/>
        <v>8.2966195719792459</v>
      </c>
      <c r="CD137" s="13">
        <f t="shared" si="38"/>
        <v>-6.0809875714107342</v>
      </c>
      <c r="CE137" s="13">
        <f t="shared" si="38"/>
        <v>3.0360650359401831</v>
      </c>
      <c r="CF137" s="13">
        <f t="shared" si="38"/>
        <v>3.9315789805924428</v>
      </c>
      <c r="CG137" s="13" t="str">
        <f t="shared" si="38"/>
        <v/>
      </c>
      <c r="CH137" s="13">
        <f t="shared" ref="CH137:DF137" si="44">IF(CH21&gt;0,(CH25/CH21-1)*100,"")</f>
        <v>1.3280122511833525</v>
      </c>
      <c r="CI137" s="13">
        <f t="shared" si="44"/>
        <v>0.42126572570091447</v>
      </c>
      <c r="CJ137" s="13">
        <f t="shared" si="44"/>
        <v>2.0274218575487168</v>
      </c>
      <c r="CK137" s="13">
        <f t="shared" si="44"/>
        <v>-0.36023077209849097</v>
      </c>
      <c r="CL137" s="13">
        <f t="shared" si="44"/>
        <v>-3.1878018850883816E-2</v>
      </c>
      <c r="CM137" s="13">
        <f t="shared" si="44"/>
        <v>-1.3494184867249404</v>
      </c>
      <c r="CN137" s="13">
        <f t="shared" si="44"/>
        <v>-3.4905247722763266</v>
      </c>
      <c r="CO137" s="13">
        <f t="shared" si="44"/>
        <v>-3.4905247722763266</v>
      </c>
      <c r="CP137" s="13" t="str">
        <f t="shared" si="44"/>
        <v/>
      </c>
      <c r="CQ137" s="13">
        <f t="shared" si="44"/>
        <v>8.8965934088479859</v>
      </c>
      <c r="CR137" s="13">
        <f t="shared" si="44"/>
        <v>8.8965934088479859</v>
      </c>
      <c r="CS137" s="13" t="str">
        <f t="shared" si="44"/>
        <v/>
      </c>
      <c r="CT137" s="13" t="str">
        <f t="shared" si="44"/>
        <v/>
      </c>
      <c r="CU137" s="13">
        <f t="shared" si="44"/>
        <v>9.1365340829488328</v>
      </c>
      <c r="CV137" s="13">
        <f t="shared" si="44"/>
        <v>9.9853844676478065</v>
      </c>
      <c r="CW137" s="13">
        <f t="shared" si="44"/>
        <v>14.32140832304205</v>
      </c>
      <c r="CX137" s="13" t="str">
        <f t="shared" si="44"/>
        <v/>
      </c>
      <c r="CY137" s="13">
        <f t="shared" si="44"/>
        <v>2.7340431901733631</v>
      </c>
      <c r="CZ137" s="13">
        <f t="shared" si="44"/>
        <v>10.381603702274189</v>
      </c>
      <c r="DA137" s="13">
        <f t="shared" si="44"/>
        <v>-3.4117260027043517</v>
      </c>
      <c r="DB137" s="13">
        <f t="shared" si="44"/>
        <v>-3.5263909949231564</v>
      </c>
      <c r="DC137" s="13">
        <f t="shared" si="44"/>
        <v>1.4462917755025062</v>
      </c>
      <c r="DD137" s="13">
        <f t="shared" si="44"/>
        <v>-4.0944121744073581</v>
      </c>
      <c r="DE137" s="13">
        <f t="shared" si="44"/>
        <v>-4.3813460824283057</v>
      </c>
      <c r="DF137" s="13">
        <f t="shared" si="44"/>
        <v>-2.5379444395996931</v>
      </c>
    </row>
    <row r="138" spans="1:110" x14ac:dyDescent="0.2">
      <c r="A138" s="474" t="str">
        <f t="shared" si="39"/>
        <v>2001 q4</v>
      </c>
      <c r="B138" s="13">
        <f t="shared" ref="B138:B188" si="45">IF(B22&gt;0,(B26/B22-1)*100,"")</f>
        <v>-0.60345612938914606</v>
      </c>
      <c r="C138" s="13">
        <f t="shared" si="42"/>
        <v>-0.27372468861641686</v>
      </c>
      <c r="D138" s="13">
        <f t="shared" si="42"/>
        <v>-2.5671427743021114</v>
      </c>
      <c r="E138" s="13">
        <f t="shared" si="42"/>
        <v>0.77422100585973208</v>
      </c>
      <c r="F138" s="13">
        <f t="shared" si="42"/>
        <v>1.1453392751211711</v>
      </c>
      <c r="G138" s="13">
        <f t="shared" si="42"/>
        <v>-2.201714095475138</v>
      </c>
      <c r="H138" s="13">
        <f t="shared" si="42"/>
        <v>-6.9627231017004743</v>
      </c>
      <c r="I138" s="13">
        <f t="shared" si="42"/>
        <v>-1.2885274032610861</v>
      </c>
      <c r="J138" s="13">
        <f t="shared" si="42"/>
        <v>1.4530208290272961</v>
      </c>
      <c r="K138" s="13">
        <f t="shared" si="42"/>
        <v>3.786446481972483</v>
      </c>
      <c r="L138" s="13">
        <f t="shared" si="42"/>
        <v>-1.973680554981827</v>
      </c>
      <c r="M138" s="13">
        <f t="shared" si="42"/>
        <v>-2.7907466884603105</v>
      </c>
      <c r="N138" s="13">
        <f t="shared" si="42"/>
        <v>-1.3676239046453986</v>
      </c>
      <c r="O138" s="13">
        <f t="shared" si="42"/>
        <v>-1.8076237836038955</v>
      </c>
      <c r="P138" s="13">
        <f t="shared" si="42"/>
        <v>-1.8671380155942052</v>
      </c>
      <c r="Q138" s="13">
        <f t="shared" si="42"/>
        <v>-1.7761264520167686</v>
      </c>
      <c r="R138" s="13">
        <f t="shared" si="42"/>
        <v>-1.8345754043348483</v>
      </c>
      <c r="S138" s="13">
        <f t="shared" si="42"/>
        <v>-2.7352277453773</v>
      </c>
      <c r="T138" s="13">
        <f t="shared" si="42"/>
        <v>1.1942644113061007E-2</v>
      </c>
      <c r="U138" s="13">
        <f t="shared" si="42"/>
        <v>0.35886633764006248</v>
      </c>
      <c r="V138" s="13">
        <f t="shared" si="42"/>
        <v>8.7852275153454062</v>
      </c>
      <c r="W138" s="13">
        <f t="shared" si="42"/>
        <v>-2.1117567502951129</v>
      </c>
      <c r="X138" s="13">
        <f t="shared" si="42"/>
        <v>-1.0095762755815363</v>
      </c>
      <c r="Y138" s="13">
        <f t="shared" si="42"/>
        <v>3.3182758967302606</v>
      </c>
      <c r="Z138" s="13">
        <f t="shared" si="42"/>
        <v>6.5442828582645607</v>
      </c>
      <c r="AA138" s="13">
        <f t="shared" si="42"/>
        <v>0.62454891728929152</v>
      </c>
      <c r="AB138" s="13">
        <f t="shared" si="42"/>
        <v>-8.1666116347815958</v>
      </c>
      <c r="AC138" s="13">
        <f t="shared" si="42"/>
        <v>0.57137125696478108</v>
      </c>
      <c r="AD138" s="13">
        <f t="shared" si="42"/>
        <v>5.4342511017080541</v>
      </c>
      <c r="AE138" s="13">
        <f t="shared" si="42"/>
        <v>-4.8726981912677321</v>
      </c>
      <c r="AF138" s="13">
        <f t="shared" si="42"/>
        <v>-4.80383349793152</v>
      </c>
      <c r="AG138" s="13">
        <f t="shared" si="42"/>
        <v>-0.70300259092862527</v>
      </c>
      <c r="AH138" s="13">
        <f t="shared" si="42"/>
        <v>-4.3115379274869303</v>
      </c>
      <c r="AI138" s="13">
        <f t="shared" si="42"/>
        <v>-6.9246038634958262</v>
      </c>
      <c r="AJ138" s="13">
        <f t="shared" si="42"/>
        <v>-0.93954340571542616</v>
      </c>
      <c r="AL138" s="474" t="str">
        <f t="shared" si="40"/>
        <v>2001 q4</v>
      </c>
      <c r="AM138" s="13">
        <f t="shared" ref="AM138:BU145" si="46">IF(AM22&gt;0,(AM26/AM22-1)*100,"")</f>
        <v>-0.65286263269109801</v>
      </c>
      <c r="AN138" s="13">
        <f t="shared" si="46"/>
        <v>-0.57249928159808228</v>
      </c>
      <c r="AO138" s="13">
        <f t="shared" si="46"/>
        <v>2.5363726172113354</v>
      </c>
      <c r="AP138" s="13" t="str">
        <f t="shared" si="46"/>
        <v/>
      </c>
      <c r="AQ138" s="13">
        <f t="shared" si="46"/>
        <v>-1.6564333426349442</v>
      </c>
      <c r="AR138" s="13">
        <f t="shared" si="46"/>
        <v>-11.301921208780852</v>
      </c>
      <c r="AS138" s="13" t="str">
        <f t="shared" si="46"/>
        <v/>
      </c>
      <c r="AT138" s="13" t="str">
        <f t="shared" si="46"/>
        <v/>
      </c>
      <c r="AU138" s="13" t="str">
        <f t="shared" si="46"/>
        <v/>
      </c>
      <c r="AV138" s="13">
        <f t="shared" si="46"/>
        <v>3.786446481972483</v>
      </c>
      <c r="AW138" s="13">
        <f t="shared" si="46"/>
        <v>-1.6631569127986134</v>
      </c>
      <c r="AX138" s="13">
        <f t="shared" si="46"/>
        <v>1.6949152542372836</v>
      </c>
      <c r="AY138" s="13">
        <f t="shared" si="46"/>
        <v>-15.774421061213639</v>
      </c>
      <c r="AZ138" s="13">
        <f t="shared" si="46"/>
        <v>0</v>
      </c>
      <c r="BA138" s="13" t="str">
        <f t="shared" si="46"/>
        <v/>
      </c>
      <c r="BB138" s="13">
        <f t="shared" si="46"/>
        <v>0</v>
      </c>
      <c r="BC138" s="13">
        <f t="shared" si="46"/>
        <v>-4.1486226331888254E-2</v>
      </c>
      <c r="BD138" s="13">
        <f t="shared" si="46"/>
        <v>-0.10675547725782497</v>
      </c>
      <c r="BE138" s="13">
        <f t="shared" si="46"/>
        <v>1.1942644113038803E-2</v>
      </c>
      <c r="BF138" s="13">
        <f t="shared" si="46"/>
        <v>-2.7010214504444185</v>
      </c>
      <c r="BG138" s="13" t="str">
        <f t="shared" si="46"/>
        <v/>
      </c>
      <c r="BH138" s="13">
        <f t="shared" si="46"/>
        <v>-2.1117567502951129</v>
      </c>
      <c r="BI138" s="13">
        <f t="shared" si="46"/>
        <v>-1.0095762755815363</v>
      </c>
      <c r="BJ138" s="13">
        <f t="shared" si="46"/>
        <v>-0.20884577329122189</v>
      </c>
      <c r="BK138" s="13">
        <f t="shared" si="46"/>
        <v>3.7177099389427815</v>
      </c>
      <c r="BL138" s="13">
        <f t="shared" si="46"/>
        <v>-2.983889029216491</v>
      </c>
      <c r="BM138" s="13">
        <f t="shared" si="46"/>
        <v>-8.1666116347816278</v>
      </c>
      <c r="BN138" s="13">
        <f t="shared" si="46"/>
        <v>0</v>
      </c>
      <c r="BO138" s="13">
        <f t="shared" si="46"/>
        <v>1.1278242211809619</v>
      </c>
      <c r="BP138" s="13" t="str">
        <f t="shared" si="46"/>
        <v/>
      </c>
      <c r="BQ138" s="13" t="str">
        <f t="shared" si="46"/>
        <v/>
      </c>
      <c r="BR138" s="13" t="str">
        <f t="shared" si="46"/>
        <v/>
      </c>
      <c r="BS138" s="13" t="str">
        <f t="shared" si="46"/>
        <v/>
      </c>
      <c r="BT138" s="13" t="str">
        <f t="shared" si="46"/>
        <v/>
      </c>
      <c r="BU138" s="13" t="str">
        <f t="shared" si="46"/>
        <v/>
      </c>
      <c r="BW138" s="474" t="str">
        <f t="shared" si="41"/>
        <v>2001 q4</v>
      </c>
      <c r="BX138" s="13">
        <f t="shared" ref="BX138:DF145" si="47">IF(BX22&gt;0,(BX26/BX22-1)*100,"")</f>
        <v>-0.59140247125964995</v>
      </c>
      <c r="BY138" s="13">
        <f t="shared" si="47"/>
        <v>-0.19567662715386236</v>
      </c>
      <c r="BZ138" s="13">
        <f t="shared" si="47"/>
        <v>-5.1223717829615882</v>
      </c>
      <c r="CA138" s="13">
        <f t="shared" si="47"/>
        <v>0.77422100585975429</v>
      </c>
      <c r="CB138" s="13">
        <f t="shared" si="47"/>
        <v>3.1919509028716542</v>
      </c>
      <c r="CC138" s="13">
        <f t="shared" si="47"/>
        <v>4.7156607676294815</v>
      </c>
      <c r="CD138" s="13">
        <f t="shared" si="47"/>
        <v>-6.9627231017004743</v>
      </c>
      <c r="CE138" s="13">
        <f t="shared" si="47"/>
        <v>-1.2885274032610528</v>
      </c>
      <c r="CF138" s="13">
        <f t="shared" si="47"/>
        <v>1.4530208290272961</v>
      </c>
      <c r="CG138" s="13" t="str">
        <f t="shared" si="47"/>
        <v/>
      </c>
      <c r="CH138" s="13">
        <f t="shared" si="47"/>
        <v>-1.9068840437824974</v>
      </c>
      <c r="CI138" s="13">
        <f t="shared" si="47"/>
        <v>-3.3784014062787748</v>
      </c>
      <c r="CJ138" s="13">
        <f t="shared" si="47"/>
        <v>-0.75432561409289889</v>
      </c>
      <c r="CK138" s="13">
        <f t="shared" si="47"/>
        <v>-1.8826985150377062</v>
      </c>
      <c r="CL138" s="13">
        <f t="shared" si="47"/>
        <v>-1.8671380155942274</v>
      </c>
      <c r="CM138" s="13">
        <f t="shared" si="47"/>
        <v>-2.0655370169045506</v>
      </c>
      <c r="CN138" s="13">
        <f t="shared" si="47"/>
        <v>-4.3655360313905938</v>
      </c>
      <c r="CO138" s="13">
        <f t="shared" si="47"/>
        <v>-4.3655360313905938</v>
      </c>
      <c r="CP138" s="13" t="str">
        <f t="shared" si="47"/>
        <v/>
      </c>
      <c r="CQ138" s="13">
        <f t="shared" si="47"/>
        <v>8.7852275153454062</v>
      </c>
      <c r="CR138" s="13">
        <f t="shared" si="47"/>
        <v>8.7852275153454062</v>
      </c>
      <c r="CS138" s="13" t="str">
        <f t="shared" si="47"/>
        <v/>
      </c>
      <c r="CT138" s="13" t="str">
        <f t="shared" si="47"/>
        <v/>
      </c>
      <c r="CU138" s="13">
        <f t="shared" si="47"/>
        <v>8.4754119759738558</v>
      </c>
      <c r="CV138" s="13">
        <f t="shared" si="47"/>
        <v>9.4238031395576183</v>
      </c>
      <c r="CW138" s="13">
        <f t="shared" si="47"/>
        <v>25.645016789430187</v>
      </c>
      <c r="CX138" s="13" t="str">
        <f t="shared" si="47"/>
        <v/>
      </c>
      <c r="CY138" s="13">
        <f t="shared" si="47"/>
        <v>1.0860972867203778</v>
      </c>
      <c r="CZ138" s="13">
        <f t="shared" si="47"/>
        <v>9.1136542365338524</v>
      </c>
      <c r="DA138" s="13">
        <f t="shared" si="47"/>
        <v>-4.8726981912677214</v>
      </c>
      <c r="DB138" s="13">
        <f t="shared" si="47"/>
        <v>-4.80383349793152</v>
      </c>
      <c r="DC138" s="13">
        <f t="shared" si="47"/>
        <v>-0.70300259092862527</v>
      </c>
      <c r="DD138" s="13">
        <f t="shared" si="47"/>
        <v>-4.3115379274869188</v>
      </c>
      <c r="DE138" s="13">
        <f t="shared" si="47"/>
        <v>-6.9246038634958378</v>
      </c>
      <c r="DF138" s="13">
        <f t="shared" si="47"/>
        <v>-0.93954340571542616</v>
      </c>
    </row>
    <row r="139" spans="1:110" x14ac:dyDescent="0.2">
      <c r="A139" s="474" t="str">
        <f t="shared" si="39"/>
        <v>2002 q1</v>
      </c>
      <c r="B139" s="13">
        <f t="shared" si="45"/>
        <v>-3.9471270370150524E-2</v>
      </c>
      <c r="C139" s="13">
        <f t="shared" si="42"/>
        <v>1.0246195028525307</v>
      </c>
      <c r="D139" s="13">
        <f t="shared" si="42"/>
        <v>-1.0965470134661426</v>
      </c>
      <c r="E139" s="13">
        <f t="shared" si="42"/>
        <v>5.873035173337704</v>
      </c>
      <c r="F139" s="13">
        <f t="shared" si="42"/>
        <v>0.215798662225275</v>
      </c>
      <c r="G139" s="13">
        <f t="shared" si="42"/>
        <v>-0.93760102775209964</v>
      </c>
      <c r="H139" s="13">
        <f t="shared" si="42"/>
        <v>-4.2832249296963498</v>
      </c>
      <c r="I139" s="13">
        <f t="shared" si="42"/>
        <v>-2.8032902394792281E-2</v>
      </c>
      <c r="J139" s="13">
        <f t="shared" si="42"/>
        <v>0.83690016611053242</v>
      </c>
      <c r="K139" s="13">
        <f t="shared" si="42"/>
        <v>2.6984218516220126</v>
      </c>
      <c r="L139" s="13">
        <f t="shared" si="42"/>
        <v>-6.0495117576182427</v>
      </c>
      <c r="M139" s="13">
        <f t="shared" si="42"/>
        <v>-2.0333170621353647</v>
      </c>
      <c r="N139" s="13">
        <f t="shared" si="42"/>
        <v>-9.1432980862284694</v>
      </c>
      <c r="O139" s="13">
        <f t="shared" si="42"/>
        <v>0.27120788812311503</v>
      </c>
      <c r="P139" s="13">
        <f t="shared" si="42"/>
        <v>0.83712489604987894</v>
      </c>
      <c r="Q139" s="13">
        <f t="shared" si="42"/>
        <v>-0.90822334947497918</v>
      </c>
      <c r="R139" s="13">
        <f t="shared" si="42"/>
        <v>0.16641934711885131</v>
      </c>
      <c r="S139" s="13">
        <f t="shared" si="42"/>
        <v>-0.53585680599784746</v>
      </c>
      <c r="T139" s="13">
        <f t="shared" si="42"/>
        <v>1.4983905560457256</v>
      </c>
      <c r="U139" s="13">
        <f t="shared" si="42"/>
        <v>6.0757843292599034</v>
      </c>
      <c r="V139" s="13">
        <f t="shared" si="42"/>
        <v>9.6102913402108303</v>
      </c>
      <c r="W139" s="13">
        <f t="shared" si="42"/>
        <v>6.0868925158405141</v>
      </c>
      <c r="X139" s="13">
        <f t="shared" si="42"/>
        <v>-1.0095762755815363</v>
      </c>
      <c r="Y139" s="13">
        <f t="shared" si="42"/>
        <v>1.2579599293894406</v>
      </c>
      <c r="Z139" s="13">
        <f t="shared" si="42"/>
        <v>5.0951388407771026</v>
      </c>
      <c r="AA139" s="13">
        <f t="shared" si="42"/>
        <v>-1.1076194296931408</v>
      </c>
      <c r="AB139" s="13">
        <f t="shared" si="42"/>
        <v>-12.018722896551438</v>
      </c>
      <c r="AC139" s="13">
        <f t="shared" si="42"/>
        <v>-0.41256400032136931</v>
      </c>
      <c r="AD139" s="13">
        <f t="shared" si="42"/>
        <v>3.0613177831850358</v>
      </c>
      <c r="AE139" s="13">
        <f t="shared" si="42"/>
        <v>-4.5425230680977595</v>
      </c>
      <c r="AF139" s="13">
        <f t="shared" si="42"/>
        <v>-5.5379227338870578</v>
      </c>
      <c r="AG139" s="13">
        <f t="shared" si="42"/>
        <v>-1.037465988814168</v>
      </c>
      <c r="AH139" s="13">
        <f t="shared" si="42"/>
        <v>-2.8850254422020383</v>
      </c>
      <c r="AI139" s="13">
        <f t="shared" si="42"/>
        <v>-4.6903738943038125</v>
      </c>
      <c r="AJ139" s="13">
        <f t="shared" si="42"/>
        <v>2.2223730485291693</v>
      </c>
      <c r="AL139" s="474" t="str">
        <f t="shared" si="40"/>
        <v>2002 q1</v>
      </c>
      <c r="AM139" s="13">
        <f t="shared" si="46"/>
        <v>0.75785880679617446</v>
      </c>
      <c r="AN139" s="13">
        <f t="shared" si="46"/>
        <v>-0.18832186593769062</v>
      </c>
      <c r="AO139" s="13">
        <f t="shared" si="46"/>
        <v>2.2495960489749223</v>
      </c>
      <c r="AP139" s="13" t="str">
        <f t="shared" si="46"/>
        <v/>
      </c>
      <c r="AQ139" s="13">
        <f t="shared" si="46"/>
        <v>-1.9764895420612549</v>
      </c>
      <c r="AR139" s="13">
        <f t="shared" si="46"/>
        <v>-4.412707480664757</v>
      </c>
      <c r="AS139" s="13" t="str">
        <f t="shared" si="46"/>
        <v/>
      </c>
      <c r="AT139" s="13" t="str">
        <f t="shared" si="46"/>
        <v/>
      </c>
      <c r="AU139" s="13" t="str">
        <f t="shared" si="46"/>
        <v/>
      </c>
      <c r="AV139" s="13">
        <f t="shared" si="46"/>
        <v>2.6984218516220126</v>
      </c>
      <c r="AW139" s="13">
        <f t="shared" si="46"/>
        <v>-9.4611694323763711</v>
      </c>
      <c r="AX139" s="13">
        <f t="shared" si="46"/>
        <v>1.6949152542372836</v>
      </c>
      <c r="AY139" s="13">
        <f t="shared" si="46"/>
        <v>-24.750484960066675</v>
      </c>
      <c r="AZ139" s="13">
        <f t="shared" si="46"/>
        <v>0</v>
      </c>
      <c r="BA139" s="13" t="str">
        <f t="shared" si="46"/>
        <v/>
      </c>
      <c r="BB139" s="13">
        <f t="shared" si="46"/>
        <v>0</v>
      </c>
      <c r="BC139" s="13">
        <f t="shared" si="46"/>
        <v>0.80558334849019086</v>
      </c>
      <c r="BD139" s="13">
        <f t="shared" si="46"/>
        <v>-0.10675567472178127</v>
      </c>
      <c r="BE139" s="13">
        <f t="shared" si="46"/>
        <v>1.4983905560457034</v>
      </c>
      <c r="BF139" s="13">
        <f t="shared" si="46"/>
        <v>4.0609362264649729</v>
      </c>
      <c r="BG139" s="13" t="str">
        <f t="shared" si="46"/>
        <v/>
      </c>
      <c r="BH139" s="13">
        <f t="shared" si="46"/>
        <v>6.0868925158405141</v>
      </c>
      <c r="BI139" s="13">
        <f t="shared" si="46"/>
        <v>-1.0095762755815363</v>
      </c>
      <c r="BJ139" s="13">
        <f t="shared" si="46"/>
        <v>-1.1476991881059107</v>
      </c>
      <c r="BK139" s="13">
        <f t="shared" si="46"/>
        <v>3.4950995182852385</v>
      </c>
      <c r="BL139" s="13">
        <f t="shared" si="46"/>
        <v>-2.983889029216491</v>
      </c>
      <c r="BM139" s="13">
        <f t="shared" si="46"/>
        <v>-12.018722896551438</v>
      </c>
      <c r="BN139" s="13">
        <f t="shared" si="46"/>
        <v>0</v>
      </c>
      <c r="BO139" s="13">
        <f t="shared" si="46"/>
        <v>7.0457882248997628E-2</v>
      </c>
      <c r="BP139" s="13" t="str">
        <f t="shared" si="46"/>
        <v/>
      </c>
      <c r="BQ139" s="13" t="str">
        <f t="shared" si="46"/>
        <v/>
      </c>
      <c r="BR139" s="13" t="str">
        <f t="shared" si="46"/>
        <v/>
      </c>
      <c r="BS139" s="13" t="str">
        <f t="shared" si="46"/>
        <v/>
      </c>
      <c r="BT139" s="13" t="str">
        <f t="shared" si="46"/>
        <v/>
      </c>
      <c r="BU139" s="13" t="str">
        <f t="shared" si="46"/>
        <v/>
      </c>
      <c r="BW139" s="474" t="str">
        <f t="shared" si="41"/>
        <v>2002 q1</v>
      </c>
      <c r="BX139" s="13">
        <f t="shared" si="47"/>
        <v>-0.33591665052083997</v>
      </c>
      <c r="BY139" s="13">
        <f t="shared" si="47"/>
        <v>1.312540459000866</v>
      </c>
      <c r="BZ139" s="13">
        <f t="shared" si="47"/>
        <v>-2.896580917507463</v>
      </c>
      <c r="CA139" s="13">
        <f t="shared" si="47"/>
        <v>5.873035173337704</v>
      </c>
      <c r="CB139" s="13">
        <f t="shared" si="47"/>
        <v>1.5917905237189833</v>
      </c>
      <c r="CC139" s="13">
        <f t="shared" si="47"/>
        <v>1.4847860976927585</v>
      </c>
      <c r="CD139" s="13">
        <f t="shared" si="47"/>
        <v>-4.2832249296963498</v>
      </c>
      <c r="CE139" s="13">
        <f t="shared" si="47"/>
        <v>-2.8032902394792281E-2</v>
      </c>
      <c r="CF139" s="13">
        <f t="shared" si="47"/>
        <v>0.83690016611053242</v>
      </c>
      <c r="CG139" s="13" t="str">
        <f t="shared" si="47"/>
        <v/>
      </c>
      <c r="CH139" s="13">
        <f t="shared" si="47"/>
        <v>-5.8225994787807984</v>
      </c>
      <c r="CI139" s="13">
        <f t="shared" si="47"/>
        <v>-2.5291521219998558</v>
      </c>
      <c r="CJ139" s="13">
        <f t="shared" si="47"/>
        <v>-8.199109868955901</v>
      </c>
      <c r="CK139" s="13">
        <f t="shared" si="47"/>
        <v>0.28122832927013341</v>
      </c>
      <c r="CL139" s="13">
        <f t="shared" si="47"/>
        <v>0.83712489604990115</v>
      </c>
      <c r="CM139" s="13">
        <f t="shared" si="47"/>
        <v>-1.0514955987196983</v>
      </c>
      <c r="CN139" s="13">
        <f t="shared" si="47"/>
        <v>-0.82578701254560904</v>
      </c>
      <c r="CO139" s="13">
        <f t="shared" si="47"/>
        <v>-0.82578701254560904</v>
      </c>
      <c r="CP139" s="13" t="str">
        <f t="shared" si="47"/>
        <v/>
      </c>
      <c r="CQ139" s="13">
        <f t="shared" si="47"/>
        <v>9.6102913402108303</v>
      </c>
      <c r="CR139" s="13">
        <f t="shared" si="47"/>
        <v>9.6102913402108303</v>
      </c>
      <c r="CS139" s="13" t="str">
        <f t="shared" si="47"/>
        <v/>
      </c>
      <c r="CT139" s="13" t="str">
        <f t="shared" si="47"/>
        <v/>
      </c>
      <c r="CU139" s="13">
        <f t="shared" si="47"/>
        <v>5.158238314169572</v>
      </c>
      <c r="CV139" s="13">
        <f t="shared" si="47"/>
        <v>6.1625052384732593</v>
      </c>
      <c r="CW139" s="13">
        <f t="shared" si="47"/>
        <v>11.704902882093071</v>
      </c>
      <c r="CX139" s="13" t="str">
        <f t="shared" si="47"/>
        <v/>
      </c>
      <c r="CY139" s="13">
        <f t="shared" si="47"/>
        <v>-1.3361924813210968</v>
      </c>
      <c r="CZ139" s="13">
        <f t="shared" si="47"/>
        <v>5.7768731119635985</v>
      </c>
      <c r="DA139" s="13">
        <f t="shared" si="47"/>
        <v>-4.5425230680977595</v>
      </c>
      <c r="DB139" s="13">
        <f t="shared" si="47"/>
        <v>-5.5379227338870578</v>
      </c>
      <c r="DC139" s="13">
        <f t="shared" si="47"/>
        <v>-1.037465988814168</v>
      </c>
      <c r="DD139" s="13">
        <f t="shared" si="47"/>
        <v>-2.8850254422020605</v>
      </c>
      <c r="DE139" s="13">
        <f t="shared" si="47"/>
        <v>-4.6903738943038231</v>
      </c>
      <c r="DF139" s="13">
        <f t="shared" si="47"/>
        <v>2.2223730485291693</v>
      </c>
    </row>
    <row r="140" spans="1:110" x14ac:dyDescent="0.2">
      <c r="A140" s="474" t="str">
        <f t="shared" si="39"/>
        <v>2002 q2</v>
      </c>
      <c r="B140" s="13">
        <f t="shared" si="45"/>
        <v>9.0147419390551597E-2</v>
      </c>
      <c r="C140" s="13">
        <f t="shared" si="42"/>
        <v>0.95277404805846899</v>
      </c>
      <c r="D140" s="13">
        <f t="shared" si="42"/>
        <v>1.4891679763833876</v>
      </c>
      <c r="E140" s="13">
        <f t="shared" si="42"/>
        <v>3.3989424041653615</v>
      </c>
      <c r="F140" s="13">
        <f t="shared" si="42"/>
        <v>-0.21722477166041809</v>
      </c>
      <c r="G140" s="13">
        <f t="shared" si="42"/>
        <v>-2.1710183213282774</v>
      </c>
      <c r="H140" s="13">
        <f t="shared" si="42"/>
        <v>-4.7261560873764985</v>
      </c>
      <c r="I140" s="13">
        <f t="shared" si="42"/>
        <v>4.1515548753195519</v>
      </c>
      <c r="J140" s="13">
        <f t="shared" si="42"/>
        <v>0.94972740026988411</v>
      </c>
      <c r="K140" s="13">
        <f t="shared" si="42"/>
        <v>-4.2000501013123142</v>
      </c>
      <c r="L140" s="13">
        <f t="shared" si="42"/>
        <v>-3.7985099627751207</v>
      </c>
      <c r="M140" s="13">
        <f t="shared" si="42"/>
        <v>-1.1057603559345153</v>
      </c>
      <c r="N140" s="13">
        <f t="shared" si="42"/>
        <v>-6.0663802461276006</v>
      </c>
      <c r="O140" s="13">
        <f t="shared" si="42"/>
        <v>-0.13212110731486426</v>
      </c>
      <c r="P140" s="13">
        <f t="shared" si="42"/>
        <v>1.0781510426430829</v>
      </c>
      <c r="Q140" s="13">
        <f t="shared" si="42"/>
        <v>-2.7273849925221416</v>
      </c>
      <c r="R140" s="13">
        <f t="shared" si="42"/>
        <v>-0.9691722893776844</v>
      </c>
      <c r="S140" s="13">
        <f t="shared" si="42"/>
        <v>-0.75341951126407514</v>
      </c>
      <c r="T140" s="13">
        <f t="shared" si="42"/>
        <v>-1.4862704119467995</v>
      </c>
      <c r="U140" s="13">
        <f t="shared" si="42"/>
        <v>4.9570687997848584</v>
      </c>
      <c r="V140" s="13">
        <f t="shared" si="42"/>
        <v>5.9218446807458802</v>
      </c>
      <c r="W140" s="13">
        <f t="shared" si="42"/>
        <v>5.25886488450098</v>
      </c>
      <c r="X140" s="13">
        <f t="shared" si="42"/>
        <v>0</v>
      </c>
      <c r="Y140" s="13">
        <f t="shared" si="42"/>
        <v>1.7705206674951679</v>
      </c>
      <c r="Z140" s="13">
        <f t="shared" si="42"/>
        <v>5.8196238015253865</v>
      </c>
      <c r="AA140" s="13">
        <f t="shared" si="42"/>
        <v>0.18328615275591265</v>
      </c>
      <c r="AB140" s="13">
        <f t="shared" si="42"/>
        <v>-10.859853507026706</v>
      </c>
      <c r="AC140" s="13">
        <f t="shared" si="42"/>
        <v>2.4316578281280421E-2</v>
      </c>
      <c r="AD140" s="13">
        <f t="shared" si="42"/>
        <v>3.1733759233588232</v>
      </c>
      <c r="AE140" s="13">
        <f t="shared" si="42"/>
        <v>-4.3310049931891248</v>
      </c>
      <c r="AF140" s="13">
        <f t="shared" si="42"/>
        <v>-5.7171466128160819</v>
      </c>
      <c r="AG140" s="13">
        <f t="shared" si="42"/>
        <v>-5.7455125842930554</v>
      </c>
      <c r="AH140" s="13">
        <f t="shared" si="42"/>
        <v>-2.3032027440482938</v>
      </c>
      <c r="AI140" s="13">
        <f t="shared" si="42"/>
        <v>-2.9617964958084664</v>
      </c>
      <c r="AJ140" s="13">
        <f t="shared" si="42"/>
        <v>2.5388933304489214</v>
      </c>
      <c r="AL140" s="474" t="str">
        <f t="shared" si="40"/>
        <v>2002 q2</v>
      </c>
      <c r="AM140" s="13">
        <f t="shared" si="46"/>
        <v>0.75074349258121842</v>
      </c>
      <c r="AN140" s="13">
        <f t="shared" si="46"/>
        <v>1.6571214590688221E-2</v>
      </c>
      <c r="AO140" s="13">
        <f t="shared" si="46"/>
        <v>2.1824042696056534</v>
      </c>
      <c r="AP140" s="13" t="str">
        <f t="shared" si="46"/>
        <v/>
      </c>
      <c r="AQ140" s="13">
        <f t="shared" si="46"/>
        <v>-0.41182450912498059</v>
      </c>
      <c r="AR140" s="13">
        <f t="shared" si="46"/>
        <v>-1.9593599815754037</v>
      </c>
      <c r="AS140" s="13" t="str">
        <f t="shared" si="46"/>
        <v/>
      </c>
      <c r="AT140" s="13" t="str">
        <f t="shared" si="46"/>
        <v/>
      </c>
      <c r="AU140" s="13" t="str">
        <f t="shared" si="46"/>
        <v/>
      </c>
      <c r="AV140" s="13">
        <f t="shared" si="46"/>
        <v>-4.2000501013123355</v>
      </c>
      <c r="AW140" s="13">
        <f t="shared" si="46"/>
        <v>-17.706474643813884</v>
      </c>
      <c r="AX140" s="13">
        <f t="shared" si="46"/>
        <v>1.6949152542372836</v>
      </c>
      <c r="AY140" s="13">
        <f t="shared" si="46"/>
        <v>-33.293891227359637</v>
      </c>
      <c r="AZ140" s="13">
        <f t="shared" si="46"/>
        <v>0</v>
      </c>
      <c r="BA140" s="13" t="str">
        <f t="shared" si="46"/>
        <v/>
      </c>
      <c r="BB140" s="13">
        <f t="shared" si="46"/>
        <v>0</v>
      </c>
      <c r="BC140" s="13">
        <f t="shared" si="46"/>
        <v>-0.89499752443120695</v>
      </c>
      <c r="BD140" s="13">
        <f t="shared" si="46"/>
        <v>-0.10675567472178127</v>
      </c>
      <c r="BE140" s="13">
        <f t="shared" si="46"/>
        <v>-1.4862704119467995</v>
      </c>
      <c r="BF140" s="13">
        <f t="shared" si="46"/>
        <v>3.9548244106957231</v>
      </c>
      <c r="BG140" s="13" t="str">
        <f t="shared" si="46"/>
        <v/>
      </c>
      <c r="BH140" s="13">
        <f t="shared" si="46"/>
        <v>5.2588648845009578</v>
      </c>
      <c r="BI140" s="13">
        <f t="shared" si="46"/>
        <v>0</v>
      </c>
      <c r="BJ140" s="13">
        <f t="shared" si="46"/>
        <v>-0.33118598962361689</v>
      </c>
      <c r="BK140" s="13">
        <f t="shared" si="46"/>
        <v>6.6456634288771577</v>
      </c>
      <c r="BL140" s="13">
        <f t="shared" si="46"/>
        <v>-1.2807776733845144</v>
      </c>
      <c r="BM140" s="13">
        <f t="shared" si="46"/>
        <v>-10.859853507026706</v>
      </c>
      <c r="BN140" s="13">
        <f t="shared" si="46"/>
        <v>0</v>
      </c>
      <c r="BO140" s="13">
        <f t="shared" si="46"/>
        <v>6.8900068527666392E-3</v>
      </c>
      <c r="BP140" s="13" t="str">
        <f t="shared" si="46"/>
        <v/>
      </c>
      <c r="BQ140" s="13" t="str">
        <f t="shared" si="46"/>
        <v/>
      </c>
      <c r="BR140" s="13" t="str">
        <f t="shared" si="46"/>
        <v/>
      </c>
      <c r="BS140" s="13" t="str">
        <f t="shared" si="46"/>
        <v/>
      </c>
      <c r="BT140" s="13" t="str">
        <f t="shared" si="46"/>
        <v/>
      </c>
      <c r="BU140" s="13" t="str">
        <f t="shared" si="46"/>
        <v/>
      </c>
      <c r="BW140" s="474" t="str">
        <f t="shared" si="41"/>
        <v>2002 q2</v>
      </c>
      <c r="BX140" s="13">
        <f t="shared" si="47"/>
        <v>-0.19242880909536852</v>
      </c>
      <c r="BY140" s="13">
        <f t="shared" si="47"/>
        <v>1.1020433549258302</v>
      </c>
      <c r="BZ140" s="13">
        <f t="shared" si="47"/>
        <v>1.1527970048803793</v>
      </c>
      <c r="CA140" s="13">
        <f t="shared" si="47"/>
        <v>3.3989424041653393</v>
      </c>
      <c r="CB140" s="13">
        <f t="shared" si="47"/>
        <v>-0.48468088396967923</v>
      </c>
      <c r="CC140" s="13">
        <f t="shared" si="47"/>
        <v>-2.4478375315713397</v>
      </c>
      <c r="CD140" s="13">
        <f t="shared" si="47"/>
        <v>-4.7261560873764985</v>
      </c>
      <c r="CE140" s="13">
        <f t="shared" si="47"/>
        <v>4.1515548753195297</v>
      </c>
      <c r="CF140" s="13">
        <f t="shared" si="47"/>
        <v>0.94972740026986191</v>
      </c>
      <c r="CG140" s="13" t="str">
        <f t="shared" si="47"/>
        <v/>
      </c>
      <c r="CH140" s="13">
        <f t="shared" si="47"/>
        <v>-2.4544187948442708</v>
      </c>
      <c r="CI140" s="13">
        <f t="shared" si="47"/>
        <v>-1.4846881992042205</v>
      </c>
      <c r="CJ140" s="13">
        <f t="shared" si="47"/>
        <v>-3.124128117574676</v>
      </c>
      <c r="CK140" s="13">
        <f t="shared" si="47"/>
        <v>-0.13944419421821896</v>
      </c>
      <c r="CL140" s="13">
        <f t="shared" si="47"/>
        <v>1.0781510426431051</v>
      </c>
      <c r="CM140" s="13">
        <f t="shared" si="47"/>
        <v>-3.1496474366884963</v>
      </c>
      <c r="CN140" s="13">
        <f t="shared" si="47"/>
        <v>-1.2028602577340508</v>
      </c>
      <c r="CO140" s="13">
        <f t="shared" si="47"/>
        <v>-1.2028602577340508</v>
      </c>
      <c r="CP140" s="13" t="str">
        <f t="shared" si="47"/>
        <v/>
      </c>
      <c r="CQ140" s="13">
        <f t="shared" si="47"/>
        <v>5.9218446807458802</v>
      </c>
      <c r="CR140" s="13">
        <f t="shared" si="47"/>
        <v>5.9218446807458802</v>
      </c>
      <c r="CS140" s="13" t="str">
        <f t="shared" si="47"/>
        <v/>
      </c>
      <c r="CT140" s="13" t="str">
        <f t="shared" si="47"/>
        <v/>
      </c>
      <c r="CU140" s="13">
        <f t="shared" si="47"/>
        <v>5.2373148967796546</v>
      </c>
      <c r="CV140" s="13">
        <f t="shared" si="47"/>
        <v>4.3042400107415224</v>
      </c>
      <c r="CW140" s="13">
        <f t="shared" si="47"/>
        <v>9.3817547100867102</v>
      </c>
      <c r="CX140" s="13" t="str">
        <f t="shared" si="47"/>
        <v/>
      </c>
      <c r="CY140" s="13">
        <f t="shared" si="47"/>
        <v>-0.30732914653588406</v>
      </c>
      <c r="CZ140" s="13">
        <f t="shared" si="47"/>
        <v>6.2498257005577873</v>
      </c>
      <c r="DA140" s="13">
        <f t="shared" si="47"/>
        <v>-4.3310049931891248</v>
      </c>
      <c r="DB140" s="13">
        <f t="shared" si="47"/>
        <v>-5.7171466128160819</v>
      </c>
      <c r="DC140" s="13">
        <f t="shared" si="47"/>
        <v>-5.7455125842930554</v>
      </c>
      <c r="DD140" s="13">
        <f t="shared" si="47"/>
        <v>-2.3032027440482605</v>
      </c>
      <c r="DE140" s="13">
        <f t="shared" si="47"/>
        <v>-2.9617964958084442</v>
      </c>
      <c r="DF140" s="13">
        <f t="shared" si="47"/>
        <v>2.5388933304488992</v>
      </c>
    </row>
    <row r="141" spans="1:110" x14ac:dyDescent="0.2">
      <c r="A141" s="474" t="str">
        <f t="shared" si="39"/>
        <v>2002 q3</v>
      </c>
      <c r="B141" s="13">
        <f t="shared" si="45"/>
        <v>-8.201116965375066E-2</v>
      </c>
      <c r="C141" s="13">
        <f t="shared" si="42"/>
        <v>0.21568145423165319</v>
      </c>
      <c r="D141" s="13">
        <f t="shared" si="42"/>
        <v>-2.1568319958685023</v>
      </c>
      <c r="E141" s="13">
        <f t="shared" si="42"/>
        <v>4.5253397889906788</v>
      </c>
      <c r="F141" s="13">
        <f t="shared" si="42"/>
        <v>-0.2937807621285482</v>
      </c>
      <c r="G141" s="13">
        <f t="shared" si="42"/>
        <v>-0.77585656172687312</v>
      </c>
      <c r="H141" s="13">
        <f t="shared" si="42"/>
        <v>2.7802699610530057</v>
      </c>
      <c r="I141" s="13">
        <f t="shared" si="42"/>
        <v>0.20680212070622872</v>
      </c>
      <c r="J141" s="13">
        <f t="shared" si="42"/>
        <v>-1.0790548780259313</v>
      </c>
      <c r="K141" s="13">
        <f t="shared" si="42"/>
        <v>-2.917770467310743</v>
      </c>
      <c r="L141" s="13">
        <f t="shared" si="42"/>
        <v>-5.2675925688464691</v>
      </c>
      <c r="M141" s="13">
        <f t="shared" si="42"/>
        <v>-1.6303220573194777</v>
      </c>
      <c r="N141" s="13">
        <f t="shared" si="42"/>
        <v>-8.1622502064698459</v>
      </c>
      <c r="O141" s="13">
        <f t="shared" si="42"/>
        <v>-0.96290011583384238</v>
      </c>
      <c r="P141" s="13">
        <f t="shared" si="42"/>
        <v>-0.14834556885970906</v>
      </c>
      <c r="Q141" s="13">
        <f t="shared" si="42"/>
        <v>-2.7369568817614764</v>
      </c>
      <c r="R141" s="13">
        <f t="shared" si="42"/>
        <v>-5.4322542869778001E-2</v>
      </c>
      <c r="S141" s="13">
        <f t="shared" si="42"/>
        <v>0.64973006184410043</v>
      </c>
      <c r="T141" s="13">
        <f t="shared" si="42"/>
        <v>-1.4862704119467995</v>
      </c>
      <c r="U141" s="13">
        <f t="shared" si="42"/>
        <v>3.9981282271879692</v>
      </c>
      <c r="V141" s="13">
        <f t="shared" si="42"/>
        <v>-0.29295290146764685</v>
      </c>
      <c r="W141" s="13">
        <f t="shared" si="42"/>
        <v>6.2234325021928827</v>
      </c>
      <c r="X141" s="13">
        <f t="shared" si="42"/>
        <v>0</v>
      </c>
      <c r="Y141" s="13">
        <f t="shared" si="42"/>
        <v>0.24968463661196871</v>
      </c>
      <c r="Z141" s="13">
        <f t="shared" si="42"/>
        <v>0.14182350794813559</v>
      </c>
      <c r="AA141" s="13">
        <f t="shared" si="42"/>
        <v>1.8368388373896094</v>
      </c>
      <c r="AB141" s="13">
        <f t="shared" si="42"/>
        <v>-1.3826916743873041</v>
      </c>
      <c r="AC141" s="13">
        <f t="shared" si="42"/>
        <v>-1.2017777571458943</v>
      </c>
      <c r="AD141" s="13">
        <f t="shared" si="42"/>
        <v>0.35470390419354292</v>
      </c>
      <c r="AE141" s="13">
        <f t="shared" si="42"/>
        <v>-0.59719254461196858</v>
      </c>
      <c r="AF141" s="13">
        <f t="shared" si="42"/>
        <v>-1.5791433283531831</v>
      </c>
      <c r="AG141" s="13">
        <f t="shared" si="42"/>
        <v>-1.3858938926295306</v>
      </c>
      <c r="AH141" s="13">
        <f t="shared" si="42"/>
        <v>1.8023673589687261</v>
      </c>
      <c r="AI141" s="13">
        <f t="shared" si="42"/>
        <v>0.94339334370554528</v>
      </c>
      <c r="AJ141" s="13">
        <f t="shared" si="42"/>
        <v>2.2746287678508725</v>
      </c>
      <c r="AL141" s="474" t="str">
        <f t="shared" si="40"/>
        <v>2002 q3</v>
      </c>
      <c r="AM141" s="13">
        <f t="shared" si="46"/>
        <v>0.86523992172062858</v>
      </c>
      <c r="AN141" s="13">
        <f t="shared" si="46"/>
        <v>-1.0457267458463537E-2</v>
      </c>
      <c r="AO141" s="13">
        <f t="shared" si="46"/>
        <v>-1.4852180759605482</v>
      </c>
      <c r="AP141" s="13" t="str">
        <f t="shared" si="46"/>
        <v/>
      </c>
      <c r="AQ141" s="13">
        <f t="shared" si="46"/>
        <v>0.45092384040683609</v>
      </c>
      <c r="AR141" s="13">
        <f t="shared" si="46"/>
        <v>5.4353417888091338</v>
      </c>
      <c r="AS141" s="13" t="str">
        <f t="shared" si="46"/>
        <v/>
      </c>
      <c r="AT141" s="13" t="str">
        <f t="shared" si="46"/>
        <v/>
      </c>
      <c r="AU141" s="13" t="str">
        <f t="shared" si="46"/>
        <v/>
      </c>
      <c r="AV141" s="13">
        <f t="shared" si="46"/>
        <v>-2.917770467310743</v>
      </c>
      <c r="AW141" s="13">
        <f t="shared" si="46"/>
        <v>-24.212358147732115</v>
      </c>
      <c r="AX141" s="13">
        <f t="shared" si="46"/>
        <v>1.7811704834605591</v>
      </c>
      <c r="AY141" s="13">
        <f t="shared" si="46"/>
        <v>-41.801671075801103</v>
      </c>
      <c r="AZ141" s="13">
        <f t="shared" si="46"/>
        <v>0.69019868509321292</v>
      </c>
      <c r="BA141" s="13" t="str">
        <f t="shared" si="46"/>
        <v/>
      </c>
      <c r="BB141" s="13">
        <f t="shared" si="46"/>
        <v>0.69019868509321292</v>
      </c>
      <c r="BC141" s="13">
        <f t="shared" si="46"/>
        <v>-0.89499752443120695</v>
      </c>
      <c r="BD141" s="13">
        <f t="shared" si="46"/>
        <v>-0.10675567472178127</v>
      </c>
      <c r="BE141" s="13">
        <f t="shared" si="46"/>
        <v>-1.4862704119467995</v>
      </c>
      <c r="BF141" s="13">
        <f t="shared" si="46"/>
        <v>4.8642610412804821</v>
      </c>
      <c r="BG141" s="13" t="str">
        <f t="shared" si="46"/>
        <v/>
      </c>
      <c r="BH141" s="13">
        <f t="shared" si="46"/>
        <v>6.2234325021928605</v>
      </c>
      <c r="BI141" s="13">
        <f t="shared" si="46"/>
        <v>0</v>
      </c>
      <c r="BJ141" s="13">
        <f t="shared" si="46"/>
        <v>0.25149482990376448</v>
      </c>
      <c r="BK141" s="13">
        <f t="shared" si="46"/>
        <v>3.2252561694720461</v>
      </c>
      <c r="BL141" s="13">
        <f t="shared" si="46"/>
        <v>1.7554933286749508</v>
      </c>
      <c r="BM141" s="13">
        <f t="shared" si="46"/>
        <v>-1.3826916743873041</v>
      </c>
      <c r="BN141" s="13">
        <f t="shared" si="46"/>
        <v>0</v>
      </c>
      <c r="BO141" s="13">
        <f t="shared" si="46"/>
        <v>-1.0743726743885462</v>
      </c>
      <c r="BP141" s="13" t="str">
        <f t="shared" si="46"/>
        <v/>
      </c>
      <c r="BQ141" s="13" t="str">
        <f t="shared" si="46"/>
        <v/>
      </c>
      <c r="BR141" s="13" t="str">
        <f t="shared" si="46"/>
        <v/>
      </c>
      <c r="BS141" s="13" t="str">
        <f t="shared" si="46"/>
        <v/>
      </c>
      <c r="BT141" s="13" t="str">
        <f t="shared" si="46"/>
        <v/>
      </c>
      <c r="BU141" s="13" t="str">
        <f t="shared" si="46"/>
        <v/>
      </c>
      <c r="BW141" s="474" t="str">
        <f t="shared" si="41"/>
        <v>2002 q3</v>
      </c>
      <c r="BX141" s="13">
        <f t="shared" si="47"/>
        <v>-0.43118602782278304</v>
      </c>
      <c r="BY141" s="13">
        <f t="shared" si="47"/>
        <v>0.23877062273813809</v>
      </c>
      <c r="BZ141" s="13">
        <f t="shared" si="47"/>
        <v>-2.7870721734508885</v>
      </c>
      <c r="CA141" s="13">
        <f t="shared" si="47"/>
        <v>4.5253397889906788</v>
      </c>
      <c r="CB141" s="13">
        <f t="shared" si="47"/>
        <v>-1.1789353041081752</v>
      </c>
      <c r="CC141" s="13">
        <f t="shared" si="47"/>
        <v>-4.7785966443146926</v>
      </c>
      <c r="CD141" s="13">
        <f t="shared" si="47"/>
        <v>2.7802699610530057</v>
      </c>
      <c r="CE141" s="13">
        <f t="shared" si="47"/>
        <v>0.20680212070620652</v>
      </c>
      <c r="CF141" s="13">
        <f t="shared" si="47"/>
        <v>-1.0790548780259424</v>
      </c>
      <c r="CG141" s="13" t="str">
        <f t="shared" si="47"/>
        <v/>
      </c>
      <c r="CH141" s="13">
        <f t="shared" si="47"/>
        <v>-3.6165369828141225</v>
      </c>
      <c r="CI141" s="13">
        <f t="shared" si="47"/>
        <v>-2.0837783474659366</v>
      </c>
      <c r="CJ141" s="13">
        <f t="shared" si="47"/>
        <v>-4.6881090546455617</v>
      </c>
      <c r="CK141" s="13">
        <f t="shared" si="47"/>
        <v>-1.0273034836598693</v>
      </c>
      <c r="CL141" s="13">
        <f t="shared" si="47"/>
        <v>-0.14834556885966466</v>
      </c>
      <c r="CM141" s="13">
        <f t="shared" si="47"/>
        <v>-3.217343951803453</v>
      </c>
      <c r="CN141" s="13">
        <f t="shared" si="47"/>
        <v>1.0956444132805609</v>
      </c>
      <c r="CO141" s="13">
        <f t="shared" si="47"/>
        <v>1.0956444132805609</v>
      </c>
      <c r="CP141" s="13" t="str">
        <f t="shared" si="47"/>
        <v/>
      </c>
      <c r="CQ141" s="13">
        <f t="shared" si="47"/>
        <v>-0.29295290146764685</v>
      </c>
      <c r="CR141" s="13">
        <f t="shared" si="47"/>
        <v>-0.29295290146764685</v>
      </c>
      <c r="CS141" s="13" t="str">
        <f t="shared" si="47"/>
        <v/>
      </c>
      <c r="CT141" s="13" t="str">
        <f t="shared" si="47"/>
        <v/>
      </c>
      <c r="CU141" s="13">
        <f t="shared" si="47"/>
        <v>0.45399203454337123</v>
      </c>
      <c r="CV141" s="13">
        <f t="shared" si="47"/>
        <v>-3.6568458644366864</v>
      </c>
      <c r="CW141" s="13">
        <f t="shared" si="47"/>
        <v>2.4170043566756894</v>
      </c>
      <c r="CX141" s="13" t="str">
        <f t="shared" si="47"/>
        <v/>
      </c>
      <c r="CY141" s="13">
        <f t="shared" si="47"/>
        <v>-2.7458366904659526</v>
      </c>
      <c r="CZ141" s="13">
        <f t="shared" si="47"/>
        <v>1.7073765862150703</v>
      </c>
      <c r="DA141" s="13">
        <f t="shared" si="47"/>
        <v>-0.59719254461197968</v>
      </c>
      <c r="DB141" s="13">
        <f t="shared" si="47"/>
        <v>-1.5791433283531831</v>
      </c>
      <c r="DC141" s="13">
        <f t="shared" si="47"/>
        <v>-1.3858938926295306</v>
      </c>
      <c r="DD141" s="13">
        <f t="shared" si="47"/>
        <v>1.8023673589687261</v>
      </c>
      <c r="DE141" s="13">
        <f t="shared" si="47"/>
        <v>0.94339334370554528</v>
      </c>
      <c r="DF141" s="13">
        <f t="shared" si="47"/>
        <v>2.2746287678508725</v>
      </c>
    </row>
    <row r="142" spans="1:110" x14ac:dyDescent="0.2">
      <c r="A142" s="474" t="str">
        <f t="shared" si="39"/>
        <v>2002 q4</v>
      </c>
      <c r="B142" s="13">
        <f t="shared" si="45"/>
        <v>-0.39018149944940461</v>
      </c>
      <c r="C142" s="13">
        <f t="shared" si="42"/>
        <v>-1.0205814359719678</v>
      </c>
      <c r="D142" s="13">
        <f t="shared" si="42"/>
        <v>-5.1277558047292509</v>
      </c>
      <c r="E142" s="13">
        <f t="shared" si="42"/>
        <v>2.5515008770420566</v>
      </c>
      <c r="F142" s="13">
        <f t="shared" si="42"/>
        <v>-2.7996759117324133</v>
      </c>
      <c r="G142" s="13">
        <f t="shared" si="42"/>
        <v>2.136664576043068</v>
      </c>
      <c r="H142" s="13">
        <f t="shared" si="42"/>
        <v>1.8310425104304029</v>
      </c>
      <c r="I142" s="13">
        <f t="shared" si="42"/>
        <v>2.7332736878290298</v>
      </c>
      <c r="J142" s="13">
        <f t="shared" si="42"/>
        <v>0.49863232892159992</v>
      </c>
      <c r="K142" s="13">
        <f t="shared" si="42"/>
        <v>-4.970816336809003</v>
      </c>
      <c r="L142" s="13">
        <f t="shared" si="42"/>
        <v>-0.79245876082025823</v>
      </c>
      <c r="M142" s="13">
        <f t="shared" si="42"/>
        <v>0.49332355712974341</v>
      </c>
      <c r="N142" s="13">
        <f t="shared" si="42"/>
        <v>-1.8505635954217503</v>
      </c>
      <c r="O142" s="13">
        <f t="shared" si="42"/>
        <v>-0.79935015623101568</v>
      </c>
      <c r="P142" s="13">
        <f t="shared" si="42"/>
        <v>0.29613813243933862</v>
      </c>
      <c r="Q142" s="13">
        <f t="shared" si="42"/>
        <v>-3.1774674967818717</v>
      </c>
      <c r="R142" s="13">
        <f t="shared" si="42"/>
        <v>0.90566521940023126</v>
      </c>
      <c r="S142" s="13">
        <f t="shared" si="42"/>
        <v>2.0837552354884936</v>
      </c>
      <c r="T142" s="13">
        <f t="shared" si="42"/>
        <v>-1.4862704119467995</v>
      </c>
      <c r="U142" s="13">
        <f t="shared" si="42"/>
        <v>3.8206090374566681</v>
      </c>
      <c r="V142" s="13">
        <f t="shared" si="42"/>
        <v>-1.534006408254418</v>
      </c>
      <c r="W142" s="13">
        <f t="shared" si="42"/>
        <v>5.5116691900142678</v>
      </c>
      <c r="X142" s="13">
        <f t="shared" si="42"/>
        <v>1.0198726680796133</v>
      </c>
      <c r="Y142" s="13">
        <f t="shared" si="42"/>
        <v>-0.29798788284696176</v>
      </c>
      <c r="Z142" s="13">
        <f t="shared" si="42"/>
        <v>0.40792661640380867</v>
      </c>
      <c r="AA142" s="13">
        <f t="shared" si="42"/>
        <v>0.33867048774445241</v>
      </c>
      <c r="AB142" s="13">
        <f t="shared" si="42"/>
        <v>-1.1102230246251565E-14</v>
      </c>
      <c r="AC142" s="13">
        <f t="shared" si="42"/>
        <v>-0.52386334584247907</v>
      </c>
      <c r="AD142" s="13">
        <f t="shared" si="42"/>
        <v>-0.91105378427023265</v>
      </c>
      <c r="AE142" s="13">
        <f t="shared" si="42"/>
        <v>-6.0901924732148505E-2</v>
      </c>
      <c r="AF142" s="13">
        <f t="shared" si="42"/>
        <v>-1.2867222726561489</v>
      </c>
      <c r="AG142" s="13">
        <f t="shared" si="42"/>
        <v>-0.68319483085337307</v>
      </c>
      <c r="AH142" s="13">
        <f t="shared" si="42"/>
        <v>1.0614408772762873</v>
      </c>
      <c r="AI142" s="13">
        <f t="shared" si="42"/>
        <v>2.956973988903</v>
      </c>
      <c r="AJ142" s="13">
        <f t="shared" si="42"/>
        <v>0.37931671887332374</v>
      </c>
      <c r="AL142" s="474" t="str">
        <f t="shared" si="40"/>
        <v>2002 q4</v>
      </c>
      <c r="AM142" s="13">
        <f t="shared" si="46"/>
        <v>0.48826736701597095</v>
      </c>
      <c r="AN142" s="13">
        <f t="shared" si="46"/>
        <v>-2.1882633326846146</v>
      </c>
      <c r="AO142" s="13">
        <f t="shared" si="46"/>
        <v>-1.3444036815679516</v>
      </c>
      <c r="AP142" s="13" t="str">
        <f t="shared" si="46"/>
        <v/>
      </c>
      <c r="AQ142" s="13">
        <f t="shared" si="46"/>
        <v>-3.5839215177870809</v>
      </c>
      <c r="AR142" s="13">
        <f t="shared" si="46"/>
        <v>5.3082424024705421</v>
      </c>
      <c r="AS142" s="13" t="str">
        <f t="shared" si="46"/>
        <v/>
      </c>
      <c r="AT142" s="13" t="str">
        <f t="shared" si="46"/>
        <v/>
      </c>
      <c r="AU142" s="13" t="str">
        <f t="shared" si="46"/>
        <v/>
      </c>
      <c r="AV142" s="13">
        <f t="shared" si="46"/>
        <v>-4.9708163368089808</v>
      </c>
      <c r="AW142" s="13">
        <f t="shared" si="46"/>
        <v>0.4584973216530841</v>
      </c>
      <c r="AX142" s="13">
        <f t="shared" si="46"/>
        <v>0</v>
      </c>
      <c r="AY142" s="13">
        <f t="shared" si="46"/>
        <v>30.301460111664969</v>
      </c>
      <c r="AZ142" s="13">
        <f t="shared" si="46"/>
        <v>0.69019868509321292</v>
      </c>
      <c r="BA142" s="13" t="str">
        <f t="shared" si="46"/>
        <v/>
      </c>
      <c r="BB142" s="13">
        <f t="shared" si="46"/>
        <v>0.69019868509321292</v>
      </c>
      <c r="BC142" s="13">
        <f t="shared" si="46"/>
        <v>0.59924329646399155</v>
      </c>
      <c r="BD142" s="13">
        <f t="shared" si="46"/>
        <v>3.5156577552093227</v>
      </c>
      <c r="BE142" s="13">
        <f t="shared" si="46"/>
        <v>-1.4862704119467995</v>
      </c>
      <c r="BF142" s="13">
        <f t="shared" si="46"/>
        <v>5.8023323299200902</v>
      </c>
      <c r="BG142" s="13" t="str">
        <f t="shared" si="46"/>
        <v/>
      </c>
      <c r="BH142" s="13">
        <f t="shared" si="46"/>
        <v>5.5116691900142678</v>
      </c>
      <c r="BI142" s="13">
        <f t="shared" si="46"/>
        <v>1.0198726680796133</v>
      </c>
      <c r="BJ142" s="13">
        <f t="shared" si="46"/>
        <v>0.40372991040402706</v>
      </c>
      <c r="BK142" s="13">
        <f t="shared" si="46"/>
        <v>3.3015622109125786</v>
      </c>
      <c r="BL142" s="13">
        <f t="shared" si="46"/>
        <v>1.7554933286749508</v>
      </c>
      <c r="BM142" s="13">
        <f t="shared" si="46"/>
        <v>0</v>
      </c>
      <c r="BN142" s="13">
        <f t="shared" si="46"/>
        <v>0</v>
      </c>
      <c r="BO142" s="13">
        <f t="shared" si="46"/>
        <v>-1.0648840883353605</v>
      </c>
      <c r="BP142" s="13" t="str">
        <f t="shared" si="46"/>
        <v/>
      </c>
      <c r="BQ142" s="13" t="str">
        <f t="shared" si="46"/>
        <v/>
      </c>
      <c r="BR142" s="13" t="str">
        <f t="shared" si="46"/>
        <v/>
      </c>
      <c r="BS142" s="13" t="str">
        <f t="shared" si="46"/>
        <v/>
      </c>
      <c r="BT142" s="13" t="str">
        <f t="shared" si="46"/>
        <v/>
      </c>
      <c r="BU142" s="13" t="str">
        <f t="shared" si="46"/>
        <v/>
      </c>
      <c r="BW142" s="474" t="str">
        <f t="shared" si="41"/>
        <v>2002 q4</v>
      </c>
      <c r="BX142" s="13">
        <f t="shared" si="47"/>
        <v>-0.73585707792963584</v>
      </c>
      <c r="BY142" s="13">
        <f t="shared" si="47"/>
        <v>-0.75700462444584504</v>
      </c>
      <c r="BZ142" s="13">
        <f t="shared" si="47"/>
        <v>-7.2638722740330337</v>
      </c>
      <c r="CA142" s="13">
        <f t="shared" si="47"/>
        <v>2.5515008770420566</v>
      </c>
      <c r="CB142" s="13">
        <f t="shared" si="47"/>
        <v>-2.3499974788182887</v>
      </c>
      <c r="CC142" s="13">
        <f t="shared" si="47"/>
        <v>-2.9354972280670744E-2</v>
      </c>
      <c r="CD142" s="13">
        <f t="shared" si="47"/>
        <v>1.8310425104304029</v>
      </c>
      <c r="CE142" s="13">
        <f t="shared" si="47"/>
        <v>2.7332736878290298</v>
      </c>
      <c r="CF142" s="13">
        <f t="shared" si="47"/>
        <v>0.49863232892159992</v>
      </c>
      <c r="CG142" s="13" t="str">
        <f t="shared" si="47"/>
        <v/>
      </c>
      <c r="CH142" s="13">
        <f t="shared" si="47"/>
        <v>-1.1962423318096826</v>
      </c>
      <c r="CI142" s="13">
        <f t="shared" si="47"/>
        <v>0.56104002327241886</v>
      </c>
      <c r="CJ142" s="13">
        <f t="shared" si="47"/>
        <v>-2.4322596672797903</v>
      </c>
      <c r="CK142" s="13">
        <f t="shared" si="47"/>
        <v>-0.85912956151570352</v>
      </c>
      <c r="CL142" s="13">
        <f t="shared" si="47"/>
        <v>0.29613813243933862</v>
      </c>
      <c r="CM142" s="13">
        <f t="shared" si="47"/>
        <v>-3.7136910954649771</v>
      </c>
      <c r="CN142" s="13">
        <f t="shared" si="47"/>
        <v>1.2623829302754741</v>
      </c>
      <c r="CO142" s="13">
        <f t="shared" si="47"/>
        <v>1.2623829302754741</v>
      </c>
      <c r="CP142" s="13" t="str">
        <f t="shared" si="47"/>
        <v/>
      </c>
      <c r="CQ142" s="13">
        <f t="shared" si="47"/>
        <v>-1.534006408254418</v>
      </c>
      <c r="CR142" s="13">
        <f t="shared" si="47"/>
        <v>-1.534006408254418</v>
      </c>
      <c r="CS142" s="13" t="str">
        <f t="shared" si="47"/>
        <v/>
      </c>
      <c r="CT142" s="13" t="str">
        <f t="shared" si="47"/>
        <v/>
      </c>
      <c r="CU142" s="13">
        <f t="shared" si="47"/>
        <v>-1.1278192493570982</v>
      </c>
      <c r="CV142" s="13">
        <f t="shared" si="47"/>
        <v>-3.1583635533745436</v>
      </c>
      <c r="CW142" s="13">
        <f t="shared" si="47"/>
        <v>-7.5838946162223859</v>
      </c>
      <c r="CX142" s="13" t="str">
        <f t="shared" si="47"/>
        <v/>
      </c>
      <c r="CY142" s="13">
        <f t="shared" si="47"/>
        <v>-1.2929102132814174</v>
      </c>
      <c r="CZ142" s="13">
        <f t="shared" si="47"/>
        <v>-0.72588186786749498</v>
      </c>
      <c r="DA142" s="13">
        <f t="shared" si="47"/>
        <v>-6.0901924732148505E-2</v>
      </c>
      <c r="DB142" s="13">
        <f t="shared" si="47"/>
        <v>-1.2867222726561489</v>
      </c>
      <c r="DC142" s="13">
        <f t="shared" si="47"/>
        <v>-0.68319483085338417</v>
      </c>
      <c r="DD142" s="13">
        <f t="shared" si="47"/>
        <v>1.0614408772762873</v>
      </c>
      <c r="DE142" s="13">
        <f t="shared" si="47"/>
        <v>2.956973988903</v>
      </c>
      <c r="DF142" s="13">
        <f t="shared" si="47"/>
        <v>0.37931671887332374</v>
      </c>
    </row>
    <row r="143" spans="1:110" x14ac:dyDescent="0.2">
      <c r="A143" s="474" t="str">
        <f t="shared" si="39"/>
        <v>2003 q1</v>
      </c>
      <c r="B143" s="13">
        <f t="shared" si="45"/>
        <v>-0.78787167915955747</v>
      </c>
      <c r="C143" s="13">
        <f t="shared" si="42"/>
        <v>-2.2776391108038418</v>
      </c>
      <c r="D143" s="13">
        <f t="shared" si="42"/>
        <v>-4.9626778130312683</v>
      </c>
      <c r="E143" s="13">
        <f t="shared" si="42"/>
        <v>-2.5674315580215934</v>
      </c>
      <c r="F143" s="13">
        <f t="shared" si="42"/>
        <v>-4.6322021296719029</v>
      </c>
      <c r="G143" s="13">
        <f t="shared" si="42"/>
        <v>0.29360062575036761</v>
      </c>
      <c r="H143" s="13">
        <f t="shared" si="42"/>
        <v>0.10037930320914157</v>
      </c>
      <c r="I143" s="13">
        <f t="shared" si="42"/>
        <v>2.1629592220477223</v>
      </c>
      <c r="J143" s="13">
        <f t="shared" si="42"/>
        <v>2.2067329412920555</v>
      </c>
      <c r="K143" s="13">
        <f t="shared" si="42"/>
        <v>-4.9774171125038453</v>
      </c>
      <c r="L143" s="13">
        <f t="shared" si="42"/>
        <v>1.8413195829134699</v>
      </c>
      <c r="M143" s="13">
        <f t="shared" si="42"/>
        <v>0.47021249659384701</v>
      </c>
      <c r="N143" s="13">
        <f t="shared" si="42"/>
        <v>2.6956291820024125</v>
      </c>
      <c r="O143" s="13">
        <f t="shared" si="42"/>
        <v>-1.1540474968659953</v>
      </c>
      <c r="P143" s="13">
        <f t="shared" si="42"/>
        <v>-0.9631130111192987</v>
      </c>
      <c r="Q143" s="13">
        <f t="shared" si="42"/>
        <v>-1.6019226072681247</v>
      </c>
      <c r="R143" s="13">
        <f t="shared" si="42"/>
        <v>-2.8248680827174799</v>
      </c>
      <c r="S143" s="13">
        <f t="shared" si="42"/>
        <v>-2.7524293852422943</v>
      </c>
      <c r="T143" s="13">
        <f t="shared" si="42"/>
        <v>-2.9290078469015102</v>
      </c>
      <c r="U143" s="13">
        <f t="shared" si="42"/>
        <v>1.1042751890387503</v>
      </c>
      <c r="V143" s="13">
        <f t="shared" si="42"/>
        <v>-1.3501583595080358</v>
      </c>
      <c r="W143" s="13">
        <f t="shared" si="42"/>
        <v>1.5611463792629454</v>
      </c>
      <c r="X143" s="13">
        <f t="shared" si="42"/>
        <v>1.0198726680796133</v>
      </c>
      <c r="Y143" s="13">
        <f t="shared" si="42"/>
        <v>0.6279944946891991</v>
      </c>
      <c r="Z143" s="13">
        <f t="shared" si="42"/>
        <v>2.3730153935865417</v>
      </c>
      <c r="AA143" s="13">
        <f t="shared" si="42"/>
        <v>1.1379397010777392</v>
      </c>
      <c r="AB143" s="13">
        <f t="shared" si="42"/>
        <v>0</v>
      </c>
      <c r="AC143" s="13">
        <f t="shared" si="42"/>
        <v>0.32758282919167492</v>
      </c>
      <c r="AD143" s="13">
        <f t="shared" si="42"/>
        <v>-5.0298732129394619E-2</v>
      </c>
      <c r="AE143" s="13">
        <f t="shared" si="42"/>
        <v>0.11635989253604428</v>
      </c>
      <c r="AF143" s="13">
        <f t="shared" si="42"/>
        <v>-6.6181831562839299E-2</v>
      </c>
      <c r="AG143" s="13">
        <f t="shared" si="42"/>
        <v>-1.3211967187715445</v>
      </c>
      <c r="AH143" s="13">
        <f t="shared" si="42"/>
        <v>1.0511045362926685</v>
      </c>
      <c r="AI143" s="13">
        <f t="shared" si="42"/>
        <v>1.118188542471632</v>
      </c>
      <c r="AJ143" s="13">
        <f t="shared" si="42"/>
        <v>-1.5158805443776791</v>
      </c>
      <c r="AL143" s="474" t="str">
        <f t="shared" si="40"/>
        <v>2003 q1</v>
      </c>
      <c r="AM143" s="13">
        <f t="shared" si="46"/>
        <v>-0.3664052610384938</v>
      </c>
      <c r="AN143" s="13">
        <f t="shared" si="46"/>
        <v>-2.4629671376775075</v>
      </c>
      <c r="AO143" s="13">
        <f t="shared" si="46"/>
        <v>-0.11847350535212353</v>
      </c>
      <c r="AP143" s="13" t="str">
        <f t="shared" si="46"/>
        <v/>
      </c>
      <c r="AQ143" s="13">
        <f t="shared" si="46"/>
        <v>-4.5954654848889724</v>
      </c>
      <c r="AR143" s="13">
        <f t="shared" si="46"/>
        <v>1.0659069602783511</v>
      </c>
      <c r="AS143" s="13" t="str">
        <f t="shared" si="46"/>
        <v/>
      </c>
      <c r="AT143" s="13" t="str">
        <f t="shared" si="46"/>
        <v/>
      </c>
      <c r="AU143" s="13" t="str">
        <f t="shared" si="46"/>
        <v/>
      </c>
      <c r="AV143" s="13">
        <f t="shared" si="46"/>
        <v>-4.9774171125038453</v>
      </c>
      <c r="AW143" s="13">
        <f t="shared" si="46"/>
        <v>3.0640485089401759</v>
      </c>
      <c r="AX143" s="13">
        <f t="shared" si="46"/>
        <v>0</v>
      </c>
      <c r="AY143" s="13">
        <f t="shared" si="46"/>
        <v>35.503708516990919</v>
      </c>
      <c r="AZ143" s="13">
        <f t="shared" si="46"/>
        <v>0.69019868509321292</v>
      </c>
      <c r="BA143" s="13" t="str">
        <f t="shared" si="46"/>
        <v/>
      </c>
      <c r="BB143" s="13">
        <f t="shared" si="46"/>
        <v>0.69019868509321292</v>
      </c>
      <c r="BC143" s="13">
        <f t="shared" si="46"/>
        <v>-5.2668713164029661</v>
      </c>
      <c r="BD143" s="13">
        <f t="shared" si="46"/>
        <v>-8.7891446440061962</v>
      </c>
      <c r="BE143" s="13">
        <f t="shared" si="46"/>
        <v>-2.9290078469015102</v>
      </c>
      <c r="BF143" s="13">
        <f t="shared" si="46"/>
        <v>1.9887517545064348</v>
      </c>
      <c r="BG143" s="13" t="str">
        <f t="shared" si="46"/>
        <v/>
      </c>
      <c r="BH143" s="13">
        <f t="shared" si="46"/>
        <v>1.5611463792629454</v>
      </c>
      <c r="BI143" s="13">
        <f t="shared" si="46"/>
        <v>1.0198726680796133</v>
      </c>
      <c r="BJ143" s="13">
        <f t="shared" si="46"/>
        <v>0.47600055538044028</v>
      </c>
      <c r="BK143" s="13">
        <f t="shared" si="46"/>
        <v>4.7746956340702251</v>
      </c>
      <c r="BL143" s="13">
        <f t="shared" si="46"/>
        <v>1.3809675840709801</v>
      </c>
      <c r="BM143" s="13">
        <f t="shared" si="46"/>
        <v>0</v>
      </c>
      <c r="BN143" s="13">
        <f t="shared" si="46"/>
        <v>0</v>
      </c>
      <c r="BO143" s="13">
        <f t="shared" si="46"/>
        <v>-1.1076953906669296</v>
      </c>
      <c r="BP143" s="13" t="str">
        <f t="shared" si="46"/>
        <v/>
      </c>
      <c r="BQ143" s="13" t="str">
        <f t="shared" si="46"/>
        <v/>
      </c>
      <c r="BR143" s="13" t="str">
        <f t="shared" si="46"/>
        <v/>
      </c>
      <c r="BS143" s="13" t="str">
        <f t="shared" si="46"/>
        <v/>
      </c>
      <c r="BT143" s="13" t="str">
        <f t="shared" si="46"/>
        <v/>
      </c>
      <c r="BU143" s="13" t="str">
        <f t="shared" si="46"/>
        <v/>
      </c>
      <c r="BW143" s="474" t="str">
        <f t="shared" si="41"/>
        <v>2003 q1</v>
      </c>
      <c r="BX143" s="13">
        <f t="shared" si="47"/>
        <v>-0.95813171365739525</v>
      </c>
      <c r="BY143" s="13">
        <f t="shared" si="47"/>
        <v>-2.275563015888904</v>
      </c>
      <c r="BZ143" s="13">
        <f t="shared" si="47"/>
        <v>-7.597900326153006</v>
      </c>
      <c r="CA143" s="13">
        <f t="shared" si="47"/>
        <v>-2.5674315580215934</v>
      </c>
      <c r="CB143" s="13">
        <f t="shared" si="47"/>
        <v>-4.6301021239125717</v>
      </c>
      <c r="CC143" s="13">
        <f t="shared" si="47"/>
        <v>-0.36675976615773154</v>
      </c>
      <c r="CD143" s="13">
        <f t="shared" si="47"/>
        <v>0.10037930320911936</v>
      </c>
      <c r="CE143" s="13">
        <f t="shared" si="47"/>
        <v>2.1629592220477223</v>
      </c>
      <c r="CF143" s="13">
        <f t="shared" si="47"/>
        <v>2.2067329412920555</v>
      </c>
      <c r="CG143" s="13" t="str">
        <f t="shared" si="47"/>
        <v/>
      </c>
      <c r="CH143" s="13">
        <f t="shared" si="47"/>
        <v>1.5501161919110995</v>
      </c>
      <c r="CI143" s="13">
        <f t="shared" si="47"/>
        <v>0.53615101405795063</v>
      </c>
      <c r="CJ143" s="13">
        <f t="shared" si="47"/>
        <v>2.292626461339875</v>
      </c>
      <c r="CK143" s="13">
        <f t="shared" si="47"/>
        <v>-1.227831514690414</v>
      </c>
      <c r="CL143" s="13">
        <f t="shared" si="47"/>
        <v>-0.9631130111192876</v>
      </c>
      <c r="CM143" s="13">
        <f t="shared" si="47"/>
        <v>-1.9566034087746265</v>
      </c>
      <c r="CN143" s="13">
        <f t="shared" si="47"/>
        <v>0.633589714991456</v>
      </c>
      <c r="CO143" s="13">
        <f t="shared" si="47"/>
        <v>0.633589714991456</v>
      </c>
      <c r="CP143" s="13" t="str">
        <f t="shared" si="47"/>
        <v/>
      </c>
      <c r="CQ143" s="13">
        <f t="shared" si="47"/>
        <v>-1.3501583595080358</v>
      </c>
      <c r="CR143" s="13">
        <f t="shared" si="47"/>
        <v>-1.3501583595080358</v>
      </c>
      <c r="CS143" s="13" t="str">
        <f t="shared" si="47"/>
        <v/>
      </c>
      <c r="CT143" s="13" t="str">
        <f t="shared" si="47"/>
        <v/>
      </c>
      <c r="CU143" s="13">
        <f t="shared" si="47"/>
        <v>0.84634835131451869</v>
      </c>
      <c r="CV143" s="13">
        <f t="shared" si="47"/>
        <v>-0.31253374693230862</v>
      </c>
      <c r="CW143" s="13">
        <f t="shared" si="47"/>
        <v>-0.61466681032883441</v>
      </c>
      <c r="CX143" s="13" t="str">
        <f t="shared" si="47"/>
        <v/>
      </c>
      <c r="CY143" s="13">
        <f t="shared" si="47"/>
        <v>0.76591149279765514</v>
      </c>
      <c r="CZ143" s="13">
        <f t="shared" si="47"/>
        <v>1.2130463323460905</v>
      </c>
      <c r="DA143" s="13">
        <f t="shared" si="47"/>
        <v>0.11635989253606649</v>
      </c>
      <c r="DB143" s="13">
        <f t="shared" si="47"/>
        <v>-6.6181831562839299E-2</v>
      </c>
      <c r="DC143" s="13">
        <f t="shared" si="47"/>
        <v>-1.3211967187715667</v>
      </c>
      <c r="DD143" s="13">
        <f t="shared" si="47"/>
        <v>1.0511045362926907</v>
      </c>
      <c r="DE143" s="13">
        <f t="shared" si="47"/>
        <v>1.118188542471632</v>
      </c>
      <c r="DF143" s="13">
        <f t="shared" si="47"/>
        <v>-1.5158805443776791</v>
      </c>
    </row>
    <row r="144" spans="1:110" x14ac:dyDescent="0.2">
      <c r="A144" s="474" t="str">
        <f t="shared" si="39"/>
        <v>2003 q2</v>
      </c>
      <c r="B144" s="13">
        <f t="shared" si="45"/>
        <v>-0.10794608686578444</v>
      </c>
      <c r="C144" s="13">
        <f t="shared" si="42"/>
        <v>-0.72784814608827242</v>
      </c>
      <c r="D144" s="13">
        <f t="shared" si="42"/>
        <v>-0.30702869018749412</v>
      </c>
      <c r="E144" s="13">
        <f t="shared" si="42"/>
        <v>-0.85702245475763883</v>
      </c>
      <c r="F144" s="13">
        <f t="shared" si="42"/>
        <v>-3.818788562313058</v>
      </c>
      <c r="G144" s="13">
        <f t="shared" si="42"/>
        <v>1.9634216830594964</v>
      </c>
      <c r="H144" s="13">
        <f t="shared" si="42"/>
        <v>0.41811275521554947</v>
      </c>
      <c r="I144" s="13">
        <f t="shared" si="42"/>
        <v>-3.1484393118237586</v>
      </c>
      <c r="J144" s="13">
        <f t="shared" si="42"/>
        <v>2.3747800061591162</v>
      </c>
      <c r="K144" s="13">
        <f t="shared" si="42"/>
        <v>-3.1674521822845914</v>
      </c>
      <c r="L144" s="13">
        <f t="shared" si="42"/>
        <v>-1.8804993600124997</v>
      </c>
      <c r="M144" s="13">
        <f t="shared" si="42"/>
        <v>1.2058560260589379</v>
      </c>
      <c r="N144" s="13">
        <f t="shared" si="42"/>
        <v>-4.3800924306428897</v>
      </c>
      <c r="O144" s="13">
        <f t="shared" si="42"/>
        <v>-0.57980328469392495</v>
      </c>
      <c r="P144" s="13">
        <f t="shared" si="42"/>
        <v>-0.96451033658554453</v>
      </c>
      <c r="Q144" s="13">
        <f t="shared" si="42"/>
        <v>0.29910085693773958</v>
      </c>
      <c r="R144" s="13">
        <f t="shared" si="42"/>
        <v>-2.2027893237589802</v>
      </c>
      <c r="S144" s="13">
        <f t="shared" si="42"/>
        <v>-3.2661671813773219</v>
      </c>
      <c r="T144" s="13">
        <f t="shared" si="42"/>
        <v>0</v>
      </c>
      <c r="U144" s="13">
        <f t="shared" si="42"/>
        <v>2.6151658806829792</v>
      </c>
      <c r="V144" s="13">
        <f t="shared" si="42"/>
        <v>4.1728587326876232</v>
      </c>
      <c r="W144" s="13">
        <f t="shared" si="42"/>
        <v>0.2669504933299427</v>
      </c>
      <c r="X144" s="13">
        <f t="shared" si="42"/>
        <v>0</v>
      </c>
      <c r="Y144" s="13">
        <f t="shared" si="42"/>
        <v>0.77240545859149634</v>
      </c>
      <c r="Z144" s="13">
        <f t="shared" si="42"/>
        <v>0.4091503413535591</v>
      </c>
      <c r="AA144" s="13">
        <f t="shared" si="42"/>
        <v>-0.17921343215486774</v>
      </c>
      <c r="AB144" s="13">
        <f t="shared" si="42"/>
        <v>0</v>
      </c>
      <c r="AC144" s="13">
        <f t="shared" ref="C144:AJ152" si="48">IF(AC28&gt;0,(AC32/AC28-1)*100,"")</f>
        <v>1.7498467160792508E-2</v>
      </c>
      <c r="AD144" s="13">
        <f t="shared" si="48"/>
        <v>1.1911082724081812</v>
      </c>
      <c r="AE144" s="13">
        <f t="shared" si="48"/>
        <v>0.36247459991647357</v>
      </c>
      <c r="AF144" s="13">
        <f t="shared" si="48"/>
        <v>0.26410111829839877</v>
      </c>
      <c r="AG144" s="13">
        <f t="shared" si="48"/>
        <v>-0.85829090581829304</v>
      </c>
      <c r="AH144" s="13">
        <f t="shared" si="48"/>
        <v>0.4284509553422966</v>
      </c>
      <c r="AI144" s="13">
        <f t="shared" si="48"/>
        <v>1.048778386513427</v>
      </c>
      <c r="AJ144" s="13">
        <f t="shared" si="48"/>
        <v>-0.33074663015962846</v>
      </c>
      <c r="AL144" s="474" t="str">
        <f t="shared" si="40"/>
        <v>2003 q2</v>
      </c>
      <c r="AM144" s="13">
        <f t="shared" si="46"/>
        <v>-4.9273330975230234E-2</v>
      </c>
      <c r="AN144" s="13">
        <f t="shared" si="46"/>
        <v>-1.2303231815000815</v>
      </c>
      <c r="AO144" s="13">
        <f t="shared" si="46"/>
        <v>-0.10730104749303582</v>
      </c>
      <c r="AP144" s="13" t="str">
        <f t="shared" si="46"/>
        <v/>
      </c>
      <c r="AQ144" s="13">
        <f t="shared" si="46"/>
        <v>-2.2647455936500638</v>
      </c>
      <c r="AR144" s="13">
        <f t="shared" si="46"/>
        <v>2.9287414060693129</v>
      </c>
      <c r="AS144" s="13" t="str">
        <f t="shared" si="46"/>
        <v/>
      </c>
      <c r="AT144" s="13" t="str">
        <f t="shared" si="46"/>
        <v/>
      </c>
      <c r="AU144" s="13" t="str">
        <f t="shared" si="46"/>
        <v/>
      </c>
      <c r="AV144" s="13">
        <f t="shared" si="46"/>
        <v>-3.1674521822845692</v>
      </c>
      <c r="AW144" s="13">
        <f t="shared" si="46"/>
        <v>5.9745626971170696</v>
      </c>
      <c r="AX144" s="13">
        <f t="shared" si="46"/>
        <v>0</v>
      </c>
      <c r="AY144" s="13">
        <f t="shared" si="46"/>
        <v>39.966399369913219</v>
      </c>
      <c r="AZ144" s="13">
        <f t="shared" si="46"/>
        <v>0.69019868509321292</v>
      </c>
      <c r="BA144" s="13" t="str">
        <f t="shared" si="46"/>
        <v/>
      </c>
      <c r="BB144" s="13">
        <f t="shared" si="46"/>
        <v>0.69019868509321292</v>
      </c>
      <c r="BC144" s="13">
        <f t="shared" si="46"/>
        <v>-3.6475717356682313</v>
      </c>
      <c r="BD144" s="13">
        <f t="shared" si="46"/>
        <v>-8.7891446440061962</v>
      </c>
      <c r="BE144" s="13">
        <f t="shared" si="46"/>
        <v>0</v>
      </c>
      <c r="BF144" s="13">
        <f t="shared" si="46"/>
        <v>1.4797562035593792</v>
      </c>
      <c r="BG144" s="13" t="str">
        <f t="shared" si="46"/>
        <v/>
      </c>
      <c r="BH144" s="13">
        <f t="shared" si="46"/>
        <v>0.2669504933299427</v>
      </c>
      <c r="BI144" s="13">
        <f t="shared" si="46"/>
        <v>0</v>
      </c>
      <c r="BJ144" s="13">
        <f t="shared" si="46"/>
        <v>-0.34157972409851745</v>
      </c>
      <c r="BK144" s="13">
        <f t="shared" si="46"/>
        <v>1.6794045158514459</v>
      </c>
      <c r="BL144" s="13">
        <f t="shared" si="46"/>
        <v>-0.36806439864059959</v>
      </c>
      <c r="BM144" s="13">
        <f t="shared" si="46"/>
        <v>0</v>
      </c>
      <c r="BN144" s="13">
        <f t="shared" si="46"/>
        <v>0</v>
      </c>
      <c r="BO144" s="13">
        <f t="shared" si="46"/>
        <v>-1.2839201792780308</v>
      </c>
      <c r="BP144" s="13" t="str">
        <f t="shared" si="46"/>
        <v/>
      </c>
      <c r="BQ144" s="13" t="str">
        <f t="shared" si="46"/>
        <v/>
      </c>
      <c r="BR144" s="13" t="str">
        <f t="shared" si="46"/>
        <v/>
      </c>
      <c r="BS144" s="13" t="str">
        <f t="shared" si="46"/>
        <v/>
      </c>
      <c r="BT144" s="13" t="str">
        <f t="shared" si="46"/>
        <v/>
      </c>
      <c r="BU144" s="13" t="str">
        <f t="shared" si="46"/>
        <v/>
      </c>
      <c r="BW144" s="474" t="str">
        <f t="shared" si="41"/>
        <v>2003 q2</v>
      </c>
      <c r="BX144" s="13">
        <f t="shared" si="47"/>
        <v>-0.12130721566726566</v>
      </c>
      <c r="BY144" s="13">
        <f t="shared" si="47"/>
        <v>-0.58295900287612668</v>
      </c>
      <c r="BZ144" s="13">
        <f t="shared" si="47"/>
        <v>-0.61575241827980243</v>
      </c>
      <c r="CA144" s="13">
        <f t="shared" si="47"/>
        <v>-0.85702245475763883</v>
      </c>
      <c r="CB144" s="13">
        <f t="shared" si="47"/>
        <v>-4.7761487897737709</v>
      </c>
      <c r="CC144" s="13">
        <f t="shared" si="47"/>
        <v>1.284253664239321</v>
      </c>
      <c r="CD144" s="13">
        <f t="shared" si="47"/>
        <v>0.41811275521554947</v>
      </c>
      <c r="CE144" s="13">
        <f t="shared" si="47"/>
        <v>-3.1484393118237364</v>
      </c>
      <c r="CF144" s="13">
        <f t="shared" si="47"/>
        <v>2.3747800061591384</v>
      </c>
      <c r="CG144" s="13" t="str">
        <f t="shared" si="47"/>
        <v/>
      </c>
      <c r="CH144" s="13">
        <f t="shared" si="47"/>
        <v>-2.8518207318596667</v>
      </c>
      <c r="CI144" s="13">
        <f t="shared" si="47"/>
        <v>1.3738758437844334</v>
      </c>
      <c r="CJ144" s="13">
        <f t="shared" si="47"/>
        <v>-6.0226474722360646</v>
      </c>
      <c r="CK144" s="13">
        <f t="shared" si="47"/>
        <v>-0.63034015420575518</v>
      </c>
      <c r="CL144" s="13">
        <f t="shared" si="47"/>
        <v>-0.96451033658553342</v>
      </c>
      <c r="CM144" s="13">
        <f t="shared" si="47"/>
        <v>0.22972583988696282</v>
      </c>
      <c r="CN144" s="13">
        <f t="shared" si="47"/>
        <v>-0.17593783973521848</v>
      </c>
      <c r="CO144" s="13">
        <f t="shared" si="47"/>
        <v>-0.17593783973521848</v>
      </c>
      <c r="CP144" s="13" t="str">
        <f t="shared" si="47"/>
        <v/>
      </c>
      <c r="CQ144" s="13">
        <f t="shared" si="47"/>
        <v>4.1728587326876232</v>
      </c>
      <c r="CR144" s="13">
        <f t="shared" si="47"/>
        <v>4.1728587326876232</v>
      </c>
      <c r="CS144" s="13" t="str">
        <f t="shared" si="47"/>
        <v/>
      </c>
      <c r="CT144" s="13" t="str">
        <f t="shared" si="47"/>
        <v/>
      </c>
      <c r="CU144" s="13">
        <f t="shared" si="47"/>
        <v>2.3843262004392018</v>
      </c>
      <c r="CV144" s="13">
        <f t="shared" si="47"/>
        <v>-1.2245439261551527</v>
      </c>
      <c r="CW144" s="13">
        <f t="shared" si="47"/>
        <v>1.4050075035848542</v>
      </c>
      <c r="CX144" s="13" t="str">
        <f t="shared" si="47"/>
        <v/>
      </c>
      <c r="CY144" s="13">
        <f t="shared" si="47"/>
        <v>5.718824615188467E-2</v>
      </c>
      <c r="CZ144" s="13">
        <f t="shared" si="47"/>
        <v>4.0661986666645777</v>
      </c>
      <c r="DA144" s="13">
        <f t="shared" si="47"/>
        <v>0.36247459991647357</v>
      </c>
      <c r="DB144" s="13">
        <f t="shared" si="47"/>
        <v>0.26410111829839877</v>
      </c>
      <c r="DC144" s="13">
        <f t="shared" si="47"/>
        <v>-0.85829090581829304</v>
      </c>
      <c r="DD144" s="13">
        <f t="shared" si="47"/>
        <v>0.4284509553422744</v>
      </c>
      <c r="DE144" s="13">
        <f t="shared" si="47"/>
        <v>1.048778386513427</v>
      </c>
      <c r="DF144" s="13">
        <f t="shared" si="47"/>
        <v>-0.33074663015961736</v>
      </c>
    </row>
    <row r="145" spans="1:110" x14ac:dyDescent="0.2">
      <c r="A145" s="474" t="str">
        <f t="shared" si="39"/>
        <v>2003 q3</v>
      </c>
      <c r="B145" s="13">
        <f t="shared" si="45"/>
        <v>0.30992511914382792</v>
      </c>
      <c r="C145" s="13">
        <f t="shared" si="48"/>
        <v>-0.31131615773841714</v>
      </c>
      <c r="D145" s="13">
        <f t="shared" si="48"/>
        <v>1.5798876179071941</v>
      </c>
      <c r="E145" s="13">
        <f t="shared" si="48"/>
        <v>-1.6907152201850795</v>
      </c>
      <c r="F145" s="13">
        <f t="shared" si="48"/>
        <v>-4.0748774909905467</v>
      </c>
      <c r="G145" s="13">
        <f t="shared" si="48"/>
        <v>1.4535940405778325</v>
      </c>
      <c r="H145" s="13">
        <f t="shared" si="48"/>
        <v>1.052733021507235</v>
      </c>
      <c r="I145" s="13">
        <f t="shared" si="48"/>
        <v>-2.275755137002855</v>
      </c>
      <c r="J145" s="13">
        <f t="shared" si="48"/>
        <v>3.3538213632234415</v>
      </c>
      <c r="K145" s="13">
        <f t="shared" si="48"/>
        <v>-2.6656343589686382</v>
      </c>
      <c r="L145" s="13">
        <f t="shared" si="48"/>
        <v>-1.4392054046391545</v>
      </c>
      <c r="M145" s="13">
        <f t="shared" si="48"/>
        <v>-0.3137081056714397</v>
      </c>
      <c r="N145" s="13">
        <f t="shared" si="48"/>
        <v>-2.3482015959179647</v>
      </c>
      <c r="O145" s="13">
        <f t="shared" si="48"/>
        <v>1.3628546886131465</v>
      </c>
      <c r="P145" s="13">
        <f t="shared" si="48"/>
        <v>1.3834818113152014</v>
      </c>
      <c r="Q145" s="13">
        <f t="shared" si="48"/>
        <v>1.347548741318394</v>
      </c>
      <c r="R145" s="13">
        <f t="shared" si="48"/>
        <v>-2.3121126147606419</v>
      </c>
      <c r="S145" s="13">
        <f t="shared" si="48"/>
        <v>-2.7007626619322322</v>
      </c>
      <c r="T145" s="13">
        <f t="shared" si="48"/>
        <v>-1.5086936797153228</v>
      </c>
      <c r="U145" s="13">
        <f t="shared" si="48"/>
        <v>3.3106876029953103</v>
      </c>
      <c r="V145" s="13">
        <f t="shared" si="48"/>
        <v>5.3254421054401035</v>
      </c>
      <c r="W145" s="13">
        <f t="shared" si="48"/>
        <v>0.95058502563503122</v>
      </c>
      <c r="X145" s="13">
        <f t="shared" si="48"/>
        <v>0</v>
      </c>
      <c r="Y145" s="13">
        <f t="shared" si="48"/>
        <v>0.84974550484830935</v>
      </c>
      <c r="Z145" s="13">
        <f t="shared" si="48"/>
        <v>1.3835953421627245</v>
      </c>
      <c r="AA145" s="13">
        <f t="shared" si="48"/>
        <v>-0.29879107519662496</v>
      </c>
      <c r="AB145" s="13">
        <f t="shared" si="48"/>
        <v>0.55876261570313446</v>
      </c>
      <c r="AC145" s="13">
        <f t="shared" si="48"/>
        <v>-0.57261882032173528</v>
      </c>
      <c r="AD145" s="13">
        <f t="shared" si="48"/>
        <v>1.3823746915772261</v>
      </c>
      <c r="AE145" s="13">
        <f t="shared" si="48"/>
        <v>0.47585198004811424</v>
      </c>
      <c r="AF145" s="13">
        <f t="shared" si="48"/>
        <v>0.49517518142532246</v>
      </c>
      <c r="AG145" s="13">
        <f t="shared" si="48"/>
        <v>-0.83559120753797789</v>
      </c>
      <c r="AH145" s="13">
        <f t="shared" si="48"/>
        <v>-0.22728347396470117</v>
      </c>
      <c r="AI145" s="13">
        <f t="shared" si="48"/>
        <v>0.64170614472267573</v>
      </c>
      <c r="AJ145" s="13">
        <f t="shared" si="48"/>
        <v>0.82599818169688533</v>
      </c>
      <c r="AL145" s="474" t="str">
        <f t="shared" si="40"/>
        <v>2003 q3</v>
      </c>
      <c r="AM145" s="13">
        <f t="shared" si="46"/>
        <v>0.17904945807802886</v>
      </c>
      <c r="AN145" s="13">
        <f t="shared" si="46"/>
        <v>-2.6245571722154026</v>
      </c>
      <c r="AO145" s="13">
        <f t="shared" si="46"/>
        <v>-2.358362295327876</v>
      </c>
      <c r="AP145" s="13" t="str">
        <f t="shared" si="46"/>
        <v/>
      </c>
      <c r="AQ145" s="13">
        <f t="shared" si="46"/>
        <v>-3.1728319832355023</v>
      </c>
      <c r="AR145" s="13">
        <f t="shared" si="46"/>
        <v>-1.1635311941071702E-2</v>
      </c>
      <c r="AS145" s="13" t="str">
        <f t="shared" si="46"/>
        <v/>
      </c>
      <c r="AT145" s="13" t="str">
        <f t="shared" si="46"/>
        <v/>
      </c>
      <c r="AU145" s="13" t="str">
        <f t="shared" si="46"/>
        <v/>
      </c>
      <c r="AV145" s="13">
        <f t="shared" si="46"/>
        <v>-2.6656343589686382</v>
      </c>
      <c r="AW145" s="13">
        <f t="shared" ref="AW145:BU145" si="49">IF(AW29&gt;0,(AW33/AW29-1)*100,"")</f>
        <v>19.723272908673394</v>
      </c>
      <c r="AX145" s="13">
        <f t="shared" si="49"/>
        <v>0</v>
      </c>
      <c r="AY145" s="13">
        <f t="shared" si="49"/>
        <v>68.158625674636426</v>
      </c>
      <c r="AZ145" s="13">
        <f t="shared" si="49"/>
        <v>0</v>
      </c>
      <c r="BA145" s="13" t="str">
        <f t="shared" si="49"/>
        <v/>
      </c>
      <c r="BB145" s="13">
        <f t="shared" si="49"/>
        <v>0</v>
      </c>
      <c r="BC145" s="13">
        <f t="shared" si="49"/>
        <v>-4.5022355703987156</v>
      </c>
      <c r="BD145" s="13">
        <f t="shared" si="49"/>
        <v>-8.7891446440061962</v>
      </c>
      <c r="BE145" s="13">
        <f t="shared" si="49"/>
        <v>-1.5086936797153117</v>
      </c>
      <c r="BF145" s="13">
        <f t="shared" si="49"/>
        <v>1.930769646732311</v>
      </c>
      <c r="BG145" s="13" t="str">
        <f t="shared" si="49"/>
        <v/>
      </c>
      <c r="BH145" s="13">
        <f t="shared" si="49"/>
        <v>0.95058502563505343</v>
      </c>
      <c r="BI145" s="13">
        <f t="shared" si="49"/>
        <v>0</v>
      </c>
      <c r="BJ145" s="13">
        <f t="shared" si="49"/>
        <v>0.14987847451155556</v>
      </c>
      <c r="BK145" s="13">
        <f t="shared" si="49"/>
        <v>1.8371197147225793</v>
      </c>
      <c r="BL145" s="13">
        <f t="shared" si="49"/>
        <v>-0.36806439864059959</v>
      </c>
      <c r="BM145" s="13">
        <f t="shared" si="49"/>
        <v>0.55876261570313446</v>
      </c>
      <c r="BN145" s="13">
        <f t="shared" si="49"/>
        <v>0</v>
      </c>
      <c r="BO145" s="13">
        <f t="shared" si="49"/>
        <v>-0.20494786407339038</v>
      </c>
      <c r="BP145" s="13" t="str">
        <f t="shared" si="49"/>
        <v/>
      </c>
      <c r="BQ145" s="13" t="str">
        <f t="shared" si="49"/>
        <v/>
      </c>
      <c r="BR145" s="13" t="str">
        <f t="shared" si="49"/>
        <v/>
      </c>
      <c r="BS145" s="13" t="str">
        <f t="shared" si="49"/>
        <v/>
      </c>
      <c r="BT145" s="13" t="str">
        <f t="shared" si="49"/>
        <v/>
      </c>
      <c r="BU145" s="13" t="str">
        <f t="shared" si="49"/>
        <v/>
      </c>
      <c r="BW145" s="474" t="str">
        <f t="shared" si="41"/>
        <v>2003 q3</v>
      </c>
      <c r="BX145" s="13">
        <f t="shared" si="47"/>
        <v>0.36563473355870624</v>
      </c>
      <c r="BY145" s="13">
        <f t="shared" si="47"/>
        <v>0.31244981875255817</v>
      </c>
      <c r="BZ145" s="13">
        <f t="shared" si="47"/>
        <v>3.8128703200897229</v>
      </c>
      <c r="CA145" s="13">
        <f t="shared" si="47"/>
        <v>-1.6907152201851128</v>
      </c>
      <c r="CB145" s="13">
        <f t="shared" si="47"/>
        <v>-4.5878680425817775</v>
      </c>
      <c r="CC145" s="13">
        <f t="shared" si="47"/>
        <v>2.5154698856695523</v>
      </c>
      <c r="CD145" s="13">
        <f t="shared" si="47"/>
        <v>1.0527330215072572</v>
      </c>
      <c r="CE145" s="13">
        <f t="shared" si="47"/>
        <v>-2.275755137002855</v>
      </c>
      <c r="CF145" s="13">
        <f t="shared" si="47"/>
        <v>3.3538213632234415</v>
      </c>
      <c r="CG145" s="13" t="str">
        <f t="shared" si="47"/>
        <v/>
      </c>
      <c r="CH145" s="13">
        <f t="shared" ref="CH145:DF145" si="50">IF(CH29&gt;0,(CH33/CH29-1)*100,"")</f>
        <v>-3.2284897656029266</v>
      </c>
      <c r="CI145" s="13">
        <f t="shared" si="50"/>
        <v>-0.35717334322180605</v>
      </c>
      <c r="CJ145" s="13">
        <f t="shared" si="50"/>
        <v>-5.4318732755196937</v>
      </c>
      <c r="CK145" s="13">
        <f t="shared" si="50"/>
        <v>1.4135178026041251</v>
      </c>
      <c r="CL145" s="13">
        <f t="shared" si="50"/>
        <v>1.383481811315157</v>
      </c>
      <c r="CM145" s="13">
        <f t="shared" si="50"/>
        <v>1.5103869665225478</v>
      </c>
      <c r="CN145" s="13">
        <f t="shared" si="50"/>
        <v>0.79799989511866176</v>
      </c>
      <c r="CO145" s="13">
        <f t="shared" si="50"/>
        <v>0.79799989511866176</v>
      </c>
      <c r="CP145" s="13" t="str">
        <f t="shared" si="50"/>
        <v/>
      </c>
      <c r="CQ145" s="13">
        <f t="shared" si="50"/>
        <v>5.3254421054401035</v>
      </c>
      <c r="CR145" s="13">
        <f t="shared" si="50"/>
        <v>5.3254421054401035</v>
      </c>
      <c r="CS145" s="13" t="str">
        <f t="shared" si="50"/>
        <v/>
      </c>
      <c r="CT145" s="13" t="str">
        <f t="shared" si="50"/>
        <v/>
      </c>
      <c r="CU145" s="13">
        <f t="shared" si="50"/>
        <v>1.7644335216906226</v>
      </c>
      <c r="CV145" s="13">
        <f t="shared" si="50"/>
        <v>1.0739757811517814</v>
      </c>
      <c r="CW145" s="13">
        <f t="shared" si="50"/>
        <v>-0.18512265949242046</v>
      </c>
      <c r="CX145" s="13" t="str">
        <f t="shared" si="50"/>
        <v/>
      </c>
      <c r="CY145" s="13">
        <f t="shared" si="50"/>
        <v>-1.1450971914419905</v>
      </c>
      <c r="CZ145" s="13">
        <f t="shared" si="50"/>
        <v>3.257343521538747</v>
      </c>
      <c r="DA145" s="13">
        <f t="shared" si="50"/>
        <v>0.47585198004811424</v>
      </c>
      <c r="DB145" s="13">
        <f t="shared" si="50"/>
        <v>0.49517518142532246</v>
      </c>
      <c r="DC145" s="13">
        <f t="shared" si="50"/>
        <v>-0.83559120753797789</v>
      </c>
      <c r="DD145" s="13">
        <f t="shared" si="50"/>
        <v>-0.22728347396471227</v>
      </c>
      <c r="DE145" s="13">
        <f t="shared" si="50"/>
        <v>0.64170614472269794</v>
      </c>
      <c r="DF145" s="13">
        <f t="shared" si="50"/>
        <v>0.82599818169690753</v>
      </c>
    </row>
    <row r="146" spans="1:110" x14ac:dyDescent="0.2">
      <c r="A146" s="474" t="str">
        <f t="shared" si="39"/>
        <v>2003 q4</v>
      </c>
      <c r="B146" s="13">
        <f t="shared" si="45"/>
        <v>1.0818446680318727</v>
      </c>
      <c r="C146" s="13">
        <f t="shared" si="48"/>
        <v>1.1190375112458462</v>
      </c>
      <c r="D146" s="13">
        <f t="shared" si="48"/>
        <v>8.5890233954764703</v>
      </c>
      <c r="E146" s="13">
        <f t="shared" si="48"/>
        <v>-2.6888237209324317</v>
      </c>
      <c r="F146" s="13">
        <f t="shared" si="48"/>
        <v>-3.3313360915175672</v>
      </c>
      <c r="G146" s="13">
        <f t="shared" si="48"/>
        <v>0.51845307642313099</v>
      </c>
      <c r="H146" s="13">
        <f t="shared" si="48"/>
        <v>2.5480041860521441</v>
      </c>
      <c r="I146" s="13">
        <f t="shared" si="48"/>
        <v>-1.5991910363551298</v>
      </c>
      <c r="J146" s="13">
        <f t="shared" si="48"/>
        <v>2.6288534625983351</v>
      </c>
      <c r="K146" s="13">
        <f t="shared" si="48"/>
        <v>-0.14185120114740268</v>
      </c>
      <c r="L146" s="13">
        <f t="shared" si="48"/>
        <v>-3.4929956036395038</v>
      </c>
      <c r="M146" s="13">
        <f t="shared" si="48"/>
        <v>-1.2723681846623314</v>
      </c>
      <c r="N146" s="13">
        <f t="shared" si="48"/>
        <v>-5.3221976406160776</v>
      </c>
      <c r="O146" s="13">
        <f t="shared" si="48"/>
        <v>1.6338139963065323</v>
      </c>
      <c r="P146" s="13">
        <f t="shared" si="48"/>
        <v>2.1286106314444275</v>
      </c>
      <c r="Q146" s="13">
        <f t="shared" si="48"/>
        <v>0.55822600975921066</v>
      </c>
      <c r="R146" s="13">
        <f t="shared" si="48"/>
        <v>-2.8772017771890979</v>
      </c>
      <c r="S146" s="13">
        <f t="shared" si="48"/>
        <v>-4.2709758409067433</v>
      </c>
      <c r="T146" s="13">
        <f t="shared" si="48"/>
        <v>0</v>
      </c>
      <c r="U146" s="13">
        <f t="shared" si="48"/>
        <v>5.4779179847451509</v>
      </c>
      <c r="V146" s="13">
        <f t="shared" si="48"/>
        <v>6.1295084843859815</v>
      </c>
      <c r="W146" s="13">
        <f t="shared" si="48"/>
        <v>3.9149727169141446</v>
      </c>
      <c r="X146" s="13">
        <f t="shared" si="48"/>
        <v>0</v>
      </c>
      <c r="Y146" s="13">
        <f t="shared" si="48"/>
        <v>1.1149070431186736</v>
      </c>
      <c r="Z146" s="13">
        <f t="shared" si="48"/>
        <v>2.2243839441158597</v>
      </c>
      <c r="AA146" s="13">
        <f t="shared" si="48"/>
        <v>-0.41940138196597809</v>
      </c>
      <c r="AB146" s="13">
        <f t="shared" si="48"/>
        <v>0.55876261570313446</v>
      </c>
      <c r="AC146" s="13">
        <f t="shared" si="48"/>
        <v>-0.69417512307877738</v>
      </c>
      <c r="AD146" s="13">
        <f t="shared" si="48"/>
        <v>1.7294396852961968</v>
      </c>
      <c r="AE146" s="13">
        <f t="shared" si="48"/>
        <v>0.66772730171256178</v>
      </c>
      <c r="AF146" s="13">
        <f t="shared" si="48"/>
        <v>0.78049843412719699</v>
      </c>
      <c r="AG146" s="13">
        <f t="shared" si="48"/>
        <v>-0.34806597392949001</v>
      </c>
      <c r="AH146" s="13">
        <f t="shared" si="48"/>
        <v>-0.45439315673894143</v>
      </c>
      <c r="AI146" s="13">
        <f t="shared" si="48"/>
        <v>0.54131909997672256</v>
      </c>
      <c r="AJ146" s="13">
        <f t="shared" si="48"/>
        <v>0.46021998111063223</v>
      </c>
      <c r="AL146" s="474" t="str">
        <f t="shared" si="40"/>
        <v>2003 q4</v>
      </c>
      <c r="AM146" s="13">
        <f t="shared" ref="AM146:BU153" si="51">IF(AM30&gt;0,(AM34/AM30-1)*100,"")</f>
        <v>1.1510967346369361</v>
      </c>
      <c r="AN146" s="13">
        <f t="shared" si="51"/>
        <v>-0.92376834568171917</v>
      </c>
      <c r="AO146" s="13">
        <f t="shared" si="51"/>
        <v>6.5763138344188121E-2</v>
      </c>
      <c r="AP146" s="13" t="str">
        <f t="shared" si="51"/>
        <v/>
      </c>
      <c r="AQ146" s="13">
        <f t="shared" si="51"/>
        <v>-2.6911343804634336</v>
      </c>
      <c r="AR146" s="13">
        <f t="shared" si="51"/>
        <v>4.7117298037280264E-2</v>
      </c>
      <c r="AS146" s="13" t="str">
        <f t="shared" si="51"/>
        <v/>
      </c>
      <c r="AT146" s="13" t="str">
        <f t="shared" si="51"/>
        <v/>
      </c>
      <c r="AU146" s="13" t="str">
        <f t="shared" si="51"/>
        <v/>
      </c>
      <c r="AV146" s="13">
        <f t="shared" si="51"/>
        <v>-0.14185120114743599</v>
      </c>
      <c r="AW146" s="13">
        <f t="shared" si="51"/>
        <v>-0.95280591616526689</v>
      </c>
      <c r="AX146" s="13">
        <f t="shared" si="51"/>
        <v>0</v>
      </c>
      <c r="AY146" s="13">
        <f t="shared" si="51"/>
        <v>-1.1155507526248498</v>
      </c>
      <c r="AZ146" s="13">
        <f t="shared" si="51"/>
        <v>0</v>
      </c>
      <c r="BA146" s="13" t="str">
        <f t="shared" si="51"/>
        <v/>
      </c>
      <c r="BB146" s="13">
        <f t="shared" si="51"/>
        <v>0</v>
      </c>
      <c r="BC146" s="13">
        <f t="shared" si="51"/>
        <v>-5.0331651067873073</v>
      </c>
      <c r="BD146" s="13">
        <f t="shared" si="51"/>
        <v>-11.88689977559938</v>
      </c>
      <c r="BE146" s="13">
        <f t="shared" si="51"/>
        <v>2.2204460492503131E-14</v>
      </c>
      <c r="BF146" s="13">
        <f t="shared" si="51"/>
        <v>4.1872746455650089</v>
      </c>
      <c r="BG146" s="13" t="str">
        <f t="shared" si="51"/>
        <v/>
      </c>
      <c r="BH146" s="13">
        <f t="shared" si="51"/>
        <v>3.9149727169141446</v>
      </c>
      <c r="BI146" s="13">
        <f t="shared" si="51"/>
        <v>0</v>
      </c>
      <c r="BJ146" s="13">
        <f t="shared" si="51"/>
        <v>0.23221201933982805</v>
      </c>
      <c r="BK146" s="13">
        <f t="shared" si="51"/>
        <v>1.9330949580705914</v>
      </c>
      <c r="BL146" s="13">
        <f t="shared" si="51"/>
        <v>-0.36806439864059959</v>
      </c>
      <c r="BM146" s="13">
        <f t="shared" si="51"/>
        <v>0.55876261570313446</v>
      </c>
      <c r="BN146" s="13">
        <f t="shared" si="51"/>
        <v>0</v>
      </c>
      <c r="BO146" s="13">
        <f t="shared" si="51"/>
        <v>-8.10204132420278E-2</v>
      </c>
      <c r="BP146" s="13" t="str">
        <f t="shared" si="51"/>
        <v/>
      </c>
      <c r="BQ146" s="13" t="str">
        <f t="shared" si="51"/>
        <v/>
      </c>
      <c r="BR146" s="13" t="str">
        <f t="shared" si="51"/>
        <v/>
      </c>
      <c r="BS146" s="13" t="str">
        <f t="shared" si="51"/>
        <v/>
      </c>
      <c r="BT146" s="13" t="str">
        <f t="shared" si="51"/>
        <v/>
      </c>
      <c r="BU146" s="13" t="str">
        <f t="shared" si="51"/>
        <v/>
      </c>
      <c r="BW146" s="474" t="str">
        <f t="shared" si="41"/>
        <v>2003 q4</v>
      </c>
      <c r="BX146" s="13">
        <f t="shared" ref="BX146:DF153" si="52">IF(BX30&gt;0,(BX34/BX30-1)*100,"")</f>
        <v>1.0480814730563504</v>
      </c>
      <c r="BY146" s="13">
        <f t="shared" si="52"/>
        <v>1.6143820802182018</v>
      </c>
      <c r="BZ146" s="13">
        <f t="shared" si="52"/>
        <v>13.528544696578582</v>
      </c>
      <c r="CA146" s="13">
        <f t="shared" si="52"/>
        <v>-2.6888237209324539</v>
      </c>
      <c r="CB146" s="13">
        <f t="shared" si="52"/>
        <v>-3.9655611326801843</v>
      </c>
      <c r="CC146" s="13">
        <f t="shared" si="52"/>
        <v>0.78645602929461322</v>
      </c>
      <c r="CD146" s="13">
        <f t="shared" si="52"/>
        <v>2.5480041860521441</v>
      </c>
      <c r="CE146" s="13">
        <f t="shared" si="52"/>
        <v>-1.5991910363551187</v>
      </c>
      <c r="CF146" s="13">
        <f t="shared" si="52"/>
        <v>2.6288534625983351</v>
      </c>
      <c r="CG146" s="13" t="str">
        <f t="shared" si="52"/>
        <v/>
      </c>
      <c r="CH146" s="13">
        <f t="shared" si="52"/>
        <v>-3.7837158308637431</v>
      </c>
      <c r="CI146" s="13">
        <f t="shared" si="52"/>
        <v>-1.4465229807237634</v>
      </c>
      <c r="CJ146" s="13">
        <f t="shared" si="52"/>
        <v>-5.58977071986555</v>
      </c>
      <c r="CK146" s="13">
        <f t="shared" si="52"/>
        <v>1.6948682894614375</v>
      </c>
      <c r="CL146" s="13">
        <f t="shared" si="52"/>
        <v>2.1286106314444275</v>
      </c>
      <c r="CM146" s="13">
        <f t="shared" si="52"/>
        <v>0.63769438389706945</v>
      </c>
      <c r="CN146" s="13">
        <f t="shared" si="52"/>
        <v>0.23712676883447248</v>
      </c>
      <c r="CO146" s="13">
        <f t="shared" si="52"/>
        <v>0.23712676883447248</v>
      </c>
      <c r="CP146" s="13" t="str">
        <f t="shared" si="52"/>
        <v/>
      </c>
      <c r="CQ146" s="13">
        <f t="shared" si="52"/>
        <v>6.1295084843859593</v>
      </c>
      <c r="CR146" s="13">
        <f t="shared" si="52"/>
        <v>6.1295084843859593</v>
      </c>
      <c r="CS146" s="13" t="str">
        <f t="shared" si="52"/>
        <v/>
      </c>
      <c r="CT146" s="13" t="str">
        <f t="shared" si="52"/>
        <v/>
      </c>
      <c r="CU146" s="13">
        <f t="shared" si="52"/>
        <v>2.3399275409136333</v>
      </c>
      <c r="CV146" s="13">
        <f t="shared" si="52"/>
        <v>2.7450559088157966</v>
      </c>
      <c r="CW146" s="13">
        <f t="shared" si="52"/>
        <v>-0.81975863436078988</v>
      </c>
      <c r="CX146" s="13" t="str">
        <f t="shared" si="52"/>
        <v/>
      </c>
      <c r="CY146" s="13">
        <f t="shared" si="52"/>
        <v>-1.4256880551039686</v>
      </c>
      <c r="CZ146" s="13">
        <f t="shared" si="52"/>
        <v>3.8434353491082263</v>
      </c>
      <c r="DA146" s="13">
        <f t="shared" si="52"/>
        <v>0.66772730171253958</v>
      </c>
      <c r="DB146" s="13">
        <f t="shared" si="52"/>
        <v>0.78049843412719699</v>
      </c>
      <c r="DC146" s="13">
        <f t="shared" si="52"/>
        <v>-0.34806597392947891</v>
      </c>
      <c r="DD146" s="13">
        <f t="shared" si="52"/>
        <v>-0.45439315673894143</v>
      </c>
      <c r="DE146" s="13">
        <f t="shared" si="52"/>
        <v>0.54131909997672256</v>
      </c>
      <c r="DF146" s="13">
        <f t="shared" si="52"/>
        <v>0.46021998111063223</v>
      </c>
    </row>
    <row r="147" spans="1:110" x14ac:dyDescent="0.2">
      <c r="A147" s="474" t="str">
        <f t="shared" si="39"/>
        <v>2004 q1</v>
      </c>
      <c r="B147" s="13">
        <f t="shared" si="45"/>
        <v>1.8180461219815536</v>
      </c>
      <c r="C147" s="13">
        <f t="shared" si="48"/>
        <v>3.4433197109561942</v>
      </c>
      <c r="D147" s="13">
        <f t="shared" si="48"/>
        <v>12.102182708017061</v>
      </c>
      <c r="E147" s="13">
        <f t="shared" si="48"/>
        <v>2.9896543543615373</v>
      </c>
      <c r="F147" s="13">
        <f t="shared" si="48"/>
        <v>-1.0546053488974083</v>
      </c>
      <c r="G147" s="13">
        <f t="shared" si="48"/>
        <v>4.2673643857949584</v>
      </c>
      <c r="H147" s="13">
        <f t="shared" si="48"/>
        <v>2.7390422156640115</v>
      </c>
      <c r="I147" s="13">
        <f t="shared" si="48"/>
        <v>0.46723896031073409</v>
      </c>
      <c r="J147" s="13">
        <f t="shared" si="48"/>
        <v>0.33432224901337459</v>
      </c>
      <c r="K147" s="13">
        <f t="shared" si="48"/>
        <v>0.67274539015962365</v>
      </c>
      <c r="L147" s="13">
        <f t="shared" si="48"/>
        <v>-3.9516121408917804</v>
      </c>
      <c r="M147" s="13">
        <f t="shared" si="48"/>
        <v>-0.84261278880598534</v>
      </c>
      <c r="N147" s="13">
        <f t="shared" si="48"/>
        <v>-6.3942530456456481</v>
      </c>
      <c r="O147" s="13">
        <f t="shared" si="48"/>
        <v>0.73904870341301443</v>
      </c>
      <c r="P147" s="13">
        <f t="shared" si="48"/>
        <v>1.5251711391962131</v>
      </c>
      <c r="Q147" s="13">
        <f t="shared" si="48"/>
        <v>-0.99463993053872102</v>
      </c>
      <c r="R147" s="13">
        <f t="shared" si="48"/>
        <v>-0.11368655260005633</v>
      </c>
      <c r="S147" s="13">
        <f t="shared" si="48"/>
        <v>-0.17255180290265404</v>
      </c>
      <c r="T147" s="13">
        <f t="shared" si="48"/>
        <v>0</v>
      </c>
      <c r="U147" s="13">
        <f t="shared" si="48"/>
        <v>4.3179455048796278</v>
      </c>
      <c r="V147" s="13">
        <f t="shared" si="48"/>
        <v>2.7433919187953348</v>
      </c>
      <c r="W147" s="13">
        <f t="shared" si="48"/>
        <v>3.4917697805360914</v>
      </c>
      <c r="X147" s="13">
        <f t="shared" si="48"/>
        <v>0</v>
      </c>
      <c r="Y147" s="13">
        <f t="shared" si="48"/>
        <v>2.914375077702358</v>
      </c>
      <c r="Z147" s="13">
        <f t="shared" si="48"/>
        <v>1.7998378329876052</v>
      </c>
      <c r="AA147" s="13">
        <f t="shared" si="48"/>
        <v>-0.50271744954341058</v>
      </c>
      <c r="AB147" s="13">
        <f t="shared" si="48"/>
        <v>0.55876261570313446</v>
      </c>
      <c r="AC147" s="13">
        <f t="shared" si="48"/>
        <v>-1.265253552854162</v>
      </c>
      <c r="AD147" s="13">
        <f t="shared" si="48"/>
        <v>5.1334681933665749</v>
      </c>
      <c r="AE147" s="13">
        <f t="shared" si="48"/>
        <v>-3.2096854999619118</v>
      </c>
      <c r="AF147" s="13">
        <f t="shared" si="48"/>
        <v>-4.6855242820629917</v>
      </c>
      <c r="AG147" s="13">
        <f t="shared" si="48"/>
        <v>-2.3456659164697302</v>
      </c>
      <c r="AH147" s="13">
        <f t="shared" si="48"/>
        <v>-1.7284629937411644</v>
      </c>
      <c r="AI147" s="13">
        <f t="shared" si="48"/>
        <v>-1.5115407137539338</v>
      </c>
      <c r="AJ147" s="13">
        <f t="shared" si="48"/>
        <v>0.16319056727720493</v>
      </c>
      <c r="AL147" s="474" t="str">
        <f t="shared" si="40"/>
        <v>2004 q1</v>
      </c>
      <c r="AM147" s="13">
        <f t="shared" si="51"/>
        <v>3.1815020584529785</v>
      </c>
      <c r="AN147" s="13">
        <f t="shared" si="51"/>
        <v>1.0397908418249724</v>
      </c>
      <c r="AO147" s="13">
        <f t="shared" si="51"/>
        <v>0.89981585408660525</v>
      </c>
      <c r="AP147" s="13" t="str">
        <f t="shared" si="51"/>
        <v/>
      </c>
      <c r="AQ147" s="13">
        <f t="shared" si="51"/>
        <v>3.0355275931359671E-2</v>
      </c>
      <c r="AR147" s="13">
        <f t="shared" si="51"/>
        <v>6.1411597272088558</v>
      </c>
      <c r="AS147" s="13" t="str">
        <f t="shared" si="51"/>
        <v/>
      </c>
      <c r="AT147" s="13" t="str">
        <f t="shared" si="51"/>
        <v/>
      </c>
      <c r="AU147" s="13" t="str">
        <f t="shared" si="51"/>
        <v/>
      </c>
      <c r="AV147" s="13">
        <f t="shared" si="51"/>
        <v>0.67274539015962365</v>
      </c>
      <c r="AW147" s="13">
        <f t="shared" si="51"/>
        <v>-4.7640295808262785</v>
      </c>
      <c r="AX147" s="13">
        <f t="shared" si="51"/>
        <v>0</v>
      </c>
      <c r="AY147" s="13">
        <f t="shared" si="51"/>
        <v>-5.5777537631241607</v>
      </c>
      <c r="AZ147" s="13">
        <f t="shared" si="51"/>
        <v>1.9435415112843302</v>
      </c>
      <c r="BA147" s="13" t="str">
        <f t="shared" si="51"/>
        <v/>
      </c>
      <c r="BB147" s="13">
        <f t="shared" si="51"/>
        <v>1.9435415112843302</v>
      </c>
      <c r="BC147" s="13">
        <f t="shared" si="51"/>
        <v>-1.1102230246251565E-14</v>
      </c>
      <c r="BD147" s="13">
        <f t="shared" si="51"/>
        <v>0</v>
      </c>
      <c r="BE147" s="13">
        <f t="shared" si="51"/>
        <v>2.2204460492503131E-14</v>
      </c>
      <c r="BF147" s="13">
        <f t="shared" si="51"/>
        <v>3.7806260787993207</v>
      </c>
      <c r="BG147" s="13" t="str">
        <f t="shared" si="51"/>
        <v/>
      </c>
      <c r="BH147" s="13">
        <f t="shared" si="51"/>
        <v>3.4917697805360914</v>
      </c>
      <c r="BI147" s="13">
        <f t="shared" si="51"/>
        <v>0</v>
      </c>
      <c r="BJ147" s="13">
        <f t="shared" si="51"/>
        <v>3.541265546759087</v>
      </c>
      <c r="BK147" s="13">
        <f t="shared" si="51"/>
        <v>1.054934413407671</v>
      </c>
      <c r="BL147" s="13">
        <f t="shared" si="51"/>
        <v>0</v>
      </c>
      <c r="BM147" s="13">
        <f t="shared" si="51"/>
        <v>0.55876261570313446</v>
      </c>
      <c r="BN147" s="13">
        <f t="shared" si="51"/>
        <v>0</v>
      </c>
      <c r="BO147" s="13">
        <f t="shared" si="51"/>
        <v>5.8653096959492501</v>
      </c>
      <c r="BP147" s="13" t="str">
        <f t="shared" si="51"/>
        <v/>
      </c>
      <c r="BQ147" s="13" t="str">
        <f t="shared" si="51"/>
        <v/>
      </c>
      <c r="BR147" s="13" t="str">
        <f t="shared" si="51"/>
        <v/>
      </c>
      <c r="BS147" s="13" t="str">
        <f t="shared" si="51"/>
        <v/>
      </c>
      <c r="BT147" s="13" t="str">
        <f t="shared" si="51"/>
        <v/>
      </c>
      <c r="BU147" s="13" t="str">
        <f t="shared" si="51"/>
        <v/>
      </c>
      <c r="BW147" s="474" t="str">
        <f t="shared" si="41"/>
        <v>2004 q1</v>
      </c>
      <c r="BX147" s="13">
        <f t="shared" si="52"/>
        <v>1.2920433899578754</v>
      </c>
      <c r="BY147" s="13">
        <f t="shared" si="52"/>
        <v>4.1076457586814552</v>
      </c>
      <c r="BZ147" s="13">
        <f t="shared" si="52"/>
        <v>18.675079094994416</v>
      </c>
      <c r="CA147" s="13">
        <f t="shared" si="52"/>
        <v>2.9896543543615373</v>
      </c>
      <c r="CB147" s="13">
        <f t="shared" si="52"/>
        <v>-2.0803451018797769</v>
      </c>
      <c r="CC147" s="13">
        <f t="shared" si="52"/>
        <v>3.0379503774226713</v>
      </c>
      <c r="CD147" s="13">
        <f t="shared" si="52"/>
        <v>2.7390422156640337</v>
      </c>
      <c r="CE147" s="13">
        <f t="shared" si="52"/>
        <v>0.46723896031073409</v>
      </c>
      <c r="CF147" s="13">
        <f t="shared" si="52"/>
        <v>0.3343222490133968</v>
      </c>
      <c r="CG147" s="13" t="str">
        <f t="shared" si="52"/>
        <v/>
      </c>
      <c r="CH147" s="13">
        <f t="shared" si="52"/>
        <v>-4.0641985315900691</v>
      </c>
      <c r="CI147" s="13">
        <f t="shared" si="52"/>
        <v>-0.95855166764584609</v>
      </c>
      <c r="CJ147" s="13">
        <f t="shared" si="52"/>
        <v>-6.4585137743418013</v>
      </c>
      <c r="CK147" s="13">
        <f t="shared" si="52"/>
        <v>0.67839581355528811</v>
      </c>
      <c r="CL147" s="13">
        <f t="shared" si="52"/>
        <v>1.5251711391961909</v>
      </c>
      <c r="CM147" s="13">
        <f t="shared" si="52"/>
        <v>-1.48767860082063</v>
      </c>
      <c r="CN147" s="13">
        <f t="shared" si="52"/>
        <v>-0.25788408387807937</v>
      </c>
      <c r="CO147" s="13">
        <f t="shared" si="52"/>
        <v>-0.25788408387807937</v>
      </c>
      <c r="CP147" s="13" t="str">
        <f t="shared" si="52"/>
        <v/>
      </c>
      <c r="CQ147" s="13">
        <f t="shared" si="52"/>
        <v>2.7433919187953126</v>
      </c>
      <c r="CR147" s="13">
        <f t="shared" si="52"/>
        <v>2.7433919187953126</v>
      </c>
      <c r="CS147" s="13" t="str">
        <f t="shared" si="52"/>
        <v/>
      </c>
      <c r="CT147" s="13" t="str">
        <f t="shared" si="52"/>
        <v/>
      </c>
      <c r="CU147" s="13">
        <f t="shared" si="52"/>
        <v>2.1327981387536443</v>
      </c>
      <c r="CV147" s="13">
        <f t="shared" si="52"/>
        <v>2.9000518507082074</v>
      </c>
      <c r="CW147" s="13">
        <f t="shared" si="52"/>
        <v>-2.7359360185592929</v>
      </c>
      <c r="CX147" s="13" t="str">
        <f t="shared" si="52"/>
        <v/>
      </c>
      <c r="CY147" s="13">
        <f t="shared" si="52"/>
        <v>-2.5151841168323474</v>
      </c>
      <c r="CZ147" s="13">
        <f t="shared" si="52"/>
        <v>3.9742796284945703</v>
      </c>
      <c r="DA147" s="13">
        <f t="shared" si="52"/>
        <v>-3.2096854999619118</v>
      </c>
      <c r="DB147" s="13">
        <f t="shared" si="52"/>
        <v>-4.6855242820629801</v>
      </c>
      <c r="DC147" s="13">
        <f t="shared" si="52"/>
        <v>-2.345665916469708</v>
      </c>
      <c r="DD147" s="13">
        <f t="shared" si="52"/>
        <v>-1.7284629937411644</v>
      </c>
      <c r="DE147" s="13">
        <f t="shared" si="52"/>
        <v>-1.5115407137539227</v>
      </c>
      <c r="DF147" s="13">
        <f t="shared" si="52"/>
        <v>0.16319056727718273</v>
      </c>
    </row>
    <row r="148" spans="1:110" x14ac:dyDescent="0.2">
      <c r="A148" s="474" t="str">
        <f t="shared" si="39"/>
        <v>2004 q2</v>
      </c>
      <c r="B148" s="13">
        <f t="shared" si="45"/>
        <v>1.7689450794464934</v>
      </c>
      <c r="C148" s="13">
        <f t="shared" si="48"/>
        <v>4.2910683598950561</v>
      </c>
      <c r="D148" s="13">
        <f t="shared" si="48"/>
        <v>11.436060378827939</v>
      </c>
      <c r="E148" s="13">
        <f t="shared" si="48"/>
        <v>8.323875068259067</v>
      </c>
      <c r="F148" s="13">
        <f t="shared" si="48"/>
        <v>-1.3805459024417766</v>
      </c>
      <c r="G148" s="13">
        <f t="shared" si="48"/>
        <v>0.12728300180391283</v>
      </c>
      <c r="H148" s="13">
        <f t="shared" si="48"/>
        <v>1.5187654677693674</v>
      </c>
      <c r="I148" s="13">
        <f t="shared" si="48"/>
        <v>3.2614834182751906</v>
      </c>
      <c r="J148" s="13">
        <f t="shared" si="48"/>
        <v>-6.7765504600558746E-2</v>
      </c>
      <c r="K148" s="13">
        <f t="shared" si="48"/>
        <v>0.79144150798828861</v>
      </c>
      <c r="L148" s="13">
        <f t="shared" si="48"/>
        <v>-4.7288910175486638</v>
      </c>
      <c r="M148" s="13">
        <f t="shared" si="48"/>
        <v>-1.6953334680594012</v>
      </c>
      <c r="N148" s="13">
        <f t="shared" si="48"/>
        <v>-6.9509183568946087</v>
      </c>
      <c r="O148" s="13">
        <f t="shared" si="48"/>
        <v>-0.81248421364470413</v>
      </c>
      <c r="P148" s="13">
        <f t="shared" si="48"/>
        <v>0.24192155616442612</v>
      </c>
      <c r="Q148" s="13">
        <f t="shared" si="48"/>
        <v>-3.275742525677805</v>
      </c>
      <c r="R148" s="13">
        <f t="shared" si="48"/>
        <v>-0.3914209503735</v>
      </c>
      <c r="S148" s="13">
        <f t="shared" si="48"/>
        <v>0.18394428489509895</v>
      </c>
      <c r="T148" s="13">
        <f t="shared" si="48"/>
        <v>-1.5086936797153117</v>
      </c>
      <c r="U148" s="13">
        <f t="shared" si="48"/>
        <v>8.3607595973225646</v>
      </c>
      <c r="V148" s="13">
        <f t="shared" si="48"/>
        <v>0.6605800534107642</v>
      </c>
      <c r="W148" s="13">
        <f t="shared" si="48"/>
        <v>12.27306419042189</v>
      </c>
      <c r="X148" s="13">
        <f t="shared" si="48"/>
        <v>0</v>
      </c>
      <c r="Y148" s="13">
        <f t="shared" si="48"/>
        <v>2.2146575647180144</v>
      </c>
      <c r="Z148" s="13">
        <f t="shared" si="48"/>
        <v>-3.3346768223306955</v>
      </c>
      <c r="AA148" s="13">
        <f t="shared" si="48"/>
        <v>-0.52967236988714639</v>
      </c>
      <c r="AB148" s="13">
        <f t="shared" si="48"/>
        <v>0.55876261570313446</v>
      </c>
      <c r="AC148" s="13">
        <f t="shared" si="48"/>
        <v>-1.886108184901869</v>
      </c>
      <c r="AD148" s="13">
        <f t="shared" si="48"/>
        <v>5.2696566029497571</v>
      </c>
      <c r="AE148" s="13">
        <f t="shared" si="48"/>
        <v>-5.1802018138977113</v>
      </c>
      <c r="AF148" s="13">
        <f t="shared" si="48"/>
        <v>-6.6536889365647278</v>
      </c>
      <c r="AG148" s="13">
        <f t="shared" si="48"/>
        <v>-2.9152206879708209</v>
      </c>
      <c r="AH148" s="13">
        <f t="shared" si="48"/>
        <v>-4.2982237139626562</v>
      </c>
      <c r="AI148" s="13">
        <f t="shared" si="48"/>
        <v>-3.4575935860917895</v>
      </c>
      <c r="AJ148" s="13">
        <f t="shared" si="48"/>
        <v>-2.4323148934806138</v>
      </c>
      <c r="AL148" s="474" t="str">
        <f t="shared" si="40"/>
        <v>2004 q2</v>
      </c>
      <c r="AM148" s="13">
        <f t="shared" si="51"/>
        <v>3.7617955710827822</v>
      </c>
      <c r="AN148" s="13">
        <f t="shared" si="51"/>
        <v>-5.3275894407578406E-2</v>
      </c>
      <c r="AO148" s="13">
        <f t="shared" si="51"/>
        <v>0.59217064308585421</v>
      </c>
      <c r="AP148" s="13" t="str">
        <f t="shared" si="51"/>
        <v/>
      </c>
      <c r="AQ148" s="13">
        <f t="shared" si="51"/>
        <v>-1.5766217346749323</v>
      </c>
      <c r="AR148" s="13">
        <f t="shared" si="51"/>
        <v>1.4816118060752226</v>
      </c>
      <c r="AS148" s="13" t="str">
        <f t="shared" si="51"/>
        <v/>
      </c>
      <c r="AT148" s="13" t="str">
        <f t="shared" si="51"/>
        <v/>
      </c>
      <c r="AU148" s="13" t="str">
        <f t="shared" si="51"/>
        <v/>
      </c>
      <c r="AV148" s="13">
        <f t="shared" si="51"/>
        <v>0.79144150798828861</v>
      </c>
      <c r="AW148" s="13">
        <f t="shared" si="51"/>
        <v>2.4276171678888847</v>
      </c>
      <c r="AX148" s="13">
        <f t="shared" si="51"/>
        <v>0</v>
      </c>
      <c r="AY148" s="13">
        <f t="shared" si="51"/>
        <v>2.8288408510116492</v>
      </c>
      <c r="AZ148" s="13">
        <f t="shared" si="51"/>
        <v>2.2862753096611677</v>
      </c>
      <c r="BA148" s="13" t="str">
        <f t="shared" si="51"/>
        <v/>
      </c>
      <c r="BB148" s="13">
        <f t="shared" si="51"/>
        <v>2.2862753096611677</v>
      </c>
      <c r="BC148" s="13">
        <f t="shared" si="51"/>
        <v>-0.88701846972223386</v>
      </c>
      <c r="BD148" s="13">
        <f t="shared" si="51"/>
        <v>0</v>
      </c>
      <c r="BE148" s="13">
        <f t="shared" si="51"/>
        <v>-1.5086936797153006</v>
      </c>
      <c r="BF148" s="13">
        <f t="shared" si="51"/>
        <v>10.625498268665101</v>
      </c>
      <c r="BG148" s="13" t="str">
        <f t="shared" si="51"/>
        <v/>
      </c>
      <c r="BH148" s="13">
        <f t="shared" si="51"/>
        <v>12.27306419042189</v>
      </c>
      <c r="BI148" s="13">
        <f t="shared" si="51"/>
        <v>0</v>
      </c>
      <c r="BJ148" s="13">
        <f t="shared" si="51"/>
        <v>3.1911651634267679</v>
      </c>
      <c r="BK148" s="13">
        <f t="shared" si="51"/>
        <v>1.054934413407671</v>
      </c>
      <c r="BL148" s="13">
        <f t="shared" si="51"/>
        <v>0</v>
      </c>
      <c r="BM148" s="13">
        <f t="shared" si="51"/>
        <v>0.55876261570313446</v>
      </c>
      <c r="BN148" s="13">
        <f t="shared" si="51"/>
        <v>0</v>
      </c>
      <c r="BO148" s="13">
        <f t="shared" si="51"/>
        <v>5.1750664063234364</v>
      </c>
      <c r="BP148" s="13" t="str">
        <f t="shared" si="51"/>
        <v/>
      </c>
      <c r="BQ148" s="13" t="str">
        <f t="shared" si="51"/>
        <v/>
      </c>
      <c r="BR148" s="13" t="str">
        <f t="shared" si="51"/>
        <v/>
      </c>
      <c r="BS148" s="13" t="str">
        <f t="shared" si="51"/>
        <v/>
      </c>
      <c r="BT148" s="13" t="str">
        <f t="shared" si="51"/>
        <v/>
      </c>
      <c r="BU148" s="13" t="str">
        <f t="shared" si="51"/>
        <v/>
      </c>
      <c r="BW148" s="474" t="str">
        <f t="shared" si="41"/>
        <v>2004 q2</v>
      </c>
      <c r="BX148" s="13">
        <f t="shared" si="52"/>
        <v>0.99787072906507568</v>
      </c>
      <c r="BY148" s="13">
        <f t="shared" si="52"/>
        <v>5.4473554369457</v>
      </c>
      <c r="BZ148" s="13">
        <f t="shared" si="52"/>
        <v>17.427709831908601</v>
      </c>
      <c r="CA148" s="13">
        <f t="shared" si="52"/>
        <v>8.3238750682590901</v>
      </c>
      <c r="CB148" s="13">
        <f t="shared" si="52"/>
        <v>-1.5003438495597043</v>
      </c>
      <c r="CC148" s="13">
        <f t="shared" si="52"/>
        <v>-0.68326894580520436</v>
      </c>
      <c r="CD148" s="13">
        <f t="shared" si="52"/>
        <v>1.5187654677693674</v>
      </c>
      <c r="CE148" s="13">
        <f t="shared" si="52"/>
        <v>3.2614834182752128</v>
      </c>
      <c r="CF148" s="13">
        <f t="shared" si="52"/>
        <v>-6.7765504600592052E-2</v>
      </c>
      <c r="CG148" s="13" t="str">
        <f t="shared" si="52"/>
        <v/>
      </c>
      <c r="CH148" s="13">
        <f t="shared" si="52"/>
        <v>-5.5444087813118941</v>
      </c>
      <c r="CI148" s="13">
        <f t="shared" si="52"/>
        <v>-1.9277874332102263</v>
      </c>
      <c r="CJ148" s="13">
        <f t="shared" si="52"/>
        <v>-8.360016099424449</v>
      </c>
      <c r="CK148" s="13">
        <f t="shared" si="52"/>
        <v>-0.9432401022325676</v>
      </c>
      <c r="CL148" s="13">
        <f t="shared" si="52"/>
        <v>0.24192155616440392</v>
      </c>
      <c r="CM148" s="13">
        <f t="shared" si="52"/>
        <v>-4.0709780218786911</v>
      </c>
      <c r="CN148" s="13">
        <f t="shared" si="52"/>
        <v>0.29672644975338169</v>
      </c>
      <c r="CO148" s="13">
        <f t="shared" si="52"/>
        <v>0.29672644975338169</v>
      </c>
      <c r="CP148" s="13" t="str">
        <f t="shared" si="52"/>
        <v/>
      </c>
      <c r="CQ148" s="13">
        <f t="shared" si="52"/>
        <v>0.6605800534107642</v>
      </c>
      <c r="CR148" s="13">
        <f t="shared" si="52"/>
        <v>0.6605800534107642</v>
      </c>
      <c r="CS148" s="13" t="str">
        <f t="shared" si="52"/>
        <v/>
      </c>
      <c r="CT148" s="13" t="str">
        <f t="shared" si="52"/>
        <v/>
      </c>
      <c r="CU148" s="13">
        <f t="shared" si="52"/>
        <v>0.47236287827565615</v>
      </c>
      <c r="CV148" s="13">
        <f t="shared" si="52"/>
        <v>-8.2658433796346635</v>
      </c>
      <c r="CW148" s="13">
        <f t="shared" si="52"/>
        <v>-2.700735587844838</v>
      </c>
      <c r="CX148" s="13" t="str">
        <f t="shared" si="52"/>
        <v/>
      </c>
      <c r="CY148" s="13">
        <f t="shared" si="52"/>
        <v>-3.6839846761361428</v>
      </c>
      <c r="CZ148" s="13">
        <f t="shared" si="52"/>
        <v>4.4229004294879415</v>
      </c>
      <c r="DA148" s="13">
        <f t="shared" si="52"/>
        <v>-5.1802018138976997</v>
      </c>
      <c r="DB148" s="13">
        <f t="shared" si="52"/>
        <v>-6.6536889365647278</v>
      </c>
      <c r="DC148" s="13">
        <f t="shared" si="52"/>
        <v>-2.9152206879708209</v>
      </c>
      <c r="DD148" s="13">
        <f t="shared" si="52"/>
        <v>-4.2982237139626562</v>
      </c>
      <c r="DE148" s="13">
        <f t="shared" si="52"/>
        <v>-3.4575935860918006</v>
      </c>
      <c r="DF148" s="13">
        <f t="shared" si="52"/>
        <v>-2.4323148934806138</v>
      </c>
    </row>
    <row r="149" spans="1:110" x14ac:dyDescent="0.2">
      <c r="A149" s="474" t="str">
        <f t="shared" si="39"/>
        <v>2004 q3</v>
      </c>
      <c r="B149" s="13">
        <f t="shared" si="45"/>
        <v>2.3110288799951695</v>
      </c>
      <c r="C149" s="13">
        <f t="shared" si="48"/>
        <v>5.3490843866081939</v>
      </c>
      <c r="D149" s="13">
        <f t="shared" si="48"/>
        <v>12.522185628922401</v>
      </c>
      <c r="E149" s="13">
        <f t="shared" si="48"/>
        <v>10.432416989132086</v>
      </c>
      <c r="F149" s="13">
        <f t="shared" si="48"/>
        <v>0.73872848714564565</v>
      </c>
      <c r="G149" s="13">
        <f t="shared" si="48"/>
        <v>2.0667009850101614</v>
      </c>
      <c r="H149" s="13">
        <f t="shared" si="48"/>
        <v>0.96597831548566049</v>
      </c>
      <c r="I149" s="13">
        <f t="shared" si="48"/>
        <v>2.9991505805201379</v>
      </c>
      <c r="J149" s="13">
        <f t="shared" si="48"/>
        <v>-0.62009149033308564</v>
      </c>
      <c r="K149" s="13">
        <f t="shared" si="48"/>
        <v>0.16431893065704806</v>
      </c>
      <c r="L149" s="13">
        <f t="shared" si="48"/>
        <v>-5.5476760976055477</v>
      </c>
      <c r="M149" s="13">
        <f t="shared" si="48"/>
        <v>-0.8646916468922683</v>
      </c>
      <c r="N149" s="13">
        <f t="shared" si="48"/>
        <v>-9.1185982802683192</v>
      </c>
      <c r="O149" s="13">
        <f t="shared" si="48"/>
        <v>-1.5053184150497501</v>
      </c>
      <c r="P149" s="13">
        <f t="shared" si="48"/>
        <v>-0.74232289320557143</v>
      </c>
      <c r="Q149" s="13">
        <f t="shared" si="48"/>
        <v>-3.2379831079081711</v>
      </c>
      <c r="R149" s="13">
        <f t="shared" si="48"/>
        <v>0.64813692309761972</v>
      </c>
      <c r="S149" s="13">
        <f t="shared" si="48"/>
        <v>0.9809432623750336</v>
      </c>
      <c r="T149" s="13">
        <f t="shared" si="48"/>
        <v>2.2204460492503131E-14</v>
      </c>
      <c r="U149" s="13">
        <f t="shared" si="48"/>
        <v>7.332508054107123</v>
      </c>
      <c r="V149" s="13">
        <f t="shared" si="48"/>
        <v>0.88775501690920855</v>
      </c>
      <c r="W149" s="13">
        <f t="shared" si="48"/>
        <v>10.500156557918494</v>
      </c>
      <c r="X149" s="13">
        <f t="shared" si="48"/>
        <v>0</v>
      </c>
      <c r="Y149" s="13">
        <f t="shared" si="48"/>
        <v>3.6266865795415049</v>
      </c>
      <c r="Z149" s="13">
        <f t="shared" si="48"/>
        <v>-0.49096026432793316</v>
      </c>
      <c r="AA149" s="13">
        <f t="shared" si="48"/>
        <v>-0.31982619982380278</v>
      </c>
      <c r="AB149" s="13">
        <f t="shared" si="48"/>
        <v>0.55565780760302719</v>
      </c>
      <c r="AC149" s="13">
        <f t="shared" si="48"/>
        <v>-0.99734966656120916</v>
      </c>
      <c r="AD149" s="13">
        <f t="shared" si="48"/>
        <v>6.8588773748017751</v>
      </c>
      <c r="AE149" s="13">
        <f t="shared" si="48"/>
        <v>-5.105264163418366</v>
      </c>
      <c r="AF149" s="13">
        <f t="shared" si="48"/>
        <v>-6.7429143973217753</v>
      </c>
      <c r="AG149" s="13">
        <f t="shared" si="48"/>
        <v>-2.2086987985353468</v>
      </c>
      <c r="AH149" s="13">
        <f t="shared" si="48"/>
        <v>-4.1017335300334352</v>
      </c>
      <c r="AI149" s="13">
        <f t="shared" si="48"/>
        <v>-3.1069369538584968</v>
      </c>
      <c r="AJ149" s="13">
        <f t="shared" si="48"/>
        <v>-1.9342914569791092</v>
      </c>
      <c r="AL149" s="474" t="str">
        <f t="shared" si="40"/>
        <v>2004 q3</v>
      </c>
      <c r="AM149" s="13">
        <f t="shared" si="51"/>
        <v>4.0042649220019211</v>
      </c>
      <c r="AN149" s="13">
        <f t="shared" si="51"/>
        <v>2.343431671688756</v>
      </c>
      <c r="AO149" s="13">
        <f t="shared" si="51"/>
        <v>3.8130673042324981</v>
      </c>
      <c r="AP149" s="13" t="str">
        <f t="shared" si="51"/>
        <v/>
      </c>
      <c r="AQ149" s="13">
        <f t="shared" si="51"/>
        <v>0.97766915502988105</v>
      </c>
      <c r="AR149" s="13">
        <f t="shared" si="51"/>
        <v>4.3195398355738046</v>
      </c>
      <c r="AS149" s="13" t="str">
        <f t="shared" si="51"/>
        <v/>
      </c>
      <c r="AT149" s="13" t="str">
        <f t="shared" si="51"/>
        <v/>
      </c>
      <c r="AU149" s="13" t="str">
        <f t="shared" si="51"/>
        <v/>
      </c>
      <c r="AV149" s="13">
        <f t="shared" si="51"/>
        <v>0.16431893065704806</v>
      </c>
      <c r="AW149" s="13">
        <f t="shared" si="51"/>
        <v>-0.67121597277540745</v>
      </c>
      <c r="AX149" s="13">
        <f t="shared" si="51"/>
        <v>0</v>
      </c>
      <c r="AY149" s="13">
        <f t="shared" si="51"/>
        <v>-0.77923599603402227</v>
      </c>
      <c r="AZ149" s="13">
        <f t="shared" si="51"/>
        <v>2.2862753096611677</v>
      </c>
      <c r="BA149" s="13" t="str">
        <f t="shared" si="51"/>
        <v/>
      </c>
      <c r="BB149" s="13">
        <f t="shared" si="51"/>
        <v>2.2862753096611677</v>
      </c>
      <c r="BC149" s="13">
        <f t="shared" si="51"/>
        <v>0</v>
      </c>
      <c r="BD149" s="13">
        <f t="shared" si="51"/>
        <v>0</v>
      </c>
      <c r="BE149" s="13">
        <f t="shared" si="51"/>
        <v>2.2204460492503131E-14</v>
      </c>
      <c r="BF149" s="13">
        <f t="shared" si="51"/>
        <v>9.1808572603529583</v>
      </c>
      <c r="BG149" s="13" t="str">
        <f t="shared" si="51"/>
        <v/>
      </c>
      <c r="BH149" s="13">
        <f t="shared" si="51"/>
        <v>10.500156557918473</v>
      </c>
      <c r="BI149" s="13">
        <f t="shared" si="51"/>
        <v>0</v>
      </c>
      <c r="BJ149" s="13">
        <f t="shared" si="51"/>
        <v>2.9874930555529255</v>
      </c>
      <c r="BK149" s="13">
        <f t="shared" si="51"/>
        <v>0.19668286042633376</v>
      </c>
      <c r="BL149" s="13">
        <f t="shared" si="51"/>
        <v>0.36384042931603133</v>
      </c>
      <c r="BM149" s="13">
        <f t="shared" si="51"/>
        <v>0.55565780760304939</v>
      </c>
      <c r="BN149" s="13">
        <f t="shared" si="51"/>
        <v>0</v>
      </c>
      <c r="BO149" s="13">
        <f t="shared" si="51"/>
        <v>4.8366249153259933</v>
      </c>
      <c r="BP149" s="13" t="str">
        <f t="shared" si="51"/>
        <v/>
      </c>
      <c r="BQ149" s="13" t="str">
        <f t="shared" si="51"/>
        <v/>
      </c>
      <c r="BR149" s="13" t="str">
        <f t="shared" si="51"/>
        <v/>
      </c>
      <c r="BS149" s="13" t="str">
        <f t="shared" si="51"/>
        <v/>
      </c>
      <c r="BT149" s="13" t="str">
        <f t="shared" si="51"/>
        <v/>
      </c>
      <c r="BU149" s="13" t="str">
        <f t="shared" si="51"/>
        <v/>
      </c>
      <c r="BW149" s="474" t="str">
        <f t="shared" si="41"/>
        <v>2004 q3</v>
      </c>
      <c r="BX149" s="13">
        <f t="shared" si="52"/>
        <v>1.6396349300153323</v>
      </c>
      <c r="BY149" s="13">
        <f t="shared" si="52"/>
        <v>6.1636541316686388</v>
      </c>
      <c r="BZ149" s="13">
        <f t="shared" si="52"/>
        <v>17.222993027565892</v>
      </c>
      <c r="CA149" s="13">
        <f t="shared" si="52"/>
        <v>10.432416989132133</v>
      </c>
      <c r="CB149" s="13">
        <f t="shared" si="52"/>
        <v>0.40496975964250392</v>
      </c>
      <c r="CC149" s="13">
        <f t="shared" si="52"/>
        <v>0.64101830593892295</v>
      </c>
      <c r="CD149" s="13">
        <f t="shared" si="52"/>
        <v>0.96597831548563828</v>
      </c>
      <c r="CE149" s="13">
        <f t="shared" si="52"/>
        <v>2.9991505805201157</v>
      </c>
      <c r="CF149" s="13">
        <f t="shared" si="52"/>
        <v>-0.62009149033306343</v>
      </c>
      <c r="CG149" s="13" t="str">
        <f t="shared" si="52"/>
        <v/>
      </c>
      <c r="CH149" s="13">
        <f t="shared" si="52"/>
        <v>-6.2070306069879173</v>
      </c>
      <c r="CI149" s="13">
        <f t="shared" si="52"/>
        <v>-0.98404020979737661</v>
      </c>
      <c r="CJ149" s="13">
        <f t="shared" si="52"/>
        <v>-10.244768042407982</v>
      </c>
      <c r="CK149" s="13">
        <f t="shared" si="52"/>
        <v>-1.6624868033190854</v>
      </c>
      <c r="CL149" s="13">
        <f t="shared" si="52"/>
        <v>-0.74232289320557143</v>
      </c>
      <c r="CM149" s="13">
        <f t="shared" si="52"/>
        <v>-4.0527065050172677</v>
      </c>
      <c r="CN149" s="13">
        <f t="shared" si="52"/>
        <v>1.5372769005782772</v>
      </c>
      <c r="CO149" s="13">
        <f t="shared" si="52"/>
        <v>1.5372769005782772</v>
      </c>
      <c r="CP149" s="13" t="str">
        <f t="shared" si="52"/>
        <v/>
      </c>
      <c r="CQ149" s="13">
        <f t="shared" si="52"/>
        <v>0.88775501690920855</v>
      </c>
      <c r="CR149" s="13">
        <f t="shared" si="52"/>
        <v>0.88775501690920855</v>
      </c>
      <c r="CS149" s="13" t="str">
        <f t="shared" si="52"/>
        <v/>
      </c>
      <c r="CT149" s="13" t="str">
        <f t="shared" si="52"/>
        <v/>
      </c>
      <c r="CU149" s="13">
        <f t="shared" si="52"/>
        <v>4.1602497539094507</v>
      </c>
      <c r="CV149" s="13">
        <f t="shared" si="52"/>
        <v>-1.2251942398581961</v>
      </c>
      <c r="CW149" s="13">
        <f t="shared" si="52"/>
        <v>-3.2008036877040902</v>
      </c>
      <c r="CX149" s="13" t="str">
        <f t="shared" si="52"/>
        <v/>
      </c>
      <c r="CY149" s="13">
        <f t="shared" si="52"/>
        <v>-1.8795186124285546</v>
      </c>
      <c r="CZ149" s="13">
        <f t="shared" si="52"/>
        <v>7.8664337218449232</v>
      </c>
      <c r="DA149" s="13">
        <f t="shared" si="52"/>
        <v>-5.1052641634183544</v>
      </c>
      <c r="DB149" s="13">
        <f t="shared" si="52"/>
        <v>-6.7429143973217531</v>
      </c>
      <c r="DC149" s="13">
        <f t="shared" si="52"/>
        <v>-2.2086987985353468</v>
      </c>
      <c r="DD149" s="13">
        <f t="shared" si="52"/>
        <v>-4.1017335300334352</v>
      </c>
      <c r="DE149" s="13">
        <f t="shared" si="52"/>
        <v>-3.106936953858519</v>
      </c>
      <c r="DF149" s="13">
        <f t="shared" si="52"/>
        <v>-1.9342914569791092</v>
      </c>
    </row>
    <row r="150" spans="1:110" x14ac:dyDescent="0.2">
      <c r="A150" s="474" t="str">
        <f t="shared" si="39"/>
        <v>2004 q4</v>
      </c>
      <c r="B150" s="13">
        <f t="shared" si="45"/>
        <v>3.1992139997192304</v>
      </c>
      <c r="C150" s="13">
        <f t="shared" si="48"/>
        <v>5.045818790859169</v>
      </c>
      <c r="D150" s="13">
        <f t="shared" si="48"/>
        <v>8.5485046625344516</v>
      </c>
      <c r="E150" s="13">
        <f t="shared" si="48"/>
        <v>12.704607183599004</v>
      </c>
      <c r="F150" s="13">
        <f t="shared" si="48"/>
        <v>0.97571483727820763</v>
      </c>
      <c r="G150" s="13">
        <f t="shared" si="48"/>
        <v>-1.0448401315058087</v>
      </c>
      <c r="H150" s="13">
        <f t="shared" si="48"/>
        <v>2.1414638022835275</v>
      </c>
      <c r="I150" s="13">
        <f t="shared" si="48"/>
        <v>1.5666731851466942</v>
      </c>
      <c r="J150" s="13">
        <f t="shared" si="48"/>
        <v>7.6109203319307817E-2</v>
      </c>
      <c r="K150" s="13">
        <f t="shared" si="48"/>
        <v>-0.7313043053314261</v>
      </c>
      <c r="L150" s="13">
        <f t="shared" si="48"/>
        <v>-6.7860859998104317</v>
      </c>
      <c r="M150" s="13">
        <f t="shared" si="48"/>
        <v>-1.4516067533783872</v>
      </c>
      <c r="N150" s="13">
        <f t="shared" si="48"/>
        <v>-11.057851836084398</v>
      </c>
      <c r="O150" s="13">
        <f t="shared" si="48"/>
        <v>-1.1872960162789825</v>
      </c>
      <c r="P150" s="13">
        <f t="shared" si="48"/>
        <v>-0.6482345123547617</v>
      </c>
      <c r="Q150" s="13">
        <f t="shared" si="48"/>
        <v>-2.441734517059968</v>
      </c>
      <c r="R150" s="13">
        <f t="shared" si="48"/>
        <v>0.95550362583818327</v>
      </c>
      <c r="S150" s="13">
        <f t="shared" si="48"/>
        <v>2.2439327744496529</v>
      </c>
      <c r="T150" s="13">
        <f t="shared" si="48"/>
        <v>-1.5389971157587112</v>
      </c>
      <c r="U150" s="13">
        <f t="shared" si="48"/>
        <v>14.309845749011973</v>
      </c>
      <c r="V150" s="13">
        <f t="shared" si="48"/>
        <v>13.245845258210442</v>
      </c>
      <c r="W150" s="13">
        <f t="shared" si="48"/>
        <v>15.887474640694933</v>
      </c>
      <c r="X150" s="13">
        <f t="shared" si="48"/>
        <v>0</v>
      </c>
      <c r="Y150" s="13">
        <f t="shared" si="48"/>
        <v>6.0687354560140072</v>
      </c>
      <c r="Z150" s="13">
        <f t="shared" si="48"/>
        <v>-0.34590657375012102</v>
      </c>
      <c r="AA150" s="13">
        <f t="shared" si="48"/>
        <v>6.3941721891521919</v>
      </c>
      <c r="AB150" s="13">
        <f t="shared" si="48"/>
        <v>0.55565780760302719</v>
      </c>
      <c r="AC150" s="13">
        <f t="shared" si="48"/>
        <v>-0.7318328853408218</v>
      </c>
      <c r="AD150" s="13">
        <f t="shared" si="48"/>
        <v>9.4515936104582199</v>
      </c>
      <c r="AE150" s="13">
        <f t="shared" si="48"/>
        <v>-4.320923973135427</v>
      </c>
      <c r="AF150" s="13">
        <f t="shared" si="48"/>
        <v>-5.4206736991496252</v>
      </c>
      <c r="AG150" s="13">
        <f t="shared" si="48"/>
        <v>-2.3570261668583337</v>
      </c>
      <c r="AH150" s="13">
        <f t="shared" si="48"/>
        <v>-3.119069412358666</v>
      </c>
      <c r="AI150" s="13">
        <f t="shared" si="48"/>
        <v>-3.1559714162354369</v>
      </c>
      <c r="AJ150" s="13">
        <f t="shared" si="48"/>
        <v>-1.8201606240803136</v>
      </c>
      <c r="AL150" s="474" t="str">
        <f t="shared" si="40"/>
        <v>2004 q4</v>
      </c>
      <c r="AM150" s="13">
        <f t="shared" si="51"/>
        <v>4.9311699857254254</v>
      </c>
      <c r="AN150" s="13">
        <f t="shared" si="51"/>
        <v>1.555294067596158</v>
      </c>
      <c r="AO150" s="13">
        <f t="shared" si="51"/>
        <v>3.131703927601337</v>
      </c>
      <c r="AP150" s="13" t="str">
        <f t="shared" si="51"/>
        <v/>
      </c>
      <c r="AQ150" s="13">
        <f t="shared" si="51"/>
        <v>0.61677138002644849</v>
      </c>
      <c r="AR150" s="13">
        <f t="shared" si="51"/>
        <v>2.0704031616926688</v>
      </c>
      <c r="AS150" s="13" t="str">
        <f t="shared" si="51"/>
        <v/>
      </c>
      <c r="AT150" s="13" t="str">
        <f t="shared" si="51"/>
        <v/>
      </c>
      <c r="AU150" s="13" t="str">
        <f t="shared" si="51"/>
        <v/>
      </c>
      <c r="AV150" s="13">
        <f t="shared" si="51"/>
        <v>-0.73130430533141499</v>
      </c>
      <c r="AW150" s="13">
        <f t="shared" si="51"/>
        <v>-15.543560057565442</v>
      </c>
      <c r="AX150" s="13">
        <f t="shared" si="51"/>
        <v>0</v>
      </c>
      <c r="AY150" s="13">
        <f t="shared" si="51"/>
        <v>-29.716865574173568</v>
      </c>
      <c r="AZ150" s="13">
        <f t="shared" si="51"/>
        <v>2.5161478290613104</v>
      </c>
      <c r="BA150" s="13" t="str">
        <f t="shared" si="51"/>
        <v/>
      </c>
      <c r="BB150" s="13">
        <f t="shared" si="51"/>
        <v>2.5161478290613104</v>
      </c>
      <c r="BC150" s="13">
        <f t="shared" si="51"/>
        <v>-0.90403407715420325</v>
      </c>
      <c r="BD150" s="13">
        <f t="shared" si="51"/>
        <v>0</v>
      </c>
      <c r="BE150" s="13">
        <f t="shared" si="51"/>
        <v>-1.5389971157587445</v>
      </c>
      <c r="BF150" s="13">
        <f t="shared" si="51"/>
        <v>14.220578491662227</v>
      </c>
      <c r="BG150" s="13" t="str">
        <f t="shared" si="51"/>
        <v/>
      </c>
      <c r="BH150" s="13">
        <f t="shared" si="51"/>
        <v>15.887474640694933</v>
      </c>
      <c r="BI150" s="13">
        <f t="shared" si="51"/>
        <v>0</v>
      </c>
      <c r="BJ150" s="13">
        <f t="shared" si="51"/>
        <v>4.6697404522434205</v>
      </c>
      <c r="BK150" s="13">
        <f t="shared" si="51"/>
        <v>0.33868234179297296</v>
      </c>
      <c r="BL150" s="13">
        <f t="shared" si="51"/>
        <v>7.9036104565608722</v>
      </c>
      <c r="BM150" s="13">
        <f t="shared" si="51"/>
        <v>0.55565780760304939</v>
      </c>
      <c r="BN150" s="13">
        <f t="shared" si="51"/>
        <v>0</v>
      </c>
      <c r="BO150" s="13">
        <f t="shared" si="51"/>
        <v>5.217800062242639</v>
      </c>
      <c r="BP150" s="13" t="str">
        <f t="shared" si="51"/>
        <v/>
      </c>
      <c r="BQ150" s="13" t="str">
        <f t="shared" si="51"/>
        <v/>
      </c>
      <c r="BR150" s="13" t="str">
        <f t="shared" si="51"/>
        <v/>
      </c>
      <c r="BS150" s="13" t="str">
        <f t="shared" si="51"/>
        <v/>
      </c>
      <c r="BT150" s="13" t="str">
        <f t="shared" si="51"/>
        <v/>
      </c>
      <c r="BU150" s="13" t="str">
        <f t="shared" si="51"/>
        <v/>
      </c>
      <c r="BW150" s="474" t="str">
        <f t="shared" si="41"/>
        <v>2004 q4</v>
      </c>
      <c r="BX150" s="13">
        <f t="shared" si="52"/>
        <v>2.5525660411360507</v>
      </c>
      <c r="BY150" s="13">
        <f t="shared" si="52"/>
        <v>6.0173393888325766</v>
      </c>
      <c r="BZ150" s="13">
        <f t="shared" si="52"/>
        <v>11.22569506602964</v>
      </c>
      <c r="CA150" s="13">
        <f t="shared" si="52"/>
        <v>12.704607183599004</v>
      </c>
      <c r="CB150" s="13">
        <f t="shared" si="52"/>
        <v>1.1724333953630817</v>
      </c>
      <c r="CC150" s="13">
        <f t="shared" si="52"/>
        <v>-3.0808526346086329</v>
      </c>
      <c r="CD150" s="13">
        <f t="shared" si="52"/>
        <v>2.1414638022835275</v>
      </c>
      <c r="CE150" s="13">
        <f t="shared" si="52"/>
        <v>1.566673185146672</v>
      </c>
      <c r="CF150" s="13">
        <f t="shared" si="52"/>
        <v>7.6109203319307817E-2</v>
      </c>
      <c r="CG150" s="13" t="str">
        <f t="shared" si="52"/>
        <v/>
      </c>
      <c r="CH150" s="13">
        <f t="shared" si="52"/>
        <v>-6.2147714167537611</v>
      </c>
      <c r="CI150" s="13">
        <f t="shared" si="52"/>
        <v>-1.6534957632297953</v>
      </c>
      <c r="CJ150" s="13">
        <f t="shared" si="52"/>
        <v>-9.7714438243633452</v>
      </c>
      <c r="CK150" s="13">
        <f t="shared" si="52"/>
        <v>-1.343101921957357</v>
      </c>
      <c r="CL150" s="13">
        <f t="shared" si="52"/>
        <v>-0.6482345123547506</v>
      </c>
      <c r="CM150" s="13">
        <f t="shared" si="52"/>
        <v>-3.2146763827085145</v>
      </c>
      <c r="CN150" s="13">
        <f t="shared" si="52"/>
        <v>3.5111618822956547</v>
      </c>
      <c r="CO150" s="13">
        <f t="shared" si="52"/>
        <v>3.5111618822956547</v>
      </c>
      <c r="CP150" s="13" t="str">
        <f t="shared" si="52"/>
        <v/>
      </c>
      <c r="CQ150" s="13">
        <f t="shared" si="52"/>
        <v>13.245845258210442</v>
      </c>
      <c r="CR150" s="13">
        <f t="shared" si="52"/>
        <v>13.245845258210442</v>
      </c>
      <c r="CS150" s="13" t="str">
        <f t="shared" si="52"/>
        <v/>
      </c>
      <c r="CT150" s="13" t="str">
        <f t="shared" si="52"/>
        <v/>
      </c>
      <c r="CU150" s="13">
        <f t="shared" si="52"/>
        <v>7.4740788531843849</v>
      </c>
      <c r="CV150" s="13">
        <f t="shared" si="52"/>
        <v>-1.0710484044581525</v>
      </c>
      <c r="CW150" s="13">
        <f t="shared" si="52"/>
        <v>-1.3317971569271281</v>
      </c>
      <c r="CX150" s="13" t="str">
        <f t="shared" si="52"/>
        <v/>
      </c>
      <c r="CY150" s="13">
        <f t="shared" si="52"/>
        <v>-1.3201948262673069</v>
      </c>
      <c r="CZ150" s="13">
        <f t="shared" si="52"/>
        <v>12.782556620108654</v>
      </c>
      <c r="DA150" s="13">
        <f t="shared" si="52"/>
        <v>-4.3209239731354039</v>
      </c>
      <c r="DB150" s="13">
        <f t="shared" si="52"/>
        <v>-5.4206736991496252</v>
      </c>
      <c r="DC150" s="13">
        <f t="shared" si="52"/>
        <v>-2.3570261668583115</v>
      </c>
      <c r="DD150" s="13">
        <f t="shared" si="52"/>
        <v>-3.119069412358666</v>
      </c>
      <c r="DE150" s="13">
        <f t="shared" si="52"/>
        <v>-3.1559714162354369</v>
      </c>
      <c r="DF150" s="13">
        <f t="shared" si="52"/>
        <v>-1.8201606240803025</v>
      </c>
    </row>
    <row r="151" spans="1:110" x14ac:dyDescent="0.2">
      <c r="A151" s="474" t="str">
        <f t="shared" si="39"/>
        <v>2005 q1</v>
      </c>
      <c r="B151" s="13">
        <f t="shared" si="45"/>
        <v>3.9368732838579001</v>
      </c>
      <c r="C151" s="13">
        <f t="shared" si="48"/>
        <v>3.6840472136049796</v>
      </c>
      <c r="D151" s="13">
        <f t="shared" si="48"/>
        <v>5.2147881173321364</v>
      </c>
      <c r="E151" s="13">
        <f t="shared" si="48"/>
        <v>8.7278053516445908</v>
      </c>
      <c r="F151" s="13">
        <f t="shared" si="48"/>
        <v>1.9709173917787925</v>
      </c>
      <c r="G151" s="13">
        <f t="shared" si="48"/>
        <v>-2.928887329590335</v>
      </c>
      <c r="H151" s="13">
        <f t="shared" si="48"/>
        <v>2.6905735385196916</v>
      </c>
      <c r="I151" s="13">
        <f t="shared" si="48"/>
        <v>-0.46040227783554766</v>
      </c>
      <c r="J151" s="13">
        <f t="shared" si="48"/>
        <v>0.64398052032663688</v>
      </c>
      <c r="K151" s="13">
        <f t="shared" si="48"/>
        <v>0.39820801967067609</v>
      </c>
      <c r="L151" s="13">
        <f t="shared" si="48"/>
        <v>1.3731689814977077</v>
      </c>
      <c r="M151" s="13">
        <f t="shared" si="48"/>
        <v>3.8411239647996309</v>
      </c>
      <c r="N151" s="13">
        <f t="shared" si="48"/>
        <v>-0.63813640081045175</v>
      </c>
      <c r="O151" s="13">
        <f t="shared" si="48"/>
        <v>-0.82275993752638499</v>
      </c>
      <c r="P151" s="13">
        <f t="shared" si="48"/>
        <v>-0.6511370180347531</v>
      </c>
      <c r="Q151" s="13">
        <f t="shared" si="48"/>
        <v>-1.2788182573046813</v>
      </c>
      <c r="R151" s="13">
        <f t="shared" si="48"/>
        <v>1.6069339864065002</v>
      </c>
      <c r="S151" s="13">
        <f t="shared" si="48"/>
        <v>2.9137547946345599</v>
      </c>
      <c r="T151" s="13">
        <f t="shared" si="48"/>
        <v>-0.93551964387259545</v>
      </c>
      <c r="U151" s="13">
        <f t="shared" si="48"/>
        <v>21.476367337600433</v>
      </c>
      <c r="V151" s="13">
        <f t="shared" si="48"/>
        <v>16.834271189886827</v>
      </c>
      <c r="W151" s="13">
        <f t="shared" si="48"/>
        <v>25.960011880368828</v>
      </c>
      <c r="X151" s="13">
        <f t="shared" si="48"/>
        <v>4.3946261407667553</v>
      </c>
      <c r="Y151" s="13">
        <f t="shared" si="48"/>
        <v>4.4523560653118244</v>
      </c>
      <c r="Z151" s="13">
        <f t="shared" si="48"/>
        <v>-0.87003894288349981</v>
      </c>
      <c r="AA151" s="13">
        <f t="shared" si="48"/>
        <v>6.6064652016847525</v>
      </c>
      <c r="AB151" s="13">
        <f t="shared" si="48"/>
        <v>0.55565780760302719</v>
      </c>
      <c r="AC151" s="13">
        <f t="shared" si="48"/>
        <v>-0.24689580926252619</v>
      </c>
      <c r="AD151" s="13">
        <f t="shared" si="48"/>
        <v>6.572228087359222</v>
      </c>
      <c r="AE151" s="13">
        <f t="shared" si="48"/>
        <v>-0.65209052287775737</v>
      </c>
      <c r="AF151" s="13">
        <f t="shared" si="48"/>
        <v>-0.33254817064365394</v>
      </c>
      <c r="AG151" s="13">
        <f t="shared" si="48"/>
        <v>0.81935005613555933</v>
      </c>
      <c r="AH151" s="13">
        <f t="shared" si="48"/>
        <v>-1.4911352292400704</v>
      </c>
      <c r="AI151" s="13">
        <f t="shared" si="48"/>
        <v>-1.161872438875744</v>
      </c>
      <c r="AJ151" s="13">
        <f t="shared" si="48"/>
        <v>-1.2719749031665506</v>
      </c>
      <c r="AL151" s="474" t="str">
        <f t="shared" si="40"/>
        <v>2005 q1</v>
      </c>
      <c r="AM151" s="13">
        <f t="shared" si="51"/>
        <v>4.9196267124561599</v>
      </c>
      <c r="AN151" s="13">
        <f t="shared" si="51"/>
        <v>1.3051064157103331</v>
      </c>
      <c r="AO151" s="13">
        <f t="shared" si="51"/>
        <v>2.7690681560343933</v>
      </c>
      <c r="AP151" s="13" t="str">
        <f t="shared" si="51"/>
        <v/>
      </c>
      <c r="AQ151" s="13">
        <f t="shared" si="51"/>
        <v>0.96576166116912887</v>
      </c>
      <c r="AR151" s="13">
        <f t="shared" si="51"/>
        <v>-2.6121609645583743</v>
      </c>
      <c r="AS151" s="13" t="str">
        <f t="shared" si="51"/>
        <v/>
      </c>
      <c r="AT151" s="13" t="str">
        <f t="shared" si="51"/>
        <v/>
      </c>
      <c r="AU151" s="13" t="str">
        <f t="shared" si="51"/>
        <v/>
      </c>
      <c r="AV151" s="13">
        <f t="shared" si="51"/>
        <v>0.39820801967067609</v>
      </c>
      <c r="AW151" s="13">
        <f t="shared" si="51"/>
        <v>-8.7620941995580459</v>
      </c>
      <c r="AX151" s="13">
        <f t="shared" si="51"/>
        <v>0</v>
      </c>
      <c r="AY151" s="13">
        <f t="shared" si="51"/>
        <v>-22.378462679085096</v>
      </c>
      <c r="AZ151" s="13">
        <f t="shared" si="51"/>
        <v>0.56168964633587226</v>
      </c>
      <c r="BA151" s="13" t="str">
        <f t="shared" si="51"/>
        <v/>
      </c>
      <c r="BB151" s="13">
        <f t="shared" si="51"/>
        <v>0.56168964633587226</v>
      </c>
      <c r="BC151" s="13">
        <f t="shared" si="51"/>
        <v>-0.54922668926532525</v>
      </c>
      <c r="BD151" s="13">
        <f t="shared" si="51"/>
        <v>0</v>
      </c>
      <c r="BE151" s="13">
        <f t="shared" si="51"/>
        <v>-0.93551964387260655</v>
      </c>
      <c r="BF151" s="13">
        <f t="shared" si="51"/>
        <v>24.002431569474169</v>
      </c>
      <c r="BG151" s="13" t="str">
        <f t="shared" si="51"/>
        <v/>
      </c>
      <c r="BH151" s="13">
        <f t="shared" si="51"/>
        <v>25.960011880368828</v>
      </c>
      <c r="BI151" s="13">
        <f t="shared" si="51"/>
        <v>4.3946261407667553</v>
      </c>
      <c r="BJ151" s="13">
        <f t="shared" si="51"/>
        <v>1.3474641951709332</v>
      </c>
      <c r="BK151" s="13">
        <f t="shared" si="51"/>
        <v>0.38985361091099513</v>
      </c>
      <c r="BL151" s="13">
        <f t="shared" si="51"/>
        <v>7.9036104565608722</v>
      </c>
      <c r="BM151" s="13">
        <f t="shared" si="51"/>
        <v>0.55565780760304939</v>
      </c>
      <c r="BN151" s="13">
        <f t="shared" si="51"/>
        <v>0</v>
      </c>
      <c r="BO151" s="13">
        <f t="shared" si="51"/>
        <v>-0.54616166085710294</v>
      </c>
      <c r="BP151" s="13" t="str">
        <f t="shared" si="51"/>
        <v/>
      </c>
      <c r="BQ151" s="13" t="str">
        <f t="shared" si="51"/>
        <v/>
      </c>
      <c r="BR151" s="13" t="str">
        <f t="shared" si="51"/>
        <v/>
      </c>
      <c r="BS151" s="13" t="str">
        <f t="shared" si="51"/>
        <v/>
      </c>
      <c r="BT151" s="13" t="str">
        <f t="shared" si="51"/>
        <v/>
      </c>
      <c r="BU151" s="13" t="str">
        <f t="shared" si="51"/>
        <v/>
      </c>
      <c r="BW151" s="474" t="str">
        <f t="shared" si="41"/>
        <v>2005 q1</v>
      </c>
      <c r="BX151" s="13">
        <f t="shared" si="52"/>
        <v>3.5943506122798841</v>
      </c>
      <c r="BY151" s="13">
        <f t="shared" si="52"/>
        <v>4.317743729395529</v>
      </c>
      <c r="BZ151" s="13">
        <f t="shared" si="52"/>
        <v>6.3400826828946988</v>
      </c>
      <c r="CA151" s="13">
        <f t="shared" si="52"/>
        <v>8.7278053516445908</v>
      </c>
      <c r="CB151" s="13">
        <f t="shared" si="52"/>
        <v>2.7750685247819096</v>
      </c>
      <c r="CC151" s="13">
        <f t="shared" si="52"/>
        <v>-3.1188353908573774</v>
      </c>
      <c r="CD151" s="13">
        <f t="shared" si="52"/>
        <v>2.6905735385196916</v>
      </c>
      <c r="CE151" s="13">
        <f t="shared" si="52"/>
        <v>-0.46040227783555876</v>
      </c>
      <c r="CF151" s="13">
        <f t="shared" si="52"/>
        <v>0.64398052032663688</v>
      </c>
      <c r="CG151" s="13" t="str">
        <f t="shared" si="52"/>
        <v/>
      </c>
      <c r="CH151" s="13">
        <f t="shared" si="52"/>
        <v>2.2333273146910582</v>
      </c>
      <c r="CI151" s="13">
        <f t="shared" si="52"/>
        <v>4.3753400237556583</v>
      </c>
      <c r="CJ151" s="13">
        <f t="shared" si="52"/>
        <v>0.58472330530883188</v>
      </c>
      <c r="CK151" s="13">
        <f t="shared" si="52"/>
        <v>-0.87800784835316836</v>
      </c>
      <c r="CL151" s="13">
        <f t="shared" si="52"/>
        <v>-0.6511370180347531</v>
      </c>
      <c r="CM151" s="13">
        <f t="shared" si="52"/>
        <v>-1.5307678174942496</v>
      </c>
      <c r="CN151" s="13">
        <f t="shared" si="52"/>
        <v>4.5895008695536088</v>
      </c>
      <c r="CO151" s="13">
        <f t="shared" si="52"/>
        <v>4.5895008695536088</v>
      </c>
      <c r="CP151" s="13" t="str">
        <f t="shared" si="52"/>
        <v/>
      </c>
      <c r="CQ151" s="13">
        <f t="shared" si="52"/>
        <v>16.834271189886852</v>
      </c>
      <c r="CR151" s="13">
        <f t="shared" si="52"/>
        <v>16.834271189886852</v>
      </c>
      <c r="CS151" s="13" t="str">
        <f t="shared" si="52"/>
        <v/>
      </c>
      <c r="CT151" s="13" t="str">
        <f t="shared" si="52"/>
        <v/>
      </c>
      <c r="CU151" s="13">
        <f t="shared" si="52"/>
        <v>8.1436369230877723</v>
      </c>
      <c r="CV151" s="13">
        <f t="shared" si="52"/>
        <v>-2.3975635551785168</v>
      </c>
      <c r="CW151" s="13">
        <f t="shared" si="52"/>
        <v>-0.62490856171889542</v>
      </c>
      <c r="CX151" s="13" t="str">
        <f t="shared" si="52"/>
        <v/>
      </c>
      <c r="CY151" s="13">
        <f t="shared" si="52"/>
        <v>-0.39514614372972989</v>
      </c>
      <c r="CZ151" s="13">
        <f t="shared" si="52"/>
        <v>13.680204156606157</v>
      </c>
      <c r="DA151" s="13">
        <f t="shared" si="52"/>
        <v>-0.65209052287775737</v>
      </c>
      <c r="DB151" s="13">
        <f t="shared" si="52"/>
        <v>-0.33254817064369835</v>
      </c>
      <c r="DC151" s="13">
        <f t="shared" si="52"/>
        <v>0.81935005613555933</v>
      </c>
      <c r="DD151" s="13">
        <f t="shared" si="52"/>
        <v>-1.4911352292400704</v>
      </c>
      <c r="DE151" s="13">
        <f t="shared" si="52"/>
        <v>-1.161872438875744</v>
      </c>
      <c r="DF151" s="13">
        <f t="shared" si="52"/>
        <v>-1.2719749031665728</v>
      </c>
    </row>
    <row r="152" spans="1:110" x14ac:dyDescent="0.2">
      <c r="A152" s="474" t="str">
        <f t="shared" si="39"/>
        <v>2005 q2</v>
      </c>
      <c r="B152" s="13">
        <f t="shared" si="45"/>
        <v>4.2139269791432232</v>
      </c>
      <c r="C152" s="13">
        <f t="shared" si="48"/>
        <v>2.5543492166819615</v>
      </c>
      <c r="D152" s="13">
        <f t="shared" si="48"/>
        <v>2.3930114547577874</v>
      </c>
      <c r="E152" s="13">
        <f t="shared" si="48"/>
        <v>4.8473852259099282</v>
      </c>
      <c r="F152" s="13">
        <f t="shared" si="48"/>
        <v>2.7323318092269622</v>
      </c>
      <c r="G152" s="13">
        <f t="shared" si="48"/>
        <v>0.82645272469021869</v>
      </c>
      <c r="H152" s="13">
        <f t="shared" si="48"/>
        <v>5.0223255829565883</v>
      </c>
      <c r="I152" s="13">
        <f t="shared" si="48"/>
        <v>-0.61876926530414211</v>
      </c>
      <c r="J152" s="13">
        <f t="shared" si="48"/>
        <v>0.76443861510553379</v>
      </c>
      <c r="K152" s="13">
        <f t="shared" si="48"/>
        <v>0.27997498965746104</v>
      </c>
      <c r="L152" s="13">
        <f t="shared" ref="C152:AJ159" si="53">IF(L36&gt;0,(L40/L36-1)*100,"")</f>
        <v>5.6576368295540469</v>
      </c>
      <c r="M152" s="13">
        <f t="shared" si="53"/>
        <v>7.0277518299280306</v>
      </c>
      <c r="N152" s="13">
        <f t="shared" si="53"/>
        <v>4.4058746568828244</v>
      </c>
      <c r="O152" s="13">
        <f t="shared" si="53"/>
        <v>0.52305205292413337</v>
      </c>
      <c r="P152" s="13">
        <f t="shared" si="53"/>
        <v>0.33468134641649883</v>
      </c>
      <c r="Q152" s="13">
        <f t="shared" si="53"/>
        <v>0.9931793331421801</v>
      </c>
      <c r="R152" s="13">
        <f t="shared" si="53"/>
        <v>2.0295073961013044</v>
      </c>
      <c r="S152" s="13">
        <f t="shared" si="53"/>
        <v>2.7511784913684556</v>
      </c>
      <c r="T152" s="13">
        <f t="shared" si="53"/>
        <v>0.58195393812607854</v>
      </c>
      <c r="U152" s="13">
        <f t="shared" si="53"/>
        <v>20.539372948187573</v>
      </c>
      <c r="V152" s="13">
        <f t="shared" si="53"/>
        <v>18.963453141679842</v>
      </c>
      <c r="W152" s="13">
        <f t="shared" si="53"/>
        <v>23.512325323323591</v>
      </c>
      <c r="X152" s="13">
        <f t="shared" si="53"/>
        <v>4.3946261407667553</v>
      </c>
      <c r="Y152" s="13">
        <f t="shared" si="53"/>
        <v>5.4617704543156398</v>
      </c>
      <c r="Z152" s="13">
        <f t="shared" si="53"/>
        <v>4.6717859826932218</v>
      </c>
      <c r="AA152" s="13">
        <f t="shared" si="53"/>
        <v>6.730911162862796</v>
      </c>
      <c r="AB152" s="13">
        <f t="shared" si="53"/>
        <v>0.55565780760302719</v>
      </c>
      <c r="AC152" s="13">
        <f t="shared" si="53"/>
        <v>1.0446849767517641</v>
      </c>
      <c r="AD152" s="13">
        <f t="shared" si="53"/>
        <v>6.6794705331154836</v>
      </c>
      <c r="AE152" s="13">
        <f t="shared" si="53"/>
        <v>0.61326647954522695</v>
      </c>
      <c r="AF152" s="13">
        <f t="shared" si="53"/>
        <v>0.78470821005507396</v>
      </c>
      <c r="AG152" s="13">
        <f t="shared" si="53"/>
        <v>1.5758727541517636</v>
      </c>
      <c r="AH152" s="13">
        <f t="shared" si="53"/>
        <v>0.3250769332026282</v>
      </c>
      <c r="AI152" s="13">
        <f t="shared" si="53"/>
        <v>4.4586750175756862E-2</v>
      </c>
      <c r="AJ152" s="13">
        <f t="shared" si="53"/>
        <v>1.3556617670862359</v>
      </c>
      <c r="AL152" s="474" t="str">
        <f t="shared" si="40"/>
        <v>2005 q2</v>
      </c>
      <c r="AM152" s="13">
        <f t="shared" si="51"/>
        <v>4.6707037569826193</v>
      </c>
      <c r="AN152" s="13">
        <f t="shared" si="51"/>
        <v>0.75059920605653474</v>
      </c>
      <c r="AO152" s="13">
        <f t="shared" si="51"/>
        <v>2.7477586609925719</v>
      </c>
      <c r="AP152" s="13" t="str">
        <f t="shared" si="51"/>
        <v/>
      </c>
      <c r="AQ152" s="13">
        <f t="shared" si="51"/>
        <v>-0.23793769673524645</v>
      </c>
      <c r="AR152" s="13">
        <f t="shared" si="51"/>
        <v>-1.5917961699224326</v>
      </c>
      <c r="AS152" s="13" t="str">
        <f t="shared" si="51"/>
        <v/>
      </c>
      <c r="AT152" s="13" t="str">
        <f t="shared" si="51"/>
        <v/>
      </c>
      <c r="AU152" s="13" t="str">
        <f t="shared" si="51"/>
        <v/>
      </c>
      <c r="AV152" s="13">
        <f t="shared" si="51"/>
        <v>0.27997498965746104</v>
      </c>
      <c r="AW152" s="13">
        <f t="shared" si="51"/>
        <v>-13.237578359123937</v>
      </c>
      <c r="AX152" s="13">
        <f t="shared" si="51"/>
        <v>0</v>
      </c>
      <c r="AY152" s="13">
        <f t="shared" si="51"/>
        <v>-26.055211569182703</v>
      </c>
      <c r="AZ152" s="13">
        <f t="shared" si="51"/>
        <v>0.22473447068458441</v>
      </c>
      <c r="BA152" s="13" t="str">
        <f t="shared" si="51"/>
        <v/>
      </c>
      <c r="BB152" s="13">
        <f t="shared" si="51"/>
        <v>0.22473447068458441</v>
      </c>
      <c r="BC152" s="13">
        <f t="shared" si="51"/>
        <v>0.34081487131312205</v>
      </c>
      <c r="BD152" s="13">
        <f t="shared" si="51"/>
        <v>2.4424906541753444E-13</v>
      </c>
      <c r="BE152" s="13">
        <f t="shared" si="51"/>
        <v>0.58195393812607854</v>
      </c>
      <c r="BF152" s="13">
        <f t="shared" si="51"/>
        <v>21.678649437458208</v>
      </c>
      <c r="BG152" s="13" t="str">
        <f t="shared" si="51"/>
        <v/>
      </c>
      <c r="BH152" s="13">
        <f t="shared" si="51"/>
        <v>23.512325323323591</v>
      </c>
      <c r="BI152" s="13">
        <f t="shared" si="51"/>
        <v>4.3946261407667553</v>
      </c>
      <c r="BJ152" s="13">
        <f t="shared" si="51"/>
        <v>2.1060443216680769</v>
      </c>
      <c r="BK152" s="13">
        <f t="shared" si="51"/>
        <v>0.38985361091099513</v>
      </c>
      <c r="BL152" s="13">
        <f t="shared" si="51"/>
        <v>7.9036104565608722</v>
      </c>
      <c r="BM152" s="13">
        <f t="shared" si="51"/>
        <v>0.55565780760304939</v>
      </c>
      <c r="BN152" s="13">
        <f t="shared" si="51"/>
        <v>0</v>
      </c>
      <c r="BO152" s="13">
        <f t="shared" si="51"/>
        <v>1.0604485466977343</v>
      </c>
      <c r="BP152" s="13" t="str">
        <f t="shared" si="51"/>
        <v/>
      </c>
      <c r="BQ152" s="13" t="str">
        <f t="shared" si="51"/>
        <v/>
      </c>
      <c r="BR152" s="13" t="str">
        <f t="shared" si="51"/>
        <v/>
      </c>
      <c r="BS152" s="13" t="str">
        <f t="shared" si="51"/>
        <v/>
      </c>
      <c r="BT152" s="13" t="str">
        <f t="shared" si="51"/>
        <v/>
      </c>
      <c r="BU152" s="13" t="str">
        <f t="shared" si="51"/>
        <v/>
      </c>
      <c r="BW152" s="474" t="str">
        <f t="shared" si="41"/>
        <v>2005 q2</v>
      </c>
      <c r="BX152" s="13">
        <f t="shared" si="52"/>
        <v>4.0981818267729508</v>
      </c>
      <c r="BY152" s="13">
        <f t="shared" si="52"/>
        <v>3.0703433409470238</v>
      </c>
      <c r="BZ152" s="13">
        <f t="shared" si="52"/>
        <v>2.2231022914229959</v>
      </c>
      <c r="CA152" s="13">
        <f t="shared" si="52"/>
        <v>4.8473852259099059</v>
      </c>
      <c r="CB152" s="13">
        <f t="shared" si="52"/>
        <v>4.9150562538691434</v>
      </c>
      <c r="CC152" s="13">
        <f t="shared" si="52"/>
        <v>2.4845333406623871</v>
      </c>
      <c r="CD152" s="13">
        <f t="shared" si="52"/>
        <v>5.0223255829565883</v>
      </c>
      <c r="CE152" s="13">
        <f t="shared" si="52"/>
        <v>-0.61876926530415322</v>
      </c>
      <c r="CF152" s="13">
        <f t="shared" si="52"/>
        <v>0.7644386151055782</v>
      </c>
      <c r="CG152" s="13" t="str">
        <f t="shared" si="52"/>
        <v/>
      </c>
      <c r="CH152" s="13">
        <f t="shared" si="52"/>
        <v>7.5665176902815601</v>
      </c>
      <c r="CI152" s="13">
        <f t="shared" si="52"/>
        <v>8.0137474196491976</v>
      </c>
      <c r="CJ152" s="13">
        <f t="shared" si="52"/>
        <v>7.286686043760815</v>
      </c>
      <c r="CK152" s="13">
        <f t="shared" si="52"/>
        <v>0.5300807766778437</v>
      </c>
      <c r="CL152" s="13">
        <f t="shared" si="52"/>
        <v>0.33468134641652103</v>
      </c>
      <c r="CM152" s="13">
        <f t="shared" si="52"/>
        <v>1.0644979445759928</v>
      </c>
      <c r="CN152" s="13">
        <f t="shared" si="52"/>
        <v>4.3279444635428321</v>
      </c>
      <c r="CO152" s="13">
        <f t="shared" si="52"/>
        <v>4.3279444635428321</v>
      </c>
      <c r="CP152" s="13" t="str">
        <f t="shared" si="52"/>
        <v/>
      </c>
      <c r="CQ152" s="13">
        <f t="shared" si="52"/>
        <v>18.963453141679842</v>
      </c>
      <c r="CR152" s="13">
        <f t="shared" si="52"/>
        <v>18.963453141679842</v>
      </c>
      <c r="CS152" s="13" t="str">
        <f t="shared" si="52"/>
        <v/>
      </c>
      <c r="CT152" s="13" t="str">
        <f t="shared" si="52"/>
        <v/>
      </c>
      <c r="CU152" s="13">
        <f t="shared" si="52"/>
        <v>9.8941023999764113</v>
      </c>
      <c r="CV152" s="13">
        <f t="shared" si="52"/>
        <v>10.023305696311757</v>
      </c>
      <c r="CW152" s="13">
        <f t="shared" si="52"/>
        <v>0.11225296395438455</v>
      </c>
      <c r="CX152" s="13" t="str">
        <f t="shared" si="52"/>
        <v/>
      </c>
      <c r="CY152" s="13">
        <f t="shared" si="52"/>
        <v>2.1853887312760056</v>
      </c>
      <c r="CZ152" s="13">
        <f t="shared" si="52"/>
        <v>12.012890299957579</v>
      </c>
      <c r="DA152" s="13">
        <f t="shared" si="52"/>
        <v>0.61326647954520475</v>
      </c>
      <c r="DB152" s="13">
        <f t="shared" si="52"/>
        <v>0.78470821005507396</v>
      </c>
      <c r="DC152" s="13">
        <f t="shared" si="52"/>
        <v>1.5758727541517636</v>
      </c>
      <c r="DD152" s="13">
        <f t="shared" si="52"/>
        <v>0.3250769332026282</v>
      </c>
      <c r="DE152" s="13">
        <f t="shared" si="52"/>
        <v>4.4586750175756862E-2</v>
      </c>
      <c r="DF152" s="13">
        <f t="shared" si="52"/>
        <v>1.3556617670861915</v>
      </c>
    </row>
    <row r="153" spans="1:110" x14ac:dyDescent="0.2">
      <c r="A153" s="474" t="str">
        <f t="shared" si="39"/>
        <v>2005 q3</v>
      </c>
      <c r="B153" s="13">
        <f t="shared" si="45"/>
        <v>4.9809838894395053</v>
      </c>
      <c r="C153" s="13">
        <f t="shared" si="53"/>
        <v>2.5171709222405969</v>
      </c>
      <c r="D153" s="13">
        <f t="shared" si="53"/>
        <v>2.9113923667426933</v>
      </c>
      <c r="E153" s="13">
        <f t="shared" si="53"/>
        <v>3.9489559868275403</v>
      </c>
      <c r="F153" s="13">
        <f t="shared" si="53"/>
        <v>2.840405413321001</v>
      </c>
      <c r="G153" s="13">
        <f t="shared" si="53"/>
        <v>0.89947334329680828</v>
      </c>
      <c r="H153" s="13">
        <f t="shared" si="53"/>
        <v>5.9048399248042172</v>
      </c>
      <c r="I153" s="13">
        <f t="shared" si="53"/>
        <v>-1.0764574881249156</v>
      </c>
      <c r="J153" s="13">
        <f t="shared" si="53"/>
        <v>1.1326306739581904</v>
      </c>
      <c r="K153" s="13">
        <f t="shared" si="53"/>
        <v>-3.3240132376717746</v>
      </c>
      <c r="L153" s="13">
        <f t="shared" si="53"/>
        <v>8.337101691774107</v>
      </c>
      <c r="M153" s="13">
        <f t="shared" si="53"/>
        <v>10.915265158638899</v>
      </c>
      <c r="N153" s="13">
        <f t="shared" si="53"/>
        <v>6.0965104207781895</v>
      </c>
      <c r="O153" s="13">
        <f t="shared" si="53"/>
        <v>1.2327682216179969</v>
      </c>
      <c r="P153" s="13">
        <f t="shared" si="53"/>
        <v>1.4445803903651466</v>
      </c>
      <c r="Q153" s="13">
        <f t="shared" si="53"/>
        <v>0.57074465270015029</v>
      </c>
      <c r="R153" s="13">
        <f t="shared" si="53"/>
        <v>1.7321201467068725</v>
      </c>
      <c r="S153" s="13">
        <f t="shared" si="53"/>
        <v>2.5976696738229776</v>
      </c>
      <c r="T153" s="13">
        <f t="shared" si="53"/>
        <v>-3.0767625261118869E-2</v>
      </c>
      <c r="U153" s="13">
        <f t="shared" si="53"/>
        <v>26.549224275282057</v>
      </c>
      <c r="V153" s="13">
        <f t="shared" si="53"/>
        <v>28.655261816197442</v>
      </c>
      <c r="W153" s="13">
        <f t="shared" si="53"/>
        <v>28.691822810237099</v>
      </c>
      <c r="X153" s="13">
        <f t="shared" si="53"/>
        <v>4.3946261407667553</v>
      </c>
      <c r="Y153" s="13">
        <f t="shared" si="53"/>
        <v>5.1089890480608524</v>
      </c>
      <c r="Z153" s="13">
        <f t="shared" si="53"/>
        <v>2.310633200386647</v>
      </c>
      <c r="AA153" s="13">
        <f t="shared" si="53"/>
        <v>6.1419416759792567</v>
      </c>
      <c r="AB153" s="13">
        <f t="shared" si="53"/>
        <v>0</v>
      </c>
      <c r="AC153" s="13">
        <f t="shared" si="53"/>
        <v>0.84118343585457556</v>
      </c>
      <c r="AD153" s="13">
        <f t="shared" si="53"/>
        <v>6.8788865937509769</v>
      </c>
      <c r="AE153" s="13">
        <f t="shared" si="53"/>
        <v>1.1159831336337245</v>
      </c>
      <c r="AF153" s="13">
        <f t="shared" si="53"/>
        <v>1.9453009756299267</v>
      </c>
      <c r="AG153" s="13">
        <f t="shared" si="53"/>
        <v>1.8690571118344268</v>
      </c>
      <c r="AH153" s="13">
        <f t="shared" si="53"/>
        <v>-5.5730026975807201</v>
      </c>
      <c r="AI153" s="13">
        <f t="shared" si="53"/>
        <v>-0.93367290879180498</v>
      </c>
      <c r="AJ153" s="13">
        <f t="shared" si="53"/>
        <v>0.96281820143273578</v>
      </c>
      <c r="AL153" s="474" t="str">
        <f t="shared" si="40"/>
        <v>2005 q3</v>
      </c>
      <c r="AM153" s="13">
        <f t="shared" si="51"/>
        <v>6.4865390838140025</v>
      </c>
      <c r="AN153" s="13">
        <f t="shared" si="51"/>
        <v>2.3867156692224167</v>
      </c>
      <c r="AO153" s="13">
        <f t="shared" si="51"/>
        <v>3.8695901234551799</v>
      </c>
      <c r="AP153" s="13" t="str">
        <f t="shared" si="51"/>
        <v/>
      </c>
      <c r="AQ153" s="13">
        <f t="shared" si="51"/>
        <v>3.008455106965946</v>
      </c>
      <c r="AR153" s="13">
        <f t="shared" si="51"/>
        <v>-1.2714974485555253</v>
      </c>
      <c r="AS153" s="13" t="str">
        <f t="shared" si="51"/>
        <v/>
      </c>
      <c r="AT153" s="13" t="str">
        <f t="shared" si="51"/>
        <v/>
      </c>
      <c r="AU153" s="13" t="str">
        <f t="shared" si="51"/>
        <v/>
      </c>
      <c r="AV153" s="13">
        <f t="shared" si="51"/>
        <v>-3.3240132376717746</v>
      </c>
      <c r="AW153" s="13">
        <f t="shared" ref="AW153:BU153" si="54">IF(AW37&gt;0,(AW41/AW37-1)*100,"")</f>
        <v>-11.726105124718922</v>
      </c>
      <c r="AX153" s="13">
        <f t="shared" si="54"/>
        <v>0</v>
      </c>
      <c r="AY153" s="13">
        <f t="shared" si="54"/>
        <v>-24.415635018525805</v>
      </c>
      <c r="AZ153" s="13">
        <f t="shared" si="54"/>
        <v>0.22473447068458441</v>
      </c>
      <c r="BA153" s="13" t="str">
        <f t="shared" si="54"/>
        <v/>
      </c>
      <c r="BB153" s="13">
        <f t="shared" si="54"/>
        <v>0.22473447068458441</v>
      </c>
      <c r="BC153" s="13">
        <f t="shared" si="54"/>
        <v>-1.7167889785130175E-2</v>
      </c>
      <c r="BD153" s="13">
        <f t="shared" si="54"/>
        <v>2.4424906541753444E-13</v>
      </c>
      <c r="BE153" s="13">
        <f t="shared" si="54"/>
        <v>-3.0767625261141074E-2</v>
      </c>
      <c r="BF153" s="13">
        <f t="shared" si="54"/>
        <v>26.241552300301741</v>
      </c>
      <c r="BG153" s="13" t="str">
        <f t="shared" si="54"/>
        <v/>
      </c>
      <c r="BH153" s="13">
        <f t="shared" si="54"/>
        <v>28.691822810237099</v>
      </c>
      <c r="BI153" s="13">
        <f t="shared" si="54"/>
        <v>4.3946261407667553</v>
      </c>
      <c r="BJ153" s="13">
        <f t="shared" si="54"/>
        <v>2.4588414720769336</v>
      </c>
      <c r="BK153" s="13">
        <f t="shared" si="54"/>
        <v>0.23609817469218974</v>
      </c>
      <c r="BL153" s="13">
        <f t="shared" si="54"/>
        <v>7.5124367451392393</v>
      </c>
      <c r="BM153" s="13">
        <f t="shared" si="54"/>
        <v>0</v>
      </c>
      <c r="BN153" s="13">
        <f t="shared" si="54"/>
        <v>0</v>
      </c>
      <c r="BO153" s="13">
        <f t="shared" si="54"/>
        <v>2.1555242110415485</v>
      </c>
      <c r="BP153" s="13" t="str">
        <f t="shared" si="54"/>
        <v/>
      </c>
      <c r="BQ153" s="13" t="str">
        <f t="shared" si="54"/>
        <v/>
      </c>
      <c r="BR153" s="13" t="str">
        <f t="shared" si="54"/>
        <v/>
      </c>
      <c r="BS153" s="13" t="str">
        <f t="shared" si="54"/>
        <v/>
      </c>
      <c r="BT153" s="13" t="str">
        <f t="shared" si="54"/>
        <v/>
      </c>
      <c r="BU153" s="13" t="str">
        <f t="shared" si="54"/>
        <v/>
      </c>
      <c r="BW153" s="474" t="str">
        <f t="shared" si="41"/>
        <v>2005 q3</v>
      </c>
      <c r="BX153" s="13">
        <f t="shared" si="52"/>
        <v>4.4952915760974044</v>
      </c>
      <c r="BY153" s="13">
        <f t="shared" si="52"/>
        <v>2.6227580621343449</v>
      </c>
      <c r="BZ153" s="13">
        <f t="shared" si="52"/>
        <v>2.1825554212392184</v>
      </c>
      <c r="CA153" s="13">
        <f t="shared" si="52"/>
        <v>3.9489559868275403</v>
      </c>
      <c r="CB153" s="13">
        <f t="shared" si="52"/>
        <v>2.9784781927821635</v>
      </c>
      <c r="CC153" s="13">
        <f t="shared" si="52"/>
        <v>2.3353286488644098</v>
      </c>
      <c r="CD153" s="13">
        <f t="shared" si="52"/>
        <v>5.9048399248042172</v>
      </c>
      <c r="CE153" s="13">
        <f t="shared" si="52"/>
        <v>-1.0764574881248823</v>
      </c>
      <c r="CF153" s="13">
        <f t="shared" si="52"/>
        <v>1.1326306739581904</v>
      </c>
      <c r="CG153" s="13" t="str">
        <f t="shared" si="52"/>
        <v/>
      </c>
      <c r="CH153" s="13">
        <f t="shared" ref="CH153:DF153" si="55">IF(CH37&gt;0,(CH41/CH37-1)*100,"")</f>
        <v>10.340956449052152</v>
      </c>
      <c r="CI153" s="13">
        <f t="shared" si="55"/>
        <v>12.444297803844396</v>
      </c>
      <c r="CJ153" s="13">
        <f t="shared" si="55"/>
        <v>8.6987893626007562</v>
      </c>
      <c r="CK153" s="13">
        <f t="shared" si="55"/>
        <v>1.2707624553199404</v>
      </c>
      <c r="CL153" s="13">
        <f t="shared" si="55"/>
        <v>1.4445803903651466</v>
      </c>
      <c r="CM153" s="13">
        <f t="shared" si="55"/>
        <v>0.62742839440639298</v>
      </c>
      <c r="CN153" s="13">
        <f t="shared" si="55"/>
        <v>4.0858628222884441</v>
      </c>
      <c r="CO153" s="13">
        <f t="shared" si="55"/>
        <v>4.0858628222884441</v>
      </c>
      <c r="CP153" s="13" t="str">
        <f t="shared" si="55"/>
        <v/>
      </c>
      <c r="CQ153" s="13">
        <f t="shared" si="55"/>
        <v>28.65526181619742</v>
      </c>
      <c r="CR153" s="13">
        <f t="shared" si="55"/>
        <v>28.65526181619742</v>
      </c>
      <c r="CS153" s="13" t="str">
        <f t="shared" si="55"/>
        <v/>
      </c>
      <c r="CT153" s="13" t="str">
        <f t="shared" si="55"/>
        <v/>
      </c>
      <c r="CU153" s="13">
        <f t="shared" si="55"/>
        <v>8.3238768087003034</v>
      </c>
      <c r="CV153" s="13">
        <f t="shared" si="55"/>
        <v>4.621532059959077</v>
      </c>
      <c r="CW153" s="13">
        <f t="shared" si="55"/>
        <v>-1.9090485716129812</v>
      </c>
      <c r="CX153" s="13" t="str">
        <f t="shared" si="55"/>
        <v/>
      </c>
      <c r="CY153" s="13">
        <f t="shared" si="55"/>
        <v>1.7545352264779268</v>
      </c>
      <c r="CZ153" s="13">
        <f t="shared" si="55"/>
        <v>10.972980584533442</v>
      </c>
      <c r="DA153" s="13">
        <f t="shared" si="55"/>
        <v>1.1159831336337245</v>
      </c>
      <c r="DB153" s="13">
        <f t="shared" si="55"/>
        <v>1.9453009756298822</v>
      </c>
      <c r="DC153" s="13">
        <f t="shared" si="55"/>
        <v>1.8690571118344268</v>
      </c>
      <c r="DD153" s="13">
        <f t="shared" si="55"/>
        <v>-5.5730026975807201</v>
      </c>
      <c r="DE153" s="13">
        <f t="shared" si="55"/>
        <v>-0.93367290879179388</v>
      </c>
      <c r="DF153" s="13">
        <f t="shared" si="55"/>
        <v>0.96281820143273578</v>
      </c>
    </row>
    <row r="154" spans="1:110" x14ac:dyDescent="0.2">
      <c r="A154" s="474" t="str">
        <f t="shared" si="39"/>
        <v>2005 q4</v>
      </c>
      <c r="B154" s="13">
        <f t="shared" si="45"/>
        <v>3.9075801045152625</v>
      </c>
      <c r="C154" s="13">
        <f t="shared" si="53"/>
        <v>1.1843261667021432</v>
      </c>
      <c r="D154" s="13">
        <f t="shared" si="53"/>
        <v>-0.96615749986436184</v>
      </c>
      <c r="E154" s="13">
        <f t="shared" si="53"/>
        <v>3.1449880551184917</v>
      </c>
      <c r="F154" s="13">
        <f t="shared" si="53"/>
        <v>2.2984309393087488</v>
      </c>
      <c r="G154" s="13">
        <f t="shared" si="53"/>
        <v>1.5040837509569416</v>
      </c>
      <c r="H154" s="13">
        <f t="shared" si="53"/>
        <v>4.490433365136326</v>
      </c>
      <c r="I154" s="13">
        <f t="shared" si="53"/>
        <v>0.52355990972030586</v>
      </c>
      <c r="J154" s="13">
        <f t="shared" si="53"/>
        <v>0.42837521641960752</v>
      </c>
      <c r="K154" s="13">
        <f t="shared" si="53"/>
        <v>-5.5055582366953404</v>
      </c>
      <c r="L154" s="13">
        <f t="shared" si="53"/>
        <v>11.304621448362862</v>
      </c>
      <c r="M154" s="13">
        <f t="shared" si="53"/>
        <v>14.24019592118424</v>
      </c>
      <c r="N154" s="13">
        <f t="shared" si="53"/>
        <v>8.8653825003395035</v>
      </c>
      <c r="O154" s="13">
        <f t="shared" si="53"/>
        <v>0.6485523426047024</v>
      </c>
      <c r="P154" s="13">
        <f t="shared" si="53"/>
        <v>0.88850286304655857</v>
      </c>
      <c r="Q154" s="13">
        <f t="shared" si="53"/>
        <v>-5.7804539477634975E-2</v>
      </c>
      <c r="R154" s="13">
        <f t="shared" si="53"/>
        <v>1.2232446440807232</v>
      </c>
      <c r="S154" s="13">
        <f t="shared" si="53"/>
        <v>1.8147894984817059</v>
      </c>
      <c r="T154" s="13">
        <f t="shared" si="53"/>
        <v>0</v>
      </c>
      <c r="U154" s="13">
        <f t="shared" si="53"/>
        <v>20.3385008405089</v>
      </c>
      <c r="V154" s="13">
        <f t="shared" si="53"/>
        <v>21.077931178694477</v>
      </c>
      <c r="W154" s="13">
        <f t="shared" si="53"/>
        <v>22.211367944077832</v>
      </c>
      <c r="X154" s="13">
        <f t="shared" si="53"/>
        <v>4.3946261407667553</v>
      </c>
      <c r="Y154" s="13">
        <f t="shared" si="53"/>
        <v>3.6937191592130381</v>
      </c>
      <c r="Z154" s="13">
        <f t="shared" si="53"/>
        <v>1.1659915205751936</v>
      </c>
      <c r="AA154" s="13">
        <f t="shared" si="53"/>
        <v>-0.20421534951413634</v>
      </c>
      <c r="AB154" s="13">
        <f t="shared" si="53"/>
        <v>0</v>
      </c>
      <c r="AC154" s="13">
        <f t="shared" si="53"/>
        <v>0.51222700582409519</v>
      </c>
      <c r="AD154" s="13">
        <f t="shared" si="53"/>
        <v>6.2332105898655232</v>
      </c>
      <c r="AE154" s="13">
        <f t="shared" si="53"/>
        <v>0.13323490762737755</v>
      </c>
      <c r="AF154" s="13">
        <f t="shared" si="53"/>
        <v>0.22762463169678782</v>
      </c>
      <c r="AG154" s="13">
        <f t="shared" si="53"/>
        <v>2.3232509247210764</v>
      </c>
      <c r="AH154" s="13">
        <f t="shared" si="53"/>
        <v>-6.3069992113468647</v>
      </c>
      <c r="AI154" s="13">
        <f t="shared" si="53"/>
        <v>-0.59369572380224556</v>
      </c>
      <c r="AJ154" s="13">
        <f t="shared" si="53"/>
        <v>0.79743671201797373</v>
      </c>
      <c r="AL154" s="474" t="str">
        <f t="shared" si="40"/>
        <v>2005 q4</v>
      </c>
      <c r="AM154" s="13">
        <f t="shared" ref="AM154:BU161" si="56">IF(AM38&gt;0,(AM42/AM38-1)*100,"")</f>
        <v>5.4274716316683014</v>
      </c>
      <c r="AN154" s="13">
        <f t="shared" si="56"/>
        <v>2.0079720328954886</v>
      </c>
      <c r="AO154" s="13">
        <f t="shared" si="56"/>
        <v>3.3059438292074583</v>
      </c>
      <c r="AP154" s="13" t="str">
        <f t="shared" si="56"/>
        <v/>
      </c>
      <c r="AQ154" s="13">
        <f t="shared" si="56"/>
        <v>2.3519669566764767</v>
      </c>
      <c r="AR154" s="13">
        <f t="shared" si="56"/>
        <v>0.80944399746720741</v>
      </c>
      <c r="AS154" s="13" t="str">
        <f t="shared" si="56"/>
        <v/>
      </c>
      <c r="AT154" s="13" t="str">
        <f t="shared" si="56"/>
        <v/>
      </c>
      <c r="AU154" s="13" t="str">
        <f t="shared" si="56"/>
        <v/>
      </c>
      <c r="AV154" s="13">
        <f t="shared" si="56"/>
        <v>-5.5055582366953404</v>
      </c>
      <c r="AW154" s="13">
        <f t="shared" si="56"/>
        <v>4.0578941244393096</v>
      </c>
      <c r="AX154" s="13">
        <f t="shared" si="56"/>
        <v>0</v>
      </c>
      <c r="AY154" s="13">
        <f t="shared" si="56"/>
        <v>-10.627426604110612</v>
      </c>
      <c r="AZ154" s="13">
        <f t="shared" si="56"/>
        <v>0</v>
      </c>
      <c r="BA154" s="13" t="str">
        <f t="shared" si="56"/>
        <v/>
      </c>
      <c r="BB154" s="13">
        <f t="shared" si="56"/>
        <v>0</v>
      </c>
      <c r="BC154" s="13">
        <f t="shared" si="56"/>
        <v>1.7763568394002505E-13</v>
      </c>
      <c r="BD154" s="13">
        <f t="shared" si="56"/>
        <v>3.9968028886505635E-13</v>
      </c>
      <c r="BE154" s="13">
        <f t="shared" si="56"/>
        <v>0</v>
      </c>
      <c r="BF154" s="13">
        <f t="shared" si="56"/>
        <v>20.439397913156899</v>
      </c>
      <c r="BG154" s="13" t="str">
        <f t="shared" si="56"/>
        <v/>
      </c>
      <c r="BH154" s="13">
        <f t="shared" si="56"/>
        <v>22.211367944077853</v>
      </c>
      <c r="BI154" s="13">
        <f t="shared" si="56"/>
        <v>4.3946261407667553</v>
      </c>
      <c r="BJ154" s="13">
        <f t="shared" si="56"/>
        <v>0.6986112761624641</v>
      </c>
      <c r="BK154" s="13">
        <f t="shared" si="56"/>
        <v>0</v>
      </c>
      <c r="BL154" s="13">
        <f t="shared" si="56"/>
        <v>0</v>
      </c>
      <c r="BM154" s="13">
        <f t="shared" si="56"/>
        <v>0</v>
      </c>
      <c r="BN154" s="13">
        <f t="shared" si="56"/>
        <v>0</v>
      </c>
      <c r="BO154" s="13">
        <f t="shared" si="56"/>
        <v>1.5665032353704644</v>
      </c>
      <c r="BP154" s="13" t="str">
        <f t="shared" si="56"/>
        <v/>
      </c>
      <c r="BQ154" s="13" t="str">
        <f t="shared" si="56"/>
        <v/>
      </c>
      <c r="BR154" s="13" t="str">
        <f t="shared" si="56"/>
        <v/>
      </c>
      <c r="BS154" s="13" t="str">
        <f t="shared" si="56"/>
        <v/>
      </c>
      <c r="BT154" s="13" t="str">
        <f t="shared" si="56"/>
        <v/>
      </c>
      <c r="BU154" s="13" t="str">
        <f t="shared" si="56"/>
        <v/>
      </c>
      <c r="BW154" s="474" t="str">
        <f t="shared" si="41"/>
        <v>2005 q4</v>
      </c>
      <c r="BX154" s="13">
        <f t="shared" ref="BX154:DF161" si="57">IF(BX38&gt;0,(BX42/BX38-1)*100,"")</f>
        <v>3.3932020895462545</v>
      </c>
      <c r="BY154" s="13">
        <f t="shared" si="57"/>
        <v>1.0276961320083045</v>
      </c>
      <c r="BZ154" s="13">
        <f t="shared" si="57"/>
        <v>-3.2900491152964229</v>
      </c>
      <c r="CA154" s="13">
        <f t="shared" si="57"/>
        <v>3.1449880551184917</v>
      </c>
      <c r="CB154" s="13">
        <f t="shared" si="57"/>
        <v>2.240837301572296</v>
      </c>
      <c r="CC154" s="13">
        <f t="shared" si="57"/>
        <v>1.9524406247556358</v>
      </c>
      <c r="CD154" s="13">
        <f t="shared" si="57"/>
        <v>4.4904333651363704</v>
      </c>
      <c r="CE154" s="13">
        <f t="shared" si="57"/>
        <v>0.52355990972030586</v>
      </c>
      <c r="CF154" s="13">
        <f t="shared" si="57"/>
        <v>0.42837521641962972</v>
      </c>
      <c r="CG154" s="13" t="str">
        <f t="shared" si="57"/>
        <v/>
      </c>
      <c r="CH154" s="13">
        <f t="shared" si="57"/>
        <v>12.069884674272323</v>
      </c>
      <c r="CI154" s="13">
        <f t="shared" si="57"/>
        <v>16.25688854849794</v>
      </c>
      <c r="CJ154" s="13">
        <f t="shared" si="57"/>
        <v>8.6987893626007562</v>
      </c>
      <c r="CK154" s="13">
        <f t="shared" si="57"/>
        <v>0.67376767723192899</v>
      </c>
      <c r="CL154" s="13">
        <f t="shared" si="57"/>
        <v>0.88850286304653636</v>
      </c>
      <c r="CM154" s="13">
        <f t="shared" si="57"/>
        <v>-4.7516086165533267E-2</v>
      </c>
      <c r="CN154" s="13">
        <f t="shared" si="57"/>
        <v>2.8618060605671847</v>
      </c>
      <c r="CO154" s="13">
        <f t="shared" si="57"/>
        <v>2.8618060605671847</v>
      </c>
      <c r="CP154" s="13" t="str">
        <f t="shared" si="57"/>
        <v/>
      </c>
      <c r="CQ154" s="13">
        <f t="shared" si="57"/>
        <v>21.077931178694477</v>
      </c>
      <c r="CR154" s="13">
        <f t="shared" si="57"/>
        <v>21.077931178694477</v>
      </c>
      <c r="CS154" s="13" t="str">
        <f t="shared" si="57"/>
        <v/>
      </c>
      <c r="CT154" s="13" t="str">
        <f t="shared" si="57"/>
        <v/>
      </c>
      <c r="CU154" s="13">
        <f t="shared" si="57"/>
        <v>7.3210359203389697</v>
      </c>
      <c r="CV154" s="13">
        <f t="shared" si="57"/>
        <v>2.4134011827318336</v>
      </c>
      <c r="CW154" s="13">
        <f t="shared" si="57"/>
        <v>-1.5427686455210088</v>
      </c>
      <c r="CX154" s="13" t="str">
        <f t="shared" si="57"/>
        <v/>
      </c>
      <c r="CY154" s="13">
        <f t="shared" si="57"/>
        <v>1.0487611969517419</v>
      </c>
      <c r="CZ154" s="13">
        <f t="shared" si="57"/>
        <v>9.9516942214738826</v>
      </c>
      <c r="DA154" s="13">
        <f t="shared" si="57"/>
        <v>0.13323490762739976</v>
      </c>
      <c r="DB154" s="13">
        <f t="shared" si="57"/>
        <v>0.22762463169678782</v>
      </c>
      <c r="DC154" s="13">
        <f t="shared" si="57"/>
        <v>2.3232509247210542</v>
      </c>
      <c r="DD154" s="13">
        <f t="shared" si="57"/>
        <v>-6.3069992113468647</v>
      </c>
      <c r="DE154" s="13">
        <f t="shared" si="57"/>
        <v>-0.59369572380224556</v>
      </c>
      <c r="DF154" s="13">
        <f t="shared" si="57"/>
        <v>0.79743671201797373</v>
      </c>
    </row>
    <row r="155" spans="1:110" x14ac:dyDescent="0.2">
      <c r="A155" s="474" t="str">
        <f t="shared" si="39"/>
        <v>2006 q1</v>
      </c>
      <c r="B155" s="13">
        <f t="shared" si="45"/>
        <v>3.8914304897217811</v>
      </c>
      <c r="C155" s="13">
        <f t="shared" si="53"/>
        <v>2.3760530555309911</v>
      </c>
      <c r="D155" s="13">
        <f t="shared" si="53"/>
        <v>0.49708357573174933</v>
      </c>
      <c r="E155" s="13">
        <f t="shared" si="53"/>
        <v>3.4347639616768788</v>
      </c>
      <c r="F155" s="13">
        <f t="shared" si="53"/>
        <v>4.7535877965209972</v>
      </c>
      <c r="G155" s="13">
        <f t="shared" si="53"/>
        <v>2.8461334524870319</v>
      </c>
      <c r="H155" s="13">
        <f t="shared" si="53"/>
        <v>1.6372340806251717</v>
      </c>
      <c r="I155" s="13">
        <f t="shared" si="53"/>
        <v>0.16952164803754055</v>
      </c>
      <c r="J155" s="13">
        <f t="shared" si="53"/>
        <v>2.0292498860599029</v>
      </c>
      <c r="K155" s="13">
        <f t="shared" si="53"/>
        <v>-4.1814324000621461</v>
      </c>
      <c r="L155" s="13">
        <f t="shared" si="53"/>
        <v>6.5917250063722621</v>
      </c>
      <c r="M155" s="13">
        <f t="shared" si="53"/>
        <v>8.1366000863570385</v>
      </c>
      <c r="N155" s="13">
        <f t="shared" si="53"/>
        <v>5.2547902009078218</v>
      </c>
      <c r="O155" s="13">
        <f t="shared" si="53"/>
        <v>1.2628485485996821</v>
      </c>
      <c r="P155" s="13">
        <f t="shared" si="53"/>
        <v>1.6186055932400523</v>
      </c>
      <c r="Q155" s="13">
        <f t="shared" si="53"/>
        <v>0.30540017090572302</v>
      </c>
      <c r="R155" s="13">
        <f t="shared" si="53"/>
        <v>1.703218457372202</v>
      </c>
      <c r="S155" s="13">
        <f t="shared" si="53"/>
        <v>2.7870251463284479</v>
      </c>
      <c r="T155" s="13">
        <f t="shared" si="53"/>
        <v>-0.60917643712123937</v>
      </c>
      <c r="U155" s="13">
        <f t="shared" si="53"/>
        <v>13.391672153606148</v>
      </c>
      <c r="V155" s="13">
        <f t="shared" si="53"/>
        <v>18.001308596104803</v>
      </c>
      <c r="W155" s="13">
        <f t="shared" si="53"/>
        <v>12.43859532877083</v>
      </c>
      <c r="X155" s="13">
        <f t="shared" si="53"/>
        <v>0</v>
      </c>
      <c r="Y155" s="13">
        <f t="shared" si="53"/>
        <v>4.7673330610068287</v>
      </c>
      <c r="Z155" s="13">
        <f t="shared" si="53"/>
        <v>0.7973178468732911</v>
      </c>
      <c r="AA155" s="13">
        <f t="shared" si="53"/>
        <v>-4.6798449004703535E-2</v>
      </c>
      <c r="AB155" s="13">
        <f t="shared" si="53"/>
        <v>-0.38319231735277626</v>
      </c>
      <c r="AC155" s="13">
        <f t="shared" si="53"/>
        <v>6.8619202605813001E-2</v>
      </c>
      <c r="AD155" s="13">
        <f t="shared" si="53"/>
        <v>8.1067651162870504</v>
      </c>
      <c r="AE155" s="13">
        <f t="shared" si="53"/>
        <v>0.18965396210006702</v>
      </c>
      <c r="AF155" s="13">
        <f t="shared" si="53"/>
        <v>0.33260377126185237</v>
      </c>
      <c r="AG155" s="13">
        <f t="shared" si="53"/>
        <v>1.4396689729430756</v>
      </c>
      <c r="AH155" s="13">
        <f t="shared" si="53"/>
        <v>-6.5456997523395621</v>
      </c>
      <c r="AI155" s="13">
        <f t="shared" si="53"/>
        <v>-0.59247905367245668</v>
      </c>
      <c r="AJ155" s="13">
        <f t="shared" si="53"/>
        <v>0.96127396035192714</v>
      </c>
      <c r="AL155" s="474" t="str">
        <f t="shared" si="40"/>
        <v>2006 q1</v>
      </c>
      <c r="AM155" s="13">
        <f t="shared" si="56"/>
        <v>5.0784569071353092</v>
      </c>
      <c r="AN155" s="13">
        <f t="shared" si="56"/>
        <v>1.5870077417460049</v>
      </c>
      <c r="AO155" s="13">
        <f t="shared" si="56"/>
        <v>2.2857153199554281</v>
      </c>
      <c r="AP155" s="13" t="str">
        <f t="shared" si="56"/>
        <v/>
      </c>
      <c r="AQ155" s="13">
        <f t="shared" si="56"/>
        <v>1.2412335420266096</v>
      </c>
      <c r="AR155" s="13">
        <f t="shared" si="56"/>
        <v>3.0085217336826897</v>
      </c>
      <c r="AS155" s="13" t="str">
        <f t="shared" si="56"/>
        <v/>
      </c>
      <c r="AT155" s="13" t="str">
        <f t="shared" si="56"/>
        <v/>
      </c>
      <c r="AU155" s="13" t="str">
        <f t="shared" si="56"/>
        <v/>
      </c>
      <c r="AV155" s="13">
        <f t="shared" si="56"/>
        <v>-4.1814324000621461</v>
      </c>
      <c r="AW155" s="13">
        <f t="shared" si="56"/>
        <v>0.65095122082690082</v>
      </c>
      <c r="AX155" s="13">
        <f t="shared" si="56"/>
        <v>0</v>
      </c>
      <c r="AY155" s="13">
        <f t="shared" si="56"/>
        <v>-14.596453668153032</v>
      </c>
      <c r="AZ155" s="13">
        <f t="shared" si="56"/>
        <v>0</v>
      </c>
      <c r="BA155" s="13" t="str">
        <f t="shared" si="56"/>
        <v/>
      </c>
      <c r="BB155" s="13">
        <f t="shared" si="56"/>
        <v>0</v>
      </c>
      <c r="BC155" s="13">
        <f t="shared" si="56"/>
        <v>-0.35676684662883096</v>
      </c>
      <c r="BD155" s="13">
        <f t="shared" si="56"/>
        <v>3.9968028886505635E-13</v>
      </c>
      <c r="BE155" s="13">
        <f t="shared" si="56"/>
        <v>-0.60917643712125047</v>
      </c>
      <c r="BF155" s="13">
        <f t="shared" si="56"/>
        <v>10.93861248294079</v>
      </c>
      <c r="BG155" s="13" t="str">
        <f t="shared" si="56"/>
        <v/>
      </c>
      <c r="BH155" s="13">
        <f t="shared" si="56"/>
        <v>12.438595328770852</v>
      </c>
      <c r="BI155" s="13">
        <f t="shared" si="56"/>
        <v>0</v>
      </c>
      <c r="BJ155" s="13">
        <f t="shared" si="56"/>
        <v>3.4599109741443979</v>
      </c>
      <c r="BK155" s="13">
        <f t="shared" si="56"/>
        <v>1.0194510157641057</v>
      </c>
      <c r="BL155" s="13">
        <f t="shared" si="56"/>
        <v>0</v>
      </c>
      <c r="BM155" s="13">
        <f t="shared" si="56"/>
        <v>-0.38319231735277626</v>
      </c>
      <c r="BN155" s="13">
        <f t="shared" si="56"/>
        <v>0</v>
      </c>
      <c r="BO155" s="13">
        <f t="shared" si="56"/>
        <v>6.2264502449135506</v>
      </c>
      <c r="BP155" s="13" t="str">
        <f t="shared" si="56"/>
        <v/>
      </c>
      <c r="BQ155" s="13" t="str">
        <f t="shared" si="56"/>
        <v/>
      </c>
      <c r="BR155" s="13" t="str">
        <f t="shared" si="56"/>
        <v/>
      </c>
      <c r="BS155" s="13" t="str">
        <f t="shared" si="56"/>
        <v/>
      </c>
      <c r="BT155" s="13" t="str">
        <f t="shared" si="56"/>
        <v/>
      </c>
      <c r="BU155" s="13" t="str">
        <f t="shared" si="56"/>
        <v/>
      </c>
      <c r="BW155" s="474" t="str">
        <f t="shared" si="41"/>
        <v>2006 q1</v>
      </c>
      <c r="BX155" s="13">
        <f t="shared" si="57"/>
        <v>3.4500701712667503</v>
      </c>
      <c r="BY155" s="13">
        <f t="shared" si="57"/>
        <v>2.5566625752670769</v>
      </c>
      <c r="BZ155" s="13">
        <f t="shared" si="57"/>
        <v>-0.61866728489403666</v>
      </c>
      <c r="CA155" s="13">
        <f t="shared" si="57"/>
        <v>3.4347639616768788</v>
      </c>
      <c r="CB155" s="13">
        <f t="shared" si="57"/>
        <v>6.8731214900287219</v>
      </c>
      <c r="CC155" s="13">
        <f t="shared" si="57"/>
        <v>2.6998503659943607</v>
      </c>
      <c r="CD155" s="13">
        <f t="shared" si="57"/>
        <v>1.6372340806251939</v>
      </c>
      <c r="CE155" s="13">
        <f t="shared" si="57"/>
        <v>0.16952164803758496</v>
      </c>
      <c r="CF155" s="13">
        <f t="shared" si="57"/>
        <v>2.0292498860599029</v>
      </c>
      <c r="CG155" s="13" t="str">
        <f t="shared" si="57"/>
        <v/>
      </c>
      <c r="CH155" s="13">
        <f t="shared" si="57"/>
        <v>7.2460291496085683</v>
      </c>
      <c r="CI155" s="13">
        <f t="shared" si="57"/>
        <v>9.2222694058818675</v>
      </c>
      <c r="CJ155" s="13">
        <f t="shared" si="57"/>
        <v>5.5732983676460401</v>
      </c>
      <c r="CK155" s="13">
        <f t="shared" si="57"/>
        <v>1.3127406353850013</v>
      </c>
      <c r="CL155" s="13">
        <f t="shared" si="57"/>
        <v>1.6186055932400523</v>
      </c>
      <c r="CM155" s="13">
        <f t="shared" si="57"/>
        <v>0.35903295033121729</v>
      </c>
      <c r="CN155" s="13">
        <f t="shared" si="57"/>
        <v>4.368179816518647</v>
      </c>
      <c r="CO155" s="13">
        <f t="shared" si="57"/>
        <v>4.368179816518647</v>
      </c>
      <c r="CP155" s="13" t="str">
        <f t="shared" si="57"/>
        <v/>
      </c>
      <c r="CQ155" s="13">
        <f t="shared" si="57"/>
        <v>18.001308596104803</v>
      </c>
      <c r="CR155" s="13">
        <f t="shared" si="57"/>
        <v>18.001308596104803</v>
      </c>
      <c r="CS155" s="13" t="str">
        <f t="shared" si="57"/>
        <v/>
      </c>
      <c r="CT155" s="13" t="str">
        <f t="shared" si="57"/>
        <v/>
      </c>
      <c r="CU155" s="13">
        <f t="shared" si="57"/>
        <v>6.2217450805079011</v>
      </c>
      <c r="CV155" s="13">
        <f t="shared" si="57"/>
        <v>0.35684829981363908</v>
      </c>
      <c r="CW155" s="13">
        <f t="shared" si="57"/>
        <v>-0.39331183291794192</v>
      </c>
      <c r="CX155" s="13" t="str">
        <f t="shared" si="57"/>
        <v/>
      </c>
      <c r="CY155" s="13">
        <f t="shared" si="57"/>
        <v>1.9380068836238884E-2</v>
      </c>
      <c r="CZ155" s="13">
        <f t="shared" si="57"/>
        <v>8.826453110529453</v>
      </c>
      <c r="DA155" s="13">
        <f t="shared" si="57"/>
        <v>0.18965396210004482</v>
      </c>
      <c r="DB155" s="13">
        <f t="shared" si="57"/>
        <v>0.33260377126187457</v>
      </c>
      <c r="DC155" s="13">
        <f t="shared" si="57"/>
        <v>1.4396689729430756</v>
      </c>
      <c r="DD155" s="13">
        <f t="shared" si="57"/>
        <v>-6.5456997523395959</v>
      </c>
      <c r="DE155" s="13">
        <f t="shared" si="57"/>
        <v>-0.59247905367245668</v>
      </c>
      <c r="DF155" s="13">
        <f t="shared" si="57"/>
        <v>0.96127396035194934</v>
      </c>
    </row>
    <row r="156" spans="1:110" x14ac:dyDescent="0.2">
      <c r="A156" s="474" t="str">
        <f t="shared" si="39"/>
        <v>2006 q2</v>
      </c>
      <c r="B156" s="13">
        <f t="shared" si="45"/>
        <v>4.685171623526907</v>
      </c>
      <c r="C156" s="13">
        <f t="shared" si="53"/>
        <v>2.0536481935496509</v>
      </c>
      <c r="D156" s="13">
        <f t="shared" si="53"/>
        <v>1.285660306713754</v>
      </c>
      <c r="E156" s="13">
        <f t="shared" si="53"/>
        <v>2.8520570984091664</v>
      </c>
      <c r="F156" s="13">
        <f t="shared" si="53"/>
        <v>1.7807537131440565</v>
      </c>
      <c r="G156" s="13">
        <f t="shared" si="53"/>
        <v>3.9612331189394334</v>
      </c>
      <c r="H156" s="13">
        <f t="shared" si="53"/>
        <v>1.1450608473810187</v>
      </c>
      <c r="I156" s="13">
        <f t="shared" si="53"/>
        <v>3.3114226902983823</v>
      </c>
      <c r="J156" s="13">
        <f t="shared" si="53"/>
        <v>2.1103031702832453</v>
      </c>
      <c r="K156" s="13">
        <f t="shared" si="53"/>
        <v>-2.2552365609690428</v>
      </c>
      <c r="L156" s="13">
        <f t="shared" si="53"/>
        <v>5.7128454392598282</v>
      </c>
      <c r="M156" s="13">
        <f t="shared" si="53"/>
        <v>5.3567969539498606</v>
      </c>
      <c r="N156" s="13">
        <f t="shared" si="53"/>
        <v>6.0932069535542199</v>
      </c>
      <c r="O156" s="13">
        <f t="shared" si="53"/>
        <v>0.9462970241596258</v>
      </c>
      <c r="P156" s="13">
        <f t="shared" si="53"/>
        <v>1.5527036874840805</v>
      </c>
      <c r="Q156" s="13">
        <f t="shared" si="53"/>
        <v>-0.61077388201628002</v>
      </c>
      <c r="R156" s="13">
        <f t="shared" si="53"/>
        <v>2.1237550554738638</v>
      </c>
      <c r="S156" s="13">
        <f t="shared" si="53"/>
        <v>3.4048129921491199</v>
      </c>
      <c r="T156" s="13">
        <f t="shared" si="53"/>
        <v>-0.60917643712123937</v>
      </c>
      <c r="U156" s="13">
        <f t="shared" si="53"/>
        <v>20.64897532457821</v>
      </c>
      <c r="V156" s="13">
        <f t="shared" si="53"/>
        <v>22.799500672589936</v>
      </c>
      <c r="W156" s="13">
        <f t="shared" si="53"/>
        <v>24.530935656098407</v>
      </c>
      <c r="X156" s="13">
        <f t="shared" si="53"/>
        <v>5.6886874291798506</v>
      </c>
      <c r="Y156" s="13">
        <f t="shared" si="53"/>
        <v>5.8424240845362796</v>
      </c>
      <c r="Z156" s="13">
        <f t="shared" si="53"/>
        <v>2.5019170475452102</v>
      </c>
      <c r="AA156" s="13">
        <f t="shared" si="53"/>
        <v>-2.4024892843776957E-2</v>
      </c>
      <c r="AB156" s="13">
        <f t="shared" si="53"/>
        <v>-0.38319231735277626</v>
      </c>
      <c r="AC156" s="13">
        <f t="shared" si="53"/>
        <v>-0.49428511325723123</v>
      </c>
      <c r="AD156" s="13">
        <f t="shared" si="53"/>
        <v>9.7178745792661161</v>
      </c>
      <c r="AE156" s="13">
        <f t="shared" si="53"/>
        <v>2.2222965292091335</v>
      </c>
      <c r="AF156" s="13">
        <f t="shared" si="53"/>
        <v>2.8577825095132292</v>
      </c>
      <c r="AG156" s="13">
        <f t="shared" si="53"/>
        <v>-1.046897929880497</v>
      </c>
      <c r="AH156" s="13">
        <f t="shared" si="53"/>
        <v>-2.3680961292419811</v>
      </c>
      <c r="AI156" s="13">
        <f t="shared" si="53"/>
        <v>-0.35960631079943184</v>
      </c>
      <c r="AJ156" s="13">
        <f t="shared" si="53"/>
        <v>4.7216362863047978</v>
      </c>
      <c r="AL156" s="474" t="str">
        <f t="shared" si="40"/>
        <v>2006 q2</v>
      </c>
      <c r="AM156" s="13">
        <f t="shared" si="56"/>
        <v>5.9538871234326107</v>
      </c>
      <c r="AN156" s="13">
        <f t="shared" si="56"/>
        <v>0.43539237415246568</v>
      </c>
      <c r="AO156" s="13">
        <f t="shared" si="56"/>
        <v>0.20013322727647775</v>
      </c>
      <c r="AP156" s="13" t="str">
        <f t="shared" si="56"/>
        <v/>
      </c>
      <c r="AQ156" s="13">
        <f t="shared" si="56"/>
        <v>5.4326848472796563E-2</v>
      </c>
      <c r="AR156" s="13">
        <f t="shared" si="56"/>
        <v>2.7068582576442735</v>
      </c>
      <c r="AS156" s="13" t="str">
        <f t="shared" si="56"/>
        <v/>
      </c>
      <c r="AT156" s="13" t="str">
        <f t="shared" si="56"/>
        <v/>
      </c>
      <c r="AU156" s="13" t="str">
        <f t="shared" si="56"/>
        <v/>
      </c>
      <c r="AV156" s="13">
        <f t="shared" si="56"/>
        <v>-2.2552365609690317</v>
      </c>
      <c r="AW156" s="13">
        <f t="shared" si="56"/>
        <v>4.5725422109715863</v>
      </c>
      <c r="AX156" s="13">
        <f t="shared" si="56"/>
        <v>0</v>
      </c>
      <c r="AY156" s="13">
        <f t="shared" si="56"/>
        <v>-8.2292320621357931</v>
      </c>
      <c r="AZ156" s="13">
        <f t="shared" si="56"/>
        <v>0</v>
      </c>
      <c r="BA156" s="13" t="str">
        <f t="shared" si="56"/>
        <v/>
      </c>
      <c r="BB156" s="13">
        <f t="shared" si="56"/>
        <v>0</v>
      </c>
      <c r="BC156" s="13">
        <f t="shared" si="56"/>
        <v>-0.35676684662896418</v>
      </c>
      <c r="BD156" s="13">
        <f t="shared" si="56"/>
        <v>1.5543122344752192E-13</v>
      </c>
      <c r="BE156" s="13">
        <f t="shared" si="56"/>
        <v>-0.60917643712125047</v>
      </c>
      <c r="BF156" s="13">
        <f t="shared" si="56"/>
        <v>21.064312683863061</v>
      </c>
      <c r="BG156" s="13" t="str">
        <f t="shared" si="56"/>
        <v/>
      </c>
      <c r="BH156" s="13">
        <f t="shared" si="56"/>
        <v>24.530935656098407</v>
      </c>
      <c r="BI156" s="13">
        <f t="shared" si="56"/>
        <v>5.6886874291798506</v>
      </c>
      <c r="BJ156" s="13">
        <f t="shared" si="56"/>
        <v>3.1555016545548042</v>
      </c>
      <c r="BK156" s="13">
        <f t="shared" si="56"/>
        <v>1.0194510157641057</v>
      </c>
      <c r="BL156" s="13">
        <f t="shared" si="56"/>
        <v>0</v>
      </c>
      <c r="BM156" s="13">
        <f t="shared" si="56"/>
        <v>-0.38319231735277626</v>
      </c>
      <c r="BN156" s="13">
        <f t="shared" si="56"/>
        <v>0</v>
      </c>
      <c r="BO156" s="13">
        <f t="shared" si="56"/>
        <v>5.6093759892227535</v>
      </c>
      <c r="BP156" s="13" t="str">
        <f t="shared" si="56"/>
        <v/>
      </c>
      <c r="BQ156" s="13" t="str">
        <f t="shared" si="56"/>
        <v/>
      </c>
      <c r="BR156" s="13" t="str">
        <f t="shared" si="56"/>
        <v/>
      </c>
      <c r="BS156" s="13" t="str">
        <f t="shared" si="56"/>
        <v/>
      </c>
      <c r="BT156" s="13" t="str">
        <f t="shared" si="56"/>
        <v/>
      </c>
      <c r="BU156" s="13" t="str">
        <f t="shared" si="56"/>
        <v/>
      </c>
      <c r="BW156" s="474" t="str">
        <f t="shared" si="41"/>
        <v>2006 q2</v>
      </c>
      <c r="BX156" s="13">
        <f t="shared" si="57"/>
        <v>4.2422964437321742</v>
      </c>
      <c r="BY156" s="13">
        <f t="shared" si="57"/>
        <v>2.4277832418638345</v>
      </c>
      <c r="BZ156" s="13">
        <f t="shared" si="57"/>
        <v>1.5204239352642146</v>
      </c>
      <c r="CA156" s="13">
        <f t="shared" si="57"/>
        <v>2.8520570984091664</v>
      </c>
      <c r="CB156" s="13">
        <f t="shared" si="57"/>
        <v>2.7086649585780886</v>
      </c>
      <c r="CC156" s="13">
        <f t="shared" si="57"/>
        <v>4.7247355660549051</v>
      </c>
      <c r="CD156" s="13">
        <f t="shared" si="57"/>
        <v>1.1450608473810187</v>
      </c>
      <c r="CE156" s="13">
        <f t="shared" si="57"/>
        <v>3.3114226902983823</v>
      </c>
      <c r="CF156" s="13">
        <f t="shared" si="57"/>
        <v>2.1103031702832231</v>
      </c>
      <c r="CG156" s="13" t="str">
        <f t="shared" si="57"/>
        <v/>
      </c>
      <c r="CH156" s="13">
        <f t="shared" si="57"/>
        <v>6.0246454302240071</v>
      </c>
      <c r="CI156" s="13">
        <f t="shared" si="57"/>
        <v>6.0524194107503648</v>
      </c>
      <c r="CJ156" s="13">
        <f t="shared" si="57"/>
        <v>5.9313969910398834</v>
      </c>
      <c r="CK156" s="13">
        <f t="shared" si="57"/>
        <v>0.98480079743186177</v>
      </c>
      <c r="CL156" s="13">
        <f t="shared" si="57"/>
        <v>1.5527036874840583</v>
      </c>
      <c r="CM156" s="13">
        <f t="shared" si="57"/>
        <v>-0.67417365020162601</v>
      </c>
      <c r="CN156" s="13">
        <f t="shared" si="57"/>
        <v>5.3324017179768202</v>
      </c>
      <c r="CO156" s="13">
        <f t="shared" si="57"/>
        <v>5.3324017179768202</v>
      </c>
      <c r="CP156" s="13" t="str">
        <f t="shared" si="57"/>
        <v/>
      </c>
      <c r="CQ156" s="13">
        <f t="shared" si="57"/>
        <v>22.799500672589936</v>
      </c>
      <c r="CR156" s="13">
        <f t="shared" si="57"/>
        <v>22.799500672589936</v>
      </c>
      <c r="CS156" s="13" t="str">
        <f t="shared" si="57"/>
        <v/>
      </c>
      <c r="CT156" s="13" t="str">
        <f t="shared" si="57"/>
        <v/>
      </c>
      <c r="CU156" s="13">
        <f t="shared" si="57"/>
        <v>9.0687689275480885</v>
      </c>
      <c r="CV156" s="13">
        <f t="shared" si="57"/>
        <v>3.6156821915176884</v>
      </c>
      <c r="CW156" s="13">
        <f t="shared" si="57"/>
        <v>-0.35237416917853759</v>
      </c>
      <c r="CX156" s="13" t="str">
        <f t="shared" si="57"/>
        <v/>
      </c>
      <c r="CY156" s="13">
        <f t="shared" si="57"/>
        <v>-1.1340279246248475</v>
      </c>
      <c r="CZ156" s="13">
        <f t="shared" si="57"/>
        <v>13.016196112153789</v>
      </c>
      <c r="DA156" s="13">
        <f t="shared" si="57"/>
        <v>2.2222965292091779</v>
      </c>
      <c r="DB156" s="13">
        <f t="shared" si="57"/>
        <v>2.8577825095132514</v>
      </c>
      <c r="DC156" s="13">
        <f t="shared" si="57"/>
        <v>-1.046897929880497</v>
      </c>
      <c r="DD156" s="13">
        <f t="shared" si="57"/>
        <v>-2.3680961292420033</v>
      </c>
      <c r="DE156" s="13">
        <f t="shared" si="57"/>
        <v>-0.35960631079942074</v>
      </c>
      <c r="DF156" s="13">
        <f t="shared" si="57"/>
        <v>4.72163628630482</v>
      </c>
    </row>
    <row r="157" spans="1:110" x14ac:dyDescent="0.2">
      <c r="A157" s="474" t="str">
        <f t="shared" si="39"/>
        <v>2006 q3</v>
      </c>
      <c r="B157" s="13">
        <f t="shared" si="45"/>
        <v>5.0765921972711014</v>
      </c>
      <c r="C157" s="13">
        <f t="shared" si="53"/>
        <v>2.4104450938486011</v>
      </c>
      <c r="D157" s="13">
        <f t="shared" si="53"/>
        <v>1.7248519435994591</v>
      </c>
      <c r="E157" s="13">
        <f t="shared" si="53"/>
        <v>2.5440136410900926</v>
      </c>
      <c r="F157" s="13">
        <f t="shared" si="53"/>
        <v>1.2685386009356314</v>
      </c>
      <c r="G157" s="13">
        <f t="shared" si="53"/>
        <v>3.740318925327224</v>
      </c>
      <c r="H157" s="13">
        <f t="shared" si="53"/>
        <v>1.0477786203842099</v>
      </c>
      <c r="I157" s="13">
        <f t="shared" si="53"/>
        <v>3.9482911436228507</v>
      </c>
      <c r="J157" s="13">
        <f t="shared" si="53"/>
        <v>3.8835827846730897</v>
      </c>
      <c r="K157" s="13">
        <f t="shared" si="53"/>
        <v>1.6304573796509736</v>
      </c>
      <c r="L157" s="13">
        <f t="shared" si="53"/>
        <v>8.7066785531684232</v>
      </c>
      <c r="M157" s="13">
        <f t="shared" si="53"/>
        <v>2.050043881387098</v>
      </c>
      <c r="N157" s="13">
        <f t="shared" si="53"/>
        <v>14.61332010777876</v>
      </c>
      <c r="O157" s="13">
        <f t="shared" si="53"/>
        <v>-0.20209193819158422</v>
      </c>
      <c r="P157" s="13">
        <f t="shared" si="53"/>
        <v>9.9865368566920409E-2</v>
      </c>
      <c r="Q157" s="13">
        <f t="shared" si="53"/>
        <v>-0.92992090891029777</v>
      </c>
      <c r="R157" s="13">
        <f t="shared" si="53"/>
        <v>3.2132844426431717</v>
      </c>
      <c r="S157" s="13">
        <f t="shared" si="53"/>
        <v>4.7034951090588084</v>
      </c>
      <c r="T157" s="13">
        <f t="shared" si="53"/>
        <v>0</v>
      </c>
      <c r="U157" s="13">
        <f t="shared" si="53"/>
        <v>24.264377309775533</v>
      </c>
      <c r="V157" s="13">
        <f t="shared" si="53"/>
        <v>16.298667730729832</v>
      </c>
      <c r="W157" s="13">
        <f t="shared" si="53"/>
        <v>35.602708965791649</v>
      </c>
      <c r="X157" s="13">
        <f t="shared" si="53"/>
        <v>5.6886874291798506</v>
      </c>
      <c r="Y157" s="13">
        <f t="shared" si="53"/>
        <v>5.7093891952198383</v>
      </c>
      <c r="Z157" s="13">
        <f t="shared" si="53"/>
        <v>2.0485523545531903</v>
      </c>
      <c r="AA157" s="13">
        <f t="shared" si="53"/>
        <v>0.28665649293395656</v>
      </c>
      <c r="AB157" s="13">
        <f t="shared" si="53"/>
        <v>0.72198230875566427</v>
      </c>
      <c r="AC157" s="13">
        <f t="shared" si="53"/>
        <v>-0.93324231565169447</v>
      </c>
      <c r="AD157" s="13">
        <f t="shared" si="53"/>
        <v>9.3550266122204526</v>
      </c>
      <c r="AE157" s="13">
        <f t="shared" si="53"/>
        <v>1.5612050870707384</v>
      </c>
      <c r="AF157" s="13">
        <f t="shared" si="53"/>
        <v>1.6447867981210562</v>
      </c>
      <c r="AG157" s="13">
        <f t="shared" si="53"/>
        <v>-1.6554733056059034</v>
      </c>
      <c r="AH157" s="13">
        <f t="shared" si="53"/>
        <v>3.6154547227997824</v>
      </c>
      <c r="AI157" s="13">
        <f t="shared" si="53"/>
        <v>0.30878678434091977</v>
      </c>
      <c r="AJ157" s="13">
        <f t="shared" si="53"/>
        <v>4.439282296688507</v>
      </c>
      <c r="AL157" s="474" t="str">
        <f t="shared" si="40"/>
        <v>2006 q3</v>
      </c>
      <c r="AM157" s="13">
        <f t="shared" si="56"/>
        <v>6.545542077148192</v>
      </c>
      <c r="AN157" s="13">
        <f t="shared" si="56"/>
        <v>-0.7824533866839678</v>
      </c>
      <c r="AO157" s="13">
        <f t="shared" si="56"/>
        <v>-0.50650208755519399</v>
      </c>
      <c r="AP157" s="13" t="str">
        <f t="shared" si="56"/>
        <v/>
      </c>
      <c r="AQ157" s="13">
        <f t="shared" si="56"/>
        <v>-2.893098574441999</v>
      </c>
      <c r="AR157" s="13">
        <f t="shared" si="56"/>
        <v>3.3358500385266776</v>
      </c>
      <c r="AS157" s="13" t="str">
        <f t="shared" si="56"/>
        <v/>
      </c>
      <c r="AT157" s="13" t="str">
        <f t="shared" si="56"/>
        <v/>
      </c>
      <c r="AU157" s="13" t="str">
        <f t="shared" si="56"/>
        <v/>
      </c>
      <c r="AV157" s="13">
        <f t="shared" si="56"/>
        <v>1.6304573796509736</v>
      </c>
      <c r="AW157" s="13">
        <f t="shared" si="56"/>
        <v>2.6104625794864722</v>
      </c>
      <c r="AX157" s="13">
        <f t="shared" si="56"/>
        <v>0</v>
      </c>
      <c r="AY157" s="13">
        <f t="shared" si="56"/>
        <v>-10.729059979616807</v>
      </c>
      <c r="AZ157" s="13">
        <f t="shared" si="56"/>
        <v>0</v>
      </c>
      <c r="BA157" s="13" t="str">
        <f t="shared" si="56"/>
        <v/>
      </c>
      <c r="BB157" s="13">
        <f t="shared" si="56"/>
        <v>0</v>
      </c>
      <c r="BC157" s="13">
        <f t="shared" si="56"/>
        <v>6.6613381477509392E-14</v>
      </c>
      <c r="BD157" s="13">
        <f t="shared" si="56"/>
        <v>1.5543122344752192E-13</v>
      </c>
      <c r="BE157" s="13">
        <f t="shared" si="56"/>
        <v>0</v>
      </c>
      <c r="BF157" s="13">
        <f t="shared" si="56"/>
        <v>29.246773421807614</v>
      </c>
      <c r="BG157" s="13" t="str">
        <f t="shared" si="56"/>
        <v/>
      </c>
      <c r="BH157" s="13">
        <f t="shared" si="56"/>
        <v>35.602708965791649</v>
      </c>
      <c r="BI157" s="13">
        <f t="shared" si="56"/>
        <v>5.6886874291798506</v>
      </c>
      <c r="BJ157" s="13">
        <f t="shared" si="56"/>
        <v>2.8484009286954715</v>
      </c>
      <c r="BK157" s="13">
        <f t="shared" si="56"/>
        <v>1.3259621972477653</v>
      </c>
      <c r="BL157" s="13">
        <f t="shared" si="56"/>
        <v>0</v>
      </c>
      <c r="BM157" s="13">
        <f t="shared" si="56"/>
        <v>0.72198230875566427</v>
      </c>
      <c r="BN157" s="13">
        <f t="shared" si="56"/>
        <v>0</v>
      </c>
      <c r="BO157" s="13">
        <f t="shared" si="56"/>
        <v>4.4985417764682678</v>
      </c>
      <c r="BP157" s="13" t="str">
        <f t="shared" si="56"/>
        <v/>
      </c>
      <c r="BQ157" s="13" t="str">
        <f t="shared" si="56"/>
        <v/>
      </c>
      <c r="BR157" s="13" t="str">
        <f t="shared" si="56"/>
        <v/>
      </c>
      <c r="BS157" s="13" t="str">
        <f t="shared" si="56"/>
        <v/>
      </c>
      <c r="BT157" s="13" t="str">
        <f t="shared" si="56"/>
        <v/>
      </c>
      <c r="BU157" s="13" t="str">
        <f t="shared" si="56"/>
        <v/>
      </c>
      <c r="BW157" s="474" t="str">
        <f t="shared" si="41"/>
        <v>2006 q3</v>
      </c>
      <c r="BX157" s="13">
        <f t="shared" si="57"/>
        <v>4.5257263959702199</v>
      </c>
      <c r="BY157" s="13">
        <f t="shared" si="57"/>
        <v>3.1711896229107417</v>
      </c>
      <c r="BZ157" s="13">
        <f t="shared" si="57"/>
        <v>2.7446619836380304</v>
      </c>
      <c r="CA157" s="13">
        <f t="shared" si="57"/>
        <v>2.5440136410900926</v>
      </c>
      <c r="CB157" s="13">
        <f t="shared" si="57"/>
        <v>3.8488757445777289</v>
      </c>
      <c r="CC157" s="13">
        <f t="shared" si="57"/>
        <v>3.9250276700444786</v>
      </c>
      <c r="CD157" s="13">
        <f t="shared" si="57"/>
        <v>1.0477786203842099</v>
      </c>
      <c r="CE157" s="13">
        <f t="shared" si="57"/>
        <v>3.9482911436228285</v>
      </c>
      <c r="CF157" s="13">
        <f t="shared" si="57"/>
        <v>3.8835827846730897</v>
      </c>
      <c r="CG157" s="13" t="str">
        <f t="shared" si="57"/>
        <v/>
      </c>
      <c r="CH157" s="13">
        <f t="shared" si="57"/>
        <v>9.6279684316154412</v>
      </c>
      <c r="CI157" s="13">
        <f t="shared" si="57"/>
        <v>2.3049287757873183</v>
      </c>
      <c r="CJ157" s="13">
        <f t="shared" si="57"/>
        <v>15.963246254972363</v>
      </c>
      <c r="CK157" s="13">
        <f t="shared" si="57"/>
        <v>-0.2094316493571502</v>
      </c>
      <c r="CL157" s="13">
        <f t="shared" si="57"/>
        <v>9.9865368566920409E-2</v>
      </c>
      <c r="CM157" s="13">
        <f t="shared" si="57"/>
        <v>-1.0490033997402892</v>
      </c>
      <c r="CN157" s="13">
        <f t="shared" si="57"/>
        <v>7.3036988656259627</v>
      </c>
      <c r="CO157" s="13">
        <f t="shared" si="57"/>
        <v>7.3036988656259627</v>
      </c>
      <c r="CP157" s="13" t="str">
        <f t="shared" si="57"/>
        <v/>
      </c>
      <c r="CQ157" s="13">
        <f t="shared" si="57"/>
        <v>16.298667730729832</v>
      </c>
      <c r="CR157" s="13">
        <f t="shared" si="57"/>
        <v>16.298667730729832</v>
      </c>
      <c r="CS157" s="13" t="str">
        <f t="shared" si="57"/>
        <v/>
      </c>
      <c r="CT157" s="13" t="str">
        <f t="shared" si="57"/>
        <v/>
      </c>
      <c r="CU157" s="13">
        <f t="shared" si="57"/>
        <v>9.2122775536858761</v>
      </c>
      <c r="CV157" s="13">
        <f t="shared" si="57"/>
        <v>2.3473953061067476</v>
      </c>
      <c r="CW157" s="13">
        <f t="shared" si="57"/>
        <v>1.9697836077609665</v>
      </c>
      <c r="CX157" s="13" t="str">
        <f t="shared" si="57"/>
        <v/>
      </c>
      <c r="CY157" s="13">
        <f t="shared" si="57"/>
        <v>-2.0444461582279083</v>
      </c>
      <c r="CZ157" s="13">
        <f t="shared" si="57"/>
        <v>13.632210185779513</v>
      </c>
      <c r="DA157" s="13">
        <f t="shared" si="57"/>
        <v>1.5612050870707384</v>
      </c>
      <c r="DB157" s="13">
        <f t="shared" si="57"/>
        <v>1.644786798121034</v>
      </c>
      <c r="DC157" s="13">
        <f t="shared" si="57"/>
        <v>-1.6554733056059034</v>
      </c>
      <c r="DD157" s="13">
        <f t="shared" si="57"/>
        <v>3.6154547227998046</v>
      </c>
      <c r="DE157" s="13">
        <f t="shared" si="57"/>
        <v>0.30878678434089757</v>
      </c>
      <c r="DF157" s="13">
        <f t="shared" si="57"/>
        <v>4.4392822966884848</v>
      </c>
    </row>
    <row r="158" spans="1:110" x14ac:dyDescent="0.2">
      <c r="A158" s="474" t="str">
        <f t="shared" si="39"/>
        <v>2006 q4</v>
      </c>
      <c r="B158" s="13">
        <f t="shared" si="45"/>
        <v>4.8652047237825347</v>
      </c>
      <c r="C158" s="13">
        <f t="shared" si="53"/>
        <v>4.0465122531323061</v>
      </c>
      <c r="D158" s="13">
        <f t="shared" si="53"/>
        <v>4.0909802719310662</v>
      </c>
      <c r="E158" s="13">
        <f t="shared" si="53"/>
        <v>3.303693660405882</v>
      </c>
      <c r="F158" s="13">
        <f t="shared" si="53"/>
        <v>4.7051625284748821</v>
      </c>
      <c r="G158" s="13">
        <f t="shared" si="53"/>
        <v>6.6408948740067419</v>
      </c>
      <c r="H158" s="13">
        <f t="shared" si="53"/>
        <v>0.28532514814818555</v>
      </c>
      <c r="I158" s="13">
        <f t="shared" si="53"/>
        <v>3.1605337460383964</v>
      </c>
      <c r="J158" s="13">
        <f t="shared" si="53"/>
        <v>4.6134439961806217</v>
      </c>
      <c r="K158" s="13">
        <f t="shared" si="53"/>
        <v>6.5023137575499712</v>
      </c>
      <c r="L158" s="13">
        <f t="shared" si="53"/>
        <v>7.4023554190900676</v>
      </c>
      <c r="M158" s="13">
        <f t="shared" si="53"/>
        <v>0.31397846049190381</v>
      </c>
      <c r="N158" s="13">
        <f t="shared" si="53"/>
        <v>13.800834460705858</v>
      </c>
      <c r="O158" s="13">
        <f t="shared" si="53"/>
        <v>0.98543038512513004</v>
      </c>
      <c r="P158" s="13">
        <f t="shared" si="53"/>
        <v>1.054158886311507</v>
      </c>
      <c r="Q158" s="13">
        <f t="shared" si="53"/>
        <v>0.78654434018154973</v>
      </c>
      <c r="R158" s="13">
        <f t="shared" si="53"/>
        <v>3.949073886495813</v>
      </c>
      <c r="S158" s="13">
        <f t="shared" si="53"/>
        <v>5.7921040244000022</v>
      </c>
      <c r="T158" s="13">
        <f t="shared" si="53"/>
        <v>0</v>
      </c>
      <c r="U158" s="13">
        <f t="shared" si="53"/>
        <v>17.021953645775213</v>
      </c>
      <c r="V158" s="13">
        <f t="shared" si="53"/>
        <v>11.042019881787702</v>
      </c>
      <c r="W158" s="13">
        <f t="shared" si="53"/>
        <v>24.822674609783533</v>
      </c>
      <c r="X158" s="13">
        <f t="shared" si="53"/>
        <v>5.6886874291798506</v>
      </c>
      <c r="Y158" s="13">
        <f t="shared" si="53"/>
        <v>4.2837100368757541</v>
      </c>
      <c r="Z158" s="13">
        <f t="shared" si="53"/>
        <v>1.5965199108923578</v>
      </c>
      <c r="AA158" s="13">
        <f t="shared" si="53"/>
        <v>0.73135924153011622</v>
      </c>
      <c r="AB158" s="13">
        <f t="shared" si="53"/>
        <v>1.827156934864127</v>
      </c>
      <c r="AC158" s="13">
        <f t="shared" si="53"/>
        <v>-1.4376022340862216</v>
      </c>
      <c r="AD158" s="13">
        <f t="shared" si="53"/>
        <v>6.8768610171996647</v>
      </c>
      <c r="AE158" s="13">
        <f t="shared" si="53"/>
        <v>1.6578683848134546</v>
      </c>
      <c r="AF158" s="13">
        <f t="shared" si="53"/>
        <v>1.3555021532625222</v>
      </c>
      <c r="AG158" s="13">
        <f t="shared" si="53"/>
        <v>-1.0071947426987138</v>
      </c>
      <c r="AH158" s="13">
        <f t="shared" si="53"/>
        <v>3.6414610317952567</v>
      </c>
      <c r="AI158" s="13">
        <f t="shared" si="53"/>
        <v>1.1734714320734252</v>
      </c>
      <c r="AJ158" s="13">
        <f t="shared" si="53"/>
        <v>5.0513384588148025</v>
      </c>
      <c r="AL158" s="474" t="str">
        <f t="shared" si="40"/>
        <v>2006 q4</v>
      </c>
      <c r="AM158" s="13">
        <f t="shared" si="56"/>
        <v>5.5296625785441256</v>
      </c>
      <c r="AN158" s="13">
        <f t="shared" si="56"/>
        <v>2.0739338765585646</v>
      </c>
      <c r="AO158" s="13">
        <f t="shared" si="56"/>
        <v>-0.38654821669160677</v>
      </c>
      <c r="AP158" s="13" t="str">
        <f t="shared" si="56"/>
        <v/>
      </c>
      <c r="AQ158" s="13">
        <f t="shared" si="56"/>
        <v>3.4196485139352584</v>
      </c>
      <c r="AR158" s="13">
        <f t="shared" si="56"/>
        <v>1.2596169644678135</v>
      </c>
      <c r="AS158" s="13" t="str">
        <f t="shared" si="56"/>
        <v/>
      </c>
      <c r="AT158" s="13" t="str">
        <f t="shared" si="56"/>
        <v/>
      </c>
      <c r="AU158" s="13" t="str">
        <f t="shared" si="56"/>
        <v/>
      </c>
      <c r="AV158" s="13">
        <f t="shared" si="56"/>
        <v>6.5023137575499712</v>
      </c>
      <c r="AW158" s="13">
        <f t="shared" si="56"/>
        <v>-6.1335206560696687</v>
      </c>
      <c r="AX158" s="13">
        <f t="shared" si="56"/>
        <v>0</v>
      </c>
      <c r="AY158" s="13">
        <f t="shared" si="56"/>
        <v>-10.063784239116291</v>
      </c>
      <c r="AZ158" s="13">
        <f t="shared" si="56"/>
        <v>0</v>
      </c>
      <c r="BA158" s="13" t="str">
        <f t="shared" si="56"/>
        <v/>
      </c>
      <c r="BB158" s="13">
        <f t="shared" si="56"/>
        <v>0</v>
      </c>
      <c r="BC158" s="13">
        <f t="shared" si="56"/>
        <v>0</v>
      </c>
      <c r="BD158" s="13">
        <f t="shared" si="56"/>
        <v>0</v>
      </c>
      <c r="BE158" s="13">
        <f t="shared" si="56"/>
        <v>0</v>
      </c>
      <c r="BF158" s="13">
        <f t="shared" si="56"/>
        <v>21.175484587988748</v>
      </c>
      <c r="BG158" s="13" t="str">
        <f t="shared" si="56"/>
        <v/>
      </c>
      <c r="BH158" s="13">
        <f t="shared" si="56"/>
        <v>24.822674609783512</v>
      </c>
      <c r="BI158" s="13">
        <f t="shared" si="56"/>
        <v>5.6886874291798506</v>
      </c>
      <c r="BJ158" s="13">
        <f t="shared" si="56"/>
        <v>2.8728991472808829</v>
      </c>
      <c r="BK158" s="13">
        <f t="shared" si="56"/>
        <v>1.3259621972477653</v>
      </c>
      <c r="BL158" s="13">
        <f t="shared" si="56"/>
        <v>0</v>
      </c>
      <c r="BM158" s="13">
        <f t="shared" si="56"/>
        <v>1.8271569348641048</v>
      </c>
      <c r="BN158" s="13">
        <f t="shared" si="56"/>
        <v>0</v>
      </c>
      <c r="BO158" s="13">
        <f t="shared" si="56"/>
        <v>4.2649586759565095</v>
      </c>
      <c r="BP158" s="13" t="str">
        <f t="shared" si="56"/>
        <v/>
      </c>
      <c r="BQ158" s="13" t="str">
        <f t="shared" si="56"/>
        <v/>
      </c>
      <c r="BR158" s="13" t="str">
        <f t="shared" si="56"/>
        <v/>
      </c>
      <c r="BS158" s="13" t="str">
        <f t="shared" si="56"/>
        <v/>
      </c>
      <c r="BT158" s="13" t="str">
        <f t="shared" si="56"/>
        <v/>
      </c>
      <c r="BU158" s="13" t="str">
        <f t="shared" si="56"/>
        <v/>
      </c>
      <c r="BW158" s="474" t="str">
        <f t="shared" si="41"/>
        <v>2006 q4</v>
      </c>
      <c r="BX158" s="13">
        <f t="shared" si="57"/>
        <v>4.6225376334317003</v>
      </c>
      <c r="BY158" s="13">
        <f t="shared" si="57"/>
        <v>4.5025654181224173</v>
      </c>
      <c r="BZ158" s="13">
        <f t="shared" si="57"/>
        <v>6.3660570144534967</v>
      </c>
      <c r="CA158" s="13">
        <f t="shared" si="57"/>
        <v>3.3036936604059042</v>
      </c>
      <c r="CB158" s="13">
        <f t="shared" si="57"/>
        <v>5.1612860750452016</v>
      </c>
      <c r="CC158" s="13">
        <f t="shared" si="57"/>
        <v>10.351701598769214</v>
      </c>
      <c r="CD158" s="13">
        <f t="shared" si="57"/>
        <v>0.28532514814816334</v>
      </c>
      <c r="CE158" s="13">
        <f t="shared" si="57"/>
        <v>3.1605337460383964</v>
      </c>
      <c r="CF158" s="13">
        <f t="shared" si="57"/>
        <v>4.6134439961806217</v>
      </c>
      <c r="CG158" s="13" t="str">
        <f t="shared" si="57"/>
        <v/>
      </c>
      <c r="CH158" s="13">
        <f t="shared" si="57"/>
        <v>8.6399701677207332</v>
      </c>
      <c r="CI158" s="13">
        <f t="shared" si="57"/>
        <v>0.35155900825523112</v>
      </c>
      <c r="CJ158" s="13">
        <f t="shared" si="57"/>
        <v>15.963246254972363</v>
      </c>
      <c r="CK158" s="13">
        <f t="shared" si="57"/>
        <v>1.0249753521616389</v>
      </c>
      <c r="CL158" s="13">
        <f t="shared" si="57"/>
        <v>1.054158886311507</v>
      </c>
      <c r="CM158" s="13">
        <f t="shared" si="57"/>
        <v>0.90129852492368823</v>
      </c>
      <c r="CN158" s="13">
        <f t="shared" si="57"/>
        <v>8.9573788395590714</v>
      </c>
      <c r="CO158" s="13">
        <f t="shared" si="57"/>
        <v>8.9573788395590714</v>
      </c>
      <c r="CP158" s="13" t="str">
        <f t="shared" si="57"/>
        <v/>
      </c>
      <c r="CQ158" s="13">
        <f t="shared" si="57"/>
        <v>11.042019881787702</v>
      </c>
      <c r="CR158" s="13">
        <f t="shared" si="57"/>
        <v>11.042019881787702</v>
      </c>
      <c r="CS158" s="13" t="str">
        <f t="shared" si="57"/>
        <v/>
      </c>
      <c r="CT158" s="13" t="str">
        <f t="shared" si="57"/>
        <v/>
      </c>
      <c r="CU158" s="13">
        <f t="shared" si="57"/>
        <v>5.9383421801789016</v>
      </c>
      <c r="CV158" s="13">
        <f t="shared" si="57"/>
        <v>1.4233595483833072</v>
      </c>
      <c r="CW158" s="13">
        <f t="shared" si="57"/>
        <v>3.8414278796046641</v>
      </c>
      <c r="CX158" s="13" t="str">
        <f t="shared" si="57"/>
        <v/>
      </c>
      <c r="CY158" s="13">
        <f t="shared" si="57"/>
        <v>-3.3471377021278337</v>
      </c>
      <c r="CZ158" s="13">
        <f t="shared" si="57"/>
        <v>8.9247550819678167</v>
      </c>
      <c r="DA158" s="13">
        <f t="shared" si="57"/>
        <v>1.6578683848134546</v>
      </c>
      <c r="DB158" s="13">
        <f t="shared" si="57"/>
        <v>1.3555021532625222</v>
      </c>
      <c r="DC158" s="13">
        <f t="shared" si="57"/>
        <v>-1.0071947426987138</v>
      </c>
      <c r="DD158" s="13">
        <f t="shared" si="57"/>
        <v>3.6414610317952567</v>
      </c>
      <c r="DE158" s="13">
        <f t="shared" si="57"/>
        <v>1.1734714320734252</v>
      </c>
      <c r="DF158" s="13">
        <f t="shared" si="57"/>
        <v>5.0513384588147803</v>
      </c>
    </row>
    <row r="159" spans="1:110" x14ac:dyDescent="0.2">
      <c r="A159" s="474" t="str">
        <f t="shared" si="39"/>
        <v>2007 q1</v>
      </c>
      <c r="B159" s="13">
        <f t="shared" si="45"/>
        <v>4.274108228854745</v>
      </c>
      <c r="C159" s="13">
        <f t="shared" si="53"/>
        <v>2.1256857606685164</v>
      </c>
      <c r="D159" s="13">
        <f t="shared" si="53"/>
        <v>1.3102275861257784</v>
      </c>
      <c r="E159" s="13">
        <f t="shared" si="53"/>
        <v>2.5573287974011372</v>
      </c>
      <c r="F159" s="13">
        <f t="shared" si="53"/>
        <v>1.1487916213991145</v>
      </c>
      <c r="G159" s="13">
        <f t="shared" si="53"/>
        <v>5.7360974188687353</v>
      </c>
      <c r="H159" s="13">
        <f t="shared" si="53"/>
        <v>1.5480337240960873</v>
      </c>
      <c r="I159" s="13">
        <f t="shared" si="53"/>
        <v>4.2560342508126014</v>
      </c>
      <c r="J159" s="13">
        <f t="shared" si="53"/>
        <v>2.4646786721029157</v>
      </c>
      <c r="K159" s="13">
        <f t="shared" si="53"/>
        <v>4.6795376115854159</v>
      </c>
      <c r="L159" s="13">
        <f t="shared" si="53"/>
        <v>5.7077025956165928</v>
      </c>
      <c r="M159" s="13">
        <f t="shared" si="53"/>
        <v>1.6324862151911868</v>
      </c>
      <c r="N159" s="13">
        <f t="shared" si="53"/>
        <v>9.1759757914095843</v>
      </c>
      <c r="O159" s="13">
        <f t="shared" si="53"/>
        <v>0.44004720313630674</v>
      </c>
      <c r="P159" s="13">
        <f t="shared" si="53"/>
        <v>0.47223395280899805</v>
      </c>
      <c r="Q159" s="13">
        <f t="shared" si="53"/>
        <v>0.31333369773449693</v>
      </c>
      <c r="R159" s="13">
        <f t="shared" si="53"/>
        <v>2.3795895808037537</v>
      </c>
      <c r="S159" s="13">
        <f t="shared" si="53"/>
        <v>3.4800288491988463</v>
      </c>
      <c r="T159" s="13">
        <f t="shared" si="53"/>
        <v>0</v>
      </c>
      <c r="U159" s="13">
        <f t="shared" si="53"/>
        <v>23.932597008311319</v>
      </c>
      <c r="V159" s="13">
        <f t="shared" si="53"/>
        <v>12.903891813904123</v>
      </c>
      <c r="W159" s="13">
        <f t="shared" si="53"/>
        <v>33.525932834049499</v>
      </c>
      <c r="X159" s="13">
        <f t="shared" si="53"/>
        <v>5.6886874291798506</v>
      </c>
      <c r="Y159" s="13">
        <f t="shared" si="53"/>
        <v>3.1082467663219537</v>
      </c>
      <c r="Z159" s="13">
        <f t="shared" si="53"/>
        <v>1.7791321781648994</v>
      </c>
      <c r="AA159" s="13">
        <f t="shared" si="53"/>
        <v>1.0785122009755455</v>
      </c>
      <c r="AB159" s="13">
        <f t="shared" si="53"/>
        <v>2.2188517215473214</v>
      </c>
      <c r="AC159" s="13">
        <f t="shared" ref="C159:AJ167" si="58">IF(AC43&gt;0,(AC47/AC43-1)*100,"")</f>
        <v>-1.5427070927153341</v>
      </c>
      <c r="AD159" s="13">
        <f t="shared" si="58"/>
        <v>4.8125609180107221</v>
      </c>
      <c r="AE159" s="13">
        <f t="shared" si="58"/>
        <v>1.6003940827058249</v>
      </c>
      <c r="AF159" s="13">
        <f t="shared" si="58"/>
        <v>1.2293489919737999</v>
      </c>
      <c r="AG159" s="13">
        <f t="shared" si="58"/>
        <v>-0.30416596430485887</v>
      </c>
      <c r="AH159" s="13">
        <f t="shared" si="58"/>
        <v>5.3843420679044129</v>
      </c>
      <c r="AI159" s="13">
        <f t="shared" si="58"/>
        <v>1.0594537467894405</v>
      </c>
      <c r="AJ159" s="13">
        <f t="shared" si="58"/>
        <v>5.3240615039102934</v>
      </c>
      <c r="AL159" s="474" t="str">
        <f t="shared" si="40"/>
        <v>2007 q1</v>
      </c>
      <c r="AM159" s="13">
        <f t="shared" si="56"/>
        <v>6.2443685014788919</v>
      </c>
      <c r="AN159" s="13">
        <f t="shared" si="56"/>
        <v>2.0130607712970372</v>
      </c>
      <c r="AO159" s="13">
        <f t="shared" si="56"/>
        <v>-0.35302357437478893</v>
      </c>
      <c r="AP159" s="13" t="str">
        <f t="shared" si="56"/>
        <v/>
      </c>
      <c r="AQ159" s="13">
        <f t="shared" si="56"/>
        <v>4.112163335029595</v>
      </c>
      <c r="AR159" s="13">
        <f t="shared" si="56"/>
        <v>0.17512707897806568</v>
      </c>
      <c r="AS159" s="13" t="str">
        <f t="shared" si="56"/>
        <v/>
      </c>
      <c r="AT159" s="13" t="str">
        <f t="shared" si="56"/>
        <v/>
      </c>
      <c r="AU159" s="13" t="str">
        <f t="shared" si="56"/>
        <v/>
      </c>
      <c r="AV159" s="13">
        <f t="shared" si="56"/>
        <v>4.6795376115854159</v>
      </c>
      <c r="AW159" s="13">
        <f t="shared" si="56"/>
        <v>-12.084847690576151</v>
      </c>
      <c r="AX159" s="13">
        <f t="shared" si="56"/>
        <v>0</v>
      </c>
      <c r="AY159" s="13">
        <f t="shared" si="56"/>
        <v>-37.918276790703345</v>
      </c>
      <c r="AZ159" s="13">
        <f t="shared" si="56"/>
        <v>0</v>
      </c>
      <c r="BA159" s="13" t="str">
        <f t="shared" si="56"/>
        <v/>
      </c>
      <c r="BB159" s="13">
        <f t="shared" si="56"/>
        <v>0</v>
      </c>
      <c r="BC159" s="13">
        <f t="shared" si="56"/>
        <v>0</v>
      </c>
      <c r="BD159" s="13">
        <f t="shared" si="56"/>
        <v>0</v>
      </c>
      <c r="BE159" s="13">
        <f t="shared" si="56"/>
        <v>0</v>
      </c>
      <c r="BF159" s="13">
        <f t="shared" si="56"/>
        <v>29.349643736224774</v>
      </c>
      <c r="BG159" s="13" t="str">
        <f t="shared" si="56"/>
        <v/>
      </c>
      <c r="BH159" s="13">
        <f t="shared" si="56"/>
        <v>33.525932834049478</v>
      </c>
      <c r="BI159" s="13">
        <f t="shared" si="56"/>
        <v>5.6886874291798506</v>
      </c>
      <c r="BJ159" s="13">
        <f t="shared" si="56"/>
        <v>6.3951272048767827E-2</v>
      </c>
      <c r="BK159" s="13">
        <f t="shared" si="56"/>
        <v>0.20183261847364076</v>
      </c>
      <c r="BL159" s="13">
        <f t="shared" si="56"/>
        <v>0</v>
      </c>
      <c r="BM159" s="13">
        <f t="shared" si="56"/>
        <v>2.2188517215472991</v>
      </c>
      <c r="BN159" s="13">
        <f t="shared" si="56"/>
        <v>0</v>
      </c>
      <c r="BO159" s="13">
        <f t="shared" si="56"/>
        <v>-0.42531736161819378</v>
      </c>
      <c r="BP159" s="13" t="str">
        <f t="shared" si="56"/>
        <v/>
      </c>
      <c r="BQ159" s="13" t="str">
        <f t="shared" si="56"/>
        <v/>
      </c>
      <c r="BR159" s="13" t="str">
        <f t="shared" si="56"/>
        <v/>
      </c>
      <c r="BS159" s="13" t="str">
        <f t="shared" si="56"/>
        <v/>
      </c>
      <c r="BT159" s="13" t="str">
        <f t="shared" si="56"/>
        <v/>
      </c>
      <c r="BU159" s="13" t="str">
        <f t="shared" si="56"/>
        <v/>
      </c>
      <c r="BW159" s="474" t="str">
        <f t="shared" si="41"/>
        <v>2007 q1</v>
      </c>
      <c r="BX159" s="13">
        <f t="shared" si="57"/>
        <v>3.5185230251647992</v>
      </c>
      <c r="BY159" s="13">
        <f t="shared" si="57"/>
        <v>2.1655713824350276</v>
      </c>
      <c r="BZ159" s="13">
        <f t="shared" si="57"/>
        <v>2.1212959843710077</v>
      </c>
      <c r="CA159" s="13">
        <f t="shared" si="57"/>
        <v>2.557328797401115</v>
      </c>
      <c r="CB159" s="13">
        <f t="shared" si="57"/>
        <v>-0.95697351643840856</v>
      </c>
      <c r="CC159" s="13">
        <f t="shared" si="57"/>
        <v>9.5260239160945837</v>
      </c>
      <c r="CD159" s="13">
        <f t="shared" si="57"/>
        <v>1.5480337240960651</v>
      </c>
      <c r="CE159" s="13">
        <f t="shared" si="57"/>
        <v>4.2560342508125792</v>
      </c>
      <c r="CF159" s="13">
        <f t="shared" si="57"/>
        <v>2.4646786721029157</v>
      </c>
      <c r="CG159" s="13" t="str">
        <f t="shared" si="57"/>
        <v/>
      </c>
      <c r="CH159" s="13">
        <f t="shared" si="57"/>
        <v>7.261449693699884</v>
      </c>
      <c r="CI159" s="13">
        <f t="shared" si="57"/>
        <v>1.8306067755264888</v>
      </c>
      <c r="CJ159" s="13">
        <f t="shared" si="57"/>
        <v>11.863373985727677</v>
      </c>
      <c r="CK159" s="13">
        <f t="shared" si="57"/>
        <v>0.45697069642742782</v>
      </c>
      <c r="CL159" s="13">
        <f t="shared" si="57"/>
        <v>0.47223395280899805</v>
      </c>
      <c r="CM159" s="13">
        <f t="shared" si="57"/>
        <v>0.3596525150926011</v>
      </c>
      <c r="CN159" s="13">
        <f t="shared" si="57"/>
        <v>5.2966579182292195</v>
      </c>
      <c r="CO159" s="13">
        <f t="shared" si="57"/>
        <v>5.2966579182292195</v>
      </c>
      <c r="CP159" s="13" t="str">
        <f t="shared" si="57"/>
        <v/>
      </c>
      <c r="CQ159" s="13">
        <f t="shared" si="57"/>
        <v>12.903891813904123</v>
      </c>
      <c r="CR159" s="13">
        <f t="shared" si="57"/>
        <v>12.903891813904123</v>
      </c>
      <c r="CS159" s="13" t="str">
        <f t="shared" si="57"/>
        <v/>
      </c>
      <c r="CT159" s="13" t="str">
        <f t="shared" si="57"/>
        <v/>
      </c>
      <c r="CU159" s="13">
        <f t="shared" si="57"/>
        <v>6.9174733812446432</v>
      </c>
      <c r="CV159" s="13">
        <f t="shared" si="57"/>
        <v>3.1913647005534118</v>
      </c>
      <c r="CW159" s="13">
        <f t="shared" si="57"/>
        <v>5.6788373084450727</v>
      </c>
      <c r="CX159" s="13" t="str">
        <f t="shared" si="57"/>
        <v/>
      </c>
      <c r="CY159" s="13">
        <f t="shared" si="57"/>
        <v>-3.6676599341328608</v>
      </c>
      <c r="CZ159" s="13">
        <f t="shared" si="57"/>
        <v>9.8745603578633592</v>
      </c>
      <c r="DA159" s="13">
        <f t="shared" si="57"/>
        <v>1.6003940827058472</v>
      </c>
      <c r="DB159" s="13">
        <f t="shared" si="57"/>
        <v>1.2293489919737999</v>
      </c>
      <c r="DC159" s="13">
        <f t="shared" si="57"/>
        <v>-0.30416596430485887</v>
      </c>
      <c r="DD159" s="13">
        <f t="shared" si="57"/>
        <v>5.3843420679044574</v>
      </c>
      <c r="DE159" s="13">
        <f t="shared" si="57"/>
        <v>1.0594537467894183</v>
      </c>
      <c r="DF159" s="13">
        <f t="shared" si="57"/>
        <v>5.3240615039102934</v>
      </c>
    </row>
    <row r="160" spans="1:110" x14ac:dyDescent="0.2">
      <c r="A160" s="474" t="str">
        <f t="shared" si="39"/>
        <v>2007 q2</v>
      </c>
      <c r="B160" s="13">
        <f t="shared" si="45"/>
        <v>3.1162136493449788</v>
      </c>
      <c r="C160" s="13">
        <f t="shared" si="58"/>
        <v>1.9559902335310353</v>
      </c>
      <c r="D160" s="13">
        <f t="shared" si="58"/>
        <v>1.2712161310443948</v>
      </c>
      <c r="E160" s="13">
        <f t="shared" si="58"/>
        <v>-1.2502145166080392</v>
      </c>
      <c r="F160" s="13">
        <f t="shared" si="58"/>
        <v>4.4090139483905944</v>
      </c>
      <c r="G160" s="13">
        <f t="shared" si="58"/>
        <v>4.4228916552461639</v>
      </c>
      <c r="H160" s="13">
        <f t="shared" si="58"/>
        <v>1.1192880471484923</v>
      </c>
      <c r="I160" s="13">
        <f t="shared" si="58"/>
        <v>2.2011995447166255</v>
      </c>
      <c r="J160" s="13">
        <f t="shared" si="58"/>
        <v>3.5467107286346167</v>
      </c>
      <c r="K160" s="13">
        <f t="shared" si="58"/>
        <v>3.3802499918142548</v>
      </c>
      <c r="L160" s="13">
        <f t="shared" si="58"/>
        <v>4.1946729555900619</v>
      </c>
      <c r="M160" s="13">
        <f t="shared" si="58"/>
        <v>1.8655996909367589</v>
      </c>
      <c r="N160" s="13">
        <f t="shared" si="58"/>
        <v>5.9007405379327027</v>
      </c>
      <c r="O160" s="13">
        <f t="shared" si="58"/>
        <v>1.0409424782300114</v>
      </c>
      <c r="P160" s="13">
        <f t="shared" si="58"/>
        <v>0.87593837464350344</v>
      </c>
      <c r="Q160" s="13">
        <f t="shared" si="58"/>
        <v>1.4017916830109334</v>
      </c>
      <c r="R160" s="13">
        <f t="shared" si="58"/>
        <v>1.9269213403031227</v>
      </c>
      <c r="S160" s="13">
        <f t="shared" si="58"/>
        <v>2.8233964473020956</v>
      </c>
      <c r="T160" s="13">
        <f t="shared" si="58"/>
        <v>0</v>
      </c>
      <c r="U160" s="13">
        <f t="shared" si="58"/>
        <v>15.944127353671789</v>
      </c>
      <c r="V160" s="13">
        <f t="shared" si="58"/>
        <v>9.5844454821661031</v>
      </c>
      <c r="W160" s="13">
        <f t="shared" si="58"/>
        <v>19.525031838620045</v>
      </c>
      <c r="X160" s="13">
        <f t="shared" si="58"/>
        <v>0</v>
      </c>
      <c r="Y160" s="13">
        <f t="shared" si="58"/>
        <v>1.8756066937905658</v>
      </c>
      <c r="Z160" s="13">
        <f t="shared" si="58"/>
        <v>-0.12865346088720697</v>
      </c>
      <c r="AA160" s="13">
        <f t="shared" si="58"/>
        <v>1.0294845265035768</v>
      </c>
      <c r="AB160" s="13">
        <f t="shared" si="58"/>
        <v>2.2188517215473214</v>
      </c>
      <c r="AC160" s="13">
        <f t="shared" si="58"/>
        <v>-1.5088791832295945</v>
      </c>
      <c r="AD160" s="13">
        <f t="shared" si="58"/>
        <v>3.0859553038304677</v>
      </c>
      <c r="AE160" s="13">
        <f t="shared" si="58"/>
        <v>2.5617336523953149E-2</v>
      </c>
      <c r="AF160" s="13">
        <f t="shared" si="58"/>
        <v>-0.57924798214139539</v>
      </c>
      <c r="AG160" s="13">
        <f t="shared" si="58"/>
        <v>1.3625138689213223</v>
      </c>
      <c r="AH160" s="13">
        <f t="shared" si="58"/>
        <v>-0.87446858658534188</v>
      </c>
      <c r="AI160" s="13">
        <f t="shared" si="58"/>
        <v>1.2727415046136725</v>
      </c>
      <c r="AJ160" s="13">
        <f t="shared" si="58"/>
        <v>0.61190530395083265</v>
      </c>
      <c r="AL160" s="474" t="str">
        <f t="shared" si="40"/>
        <v>2007 q2</v>
      </c>
      <c r="AM160" s="13">
        <f t="shared" si="56"/>
        <v>5.6718964184264697</v>
      </c>
      <c r="AN160" s="13">
        <f t="shared" si="56"/>
        <v>5.1344809179236117</v>
      </c>
      <c r="AO160" s="13">
        <f t="shared" si="56"/>
        <v>3.2246858681766133</v>
      </c>
      <c r="AP160" s="13" t="str">
        <f t="shared" si="56"/>
        <v/>
      </c>
      <c r="AQ160" s="13">
        <f t="shared" si="56"/>
        <v>7.7345628623998408</v>
      </c>
      <c r="AR160" s="13">
        <f t="shared" si="56"/>
        <v>0.43591668076601309</v>
      </c>
      <c r="AS160" s="13" t="str">
        <f t="shared" si="56"/>
        <v/>
      </c>
      <c r="AT160" s="13" t="str">
        <f t="shared" si="56"/>
        <v/>
      </c>
      <c r="AU160" s="13" t="str">
        <f t="shared" si="56"/>
        <v/>
      </c>
      <c r="AV160" s="13">
        <f t="shared" si="56"/>
        <v>3.3802499918142548</v>
      </c>
      <c r="AW160" s="13">
        <f t="shared" si="56"/>
        <v>-17.415544823328744</v>
      </c>
      <c r="AX160" s="13">
        <f t="shared" si="56"/>
        <v>0</v>
      </c>
      <c r="AY160" s="13">
        <f t="shared" si="56"/>
        <v>-42.780506922294279</v>
      </c>
      <c r="AZ160" s="13">
        <f t="shared" si="56"/>
        <v>0</v>
      </c>
      <c r="BA160" s="13" t="str">
        <f t="shared" si="56"/>
        <v/>
      </c>
      <c r="BB160" s="13">
        <f t="shared" si="56"/>
        <v>0</v>
      </c>
      <c r="BC160" s="13">
        <f t="shared" si="56"/>
        <v>0</v>
      </c>
      <c r="BD160" s="13">
        <f t="shared" si="56"/>
        <v>0</v>
      </c>
      <c r="BE160" s="13">
        <f t="shared" si="56"/>
        <v>0</v>
      </c>
      <c r="BF160" s="13">
        <f t="shared" si="56"/>
        <v>17.646619616448135</v>
      </c>
      <c r="BG160" s="13" t="str">
        <f t="shared" si="56"/>
        <v/>
      </c>
      <c r="BH160" s="13">
        <f t="shared" si="56"/>
        <v>19.525031838620045</v>
      </c>
      <c r="BI160" s="13">
        <f t="shared" si="56"/>
        <v>0</v>
      </c>
      <c r="BJ160" s="13">
        <f t="shared" si="56"/>
        <v>2.5303637412532609E-2</v>
      </c>
      <c r="BK160" s="13">
        <f t="shared" si="56"/>
        <v>0.21312622724489749</v>
      </c>
      <c r="BL160" s="13">
        <f t="shared" si="56"/>
        <v>0</v>
      </c>
      <c r="BM160" s="13">
        <f t="shared" si="56"/>
        <v>2.2188517215472991</v>
      </c>
      <c r="BN160" s="13">
        <f t="shared" si="56"/>
        <v>0</v>
      </c>
      <c r="BO160" s="13">
        <f t="shared" si="56"/>
        <v>-0.6029997088097705</v>
      </c>
      <c r="BP160" s="13" t="str">
        <f t="shared" si="56"/>
        <v/>
      </c>
      <c r="BQ160" s="13" t="str">
        <f t="shared" si="56"/>
        <v/>
      </c>
      <c r="BR160" s="13" t="str">
        <f t="shared" si="56"/>
        <v/>
      </c>
      <c r="BS160" s="13" t="str">
        <f t="shared" si="56"/>
        <v/>
      </c>
      <c r="BT160" s="13" t="str">
        <f t="shared" si="56"/>
        <v/>
      </c>
      <c r="BU160" s="13" t="str">
        <f t="shared" si="56"/>
        <v/>
      </c>
      <c r="BW160" s="474" t="str">
        <f t="shared" si="41"/>
        <v>2007 q2</v>
      </c>
      <c r="BX160" s="13">
        <f t="shared" si="57"/>
        <v>2.0667412302530774</v>
      </c>
      <c r="BY160" s="13">
        <f t="shared" si="57"/>
        <v>1.1300176270224949</v>
      </c>
      <c r="BZ160" s="13">
        <f t="shared" si="57"/>
        <v>0.21620080896698202</v>
      </c>
      <c r="CA160" s="13">
        <f t="shared" si="57"/>
        <v>-1.2502145166080503</v>
      </c>
      <c r="CB160" s="13">
        <f t="shared" si="57"/>
        <v>1.7970147576602535</v>
      </c>
      <c r="CC160" s="13">
        <f t="shared" si="57"/>
        <v>7.1329307553503751</v>
      </c>
      <c r="CD160" s="13">
        <f t="shared" si="57"/>
        <v>1.1192880471484701</v>
      </c>
      <c r="CE160" s="13">
        <f t="shared" si="57"/>
        <v>2.2011995447166477</v>
      </c>
      <c r="CF160" s="13">
        <f t="shared" si="57"/>
        <v>3.5467107286346167</v>
      </c>
      <c r="CG160" s="13" t="str">
        <f t="shared" si="57"/>
        <v/>
      </c>
      <c r="CH160" s="13">
        <f t="shared" si="57"/>
        <v>6.1008304636517074</v>
      </c>
      <c r="CI160" s="13">
        <f t="shared" si="57"/>
        <v>2.0924043126327119</v>
      </c>
      <c r="CJ160" s="13">
        <f t="shared" si="57"/>
        <v>9.4176158622424122</v>
      </c>
      <c r="CK160" s="13">
        <f t="shared" si="57"/>
        <v>1.0823911074552717</v>
      </c>
      <c r="CL160" s="13">
        <f t="shared" si="57"/>
        <v>0.87593837464350344</v>
      </c>
      <c r="CM160" s="13">
        <f t="shared" si="57"/>
        <v>1.604233182632897</v>
      </c>
      <c r="CN160" s="13">
        <f t="shared" si="57"/>
        <v>4.2653823722315298</v>
      </c>
      <c r="CO160" s="13">
        <f t="shared" si="57"/>
        <v>4.2653823722315298</v>
      </c>
      <c r="CP160" s="13" t="str">
        <f t="shared" si="57"/>
        <v/>
      </c>
      <c r="CQ160" s="13">
        <f t="shared" si="57"/>
        <v>9.5844454821661031</v>
      </c>
      <c r="CR160" s="13">
        <f t="shared" si="57"/>
        <v>9.5844454821661031</v>
      </c>
      <c r="CS160" s="13" t="str">
        <f t="shared" si="57"/>
        <v/>
      </c>
      <c r="CT160" s="13" t="str">
        <f t="shared" si="57"/>
        <v/>
      </c>
      <c r="CU160" s="13">
        <f t="shared" si="57"/>
        <v>4.1125556432650923</v>
      </c>
      <c r="CV160" s="13">
        <f t="shared" si="57"/>
        <v>-0.48931121897947127</v>
      </c>
      <c r="CW160" s="13">
        <f t="shared" si="57"/>
        <v>5.4284408608864521</v>
      </c>
      <c r="CX160" s="13" t="str">
        <f t="shared" si="57"/>
        <v/>
      </c>
      <c r="CY160" s="13">
        <f t="shared" si="57"/>
        <v>-3.5967751176116058</v>
      </c>
      <c r="CZ160" s="13">
        <f t="shared" si="57"/>
        <v>6.3619143373917719</v>
      </c>
      <c r="DA160" s="13">
        <f t="shared" si="57"/>
        <v>2.5617336523953149E-2</v>
      </c>
      <c r="DB160" s="13">
        <f t="shared" si="57"/>
        <v>-0.57924798214139539</v>
      </c>
      <c r="DC160" s="13">
        <f t="shared" si="57"/>
        <v>1.3625138689213223</v>
      </c>
      <c r="DD160" s="13">
        <f t="shared" si="57"/>
        <v>-0.87446858658530857</v>
      </c>
      <c r="DE160" s="13">
        <f t="shared" si="57"/>
        <v>1.2727415046136503</v>
      </c>
      <c r="DF160" s="13">
        <f t="shared" si="57"/>
        <v>0.61190530395083265</v>
      </c>
    </row>
    <row r="161" spans="1:110" x14ac:dyDescent="0.2">
      <c r="A161" s="474" t="str">
        <f t="shared" si="39"/>
        <v>2007 q3</v>
      </c>
      <c r="B161" s="13">
        <f t="shared" si="45"/>
        <v>2.3667316753536838</v>
      </c>
      <c r="C161" s="13">
        <f t="shared" si="58"/>
        <v>1.5408779219157731</v>
      </c>
      <c r="D161" s="13">
        <f t="shared" si="58"/>
        <v>0.51885849528032768</v>
      </c>
      <c r="E161" s="13">
        <f t="shared" si="58"/>
        <v>0.3899723439295899</v>
      </c>
      <c r="F161" s="13">
        <f t="shared" si="58"/>
        <v>3.3660466890671037</v>
      </c>
      <c r="G161" s="13">
        <f t="shared" si="58"/>
        <v>3.4597414750912048</v>
      </c>
      <c r="H161" s="13">
        <f t="shared" si="58"/>
        <v>0.26566963409546673</v>
      </c>
      <c r="I161" s="13">
        <f t="shared" si="58"/>
        <v>2.2273827063959084</v>
      </c>
      <c r="J161" s="13">
        <f t="shared" si="58"/>
        <v>1.7151428707461447</v>
      </c>
      <c r="K161" s="13">
        <f t="shared" si="58"/>
        <v>3.1150525327829248</v>
      </c>
      <c r="L161" s="13">
        <f t="shared" si="58"/>
        <v>-0.62754615920703749</v>
      </c>
      <c r="M161" s="13">
        <f t="shared" si="58"/>
        <v>1.2634576299445532</v>
      </c>
      <c r="N161" s="13">
        <f t="shared" si="58"/>
        <v>-2.2713398329800127</v>
      </c>
      <c r="O161" s="13">
        <f t="shared" si="58"/>
        <v>1.3895704812791232</v>
      </c>
      <c r="P161" s="13">
        <f t="shared" si="58"/>
        <v>1.2689358018714847</v>
      </c>
      <c r="Q161" s="13">
        <f t="shared" si="58"/>
        <v>1.66784617626905</v>
      </c>
      <c r="R161" s="13">
        <f t="shared" si="58"/>
        <v>1.2720462508045705</v>
      </c>
      <c r="S161" s="13">
        <f t="shared" si="58"/>
        <v>1.8482246963184013</v>
      </c>
      <c r="T161" s="13">
        <f t="shared" si="58"/>
        <v>0</v>
      </c>
      <c r="U161" s="13">
        <f t="shared" si="58"/>
        <v>10.344944366023533</v>
      </c>
      <c r="V161" s="13">
        <f t="shared" si="58"/>
        <v>7.8547740454987913</v>
      </c>
      <c r="W161" s="13">
        <f t="shared" si="58"/>
        <v>12.05104547029261</v>
      </c>
      <c r="X161" s="13">
        <f t="shared" si="58"/>
        <v>0</v>
      </c>
      <c r="Y161" s="13">
        <f t="shared" si="58"/>
        <v>2.7955368170501371</v>
      </c>
      <c r="Z161" s="13">
        <f t="shared" si="58"/>
        <v>0.71427646890431795</v>
      </c>
      <c r="AA161" s="13">
        <f t="shared" si="58"/>
        <v>0.80023808325826451</v>
      </c>
      <c r="AB161" s="13">
        <f t="shared" si="58"/>
        <v>1.09725265604943</v>
      </c>
      <c r="AC161" s="13">
        <f t="shared" si="58"/>
        <v>-0.46042613870193039</v>
      </c>
      <c r="AD161" s="13">
        <f t="shared" si="58"/>
        <v>4.2965643248519481</v>
      </c>
      <c r="AE161" s="13">
        <f t="shared" si="58"/>
        <v>0.53070914919828294</v>
      </c>
      <c r="AF161" s="13">
        <f t="shared" si="58"/>
        <v>-0.13455651102394217</v>
      </c>
      <c r="AG161" s="13">
        <f t="shared" si="58"/>
        <v>1.3625138689213223</v>
      </c>
      <c r="AH161" s="13">
        <f t="shared" si="58"/>
        <v>-0.76996590968333445</v>
      </c>
      <c r="AI161" s="13">
        <f t="shared" si="58"/>
        <v>1.7736015364999247</v>
      </c>
      <c r="AJ161" s="13">
        <f t="shared" si="58"/>
        <v>1.7269931191249199</v>
      </c>
      <c r="AL161" s="474" t="str">
        <f t="shared" si="40"/>
        <v>2007 q3</v>
      </c>
      <c r="AM161" s="13">
        <f t="shared" si="56"/>
        <v>4.1640096454320208</v>
      </c>
      <c r="AN161" s="13">
        <f t="shared" si="56"/>
        <v>4.0359208915419442</v>
      </c>
      <c r="AO161" s="13">
        <f t="shared" si="56"/>
        <v>1.7356874999185923</v>
      </c>
      <c r="AP161" s="13" t="str">
        <f t="shared" si="56"/>
        <v/>
      </c>
      <c r="AQ161" s="13">
        <f t="shared" si="56"/>
        <v>6.6645952959471844</v>
      </c>
      <c r="AR161" s="13">
        <f t="shared" si="56"/>
        <v>-0.42452784443518521</v>
      </c>
      <c r="AS161" s="13" t="str">
        <f t="shared" si="56"/>
        <v/>
      </c>
      <c r="AT161" s="13" t="str">
        <f t="shared" si="56"/>
        <v/>
      </c>
      <c r="AU161" s="13" t="str">
        <f t="shared" si="56"/>
        <v/>
      </c>
      <c r="AV161" s="13">
        <f t="shared" si="56"/>
        <v>3.115052532782947</v>
      </c>
      <c r="AW161" s="13">
        <f t="shared" ref="AW161:BU161" si="59">IF(AW45&gt;0,(AW49/AW45-1)*100,"")</f>
        <v>-15.326255297245128</v>
      </c>
      <c r="AX161" s="13">
        <f t="shared" si="59"/>
        <v>0</v>
      </c>
      <c r="AY161" s="13">
        <f t="shared" si="59"/>
        <v>-39.898559170908221</v>
      </c>
      <c r="AZ161" s="13">
        <f t="shared" si="59"/>
        <v>0</v>
      </c>
      <c r="BA161" s="13" t="str">
        <f t="shared" si="59"/>
        <v/>
      </c>
      <c r="BB161" s="13">
        <f t="shared" si="59"/>
        <v>0</v>
      </c>
      <c r="BC161" s="13">
        <f t="shared" si="59"/>
        <v>0</v>
      </c>
      <c r="BD161" s="13">
        <f t="shared" si="59"/>
        <v>0</v>
      </c>
      <c r="BE161" s="13">
        <f t="shared" si="59"/>
        <v>0</v>
      </c>
      <c r="BF161" s="13">
        <f t="shared" si="59"/>
        <v>10.756074999737542</v>
      </c>
      <c r="BG161" s="13" t="str">
        <f t="shared" si="59"/>
        <v/>
      </c>
      <c r="BH161" s="13">
        <f t="shared" si="59"/>
        <v>12.05104547029261</v>
      </c>
      <c r="BI161" s="13">
        <f t="shared" si="59"/>
        <v>0</v>
      </c>
      <c r="BJ161" s="13">
        <f t="shared" si="59"/>
        <v>0.68514280474178957</v>
      </c>
      <c r="BK161" s="13">
        <f t="shared" si="59"/>
        <v>1.3256411429488635</v>
      </c>
      <c r="BL161" s="13">
        <f t="shared" si="59"/>
        <v>-0.26525631210813083</v>
      </c>
      <c r="BM161" s="13">
        <f t="shared" si="59"/>
        <v>1.09725265604943</v>
      </c>
      <c r="BN161" s="13">
        <f t="shared" si="59"/>
        <v>0</v>
      </c>
      <c r="BO161" s="13">
        <f t="shared" si="59"/>
        <v>0.95686730871842318</v>
      </c>
      <c r="BP161" s="13" t="str">
        <f t="shared" si="59"/>
        <v/>
      </c>
      <c r="BQ161" s="13" t="str">
        <f t="shared" si="59"/>
        <v/>
      </c>
      <c r="BR161" s="13" t="str">
        <f t="shared" si="59"/>
        <v/>
      </c>
      <c r="BS161" s="13" t="str">
        <f t="shared" si="59"/>
        <v/>
      </c>
      <c r="BT161" s="13" t="str">
        <f t="shared" si="59"/>
        <v/>
      </c>
      <c r="BU161" s="13" t="str">
        <f t="shared" si="59"/>
        <v/>
      </c>
      <c r="BW161" s="474" t="str">
        <f t="shared" si="41"/>
        <v>2007 q3</v>
      </c>
      <c r="BX161" s="13">
        <f t="shared" si="57"/>
        <v>1.635249481184986</v>
      </c>
      <c r="BY161" s="13">
        <f t="shared" si="57"/>
        <v>0.8750088489886565</v>
      </c>
      <c r="BZ161" s="13">
        <f t="shared" si="57"/>
        <v>-0.16483856304310152</v>
      </c>
      <c r="CA161" s="13">
        <f t="shared" si="57"/>
        <v>0.3899723439295899</v>
      </c>
      <c r="CB161" s="13">
        <f t="shared" si="57"/>
        <v>0.55448406123119742</v>
      </c>
      <c r="CC161" s="13">
        <f t="shared" si="57"/>
        <v>6.1117180279260941</v>
      </c>
      <c r="CD161" s="13">
        <f t="shared" si="57"/>
        <v>0.26566963409546673</v>
      </c>
      <c r="CE161" s="13">
        <f t="shared" si="57"/>
        <v>2.2273827063959084</v>
      </c>
      <c r="CF161" s="13">
        <f t="shared" si="57"/>
        <v>1.7151428707461225</v>
      </c>
      <c r="CG161" s="13" t="str">
        <f t="shared" si="57"/>
        <v/>
      </c>
      <c r="CH161" s="13">
        <f t="shared" ref="CH161:DF161" si="60">IF(CH45&gt;0,(CH49/CH45-1)*100,"")</f>
        <v>0.48341963488056638</v>
      </c>
      <c r="CI161" s="13">
        <f t="shared" si="60"/>
        <v>1.4160234001579841</v>
      </c>
      <c r="CJ161" s="13">
        <f t="shared" si="60"/>
        <v>-0.28382546145090393</v>
      </c>
      <c r="CK161" s="13">
        <f t="shared" si="60"/>
        <v>1.4446986706296849</v>
      </c>
      <c r="CL161" s="13">
        <f t="shared" si="60"/>
        <v>1.2689358018714847</v>
      </c>
      <c r="CM161" s="13">
        <f t="shared" si="60"/>
        <v>1.9033916898674841</v>
      </c>
      <c r="CN161" s="13">
        <f t="shared" si="60"/>
        <v>2.7978800009391014</v>
      </c>
      <c r="CO161" s="13">
        <f t="shared" si="60"/>
        <v>2.7978800009391014</v>
      </c>
      <c r="CP161" s="13" t="str">
        <f t="shared" si="60"/>
        <v/>
      </c>
      <c r="CQ161" s="13">
        <f t="shared" si="60"/>
        <v>7.8547740454988135</v>
      </c>
      <c r="CR161" s="13">
        <f t="shared" si="60"/>
        <v>7.8547740454988135</v>
      </c>
      <c r="CS161" s="13" t="str">
        <f t="shared" si="60"/>
        <v/>
      </c>
      <c r="CT161" s="13" t="str">
        <f t="shared" si="60"/>
        <v/>
      </c>
      <c r="CU161" s="13">
        <f t="shared" si="60"/>
        <v>5.3091126188693938</v>
      </c>
      <c r="CV161" s="13">
        <f t="shared" si="60"/>
        <v>0.14083932995103687</v>
      </c>
      <c r="CW161" s="13">
        <f t="shared" si="60"/>
        <v>5.4307078163405409</v>
      </c>
      <c r="CX161" s="13" t="str">
        <f t="shared" si="60"/>
        <v/>
      </c>
      <c r="CY161" s="13">
        <f t="shared" si="60"/>
        <v>-1.4453412242862118</v>
      </c>
      <c r="CZ161" s="13">
        <f t="shared" si="60"/>
        <v>7.1341755146519414</v>
      </c>
      <c r="DA161" s="13">
        <f t="shared" si="60"/>
        <v>0.53070914919828294</v>
      </c>
      <c r="DB161" s="13">
        <f t="shared" si="60"/>
        <v>-0.13455651102390886</v>
      </c>
      <c r="DC161" s="13">
        <f t="shared" si="60"/>
        <v>1.3625138689213223</v>
      </c>
      <c r="DD161" s="13">
        <f t="shared" si="60"/>
        <v>-0.76996590968335665</v>
      </c>
      <c r="DE161" s="13">
        <f t="shared" si="60"/>
        <v>1.7736015364999247</v>
      </c>
      <c r="DF161" s="13">
        <f t="shared" si="60"/>
        <v>1.7269931191249421</v>
      </c>
    </row>
    <row r="162" spans="1:110" x14ac:dyDescent="0.2">
      <c r="A162" s="474" t="str">
        <f t="shared" si="39"/>
        <v>2007 q4</v>
      </c>
      <c r="B162" s="13">
        <f t="shared" si="45"/>
        <v>3.5092819040186018</v>
      </c>
      <c r="C162" s="13">
        <f t="shared" si="58"/>
        <v>2.5582100735119129</v>
      </c>
      <c r="D162" s="13">
        <f t="shared" si="58"/>
        <v>1.2324738578096017</v>
      </c>
      <c r="E162" s="13">
        <f t="shared" si="58"/>
        <v>2.9644835678062975</v>
      </c>
      <c r="F162" s="13">
        <f t="shared" si="58"/>
        <v>1.6866054992361601</v>
      </c>
      <c r="G162" s="13">
        <f t="shared" si="58"/>
        <v>2.373062152646721</v>
      </c>
      <c r="H162" s="13">
        <f t="shared" si="58"/>
        <v>5.8933915827192429</v>
      </c>
      <c r="I162" s="13">
        <f t="shared" si="58"/>
        <v>3.149372751598678</v>
      </c>
      <c r="J162" s="13">
        <f t="shared" si="58"/>
        <v>3.5351185051887724</v>
      </c>
      <c r="K162" s="13">
        <f t="shared" si="58"/>
        <v>1.1106596429864446</v>
      </c>
      <c r="L162" s="13">
        <f t="shared" si="58"/>
        <v>-0.1929891027536601</v>
      </c>
      <c r="M162" s="13">
        <f t="shared" si="58"/>
        <v>1.3854857021664335</v>
      </c>
      <c r="N162" s="13">
        <f t="shared" si="58"/>
        <v>-1.520415984052581</v>
      </c>
      <c r="O162" s="13">
        <f t="shared" si="58"/>
        <v>1.951663263899106</v>
      </c>
      <c r="P162" s="13">
        <f t="shared" si="58"/>
        <v>2.2803097886515467</v>
      </c>
      <c r="Q162" s="13">
        <f t="shared" si="58"/>
        <v>1.2684944205569204</v>
      </c>
      <c r="R162" s="13">
        <f t="shared" si="58"/>
        <v>1.2606983442959185</v>
      </c>
      <c r="S162" s="13">
        <f t="shared" si="58"/>
        <v>1.8121237791699052</v>
      </c>
      <c r="T162" s="13">
        <f t="shared" si="58"/>
        <v>0</v>
      </c>
      <c r="U162" s="13">
        <f t="shared" si="58"/>
        <v>12.334654434503832</v>
      </c>
      <c r="V162" s="13">
        <f t="shared" si="58"/>
        <v>4.8386387239297335</v>
      </c>
      <c r="W162" s="13">
        <f t="shared" si="58"/>
        <v>18.904629789786199</v>
      </c>
      <c r="X162" s="13">
        <f t="shared" si="58"/>
        <v>0</v>
      </c>
      <c r="Y162" s="13">
        <f t="shared" si="58"/>
        <v>5.9043940004933626</v>
      </c>
      <c r="Z162" s="13">
        <f t="shared" si="58"/>
        <v>1.1608690018946044</v>
      </c>
      <c r="AA162" s="13">
        <f t="shared" si="58"/>
        <v>-0.28500178995467529</v>
      </c>
      <c r="AB162" s="13">
        <f t="shared" si="58"/>
        <v>0.54267184677236902</v>
      </c>
      <c r="AC162" s="13">
        <f t="shared" si="58"/>
        <v>-1.0888578670405491</v>
      </c>
      <c r="AD162" s="13">
        <f t="shared" si="58"/>
        <v>9.6989268983854959</v>
      </c>
      <c r="AE162" s="13">
        <f t="shared" si="58"/>
        <v>0.56248602649997537</v>
      </c>
      <c r="AF162" s="13">
        <f t="shared" si="58"/>
        <v>0.25264466028622756</v>
      </c>
      <c r="AG162" s="13">
        <f t="shared" si="58"/>
        <v>-0.37168252969878024</v>
      </c>
      <c r="AH162" s="13">
        <f t="shared" si="58"/>
        <v>2.8933635619045051</v>
      </c>
      <c r="AI162" s="13">
        <f t="shared" si="58"/>
        <v>1.3959184852136097</v>
      </c>
      <c r="AJ162" s="13">
        <f t="shared" si="58"/>
        <v>-0.27456259321059218</v>
      </c>
      <c r="AL162" s="474" t="str">
        <f t="shared" si="40"/>
        <v>2007 q4</v>
      </c>
      <c r="AM162" s="13">
        <f t="shared" ref="AM162:BU169" si="61">IF(AM46&gt;0,(AM50/AM46-1)*100,"")</f>
        <v>5.77738327834878</v>
      </c>
      <c r="AN162" s="13">
        <f t="shared" si="61"/>
        <v>2.5287092277517242</v>
      </c>
      <c r="AO162" s="13">
        <f t="shared" si="61"/>
        <v>1.1160932669851187</v>
      </c>
      <c r="AP162" s="13" t="str">
        <f t="shared" si="61"/>
        <v/>
      </c>
      <c r="AQ162" s="13">
        <f t="shared" si="61"/>
        <v>3.5944223001590503</v>
      </c>
      <c r="AR162" s="13">
        <f t="shared" si="61"/>
        <v>1.224659913778936</v>
      </c>
      <c r="AS162" s="13" t="str">
        <f t="shared" si="61"/>
        <v/>
      </c>
      <c r="AT162" s="13" t="str">
        <f t="shared" si="61"/>
        <v/>
      </c>
      <c r="AU162" s="13" t="str">
        <f t="shared" si="61"/>
        <v/>
      </c>
      <c r="AV162" s="13">
        <f t="shared" si="61"/>
        <v>1.1106596429864446</v>
      </c>
      <c r="AW162" s="13">
        <f t="shared" si="61"/>
        <v>-9.9194190527492569</v>
      </c>
      <c r="AX162" s="13">
        <f t="shared" si="61"/>
        <v>0</v>
      </c>
      <c r="AY162" s="13">
        <f t="shared" si="61"/>
        <v>-37.32311006930702</v>
      </c>
      <c r="AZ162" s="13">
        <f t="shared" si="61"/>
        <v>2.6745741476616791</v>
      </c>
      <c r="BA162" s="13" t="str">
        <f t="shared" si="61"/>
        <v/>
      </c>
      <c r="BB162" s="13">
        <f t="shared" si="61"/>
        <v>2.6745741476616791</v>
      </c>
      <c r="BC162" s="13">
        <f t="shared" si="61"/>
        <v>3.397282455352979E-12</v>
      </c>
      <c r="BD162" s="13">
        <f t="shared" si="61"/>
        <v>7.4829031859735551E-12</v>
      </c>
      <c r="BE162" s="13">
        <f t="shared" si="61"/>
        <v>0</v>
      </c>
      <c r="BF162" s="13">
        <f t="shared" si="61"/>
        <v>15.237225538674547</v>
      </c>
      <c r="BG162" s="13" t="str">
        <f t="shared" si="61"/>
        <v/>
      </c>
      <c r="BH162" s="13">
        <f t="shared" si="61"/>
        <v>18.904629789786199</v>
      </c>
      <c r="BI162" s="13">
        <f t="shared" si="61"/>
        <v>0</v>
      </c>
      <c r="BJ162" s="13">
        <f t="shared" si="61"/>
        <v>4.5198723206838487</v>
      </c>
      <c r="BK162" s="13">
        <f t="shared" si="61"/>
        <v>1.879284053771535</v>
      </c>
      <c r="BL162" s="13">
        <f t="shared" si="61"/>
        <v>-0.79021596306656505</v>
      </c>
      <c r="BM162" s="13">
        <f t="shared" si="61"/>
        <v>0.54267184677236902</v>
      </c>
      <c r="BN162" s="13">
        <f t="shared" si="61"/>
        <v>0</v>
      </c>
      <c r="BO162" s="13">
        <f t="shared" si="61"/>
        <v>7.8635384262069286</v>
      </c>
      <c r="BP162" s="13" t="str">
        <f t="shared" si="61"/>
        <v/>
      </c>
      <c r="BQ162" s="13" t="str">
        <f t="shared" si="61"/>
        <v/>
      </c>
      <c r="BR162" s="13" t="str">
        <f t="shared" si="61"/>
        <v/>
      </c>
      <c r="BS162" s="13" t="str">
        <f t="shared" si="61"/>
        <v/>
      </c>
      <c r="BT162" s="13" t="str">
        <f t="shared" si="61"/>
        <v/>
      </c>
      <c r="BU162" s="13" t="str">
        <f t="shared" si="61"/>
        <v/>
      </c>
      <c r="BW162" s="474" t="str">
        <f t="shared" si="41"/>
        <v>2007 q4</v>
      </c>
      <c r="BX162" s="13">
        <f t="shared" ref="BX162:DF169" si="62">IF(BX46&gt;0,(BX50/BX46-1)*100,"")</f>
        <v>2.8780351130384352</v>
      </c>
      <c r="BY162" s="13">
        <f t="shared" si="62"/>
        <v>3.0178217822318443</v>
      </c>
      <c r="BZ162" s="13">
        <f t="shared" si="62"/>
        <v>3.8632987376129968</v>
      </c>
      <c r="CA162" s="13">
        <f t="shared" si="62"/>
        <v>2.9644835678062753</v>
      </c>
      <c r="CB162" s="13">
        <f t="shared" si="62"/>
        <v>5.7391665901973532E-2</v>
      </c>
      <c r="CC162" s="13">
        <f t="shared" si="62"/>
        <v>3.344552092360642</v>
      </c>
      <c r="CD162" s="13">
        <f t="shared" si="62"/>
        <v>5.8933915827192651</v>
      </c>
      <c r="CE162" s="13">
        <f t="shared" si="62"/>
        <v>3.149372751598678</v>
      </c>
      <c r="CF162" s="13">
        <f t="shared" si="62"/>
        <v>3.5351185051887724</v>
      </c>
      <c r="CG162" s="13" t="str">
        <f t="shared" si="62"/>
        <v/>
      </c>
      <c r="CH162" s="13">
        <f t="shared" si="62"/>
        <v>0.49033464897965118</v>
      </c>
      <c r="CI162" s="13">
        <f t="shared" si="62"/>
        <v>1.5528089894022434</v>
      </c>
      <c r="CJ162" s="13">
        <f t="shared" si="62"/>
        <v>-0.34100547348686616</v>
      </c>
      <c r="CK162" s="13">
        <f t="shared" si="62"/>
        <v>1.9237335656772991</v>
      </c>
      <c r="CL162" s="13">
        <f t="shared" si="62"/>
        <v>2.2803097886515467</v>
      </c>
      <c r="CM162" s="13">
        <f t="shared" si="62"/>
        <v>1.0630036880624472</v>
      </c>
      <c r="CN162" s="13">
        <f t="shared" si="62"/>
        <v>2.7937011119011146</v>
      </c>
      <c r="CO162" s="13">
        <f t="shared" si="62"/>
        <v>2.7937011119011146</v>
      </c>
      <c r="CP162" s="13" t="str">
        <f t="shared" si="62"/>
        <v/>
      </c>
      <c r="CQ162" s="13">
        <f t="shared" si="62"/>
        <v>6.2705752930594327</v>
      </c>
      <c r="CR162" s="13">
        <f t="shared" si="62"/>
        <v>6.2705752930594327</v>
      </c>
      <c r="CS162" s="13" t="str">
        <f t="shared" si="62"/>
        <v/>
      </c>
      <c r="CT162" s="13" t="str">
        <f t="shared" si="62"/>
        <v/>
      </c>
      <c r="CU162" s="13">
        <f t="shared" si="62"/>
        <v>7.7986163056070312</v>
      </c>
      <c r="CV162" s="13">
        <f t="shared" si="62"/>
        <v>0.34132098349408668</v>
      </c>
      <c r="CW162" s="13">
        <f t="shared" si="62"/>
        <v>1.8795470385965185</v>
      </c>
      <c r="CX162" s="13" t="str">
        <f t="shared" si="62"/>
        <v/>
      </c>
      <c r="CY162" s="13">
        <f t="shared" si="62"/>
        <v>-2.8836439045439755</v>
      </c>
      <c r="CZ162" s="13">
        <f t="shared" si="62"/>
        <v>11.136308076545888</v>
      </c>
      <c r="DA162" s="13">
        <f t="shared" si="62"/>
        <v>0.58519066583055945</v>
      </c>
      <c r="DB162" s="13">
        <f t="shared" si="62"/>
        <v>0.25264466028622756</v>
      </c>
      <c r="DC162" s="13">
        <f t="shared" si="62"/>
        <v>-0.37168252969878024</v>
      </c>
      <c r="DD162" s="13">
        <f t="shared" si="62"/>
        <v>2.8933635619045051</v>
      </c>
      <c r="DE162" s="13">
        <f t="shared" si="62"/>
        <v>1.5045607218492352</v>
      </c>
      <c r="DF162" s="13">
        <f t="shared" si="62"/>
        <v>-0.27456259321059218</v>
      </c>
    </row>
    <row r="163" spans="1:110" x14ac:dyDescent="0.2">
      <c r="A163" s="474" t="str">
        <f t="shared" si="39"/>
        <v>2008 q1</v>
      </c>
      <c r="B163" s="13">
        <f t="shared" si="45"/>
        <v>4.3622032665375343</v>
      </c>
      <c r="C163" s="13">
        <f t="shared" si="58"/>
        <v>3.609269538842419</v>
      </c>
      <c r="D163" s="13">
        <f t="shared" si="58"/>
        <v>2.8366999315822428</v>
      </c>
      <c r="E163" s="13">
        <f t="shared" si="58"/>
        <v>2.1484475642376655</v>
      </c>
      <c r="F163" s="13">
        <f t="shared" si="58"/>
        <v>4.7248881134172915</v>
      </c>
      <c r="G163" s="13">
        <f t="shared" si="58"/>
        <v>1.7150121614862179</v>
      </c>
      <c r="H163" s="13">
        <f t="shared" si="58"/>
        <v>6.0347185790231794</v>
      </c>
      <c r="I163" s="13">
        <f t="shared" si="58"/>
        <v>2.8786990718053351</v>
      </c>
      <c r="J163" s="13">
        <f t="shared" si="58"/>
        <v>5.1612209631385575</v>
      </c>
      <c r="K163" s="13">
        <f t="shared" si="58"/>
        <v>0.3093141096377483</v>
      </c>
      <c r="L163" s="13">
        <f t="shared" si="58"/>
        <v>0.94366710749720362</v>
      </c>
      <c r="M163" s="13">
        <f t="shared" si="58"/>
        <v>2.4776839244945226</v>
      </c>
      <c r="N163" s="13">
        <f t="shared" si="58"/>
        <v>-0.31100812619503371</v>
      </c>
      <c r="O163" s="13">
        <f t="shared" si="58"/>
        <v>2.5102418116138114</v>
      </c>
      <c r="P163" s="13">
        <f t="shared" si="58"/>
        <v>2.7363939305946161</v>
      </c>
      <c r="Q163" s="13">
        <f t="shared" si="58"/>
        <v>2.0273571849896754</v>
      </c>
      <c r="R163" s="13">
        <f t="shared" si="58"/>
        <v>1.9112387931697894</v>
      </c>
      <c r="S163" s="13">
        <f t="shared" si="58"/>
        <v>2.7638890476045175</v>
      </c>
      <c r="T163" s="13">
        <f t="shared" si="58"/>
        <v>0</v>
      </c>
      <c r="U163" s="13">
        <f t="shared" si="58"/>
        <v>14.089273275435499</v>
      </c>
      <c r="V163" s="13">
        <f t="shared" si="58"/>
        <v>10.819051029483685</v>
      </c>
      <c r="W163" s="13">
        <f t="shared" si="58"/>
        <v>20.611472878085092</v>
      </c>
      <c r="X163" s="13">
        <f t="shared" si="58"/>
        <v>0</v>
      </c>
      <c r="Y163" s="13">
        <f t="shared" si="58"/>
        <v>6.1109320646616672</v>
      </c>
      <c r="Z163" s="13">
        <f t="shared" si="58"/>
        <v>1.2393644602285647</v>
      </c>
      <c r="AA163" s="13">
        <f t="shared" si="58"/>
        <v>-0.55824146858739487</v>
      </c>
      <c r="AB163" s="13">
        <f t="shared" si="58"/>
        <v>0.54267184677236902</v>
      </c>
      <c r="AC163" s="13">
        <f t="shared" si="58"/>
        <v>0.14916882281996724</v>
      </c>
      <c r="AD163" s="13">
        <f t="shared" si="58"/>
        <v>9.8649661074377661</v>
      </c>
      <c r="AE163" s="13">
        <f t="shared" si="58"/>
        <v>1.0094024268078261</v>
      </c>
      <c r="AF163" s="13">
        <f t="shared" si="58"/>
        <v>0.66184140629570454</v>
      </c>
      <c r="AG163" s="13">
        <f t="shared" si="58"/>
        <v>-1.3497814719731993</v>
      </c>
      <c r="AH163" s="13">
        <f t="shared" si="58"/>
        <v>1.0023450382828258</v>
      </c>
      <c r="AI163" s="13">
        <f t="shared" si="58"/>
        <v>2.7343859858057096</v>
      </c>
      <c r="AJ163" s="13">
        <f t="shared" si="58"/>
        <v>-1.1995697736925548</v>
      </c>
      <c r="AL163" s="474" t="str">
        <f t="shared" si="40"/>
        <v>2008 q1</v>
      </c>
      <c r="AM163" s="13">
        <f t="shared" si="61"/>
        <v>6.5744890069354911</v>
      </c>
      <c r="AN163" s="13">
        <f t="shared" si="61"/>
        <v>4.1771396233352132</v>
      </c>
      <c r="AO163" s="13">
        <f t="shared" si="61"/>
        <v>1.6817679962900067</v>
      </c>
      <c r="AP163" s="13" t="str">
        <f t="shared" si="61"/>
        <v/>
      </c>
      <c r="AQ163" s="13">
        <f t="shared" si="61"/>
        <v>7.0924132976517118</v>
      </c>
      <c r="AR163" s="13">
        <f t="shared" si="61"/>
        <v>5.4053677375875964E-3</v>
      </c>
      <c r="AS163" s="13" t="str">
        <f t="shared" si="61"/>
        <v/>
      </c>
      <c r="AT163" s="13" t="str">
        <f t="shared" si="61"/>
        <v/>
      </c>
      <c r="AU163" s="13" t="str">
        <f t="shared" si="61"/>
        <v/>
      </c>
      <c r="AV163" s="13">
        <f t="shared" si="61"/>
        <v>0.3093141096377483</v>
      </c>
      <c r="AW163" s="13">
        <f t="shared" si="61"/>
        <v>6.5449790098655702</v>
      </c>
      <c r="AX163" s="13">
        <f t="shared" si="61"/>
        <v>12.5</v>
      </c>
      <c r="AY163" s="13">
        <f t="shared" si="61"/>
        <v>-4.9495430307783028</v>
      </c>
      <c r="AZ163" s="13">
        <f t="shared" si="61"/>
        <v>2.6745741476616791</v>
      </c>
      <c r="BA163" s="13" t="str">
        <f t="shared" si="61"/>
        <v/>
      </c>
      <c r="BB163" s="13">
        <f t="shared" si="61"/>
        <v>2.6745741476616791</v>
      </c>
      <c r="BC163" s="13">
        <f t="shared" si="61"/>
        <v>3.397282455352979E-12</v>
      </c>
      <c r="BD163" s="13">
        <f t="shared" si="61"/>
        <v>7.4829031859735551E-12</v>
      </c>
      <c r="BE163" s="13">
        <f t="shared" si="61"/>
        <v>0</v>
      </c>
      <c r="BF163" s="13">
        <f t="shared" si="61"/>
        <v>16.455523505358993</v>
      </c>
      <c r="BG163" s="13" t="str">
        <f t="shared" si="61"/>
        <v/>
      </c>
      <c r="BH163" s="13">
        <f t="shared" si="61"/>
        <v>20.611472878085092</v>
      </c>
      <c r="BI163" s="13">
        <f t="shared" si="61"/>
        <v>0</v>
      </c>
      <c r="BJ163" s="13">
        <f t="shared" si="61"/>
        <v>4.6466322685653649</v>
      </c>
      <c r="BK163" s="13">
        <f t="shared" si="61"/>
        <v>1.9305869145362697</v>
      </c>
      <c r="BL163" s="13">
        <f t="shared" si="61"/>
        <v>-0.65897605032695372</v>
      </c>
      <c r="BM163" s="13">
        <f t="shared" si="61"/>
        <v>0.54267184677236902</v>
      </c>
      <c r="BN163" s="13">
        <f t="shared" si="61"/>
        <v>0</v>
      </c>
      <c r="BO163" s="13">
        <f t="shared" si="61"/>
        <v>8.1275549182059148</v>
      </c>
      <c r="BP163" s="13" t="str">
        <f t="shared" si="61"/>
        <v/>
      </c>
      <c r="BQ163" s="13" t="str">
        <f t="shared" si="61"/>
        <v/>
      </c>
      <c r="BR163" s="13" t="str">
        <f t="shared" si="61"/>
        <v/>
      </c>
      <c r="BS163" s="13" t="str">
        <f t="shared" si="61"/>
        <v/>
      </c>
      <c r="BT163" s="13" t="str">
        <f t="shared" si="61"/>
        <v/>
      </c>
      <c r="BU163" s="13" t="str">
        <f t="shared" si="61"/>
        <v/>
      </c>
      <c r="BW163" s="474" t="str">
        <f t="shared" si="41"/>
        <v>2008 q1</v>
      </c>
      <c r="BX163" s="13">
        <f t="shared" si="62"/>
        <v>3.4411038178642439</v>
      </c>
      <c r="BY163" s="13">
        <f t="shared" si="62"/>
        <v>3.3847740217734401</v>
      </c>
      <c r="BZ163" s="13">
        <f t="shared" si="62"/>
        <v>3.3958290546655556</v>
      </c>
      <c r="CA163" s="13">
        <f t="shared" si="62"/>
        <v>2.1484475642376877</v>
      </c>
      <c r="CB163" s="13">
        <f t="shared" si="62"/>
        <v>2.4423884637627014</v>
      </c>
      <c r="CC163" s="13">
        <f t="shared" si="62"/>
        <v>2.8973971860427161</v>
      </c>
      <c r="CD163" s="13">
        <f t="shared" si="62"/>
        <v>6.0347185790231794</v>
      </c>
      <c r="CE163" s="13">
        <f t="shared" si="62"/>
        <v>2.8786990718053351</v>
      </c>
      <c r="CF163" s="13">
        <f t="shared" si="62"/>
        <v>5.1612209631385353</v>
      </c>
      <c r="CG163" s="13" t="str">
        <f t="shared" si="62"/>
        <v/>
      </c>
      <c r="CH163" s="13">
        <f t="shared" si="62"/>
        <v>0.50280137472900055</v>
      </c>
      <c r="CI163" s="13">
        <f t="shared" si="62"/>
        <v>1.2772995333322212</v>
      </c>
      <c r="CJ163" s="13">
        <f t="shared" si="62"/>
        <v>-7.4186322450364717E-2</v>
      </c>
      <c r="CK163" s="13">
        <f t="shared" si="62"/>
        <v>2.5064965325278576</v>
      </c>
      <c r="CL163" s="13">
        <f t="shared" si="62"/>
        <v>2.7363939305946161</v>
      </c>
      <c r="CM163" s="13">
        <f t="shared" si="62"/>
        <v>1.954602738178246</v>
      </c>
      <c r="CN163" s="13">
        <f t="shared" si="62"/>
        <v>4.173240752921914</v>
      </c>
      <c r="CO163" s="13">
        <f t="shared" si="62"/>
        <v>4.173240752921914</v>
      </c>
      <c r="CP163" s="13" t="str">
        <f t="shared" si="62"/>
        <v/>
      </c>
      <c r="CQ163" s="13">
        <f t="shared" si="62"/>
        <v>10.819051029483706</v>
      </c>
      <c r="CR163" s="13">
        <f t="shared" si="62"/>
        <v>10.819051029483706</v>
      </c>
      <c r="CS163" s="13" t="str">
        <f t="shared" si="62"/>
        <v/>
      </c>
      <c r="CT163" s="13" t="str">
        <f t="shared" si="62"/>
        <v/>
      </c>
      <c r="CU163" s="13">
        <f t="shared" si="62"/>
        <v>8.0006067117833091</v>
      </c>
      <c r="CV163" s="13">
        <f t="shared" si="62"/>
        <v>0.46103522506728556</v>
      </c>
      <c r="CW163" s="13">
        <f t="shared" si="62"/>
        <v>-8.5935454020580337E-2</v>
      </c>
      <c r="CX163" s="13" t="str">
        <f t="shared" si="62"/>
        <v/>
      </c>
      <c r="CY163" s="13">
        <f t="shared" si="62"/>
        <v>9.2009539338899771E-2</v>
      </c>
      <c r="CZ163" s="13">
        <f t="shared" si="62"/>
        <v>10.979939741798805</v>
      </c>
      <c r="DA163" s="13">
        <f t="shared" si="62"/>
        <v>1.0094024268078261</v>
      </c>
      <c r="DB163" s="13">
        <f t="shared" si="62"/>
        <v>0.66184140629570454</v>
      </c>
      <c r="DC163" s="13">
        <f t="shared" si="62"/>
        <v>-1.3497814719731993</v>
      </c>
      <c r="DD163" s="13">
        <f t="shared" si="62"/>
        <v>1.0023450382828258</v>
      </c>
      <c r="DE163" s="13">
        <f t="shared" si="62"/>
        <v>2.7343859858057318</v>
      </c>
      <c r="DF163" s="13">
        <f t="shared" si="62"/>
        <v>-1.1995697736925548</v>
      </c>
    </row>
    <row r="164" spans="1:110" x14ac:dyDescent="0.2">
      <c r="A164" s="474" t="str">
        <f t="shared" si="39"/>
        <v>2008 q2</v>
      </c>
      <c r="B164" s="13">
        <f t="shared" si="45"/>
        <v>5.2875065739122373</v>
      </c>
      <c r="C164" s="13">
        <f t="shared" si="58"/>
        <v>6.0946055763107854</v>
      </c>
      <c r="D164" s="13">
        <f t="shared" si="58"/>
        <v>6.5729377651758014</v>
      </c>
      <c r="E164" s="13">
        <f t="shared" si="58"/>
        <v>5.5362269989077229</v>
      </c>
      <c r="F164" s="13">
        <f t="shared" si="58"/>
        <v>9.0521890332580845</v>
      </c>
      <c r="G164" s="13">
        <f t="shared" si="58"/>
        <v>1.6850472937422367</v>
      </c>
      <c r="H164" s="13">
        <f t="shared" si="58"/>
        <v>9.6863376082273476</v>
      </c>
      <c r="I164" s="13">
        <f t="shared" si="58"/>
        <v>2.2779195729575319</v>
      </c>
      <c r="J164" s="13">
        <f t="shared" si="58"/>
        <v>4.633778500967245</v>
      </c>
      <c r="K164" s="13">
        <f t="shared" si="58"/>
        <v>-0.64028995841849401</v>
      </c>
      <c r="L164" s="13">
        <f t="shared" si="58"/>
        <v>2.5027473909577047</v>
      </c>
      <c r="M164" s="13">
        <f t="shared" si="58"/>
        <v>5.7250011370905129</v>
      </c>
      <c r="N164" s="13">
        <f t="shared" si="58"/>
        <v>-0.15488849670429738</v>
      </c>
      <c r="O164" s="13">
        <f t="shared" si="58"/>
        <v>2.6580108148998027</v>
      </c>
      <c r="P164" s="13">
        <f t="shared" si="58"/>
        <v>2.9504838115163246</v>
      </c>
      <c r="Q164" s="13">
        <f t="shared" si="58"/>
        <v>2.0194873810912117</v>
      </c>
      <c r="R164" s="13">
        <f t="shared" si="58"/>
        <v>3.1426090749011593</v>
      </c>
      <c r="S164" s="13">
        <f t="shared" si="58"/>
        <v>4.5264224753263749</v>
      </c>
      <c r="T164" s="13">
        <f t="shared" si="58"/>
        <v>0</v>
      </c>
      <c r="U164" s="13">
        <f t="shared" si="58"/>
        <v>2.8013958740942257</v>
      </c>
      <c r="V164" s="13">
        <f t="shared" si="58"/>
        <v>10.369702194825292</v>
      </c>
      <c r="W164" s="13">
        <f t="shared" si="58"/>
        <v>-6.1421624340404097</v>
      </c>
      <c r="X164" s="13">
        <f t="shared" si="58"/>
        <v>1.6390000467936261E-9</v>
      </c>
      <c r="Y164" s="13">
        <f t="shared" si="58"/>
        <v>8.3125334638213708</v>
      </c>
      <c r="Z164" s="13">
        <f t="shared" si="58"/>
        <v>1.1568615483664058</v>
      </c>
      <c r="AA164" s="13">
        <f t="shared" si="58"/>
        <v>-0.43068881835327533</v>
      </c>
      <c r="AB164" s="13">
        <f t="shared" si="58"/>
        <v>1.6280155403170848</v>
      </c>
      <c r="AC164" s="13">
        <f t="shared" si="58"/>
        <v>0.26210781750015677</v>
      </c>
      <c r="AD164" s="13">
        <f t="shared" si="58"/>
        <v>13.446037693390256</v>
      </c>
      <c r="AE164" s="13">
        <f t="shared" si="58"/>
        <v>1.4106559648019878</v>
      </c>
      <c r="AF164" s="13">
        <f t="shared" si="58"/>
        <v>0.87606102305315403</v>
      </c>
      <c r="AG164" s="13">
        <f t="shared" si="58"/>
        <v>1.5104298934414562</v>
      </c>
      <c r="AH164" s="13">
        <f t="shared" si="58"/>
        <v>3.6136681462283216</v>
      </c>
      <c r="AI164" s="13">
        <f t="shared" si="58"/>
        <v>3.0285786267821413</v>
      </c>
      <c r="AJ164" s="13">
        <f t="shared" si="58"/>
        <v>-0.10325626142767552</v>
      </c>
      <c r="AL164" s="474" t="str">
        <f t="shared" si="40"/>
        <v>2008 q2</v>
      </c>
      <c r="AM164" s="13">
        <f t="shared" si="61"/>
        <v>3.5101124953964336</v>
      </c>
      <c r="AN164" s="13">
        <f t="shared" si="61"/>
        <v>4.0116534179233332</v>
      </c>
      <c r="AO164" s="13">
        <f t="shared" si="61"/>
        <v>2.1408056206319692</v>
      </c>
      <c r="AP164" s="13" t="str">
        <f t="shared" si="61"/>
        <v/>
      </c>
      <c r="AQ164" s="13">
        <f t="shared" si="61"/>
        <v>6.6974992564044156</v>
      </c>
      <c r="AR164" s="13">
        <f t="shared" si="61"/>
        <v>1.4006643798720075</v>
      </c>
      <c r="AS164" s="13" t="str">
        <f t="shared" si="61"/>
        <v/>
      </c>
      <c r="AT164" s="13" t="str">
        <f t="shared" si="61"/>
        <v/>
      </c>
      <c r="AU164" s="13" t="str">
        <f t="shared" si="61"/>
        <v/>
      </c>
      <c r="AV164" s="13">
        <f t="shared" si="61"/>
        <v>-0.64028995841847181</v>
      </c>
      <c r="AW164" s="13">
        <f t="shared" si="61"/>
        <v>4.5484099462121952</v>
      </c>
      <c r="AX164" s="13">
        <f t="shared" si="61"/>
        <v>12.5</v>
      </c>
      <c r="AY164" s="13">
        <f t="shared" si="61"/>
        <v>4.9224481778626039</v>
      </c>
      <c r="AZ164" s="13"/>
      <c r="BA164" s="13" t="str">
        <f t="shared" si="61"/>
        <v/>
      </c>
      <c r="BB164" s="13"/>
      <c r="BC164" s="13">
        <f t="shared" si="61"/>
        <v>3.4194869158454821E-12</v>
      </c>
      <c r="BD164" s="13"/>
      <c r="BE164" s="13">
        <f t="shared" si="61"/>
        <v>4.4408920985006262E-14</v>
      </c>
      <c r="BF164" s="13">
        <f t="shared" si="61"/>
        <v>-1.1952330553281487</v>
      </c>
      <c r="BG164" s="13" t="str">
        <f t="shared" si="61"/>
        <v/>
      </c>
      <c r="BH164" s="13">
        <f t="shared" si="61"/>
        <v>-6.1421624340404097</v>
      </c>
      <c r="BI164" s="13">
        <f t="shared" si="61"/>
        <v>1.6390000467936261E-9</v>
      </c>
      <c r="BJ164" s="13">
        <f t="shared" si="61"/>
        <v>4.8674826388303671</v>
      </c>
      <c r="BK164" s="13">
        <f t="shared" si="61"/>
        <v>1.9190997549816569</v>
      </c>
      <c r="BL164" s="13">
        <f t="shared" si="61"/>
        <v>-0.65897605032696482</v>
      </c>
      <c r="BM164" s="13">
        <f t="shared" si="61"/>
        <v>1.6280155403171293</v>
      </c>
      <c r="BN164" s="13">
        <f t="shared" si="61"/>
        <v>1.3354872763216008E-9</v>
      </c>
      <c r="BO164" s="13">
        <f t="shared" si="61"/>
        <v>8.3206960158135992</v>
      </c>
      <c r="BP164" s="13" t="str">
        <f t="shared" si="61"/>
        <v/>
      </c>
      <c r="BQ164" s="13" t="str">
        <f t="shared" si="61"/>
        <v/>
      </c>
      <c r="BR164" s="13" t="str">
        <f t="shared" si="61"/>
        <v/>
      </c>
      <c r="BS164" s="13" t="str">
        <f t="shared" si="61"/>
        <v/>
      </c>
      <c r="BT164" s="13" t="str">
        <f t="shared" si="61"/>
        <v/>
      </c>
      <c r="BU164" s="13" t="str">
        <f t="shared" si="61"/>
        <v/>
      </c>
      <c r="BW164" s="474" t="str">
        <f t="shared" si="41"/>
        <v>2008 q2</v>
      </c>
      <c r="BX164" s="13">
        <f t="shared" si="62"/>
        <v>5.9336169225540303</v>
      </c>
      <c r="BY164" s="13">
        <f t="shared" si="62"/>
        <v>6.6282444376137617</v>
      </c>
      <c r="BZ164" s="13">
        <f t="shared" si="62"/>
        <v>8.6577174602710869</v>
      </c>
      <c r="CA164" s="13">
        <f t="shared" si="62"/>
        <v>5.5362269989077451</v>
      </c>
      <c r="CB164" s="13">
        <f t="shared" si="62"/>
        <v>10.119405622379873</v>
      </c>
      <c r="CC164" s="13">
        <f t="shared" si="62"/>
        <v>1.8021802096616524</v>
      </c>
      <c r="CD164" s="13">
        <f t="shared" si="62"/>
        <v>9.6863376082273689</v>
      </c>
      <c r="CE164" s="13">
        <f t="shared" si="62"/>
        <v>2.2779195729575319</v>
      </c>
      <c r="CF164" s="13">
        <f t="shared" si="62"/>
        <v>4.6337785009672228</v>
      </c>
      <c r="CG164" s="13" t="str">
        <f t="shared" si="62"/>
        <v/>
      </c>
      <c r="CH164" s="13">
        <f t="shared" si="62"/>
        <v>2.4105261851552262</v>
      </c>
      <c r="CI164" s="13">
        <f t="shared" si="62"/>
        <v>4.9132594025605991</v>
      </c>
      <c r="CJ164" s="13">
        <f t="shared" si="62"/>
        <v>0.46265349614951212</v>
      </c>
      <c r="CK164" s="13">
        <f t="shared" si="62"/>
        <v>2.5725385109789833</v>
      </c>
      <c r="CL164" s="13">
        <f t="shared" si="62"/>
        <v>2.9504838115163468</v>
      </c>
      <c r="CM164" s="13">
        <f t="shared" si="62"/>
        <v>1.621980890049346</v>
      </c>
      <c r="CN164" s="13">
        <f t="shared" si="62"/>
        <v>6.8258747844233358</v>
      </c>
      <c r="CO164" s="13">
        <f t="shared" si="62"/>
        <v>6.8258747844233358</v>
      </c>
      <c r="CP164" s="13" t="str">
        <f t="shared" si="62"/>
        <v/>
      </c>
      <c r="CQ164" s="13">
        <f t="shared" si="62"/>
        <v>10.369702194825269</v>
      </c>
      <c r="CR164" s="13">
        <f t="shared" si="62"/>
        <v>10.369702194825269</v>
      </c>
      <c r="CS164" s="13" t="str">
        <f t="shared" si="62"/>
        <v/>
      </c>
      <c r="CT164" s="13" t="str">
        <f t="shared" si="62"/>
        <v/>
      </c>
      <c r="CU164" s="13">
        <f t="shared" si="62"/>
        <v>12.575410284373877</v>
      </c>
      <c r="CV164" s="13">
        <f t="shared" si="62"/>
        <v>0.27298925724699163</v>
      </c>
      <c r="CW164" s="13">
        <f t="shared" si="62"/>
        <v>0.56582094553740969</v>
      </c>
      <c r="CX164" s="13" t="str">
        <f t="shared" si="62"/>
        <v/>
      </c>
      <c r="CY164" s="13">
        <f t="shared" si="62"/>
        <v>0.33383553301193913</v>
      </c>
      <c r="CZ164" s="13">
        <f t="shared" si="62"/>
        <v>17.360084766594742</v>
      </c>
      <c r="DA164" s="13">
        <f t="shared" si="62"/>
        <v>1.4106559648019656</v>
      </c>
      <c r="DB164" s="13">
        <f t="shared" si="62"/>
        <v>0.87606102305315403</v>
      </c>
      <c r="DC164" s="13">
        <f t="shared" si="62"/>
        <v>1.510429893441434</v>
      </c>
      <c r="DD164" s="13">
        <f t="shared" si="62"/>
        <v>3.6136681462283438</v>
      </c>
      <c r="DE164" s="13">
        <f t="shared" si="62"/>
        <v>3.0285786267821635</v>
      </c>
      <c r="DF164" s="13">
        <f t="shared" si="62"/>
        <v>-0.10325626142767552</v>
      </c>
    </row>
    <row r="165" spans="1:110" x14ac:dyDescent="0.2">
      <c r="A165" s="474" t="str">
        <f t="shared" si="39"/>
        <v>2008 q3</v>
      </c>
      <c r="B165" s="13">
        <f t="shared" si="45"/>
        <v>13.213240159973294</v>
      </c>
      <c r="C165" s="13">
        <f t="shared" si="58"/>
        <v>21.589996765861507</v>
      </c>
      <c r="D165" s="13">
        <f t="shared" si="58"/>
        <v>48.163967832811608</v>
      </c>
      <c r="E165" s="13">
        <f t="shared" si="58"/>
        <v>8.8038324244408059</v>
      </c>
      <c r="F165" s="13">
        <f t="shared" si="58"/>
        <v>13.954929462940125</v>
      </c>
      <c r="G165" s="13">
        <f t="shared" si="58"/>
        <v>2.6506780115139739</v>
      </c>
      <c r="H165" s="13">
        <f t="shared" si="58"/>
        <v>23.413737445925918</v>
      </c>
      <c r="I165" s="13">
        <f t="shared" si="58"/>
        <v>5.2372320200726019</v>
      </c>
      <c r="J165" s="13">
        <f t="shared" si="58"/>
        <v>6.6532627221895124</v>
      </c>
      <c r="K165" s="13">
        <f t="shared" si="58"/>
        <v>5.0205783757948153</v>
      </c>
      <c r="L165" s="13">
        <f t="shared" si="58"/>
        <v>1.6587742388297633</v>
      </c>
      <c r="M165" s="13">
        <f t="shared" si="58"/>
        <v>5.895846172629704</v>
      </c>
      <c r="N165" s="13">
        <f t="shared" si="58"/>
        <v>-2.413379573472485</v>
      </c>
      <c r="O165" s="13">
        <f t="shared" si="58"/>
        <v>3.8422258090996309</v>
      </c>
      <c r="P165" s="13">
        <f t="shared" si="58"/>
        <v>3.8455788214365239</v>
      </c>
      <c r="Q165" s="13">
        <f t="shared" si="58"/>
        <v>4.112429979592358</v>
      </c>
      <c r="R165" s="13">
        <f t="shared" si="58"/>
        <v>3.4614962106712888</v>
      </c>
      <c r="S165" s="13">
        <f t="shared" si="58"/>
        <v>5.2644371461013195</v>
      </c>
      <c r="T165" s="13">
        <f t="shared" si="58"/>
        <v>0</v>
      </c>
      <c r="U165" s="13">
        <f t="shared" si="58"/>
        <v>14.891228102483311</v>
      </c>
      <c r="V165" s="13">
        <f t="shared" si="58"/>
        <v>34.412539062758384</v>
      </c>
      <c r="W165" s="13">
        <f t="shared" si="58"/>
        <v>-1.1283018350264129</v>
      </c>
      <c r="X165" s="13">
        <f t="shared" si="58"/>
        <v>1.6390000467936261E-9</v>
      </c>
      <c r="Y165" s="13">
        <f t="shared" si="58"/>
        <v>13.728834460769956</v>
      </c>
      <c r="Z165" s="13">
        <f t="shared" si="58"/>
        <v>3.3819667753824278</v>
      </c>
      <c r="AA165" s="13">
        <f t="shared" si="58"/>
        <v>-0.48576242101051603</v>
      </c>
      <c r="AB165" s="13">
        <f t="shared" si="58"/>
        <v>2.4134711892093597</v>
      </c>
      <c r="AC165" s="13">
        <f t="shared" si="58"/>
        <v>4.9029142294076955E-2</v>
      </c>
      <c r="AD165" s="13">
        <f t="shared" si="58"/>
        <v>21.154293316901708</v>
      </c>
      <c r="AE165" s="13">
        <f t="shared" si="58"/>
        <v>2.6378467971790442</v>
      </c>
      <c r="AF165" s="13">
        <f t="shared" si="58"/>
        <v>3.1822672231166971</v>
      </c>
      <c r="AG165" s="13">
        <f t="shared" si="58"/>
        <v>1.4332653644920201</v>
      </c>
      <c r="AH165" s="13">
        <f t="shared" si="58"/>
        <v>3.9890347502674839</v>
      </c>
      <c r="AI165" s="13">
        <f t="shared" si="58"/>
        <v>2.8572577643235952</v>
      </c>
      <c r="AJ165" s="13">
        <f t="shared" si="58"/>
        <v>-0.35232349751139758</v>
      </c>
      <c r="AL165" s="474" t="str">
        <f t="shared" si="40"/>
        <v>2008 q3</v>
      </c>
      <c r="AM165" s="13">
        <f t="shared" si="61"/>
        <v>6.1311237139793473</v>
      </c>
      <c r="AN165" s="13">
        <f t="shared" si="61"/>
        <v>9.0924783536682874</v>
      </c>
      <c r="AO165" s="13">
        <f t="shared" si="61"/>
        <v>5.2335603960774524</v>
      </c>
      <c r="AP165" s="13" t="str">
        <f t="shared" si="61"/>
        <v/>
      </c>
      <c r="AQ165" s="13">
        <f t="shared" si="61"/>
        <v>13.837115635291442</v>
      </c>
      <c r="AR165" s="13">
        <f t="shared" si="61"/>
        <v>3.1779255655979943</v>
      </c>
      <c r="AS165" s="13" t="str">
        <f t="shared" si="61"/>
        <v/>
      </c>
      <c r="AT165" s="13" t="str">
        <f t="shared" si="61"/>
        <v/>
      </c>
      <c r="AU165" s="13" t="str">
        <f t="shared" si="61"/>
        <v/>
      </c>
      <c r="AV165" s="13">
        <f t="shared" si="61"/>
        <v>5.020578375794793</v>
      </c>
      <c r="AW165" s="13">
        <f t="shared" si="61"/>
        <v>-0.71616731431420888</v>
      </c>
      <c r="AX165" s="13">
        <f t="shared" si="61"/>
        <v>12.5</v>
      </c>
      <c r="AY165" s="13">
        <f t="shared" si="61"/>
        <v>-13.294327299838315</v>
      </c>
      <c r="AZ165" s="13"/>
      <c r="BA165" s="13" t="str">
        <f t="shared" si="61"/>
        <v/>
      </c>
      <c r="BB165" s="13"/>
      <c r="BC165" s="13">
        <f t="shared" si="61"/>
        <v>3.4194869158454821E-12</v>
      </c>
      <c r="BD165" s="13"/>
      <c r="BE165" s="13">
        <f t="shared" si="61"/>
        <v>4.4408920985006262E-14</v>
      </c>
      <c r="BF165" s="13">
        <f t="shared" si="61"/>
        <v>4.7574815611472143</v>
      </c>
      <c r="BG165" s="13" t="str">
        <f t="shared" si="61"/>
        <v/>
      </c>
      <c r="BH165" s="13">
        <f t="shared" si="61"/>
        <v>-1.1283018350263907</v>
      </c>
      <c r="BI165" s="13">
        <f t="shared" si="61"/>
        <v>1.6390000467936261E-9</v>
      </c>
      <c r="BJ165" s="13">
        <f t="shared" si="61"/>
        <v>5.1766983171761316</v>
      </c>
      <c r="BK165" s="13">
        <f t="shared" si="61"/>
        <v>3.460478851314841</v>
      </c>
      <c r="BL165" s="13">
        <f t="shared" si="61"/>
        <v>-0.39476688229223011</v>
      </c>
      <c r="BM165" s="13">
        <f t="shared" si="61"/>
        <v>2.4134711892094041</v>
      </c>
      <c r="BN165" s="13">
        <f t="shared" si="61"/>
        <v>1.3354872763216008E-9</v>
      </c>
      <c r="BO165" s="13">
        <f t="shared" si="61"/>
        <v>8.118516317644886</v>
      </c>
      <c r="BP165" s="13" t="str">
        <f t="shared" si="61"/>
        <v/>
      </c>
      <c r="BQ165" s="13" t="str">
        <f t="shared" si="61"/>
        <v/>
      </c>
      <c r="BR165" s="13" t="str">
        <f t="shared" si="61"/>
        <v/>
      </c>
      <c r="BS165" s="13" t="str">
        <f t="shared" si="61"/>
        <v/>
      </c>
      <c r="BT165" s="13" t="str">
        <f t="shared" si="61"/>
        <v/>
      </c>
      <c r="BU165" s="13" t="str">
        <f t="shared" si="61"/>
        <v/>
      </c>
      <c r="BW165" s="474" t="str">
        <f t="shared" si="41"/>
        <v>2008 q3</v>
      </c>
      <c r="BX165" s="13">
        <f t="shared" si="62"/>
        <v>15.543726157226612</v>
      </c>
      <c r="BY165" s="13">
        <f t="shared" si="62"/>
        <v>24.403468989482157</v>
      </c>
      <c r="BZ165" s="13">
        <f t="shared" si="62"/>
        <v>58.68910474542006</v>
      </c>
      <c r="CA165" s="13">
        <f t="shared" si="62"/>
        <v>8.8038324244408059</v>
      </c>
      <c r="CB165" s="13">
        <f t="shared" si="62"/>
        <v>13.072591050126835</v>
      </c>
      <c r="CC165" s="13">
        <f t="shared" si="62"/>
        <v>2.2204553586419262</v>
      </c>
      <c r="CD165" s="13">
        <f t="shared" si="62"/>
        <v>23.413737445925918</v>
      </c>
      <c r="CE165" s="13">
        <f t="shared" si="62"/>
        <v>5.2372320200726241</v>
      </c>
      <c r="CF165" s="13">
        <f t="shared" si="62"/>
        <v>6.6532627221894902</v>
      </c>
      <c r="CG165" s="13" t="str">
        <f t="shared" si="62"/>
        <v/>
      </c>
      <c r="CH165" s="13">
        <f t="shared" si="62"/>
        <v>3.2986407134022899</v>
      </c>
      <c r="CI165" s="13">
        <f t="shared" si="62"/>
        <v>5.163820870586866</v>
      </c>
      <c r="CJ165" s="13">
        <f t="shared" si="62"/>
        <v>2.1624226306639072</v>
      </c>
      <c r="CK165" s="13">
        <f t="shared" si="62"/>
        <v>3.7419900533843808</v>
      </c>
      <c r="CL165" s="13">
        <f t="shared" si="62"/>
        <v>3.8455788214365239</v>
      </c>
      <c r="CM165" s="13">
        <f t="shared" si="62"/>
        <v>3.6736192984989646</v>
      </c>
      <c r="CN165" s="13">
        <f t="shared" si="62"/>
        <v>7.0669333861786088</v>
      </c>
      <c r="CO165" s="13">
        <f t="shared" si="62"/>
        <v>7.0669333861786088</v>
      </c>
      <c r="CP165" s="13" t="str">
        <f t="shared" si="62"/>
        <v/>
      </c>
      <c r="CQ165" s="13">
        <f t="shared" si="62"/>
        <v>34.412539062758363</v>
      </c>
      <c r="CR165" s="13">
        <f t="shared" si="62"/>
        <v>34.412539062758363</v>
      </c>
      <c r="CS165" s="13" t="str">
        <f t="shared" si="62"/>
        <v/>
      </c>
      <c r="CT165" s="13" t="str">
        <f t="shared" si="62"/>
        <v/>
      </c>
      <c r="CU165" s="13">
        <f t="shared" si="62"/>
        <v>20.08718563682541</v>
      </c>
      <c r="CV165" s="13">
        <f t="shared" si="62"/>
        <v>3.8347914474830436</v>
      </c>
      <c r="CW165" s="13">
        <f t="shared" si="62"/>
        <v>-2.2611528600080533E-2</v>
      </c>
      <c r="CX165" s="13" t="str">
        <f t="shared" si="62"/>
        <v/>
      </c>
      <c r="CY165" s="13">
        <f t="shared" si="62"/>
        <v>-0.48331196326222292</v>
      </c>
      <c r="CZ165" s="13">
        <f t="shared" si="62"/>
        <v>28.162454223411615</v>
      </c>
      <c r="DA165" s="13">
        <f t="shared" si="62"/>
        <v>2.6378467971790442</v>
      </c>
      <c r="DB165" s="13">
        <f t="shared" si="62"/>
        <v>3.1822672231166971</v>
      </c>
      <c r="DC165" s="13">
        <f t="shared" si="62"/>
        <v>1.4332653644920201</v>
      </c>
      <c r="DD165" s="13">
        <f t="shared" si="62"/>
        <v>3.9890347502675061</v>
      </c>
      <c r="DE165" s="13">
        <f t="shared" si="62"/>
        <v>2.8572577643236174</v>
      </c>
      <c r="DF165" s="13">
        <f t="shared" si="62"/>
        <v>-0.35232349751139758</v>
      </c>
    </row>
    <row r="166" spans="1:110" x14ac:dyDescent="0.2">
      <c r="A166" s="474" t="str">
        <f t="shared" si="39"/>
        <v>2008 q4</v>
      </c>
      <c r="B166" s="13">
        <f t="shared" si="45"/>
        <v>11.110001225555211</v>
      </c>
      <c r="C166" s="13">
        <f t="shared" si="58"/>
        <v>22.17957838672109</v>
      </c>
      <c r="D166" s="13">
        <f t="shared" si="58"/>
        <v>52.184632171046452</v>
      </c>
      <c r="E166" s="13">
        <f t="shared" si="58"/>
        <v>8.1340026980578841</v>
      </c>
      <c r="F166" s="13">
        <f t="shared" si="58"/>
        <v>14.925218151978648</v>
      </c>
      <c r="G166" s="13">
        <f t="shared" si="58"/>
        <v>5.9516591801504148</v>
      </c>
      <c r="H166" s="13">
        <f t="shared" si="58"/>
        <v>19.96902808360246</v>
      </c>
      <c r="I166" s="13">
        <f t="shared" si="58"/>
        <v>4.3221319929747759</v>
      </c>
      <c r="J166" s="13">
        <f t="shared" si="58"/>
        <v>4.7230760988828946</v>
      </c>
      <c r="K166" s="13">
        <f t="shared" si="58"/>
        <v>5.4561759938817067</v>
      </c>
      <c r="L166" s="13">
        <f t="shared" si="58"/>
        <v>1.0815150889527114</v>
      </c>
      <c r="M166" s="13">
        <f t="shared" si="58"/>
        <v>6.211133480009301</v>
      </c>
      <c r="N166" s="13">
        <f t="shared" si="58"/>
        <v>-4.9261889858899677</v>
      </c>
      <c r="O166" s="13">
        <f t="shared" si="58"/>
        <v>4.0987320782659209</v>
      </c>
      <c r="P166" s="13">
        <f t="shared" si="58"/>
        <v>4.2781836181279953</v>
      </c>
      <c r="Q166" s="13">
        <f t="shared" si="58"/>
        <v>3.429958010549905</v>
      </c>
      <c r="R166" s="13">
        <f t="shared" si="58"/>
        <v>2.976128709378556</v>
      </c>
      <c r="S166" s="13">
        <f t="shared" si="58"/>
        <v>4.6281747006156726</v>
      </c>
      <c r="T166" s="13">
        <f t="shared" si="58"/>
        <v>0</v>
      </c>
      <c r="U166" s="13">
        <f t="shared" si="58"/>
        <v>5.8179804023215098</v>
      </c>
      <c r="V166" s="13">
        <f t="shared" si="58"/>
        <v>22.265451134264858</v>
      </c>
      <c r="W166" s="13">
        <f t="shared" si="58"/>
        <v>-9.1394740890058284</v>
      </c>
      <c r="X166" s="13">
        <f t="shared" si="58"/>
        <v>1.6390000467936261E-9</v>
      </c>
      <c r="Y166" s="13">
        <f t="shared" si="58"/>
        <v>5.6466900835121514</v>
      </c>
      <c r="Z166" s="13">
        <f t="shared" si="58"/>
        <v>4.2016302553456564</v>
      </c>
      <c r="AA166" s="13">
        <f t="shared" si="58"/>
        <v>0.3066122637737978</v>
      </c>
      <c r="AB166" s="13">
        <f t="shared" si="58"/>
        <v>1.8607018374129813</v>
      </c>
      <c r="AC166" s="13">
        <f t="shared" si="58"/>
        <v>1.8232787528841277</v>
      </c>
      <c r="AD166" s="13">
        <f t="shared" si="58"/>
        <v>8.196642136549336</v>
      </c>
      <c r="AE166" s="13">
        <f t="shared" si="58"/>
        <v>3.1510202759316597</v>
      </c>
      <c r="AF166" s="13">
        <f t="shared" si="58"/>
        <v>3.6002739372375192</v>
      </c>
      <c r="AG166" s="13">
        <f t="shared" si="58"/>
        <v>2.6675373018530069</v>
      </c>
      <c r="AH166" s="13">
        <f t="shared" si="58"/>
        <v>0.47057595330959323</v>
      </c>
      <c r="AI166" s="13">
        <f t="shared" si="58"/>
        <v>3.3041092947008632</v>
      </c>
      <c r="AJ166" s="13">
        <f t="shared" si="58"/>
        <v>1.7832724465943972</v>
      </c>
      <c r="AL166" s="474" t="str">
        <f t="shared" si="40"/>
        <v>2008 q4</v>
      </c>
      <c r="AM166" s="13">
        <f t="shared" si="61"/>
        <v>3.074335277348772</v>
      </c>
      <c r="AN166" s="13">
        <f t="shared" si="61"/>
        <v>10.344437303610432</v>
      </c>
      <c r="AO166" s="13">
        <f t="shared" si="61"/>
        <v>8.4508335936945187</v>
      </c>
      <c r="AP166" s="13" t="str">
        <f t="shared" si="61"/>
        <v/>
      </c>
      <c r="AQ166" s="13">
        <f t="shared" si="61"/>
        <v>14.379434367788191</v>
      </c>
      <c r="AR166" s="13">
        <f t="shared" si="61"/>
        <v>3.6905617456092665</v>
      </c>
      <c r="AS166" s="13" t="str">
        <f t="shared" si="61"/>
        <v/>
      </c>
      <c r="AT166" s="13" t="str">
        <f t="shared" si="61"/>
        <v/>
      </c>
      <c r="AU166" s="13" t="str">
        <f t="shared" si="61"/>
        <v/>
      </c>
      <c r="AV166" s="13">
        <f t="shared" si="61"/>
        <v>5.4561759938816845</v>
      </c>
      <c r="AW166" s="13">
        <f t="shared" si="61"/>
        <v>4.1241511630443872</v>
      </c>
      <c r="AX166" s="13">
        <f t="shared" si="61"/>
        <v>12.5</v>
      </c>
      <c r="AY166" s="13">
        <f t="shared" si="61"/>
        <v>-12.31446507609888</v>
      </c>
      <c r="AZ166" s="13"/>
      <c r="BA166" s="13" t="str">
        <f t="shared" si="61"/>
        <v/>
      </c>
      <c r="BB166" s="13"/>
      <c r="BC166" s="13">
        <f t="shared" si="61"/>
        <v>2.2204460492503131E-14</v>
      </c>
      <c r="BD166" s="13"/>
      <c r="BE166" s="13">
        <f t="shared" si="61"/>
        <v>4.4408920985006262E-14</v>
      </c>
      <c r="BF166" s="13">
        <f t="shared" si="61"/>
        <v>-2.2418135369403736</v>
      </c>
      <c r="BG166" s="13" t="str">
        <f t="shared" si="61"/>
        <v/>
      </c>
      <c r="BH166" s="13">
        <f t="shared" si="61"/>
        <v>-9.1394740890058053</v>
      </c>
      <c r="BI166" s="13">
        <f t="shared" si="61"/>
        <v>1.6390000467936261E-9</v>
      </c>
      <c r="BJ166" s="13">
        <f t="shared" si="61"/>
        <v>2.5719581061066865</v>
      </c>
      <c r="BK166" s="13">
        <f t="shared" si="61"/>
        <v>3.6625376447456892</v>
      </c>
      <c r="BL166" s="13">
        <f t="shared" si="61"/>
        <v>0.13228525191701923</v>
      </c>
      <c r="BM166" s="13">
        <f t="shared" si="61"/>
        <v>1.8607018374130257</v>
      </c>
      <c r="BN166" s="13">
        <f t="shared" si="61"/>
        <v>1.3354872763216008E-9</v>
      </c>
      <c r="BO166" s="13">
        <f t="shared" si="61"/>
        <v>3.4113703529681461</v>
      </c>
      <c r="BP166" s="13" t="str">
        <f t="shared" si="61"/>
        <v/>
      </c>
      <c r="BQ166" s="13" t="str">
        <f t="shared" si="61"/>
        <v/>
      </c>
      <c r="BR166" s="13" t="str">
        <f t="shared" si="61"/>
        <v/>
      </c>
      <c r="BS166" s="13" t="str">
        <f t="shared" si="61"/>
        <v/>
      </c>
      <c r="BT166" s="13" t="str">
        <f t="shared" si="61"/>
        <v/>
      </c>
      <c r="BU166" s="13" t="str">
        <f t="shared" si="61"/>
        <v/>
      </c>
      <c r="BW166" s="474" t="str">
        <f t="shared" si="41"/>
        <v>2008 q4</v>
      </c>
      <c r="BX166" s="13">
        <f t="shared" si="62"/>
        <v>13.455479309438845</v>
      </c>
      <c r="BY166" s="13">
        <f t="shared" si="62"/>
        <v>24.099812035195999</v>
      </c>
      <c r="BZ166" s="13">
        <f t="shared" si="62"/>
        <v>58.480785073485308</v>
      </c>
      <c r="CA166" s="13">
        <f t="shared" si="62"/>
        <v>8.1340026980578841</v>
      </c>
      <c r="CB166" s="13">
        <f t="shared" si="62"/>
        <v>14.467242010509441</v>
      </c>
      <c r="CC166" s="13">
        <f t="shared" si="62"/>
        <v>7.2374104968940145</v>
      </c>
      <c r="CD166" s="13">
        <f t="shared" si="62"/>
        <v>19.96902808360246</v>
      </c>
      <c r="CE166" s="13">
        <f t="shared" si="62"/>
        <v>4.3221319929748203</v>
      </c>
      <c r="CF166" s="13">
        <f t="shared" si="62"/>
        <v>4.7230760988828946</v>
      </c>
      <c r="CG166" s="13" t="str">
        <f t="shared" si="62"/>
        <v/>
      </c>
      <c r="CH166" s="13">
        <f t="shared" si="62"/>
        <v>3.8191212444216749</v>
      </c>
      <c r="CI166" s="13">
        <f t="shared" si="62"/>
        <v>5.9786088787238567</v>
      </c>
      <c r="CJ166" s="13">
        <f t="shared" si="62"/>
        <v>2.2210390012524339</v>
      </c>
      <c r="CK166" s="13">
        <f t="shared" si="62"/>
        <v>4.0464001548752515</v>
      </c>
      <c r="CL166" s="13">
        <f t="shared" si="62"/>
        <v>4.2781836181279953</v>
      </c>
      <c r="CM166" s="13">
        <f t="shared" si="62"/>
        <v>3.2515425225284833</v>
      </c>
      <c r="CN166" s="13">
        <f t="shared" si="62"/>
        <v>5.8575781675048511</v>
      </c>
      <c r="CO166" s="13">
        <f t="shared" si="62"/>
        <v>5.8575781675048511</v>
      </c>
      <c r="CP166" s="13" t="str">
        <f t="shared" si="62"/>
        <v/>
      </c>
      <c r="CQ166" s="13">
        <f t="shared" si="62"/>
        <v>20.617992558478559</v>
      </c>
      <c r="CR166" s="13">
        <f t="shared" si="62"/>
        <v>20.617992558478559</v>
      </c>
      <c r="CS166" s="13" t="str">
        <f t="shared" si="62"/>
        <v/>
      </c>
      <c r="CT166" s="13" t="str">
        <f t="shared" si="62"/>
        <v/>
      </c>
      <c r="CU166" s="13">
        <f t="shared" si="62"/>
        <v>9.4460251128210881</v>
      </c>
      <c r="CV166" s="13">
        <f t="shared" si="62"/>
        <v>6.1011041663209475</v>
      </c>
      <c r="CW166" s="13">
        <f t="shared" si="62"/>
        <v>0.64433327700204046</v>
      </c>
      <c r="CX166" s="13" t="str">
        <f t="shared" si="62"/>
        <v/>
      </c>
      <c r="CY166" s="13">
        <f t="shared" si="62"/>
        <v>3.3218988467438759</v>
      </c>
      <c r="CZ166" s="13">
        <f t="shared" si="62"/>
        <v>12.411302366273723</v>
      </c>
      <c r="DA166" s="13">
        <f t="shared" si="62"/>
        <v>3.1277364635091454</v>
      </c>
      <c r="DB166" s="13">
        <f t="shared" si="62"/>
        <v>3.6002739372375192</v>
      </c>
      <c r="DC166" s="13">
        <f t="shared" si="62"/>
        <v>2.6675373018530069</v>
      </c>
      <c r="DD166" s="13">
        <f t="shared" si="62"/>
        <v>0.47057595330961544</v>
      </c>
      <c r="DE166" s="13">
        <f t="shared" si="62"/>
        <v>3.1935409674492155</v>
      </c>
      <c r="DF166" s="13">
        <f t="shared" si="62"/>
        <v>1.783272446594375</v>
      </c>
    </row>
    <row r="167" spans="1:110" x14ac:dyDescent="0.2">
      <c r="A167" s="474" t="str">
        <f t="shared" si="39"/>
        <v>2009 q1</v>
      </c>
      <c r="B167" s="13">
        <f t="shared" si="45"/>
        <v>9.5388766015684681</v>
      </c>
      <c r="C167" s="13">
        <f t="shared" si="58"/>
        <v>24.32233398922272</v>
      </c>
      <c r="D167" s="13">
        <f t="shared" si="58"/>
        <v>56.875339488308761</v>
      </c>
      <c r="E167" s="13">
        <f t="shared" si="58"/>
        <v>10.297515750781461</v>
      </c>
      <c r="F167" s="13">
        <f t="shared" si="58"/>
        <v>16.132366764061</v>
      </c>
      <c r="G167" s="13">
        <f t="shared" si="58"/>
        <v>6.089106920528442</v>
      </c>
      <c r="H167" s="13">
        <f t="shared" si="58"/>
        <v>20.726152919816453</v>
      </c>
      <c r="I167" s="13">
        <f t="shared" si="58"/>
        <v>5.4751344199296392</v>
      </c>
      <c r="J167" s="13">
        <f t="shared" si="58"/>
        <v>5.7608740804381942</v>
      </c>
      <c r="K167" s="13">
        <f t="shared" si="58"/>
        <v>6.7621229926908999</v>
      </c>
      <c r="L167" s="13">
        <f t="shared" ref="C167:AJ174" si="63">IF(L51&gt;0,(L55/L51-1)*100,"")</f>
        <v>7.6369019358228707</v>
      </c>
      <c r="M167" s="13">
        <f t="shared" si="63"/>
        <v>14.24080234263978</v>
      </c>
      <c r="N167" s="13">
        <f t="shared" si="63"/>
        <v>-1.6229083953387735</v>
      </c>
      <c r="O167" s="13">
        <f t="shared" si="63"/>
        <v>4.1976246255816196</v>
      </c>
      <c r="P167" s="13">
        <f t="shared" si="63"/>
        <v>3.1913415956688507</v>
      </c>
      <c r="Q167" s="13">
        <f t="shared" si="63"/>
        <v>7.6298390851502029</v>
      </c>
      <c r="R167" s="13">
        <f t="shared" si="63"/>
        <v>6.7407581338394307</v>
      </c>
      <c r="S167" s="13">
        <f t="shared" si="63"/>
        <v>5.5182435334256041</v>
      </c>
      <c r="T167" s="13">
        <f t="shared" si="63"/>
        <v>7.8483596719943982</v>
      </c>
      <c r="U167" s="13">
        <f t="shared" si="63"/>
        <v>-14.177833933247975</v>
      </c>
      <c r="V167" s="13">
        <f t="shared" si="63"/>
        <v>-5.6881037616338777</v>
      </c>
      <c r="W167" s="13">
        <f t="shared" si="63"/>
        <v>-25.860384462719132</v>
      </c>
      <c r="X167" s="13">
        <f t="shared" si="63"/>
        <v>1.6390000467936261E-9</v>
      </c>
      <c r="Y167" s="13">
        <f t="shared" si="63"/>
        <v>-2.9390732481538784</v>
      </c>
      <c r="Z167" s="13">
        <f t="shared" si="63"/>
        <v>4.0304027636575368</v>
      </c>
      <c r="AA167" s="13">
        <f t="shared" si="63"/>
        <v>5.8980565551593811</v>
      </c>
      <c r="AB167" s="13">
        <f t="shared" si="63"/>
        <v>1.8607018374129813</v>
      </c>
      <c r="AC167" s="13">
        <f t="shared" si="63"/>
        <v>1.397292397756944</v>
      </c>
      <c r="AD167" s="13">
        <f t="shared" si="63"/>
        <v>-4.845351661133801</v>
      </c>
      <c r="AE167" s="13">
        <f t="shared" si="63"/>
        <v>4.9666234560791889</v>
      </c>
      <c r="AF167" s="13">
        <f t="shared" si="63"/>
        <v>4.6817081178724074</v>
      </c>
      <c r="AG167" s="13">
        <f t="shared" si="63"/>
        <v>5.1100495988033234</v>
      </c>
      <c r="AH167" s="13">
        <f t="shared" si="63"/>
        <v>1.0411099578531147</v>
      </c>
      <c r="AI167" s="13">
        <f t="shared" si="63"/>
        <v>5.9615343392482645</v>
      </c>
      <c r="AJ167" s="13">
        <f t="shared" si="63"/>
        <v>4.6715401593863781</v>
      </c>
      <c r="AL167" s="474" t="str">
        <f t="shared" si="40"/>
        <v>2009 q1</v>
      </c>
      <c r="AM167" s="13">
        <f t="shared" si="61"/>
        <v>2.5492295696628364</v>
      </c>
      <c r="AN167" s="13">
        <f t="shared" si="61"/>
        <v>9.1726171139746793</v>
      </c>
      <c r="AO167" s="13">
        <f t="shared" si="61"/>
        <v>8.8623771529321438</v>
      </c>
      <c r="AP167" s="13" t="str">
        <f t="shared" si="61"/>
        <v/>
      </c>
      <c r="AQ167" s="13">
        <f t="shared" si="61"/>
        <v>11.16808541830574</v>
      </c>
      <c r="AR167" s="13">
        <f t="shared" si="61"/>
        <v>3.5514383976251285</v>
      </c>
      <c r="AS167" s="13" t="str">
        <f t="shared" si="61"/>
        <v/>
      </c>
      <c r="AT167" s="13" t="str">
        <f t="shared" si="61"/>
        <v/>
      </c>
      <c r="AU167" s="13" t="str">
        <f t="shared" si="61"/>
        <v/>
      </c>
      <c r="AV167" s="13">
        <f t="shared" si="61"/>
        <v>6.7621229926908999</v>
      </c>
      <c r="AW167" s="13">
        <f t="shared" si="61"/>
        <v>10.369276546156115</v>
      </c>
      <c r="AX167" s="13">
        <f t="shared" si="61"/>
        <v>22.222222222222232</v>
      </c>
      <c r="AY167" s="13">
        <f t="shared" si="61"/>
        <v>-17.231620720799057</v>
      </c>
      <c r="AZ167" s="13"/>
      <c r="BA167" s="13" t="str">
        <f t="shared" si="61"/>
        <v/>
      </c>
      <c r="BB167" s="13"/>
      <c r="BC167" s="13">
        <f t="shared" si="61"/>
        <v>7.8483596719944204</v>
      </c>
      <c r="BD167" s="13"/>
      <c r="BE167" s="13">
        <f t="shared" si="61"/>
        <v>7.8483596719944426</v>
      </c>
      <c r="BF167" s="13">
        <f t="shared" si="61"/>
        <v>-18.550032140387241</v>
      </c>
      <c r="BG167" s="13" t="str">
        <f t="shared" si="61"/>
        <v/>
      </c>
      <c r="BH167" s="13">
        <f t="shared" si="61"/>
        <v>-25.860384462719122</v>
      </c>
      <c r="BI167" s="13">
        <f t="shared" si="61"/>
        <v>1.6390000467936261E-9</v>
      </c>
      <c r="BJ167" s="13">
        <f t="shared" si="61"/>
        <v>7.228614871982586</v>
      </c>
      <c r="BK167" s="13">
        <f t="shared" si="61"/>
        <v>3.6625376447456892</v>
      </c>
      <c r="BL167" s="13">
        <f t="shared" si="61"/>
        <v>-1.1102230246251565E-14</v>
      </c>
      <c r="BM167" s="13">
        <f t="shared" si="61"/>
        <v>1.8607018374130257</v>
      </c>
      <c r="BN167" s="13">
        <f t="shared" si="61"/>
        <v>1.3354872763216008E-9</v>
      </c>
      <c r="BO167" s="13">
        <f t="shared" si="61"/>
        <v>10.802532685928078</v>
      </c>
      <c r="BP167" s="13" t="str">
        <f t="shared" si="61"/>
        <v/>
      </c>
      <c r="BQ167" s="13" t="str">
        <f t="shared" si="61"/>
        <v/>
      </c>
      <c r="BR167" s="13" t="str">
        <f t="shared" si="61"/>
        <v/>
      </c>
      <c r="BS167" s="13" t="str">
        <f t="shared" si="61"/>
        <v/>
      </c>
      <c r="BT167" s="13" t="str">
        <f t="shared" si="61"/>
        <v/>
      </c>
      <c r="BU167" s="13" t="str">
        <f t="shared" si="61"/>
        <v/>
      </c>
      <c r="BW167" s="474" t="str">
        <f t="shared" si="41"/>
        <v>2009 q1</v>
      </c>
      <c r="BX167" s="13">
        <f t="shared" si="62"/>
        <v>12.056623832989022</v>
      </c>
      <c r="BY167" s="13">
        <f t="shared" si="62"/>
        <v>27.680928774148562</v>
      </c>
      <c r="BZ167" s="13">
        <f t="shared" si="62"/>
        <v>68.072696023765019</v>
      </c>
      <c r="CA167" s="13">
        <f t="shared" si="62"/>
        <v>10.297515750781439</v>
      </c>
      <c r="CB167" s="13">
        <f t="shared" si="62"/>
        <v>19.699135638414944</v>
      </c>
      <c r="CC167" s="13">
        <f t="shared" si="62"/>
        <v>7.7849055388969912</v>
      </c>
      <c r="CD167" s="13">
        <f t="shared" si="62"/>
        <v>20.726152919816478</v>
      </c>
      <c r="CE167" s="13">
        <f t="shared" si="62"/>
        <v>5.4751344199296392</v>
      </c>
      <c r="CF167" s="13">
        <f t="shared" si="62"/>
        <v>5.7608740804382164</v>
      </c>
      <c r="CG167" s="13" t="str">
        <f t="shared" si="62"/>
        <v/>
      </c>
      <c r="CH167" s="13">
        <f t="shared" si="62"/>
        <v>5.8308171144056065</v>
      </c>
      <c r="CI167" s="13">
        <f t="shared" si="62"/>
        <v>5.5135632991248018</v>
      </c>
      <c r="CJ167" s="13">
        <f t="shared" si="62"/>
        <v>6.8959152902607013</v>
      </c>
      <c r="CK167" s="13">
        <f t="shared" si="62"/>
        <v>4.118772990315378</v>
      </c>
      <c r="CL167" s="13">
        <f t="shared" si="62"/>
        <v>3.1913415956688507</v>
      </c>
      <c r="CM167" s="13">
        <f t="shared" si="62"/>
        <v>7.33276901693658</v>
      </c>
      <c r="CN167" s="13">
        <f t="shared" si="62"/>
        <v>6.3895062924235635</v>
      </c>
      <c r="CO167" s="13">
        <f t="shared" si="62"/>
        <v>6.3895062924235635</v>
      </c>
      <c r="CP167" s="13" t="str">
        <f t="shared" si="62"/>
        <v/>
      </c>
      <c r="CQ167" s="13">
        <f t="shared" si="62"/>
        <v>-5.6881037616338892</v>
      </c>
      <c r="CR167" s="13">
        <f t="shared" si="62"/>
        <v>-5.6881037616338892</v>
      </c>
      <c r="CS167" s="13" t="str">
        <f t="shared" si="62"/>
        <v/>
      </c>
      <c r="CT167" s="13" t="str">
        <f t="shared" si="62"/>
        <v/>
      </c>
      <c r="CU167" s="13">
        <f t="shared" si="62"/>
        <v>-6.359561025351768</v>
      </c>
      <c r="CV167" s="13">
        <f t="shared" si="62"/>
        <v>5.816776910353072</v>
      </c>
      <c r="CW167" s="13">
        <f t="shared" si="62"/>
        <v>8.6351840910237954</v>
      </c>
      <c r="CX167" s="13" t="str">
        <f t="shared" si="62"/>
        <v/>
      </c>
      <c r="CY167" s="13">
        <f t="shared" si="62"/>
        <v>2.0644257996557336</v>
      </c>
      <c r="CZ167" s="13">
        <f t="shared" si="62"/>
        <v>-9.9790923190943737</v>
      </c>
      <c r="DA167" s="13">
        <f t="shared" si="62"/>
        <v>4.9666234560791889</v>
      </c>
      <c r="DB167" s="13">
        <f t="shared" si="62"/>
        <v>4.681708117872363</v>
      </c>
      <c r="DC167" s="13">
        <f t="shared" si="62"/>
        <v>5.1100495988033234</v>
      </c>
      <c r="DD167" s="13">
        <f t="shared" si="62"/>
        <v>1.0411099578531591</v>
      </c>
      <c r="DE167" s="13">
        <f t="shared" si="62"/>
        <v>5.9615343392482423</v>
      </c>
      <c r="DF167" s="13">
        <f t="shared" si="62"/>
        <v>4.6715401593863559</v>
      </c>
    </row>
    <row r="168" spans="1:110" x14ac:dyDescent="0.2">
      <c r="A168" s="474" t="str">
        <f t="shared" si="39"/>
        <v>2009 q2</v>
      </c>
      <c r="B168" s="13">
        <f t="shared" si="45"/>
        <v>10.15825054293038</v>
      </c>
      <c r="C168" s="13">
        <f t="shared" si="63"/>
        <v>21.600675498640133</v>
      </c>
      <c r="D168" s="13">
        <f t="shared" si="63"/>
        <v>49.788827925102488</v>
      </c>
      <c r="E168" s="13">
        <f t="shared" si="63"/>
        <v>9.7011235094594195</v>
      </c>
      <c r="F168" s="13">
        <f t="shared" si="63"/>
        <v>9.9914521119152333</v>
      </c>
      <c r="G168" s="13">
        <f t="shared" si="63"/>
        <v>4.7080234059407422</v>
      </c>
      <c r="H168" s="13">
        <f t="shared" si="63"/>
        <v>15.91770280906486</v>
      </c>
      <c r="I168" s="13">
        <f t="shared" si="63"/>
        <v>6.7077837874504498</v>
      </c>
      <c r="J168" s="13">
        <f t="shared" si="63"/>
        <v>8.1854278725171028</v>
      </c>
      <c r="K168" s="13">
        <f t="shared" si="63"/>
        <v>7.4629834865513889</v>
      </c>
      <c r="L168" s="13">
        <f t="shared" si="63"/>
        <v>9.6334951499826857</v>
      </c>
      <c r="M168" s="13">
        <f t="shared" si="63"/>
        <v>12.260962963005939</v>
      </c>
      <c r="N168" s="13">
        <f t="shared" si="63"/>
        <v>5.3218692037066306</v>
      </c>
      <c r="O168" s="13">
        <f t="shared" si="63"/>
        <v>8.7747937156825948</v>
      </c>
      <c r="P168" s="13">
        <f t="shared" si="63"/>
        <v>9.1720832242992536</v>
      </c>
      <c r="Q168" s="13">
        <f t="shared" si="63"/>
        <v>7.4249725644201625</v>
      </c>
      <c r="R168" s="13">
        <f t="shared" si="63"/>
        <v>5.468515295204246</v>
      </c>
      <c r="S168" s="13">
        <f t="shared" si="63"/>
        <v>3.746016485637238</v>
      </c>
      <c r="T168" s="13">
        <f t="shared" si="63"/>
        <v>7.8483596719943982</v>
      </c>
      <c r="U168" s="13">
        <f t="shared" si="63"/>
        <v>5.8034279208269313</v>
      </c>
      <c r="V168" s="13">
        <f t="shared" si="63"/>
        <v>-1.7793853781107982</v>
      </c>
      <c r="W168" s="13">
        <f t="shared" si="63"/>
        <v>11.607081860538671</v>
      </c>
      <c r="X168" s="13">
        <f t="shared" si="63"/>
        <v>0</v>
      </c>
      <c r="Y168" s="13">
        <f t="shared" si="63"/>
        <v>-6.7909788612681155</v>
      </c>
      <c r="Z168" s="13">
        <f t="shared" si="63"/>
        <v>4.1708605561479706</v>
      </c>
      <c r="AA168" s="13">
        <f t="shared" si="63"/>
        <v>4.8345079222755993</v>
      </c>
      <c r="AB168" s="13">
        <f t="shared" si="63"/>
        <v>0.77287315384080291</v>
      </c>
      <c r="AC168" s="13">
        <f t="shared" si="63"/>
        <v>3.7270748546820442</v>
      </c>
      <c r="AD168" s="13">
        <f t="shared" si="63"/>
        <v>-11.15763958829772</v>
      </c>
      <c r="AE168" s="13">
        <f t="shared" si="63"/>
        <v>5.8099071438840744</v>
      </c>
      <c r="AF168" s="13">
        <f t="shared" si="63"/>
        <v>6.080914014620209</v>
      </c>
      <c r="AG168" s="13">
        <f t="shared" si="63"/>
        <v>3.1857092152894673</v>
      </c>
      <c r="AH168" s="13">
        <f t="shared" si="63"/>
        <v>1.2432794635045097</v>
      </c>
      <c r="AI168" s="13">
        <f t="shared" si="63"/>
        <v>7.6782596617263943</v>
      </c>
      <c r="AJ168" s="13">
        <f t="shared" si="63"/>
        <v>1.9858248894714992</v>
      </c>
      <c r="AL168" s="474" t="str">
        <f t="shared" si="40"/>
        <v>2009 q2</v>
      </c>
      <c r="AM168" s="13">
        <f t="shared" si="61"/>
        <v>9.2234510072320539</v>
      </c>
      <c r="AN168" s="13">
        <f t="shared" si="61"/>
        <v>8.0457136081440783</v>
      </c>
      <c r="AO168" s="13">
        <f t="shared" si="61"/>
        <v>9.8779748221610397</v>
      </c>
      <c r="AP168" s="13" t="str">
        <f t="shared" si="61"/>
        <v/>
      </c>
      <c r="AQ168" s="13">
        <f t="shared" si="61"/>
        <v>8.4671480815982072</v>
      </c>
      <c r="AR168" s="13">
        <f t="shared" si="61"/>
        <v>1.864461196536249</v>
      </c>
      <c r="AS168" s="13" t="str">
        <f t="shared" si="61"/>
        <v/>
      </c>
      <c r="AT168" s="13" t="str">
        <f t="shared" si="61"/>
        <v/>
      </c>
      <c r="AU168" s="13" t="str">
        <f t="shared" si="61"/>
        <v/>
      </c>
      <c r="AV168" s="13">
        <f t="shared" si="61"/>
        <v>7.4629834865513889</v>
      </c>
      <c r="AW168" s="13">
        <f t="shared" si="61"/>
        <v>12.911043855952919</v>
      </c>
      <c r="AX168" s="13">
        <f t="shared" si="61"/>
        <v>22.222222222222232</v>
      </c>
      <c r="AY168" s="13">
        <f t="shared" si="61"/>
        <v>-15.702971639344089</v>
      </c>
      <c r="AZ168" s="13" t="str">
        <f t="shared" si="61"/>
        <v/>
      </c>
      <c r="BA168" s="13" t="str">
        <f t="shared" si="61"/>
        <v/>
      </c>
      <c r="BB168" s="13" t="str">
        <f t="shared" si="61"/>
        <v/>
      </c>
      <c r="BC168" s="13">
        <f t="shared" si="61"/>
        <v>7.8483596719943982</v>
      </c>
      <c r="BD168" s="13" t="str">
        <f t="shared" si="61"/>
        <v/>
      </c>
      <c r="BE168" s="13">
        <f t="shared" si="61"/>
        <v>7.8483596719943982</v>
      </c>
      <c r="BF168" s="13">
        <f t="shared" si="61"/>
        <v>10.173792707841667</v>
      </c>
      <c r="BG168" s="13" t="str">
        <f t="shared" si="61"/>
        <v/>
      </c>
      <c r="BH168" s="13">
        <f t="shared" si="61"/>
        <v>11.607081860538692</v>
      </c>
      <c r="BI168" s="13">
        <f t="shared" si="61"/>
        <v>0</v>
      </c>
      <c r="BJ168" s="13">
        <f t="shared" si="61"/>
        <v>7.0004019785995908</v>
      </c>
      <c r="BK168" s="13">
        <f t="shared" si="61"/>
        <v>3.6625376447456892</v>
      </c>
      <c r="BL168" s="13">
        <f t="shared" si="61"/>
        <v>0</v>
      </c>
      <c r="BM168" s="13">
        <f t="shared" si="61"/>
        <v>0.77287315384082511</v>
      </c>
      <c r="BN168" s="13">
        <f t="shared" si="61"/>
        <v>0</v>
      </c>
      <c r="BO168" s="13">
        <f t="shared" si="61"/>
        <v>10.604966352181977</v>
      </c>
      <c r="BP168" s="13" t="str">
        <f t="shared" si="61"/>
        <v/>
      </c>
      <c r="BQ168" s="13" t="str">
        <f t="shared" si="61"/>
        <v/>
      </c>
      <c r="BR168" s="13" t="str">
        <f t="shared" si="61"/>
        <v/>
      </c>
      <c r="BS168" s="13" t="str">
        <f t="shared" si="61"/>
        <v/>
      </c>
      <c r="BT168" s="13" t="str">
        <f t="shared" si="61"/>
        <v/>
      </c>
      <c r="BU168" s="13" t="str">
        <f t="shared" si="61"/>
        <v/>
      </c>
      <c r="BW168" s="474" t="str">
        <f t="shared" si="41"/>
        <v>2009 q2</v>
      </c>
      <c r="BX168" s="13">
        <f t="shared" si="62"/>
        <v>10.448399365270022</v>
      </c>
      <c r="BY168" s="13">
        <f t="shared" si="62"/>
        <v>24.526832571467061</v>
      </c>
      <c r="BZ168" s="13">
        <f t="shared" si="62"/>
        <v>58.088706173636929</v>
      </c>
      <c r="CA168" s="13">
        <f t="shared" si="62"/>
        <v>9.7011235094593964</v>
      </c>
      <c r="CB168" s="13">
        <f t="shared" si="62"/>
        <v>11.270461844156898</v>
      </c>
      <c r="CC168" s="13">
        <f t="shared" si="62"/>
        <v>6.6453310091956208</v>
      </c>
      <c r="CD168" s="13">
        <f t="shared" si="62"/>
        <v>15.917702809064881</v>
      </c>
      <c r="CE168" s="13">
        <f t="shared" si="62"/>
        <v>6.7077837874504498</v>
      </c>
      <c r="CF168" s="13">
        <f t="shared" si="62"/>
        <v>8.1854278725171028</v>
      </c>
      <c r="CG168" s="13" t="str">
        <f t="shared" si="62"/>
        <v/>
      </c>
      <c r="CH168" s="13">
        <f t="shared" si="62"/>
        <v>7.7940332386902567</v>
      </c>
      <c r="CI168" s="13">
        <f t="shared" si="62"/>
        <v>4.5446517202891279</v>
      </c>
      <c r="CJ168" s="13">
        <f t="shared" si="62"/>
        <v>11.711898749399419</v>
      </c>
      <c r="CK168" s="13">
        <f t="shared" si="62"/>
        <v>8.7747937156826161</v>
      </c>
      <c r="CL168" s="13">
        <f t="shared" si="62"/>
        <v>9.1720832242992323</v>
      </c>
      <c r="CM168" s="13">
        <f t="shared" si="62"/>
        <v>7.4249725644201625</v>
      </c>
      <c r="CN168" s="13">
        <f t="shared" si="62"/>
        <v>3.746016485637238</v>
      </c>
      <c r="CO168" s="13">
        <f t="shared" si="62"/>
        <v>3.746016485637238</v>
      </c>
      <c r="CP168" s="13" t="str">
        <f t="shared" si="62"/>
        <v/>
      </c>
      <c r="CQ168" s="13">
        <f t="shared" si="62"/>
        <v>-1.7793853781108204</v>
      </c>
      <c r="CR168" s="13">
        <f t="shared" si="62"/>
        <v>-1.7793853781108204</v>
      </c>
      <c r="CS168" s="13" t="str">
        <f t="shared" si="62"/>
        <v/>
      </c>
      <c r="CT168" s="13" t="str">
        <f t="shared" si="62"/>
        <v/>
      </c>
      <c r="CU168" s="13">
        <f t="shared" si="62"/>
        <v>-13.401813517257144</v>
      </c>
      <c r="CV168" s="13">
        <f t="shared" si="62"/>
        <v>6.3468288112271454</v>
      </c>
      <c r="CW168" s="13">
        <f t="shared" si="62"/>
        <v>6.6540224454968433</v>
      </c>
      <c r="CX168" s="13" t="str">
        <f t="shared" si="62"/>
        <v/>
      </c>
      <c r="CY168" s="13">
        <f t="shared" si="62"/>
        <v>5.2058397816541202</v>
      </c>
      <c r="CZ168" s="13">
        <f t="shared" si="62"/>
        <v>-19.877472591731117</v>
      </c>
      <c r="DA168" s="13">
        <f t="shared" si="62"/>
        <v>5.8099071438840522</v>
      </c>
      <c r="DB168" s="13">
        <f t="shared" si="62"/>
        <v>6.080914014620209</v>
      </c>
      <c r="DC168" s="13">
        <f t="shared" si="62"/>
        <v>3.1857092152894673</v>
      </c>
      <c r="DD168" s="13">
        <f t="shared" si="62"/>
        <v>1.2432794635044875</v>
      </c>
      <c r="DE168" s="13">
        <f t="shared" si="62"/>
        <v>7.6782596617263943</v>
      </c>
      <c r="DF168" s="13">
        <f t="shared" si="62"/>
        <v>1.9858248894715214</v>
      </c>
    </row>
    <row r="169" spans="1:110" x14ac:dyDescent="0.2">
      <c r="A169" s="474" t="str">
        <f t="shared" si="39"/>
        <v>2009 q3</v>
      </c>
      <c r="B169" s="13">
        <f t="shared" si="45"/>
        <v>2.6171755187797796</v>
      </c>
      <c r="C169" s="13">
        <f t="shared" si="63"/>
        <v>6.3762880898939223</v>
      </c>
      <c r="D169" s="13">
        <f t="shared" si="63"/>
        <v>7.6116995177007762</v>
      </c>
      <c r="E169" s="13">
        <f t="shared" si="63"/>
        <v>6.7392997431051427</v>
      </c>
      <c r="F169" s="13">
        <f t="shared" si="63"/>
        <v>5.322278114971235</v>
      </c>
      <c r="G169" s="13">
        <f t="shared" si="63"/>
        <v>2.2623657964324417</v>
      </c>
      <c r="H169" s="13">
        <f t="shared" si="63"/>
        <v>4.6377845371026627</v>
      </c>
      <c r="I169" s="13">
        <f t="shared" si="63"/>
        <v>5.2449470632499606</v>
      </c>
      <c r="J169" s="13">
        <f t="shared" si="63"/>
        <v>7.088322057895402</v>
      </c>
      <c r="K169" s="13">
        <f t="shared" si="63"/>
        <v>1.96226817294054</v>
      </c>
      <c r="L169" s="13">
        <f t="shared" si="63"/>
        <v>14.284482487006777</v>
      </c>
      <c r="M169" s="13">
        <f t="shared" si="63"/>
        <v>12.985006095494246</v>
      </c>
      <c r="N169" s="13">
        <f t="shared" si="63"/>
        <v>16.460187815464501</v>
      </c>
      <c r="O169" s="13">
        <f t="shared" si="63"/>
        <v>8.0345615167887843</v>
      </c>
      <c r="P169" s="13">
        <f t="shared" si="63"/>
        <v>9.1178951209047288</v>
      </c>
      <c r="Q169" s="13">
        <f t="shared" si="63"/>
        <v>4.3919295301053207</v>
      </c>
      <c r="R169" s="13">
        <f t="shared" si="63"/>
        <v>4.5514262526307414</v>
      </c>
      <c r="S169" s="13">
        <f t="shared" si="63"/>
        <v>2.2029463860761211</v>
      </c>
      <c r="T169" s="13">
        <f t="shared" si="63"/>
        <v>7.8483596719943982</v>
      </c>
      <c r="U169" s="13">
        <f t="shared" si="63"/>
        <v>-8.1690520081473252</v>
      </c>
      <c r="V169" s="13">
        <f t="shared" si="63"/>
        <v>-17.625559726475903</v>
      </c>
      <c r="W169" s="13">
        <f t="shared" si="63"/>
        <v>-2.3708861460656427</v>
      </c>
      <c r="X169" s="13">
        <f t="shared" si="63"/>
        <v>0</v>
      </c>
      <c r="Y169" s="13">
        <f t="shared" si="63"/>
        <v>-12.394594464365516</v>
      </c>
      <c r="Z169" s="13">
        <f t="shared" si="63"/>
        <v>0.69432972635541379</v>
      </c>
      <c r="AA169" s="13">
        <f t="shared" si="63"/>
        <v>4.895974535957559</v>
      </c>
      <c r="AB169" s="13">
        <f t="shared" si="63"/>
        <v>0</v>
      </c>
      <c r="AC169" s="13">
        <f t="shared" si="63"/>
        <v>2.5048366212266249</v>
      </c>
      <c r="AD169" s="13">
        <f t="shared" si="63"/>
        <v>-18.133591480924238</v>
      </c>
      <c r="AE169" s="13">
        <f t="shared" si="63"/>
        <v>5.5704637040973504</v>
      </c>
      <c r="AF169" s="13">
        <f t="shared" si="63"/>
        <v>5.3676309817883405</v>
      </c>
      <c r="AG169" s="13">
        <f t="shared" si="63"/>
        <v>14.350506887908288</v>
      </c>
      <c r="AH169" s="13">
        <f t="shared" si="63"/>
        <v>0.83105488930546034</v>
      </c>
      <c r="AI169" s="13">
        <f t="shared" si="63"/>
        <v>7.4281630016312716</v>
      </c>
      <c r="AJ169" s="13">
        <f t="shared" si="63"/>
        <v>3.0510319631539717</v>
      </c>
      <c r="AL169" s="474" t="str">
        <f t="shared" si="40"/>
        <v>2009 q3</v>
      </c>
      <c r="AM169" s="13">
        <f t="shared" si="61"/>
        <v>5.0653853670959093</v>
      </c>
      <c r="AN169" s="13">
        <f t="shared" si="61"/>
        <v>3.244612551959869</v>
      </c>
      <c r="AO169" s="13">
        <f t="shared" si="61"/>
        <v>8.608582420038168</v>
      </c>
      <c r="AP169" s="13" t="str">
        <f t="shared" si="61"/>
        <v/>
      </c>
      <c r="AQ169" s="13">
        <f t="shared" si="61"/>
        <v>0.81115932144864011</v>
      </c>
      <c r="AR169" s="13">
        <f t="shared" si="61"/>
        <v>0.10982470721863091</v>
      </c>
      <c r="AS169" s="13" t="str">
        <f t="shared" si="61"/>
        <v/>
      </c>
      <c r="AT169" s="13" t="str">
        <f t="shared" si="61"/>
        <v/>
      </c>
      <c r="AU169" s="13" t="str">
        <f t="shared" si="61"/>
        <v/>
      </c>
      <c r="AV169" s="13">
        <f t="shared" si="61"/>
        <v>1.9622681729405622</v>
      </c>
      <c r="AW169" s="13">
        <f t="shared" si="61"/>
        <v>17.123200026888075</v>
      </c>
      <c r="AX169" s="13">
        <f t="shared" si="61"/>
        <v>22.222222222222232</v>
      </c>
      <c r="AY169" s="13">
        <f t="shared" si="61"/>
        <v>-1.1982122278254459</v>
      </c>
      <c r="AZ169" s="13" t="str">
        <f t="shared" si="61"/>
        <v/>
      </c>
      <c r="BA169" s="13" t="str">
        <f t="shared" ref="BA169:BU169" si="64">IF(BA53&gt;0,(BA57/BA53-1)*100,"")</f>
        <v/>
      </c>
      <c r="BB169" s="13" t="str">
        <f t="shared" si="64"/>
        <v/>
      </c>
      <c r="BC169" s="13">
        <f t="shared" si="64"/>
        <v>7.8483596719943982</v>
      </c>
      <c r="BD169" s="13" t="str">
        <f t="shared" si="64"/>
        <v/>
      </c>
      <c r="BE169" s="13">
        <f t="shared" si="64"/>
        <v>7.8483596719943982</v>
      </c>
      <c r="BF169" s="13">
        <f t="shared" si="64"/>
        <v>-2.1060759540712959</v>
      </c>
      <c r="BG169" s="13" t="str">
        <f t="shared" si="64"/>
        <v/>
      </c>
      <c r="BH169" s="13">
        <f t="shared" si="64"/>
        <v>-2.3708861460656649</v>
      </c>
      <c r="BI169" s="13">
        <f t="shared" si="64"/>
        <v>0</v>
      </c>
      <c r="BJ169" s="13">
        <f t="shared" si="64"/>
        <v>5.9698817068396082</v>
      </c>
      <c r="BK169" s="13">
        <f t="shared" si="64"/>
        <v>0.91680134215648135</v>
      </c>
      <c r="BL169" s="13">
        <f t="shared" si="64"/>
        <v>0</v>
      </c>
      <c r="BM169" s="13">
        <f t="shared" si="64"/>
        <v>0</v>
      </c>
      <c r="BN169" s="13">
        <f t="shared" si="64"/>
        <v>0</v>
      </c>
      <c r="BO169" s="13">
        <f t="shared" si="64"/>
        <v>9.4295919244169468</v>
      </c>
      <c r="BP169" s="13" t="str">
        <f t="shared" si="64"/>
        <v/>
      </c>
      <c r="BQ169" s="13" t="str">
        <f t="shared" si="64"/>
        <v/>
      </c>
      <c r="BR169" s="13" t="str">
        <f t="shared" si="64"/>
        <v/>
      </c>
      <c r="BS169" s="13" t="str">
        <f t="shared" si="64"/>
        <v/>
      </c>
      <c r="BT169" s="13" t="str">
        <f t="shared" si="64"/>
        <v/>
      </c>
      <c r="BU169" s="13" t="str">
        <f t="shared" si="64"/>
        <v/>
      </c>
      <c r="BW169" s="474" t="str">
        <f t="shared" si="41"/>
        <v>2009 q3</v>
      </c>
      <c r="BX169" s="13">
        <f t="shared" si="62"/>
        <v>1.9017700714535568</v>
      </c>
      <c r="BY169" s="13">
        <f t="shared" si="62"/>
        <v>6.9806640682597676</v>
      </c>
      <c r="BZ169" s="13">
        <f t="shared" si="62"/>
        <v>7.4675583585204874</v>
      </c>
      <c r="CA169" s="13">
        <f t="shared" si="62"/>
        <v>6.7392997431051427</v>
      </c>
      <c r="CB169" s="13">
        <f t="shared" si="62"/>
        <v>9.3012936169993168</v>
      </c>
      <c r="CC169" s="13">
        <f t="shared" si="62"/>
        <v>3.7430057596478106</v>
      </c>
      <c r="CD169" s="13">
        <f t="shared" si="62"/>
        <v>4.6377845371026627</v>
      </c>
      <c r="CE169" s="13">
        <f t="shared" si="62"/>
        <v>5.2449470632499828</v>
      </c>
      <c r="CF169" s="13">
        <f t="shared" si="62"/>
        <v>7.0883220578954242</v>
      </c>
      <c r="CG169" s="13" t="str">
        <f t="shared" si="62"/>
        <v/>
      </c>
      <c r="CH169" s="13">
        <f t="shared" ref="CH169:DF169" si="65">IF(CH53&gt;0,(CH57/CH53-1)*100,"")</f>
        <v>12.762452654875368</v>
      </c>
      <c r="CI169" s="13">
        <f t="shared" si="65"/>
        <v>5.8407617708823079</v>
      </c>
      <c r="CJ169" s="13">
        <f t="shared" si="65"/>
        <v>20.963949965086105</v>
      </c>
      <c r="CK169" s="13">
        <f t="shared" si="65"/>
        <v>8.0345615167888074</v>
      </c>
      <c r="CL169" s="13">
        <f t="shared" si="65"/>
        <v>9.1178951209047288</v>
      </c>
      <c r="CM169" s="13">
        <f t="shared" si="65"/>
        <v>4.3919295301053207</v>
      </c>
      <c r="CN169" s="13">
        <f t="shared" si="65"/>
        <v>2.2029463860761211</v>
      </c>
      <c r="CO169" s="13">
        <f t="shared" si="65"/>
        <v>2.2029463860761211</v>
      </c>
      <c r="CP169" s="13" t="str">
        <f t="shared" si="65"/>
        <v/>
      </c>
      <c r="CQ169" s="13">
        <f t="shared" si="65"/>
        <v>-17.625559726475903</v>
      </c>
      <c r="CR169" s="13">
        <f t="shared" si="65"/>
        <v>-17.625559726475903</v>
      </c>
      <c r="CS169" s="13" t="str">
        <f t="shared" si="65"/>
        <v/>
      </c>
      <c r="CT169" s="13" t="str">
        <f t="shared" si="65"/>
        <v/>
      </c>
      <c r="CU169" s="13">
        <f t="shared" si="65"/>
        <v>-20.523659541588067</v>
      </c>
      <c r="CV169" s="13">
        <f t="shared" si="65"/>
        <v>-0.2482134743169051</v>
      </c>
      <c r="CW169" s="13">
        <f t="shared" si="65"/>
        <v>6.7445425045432605</v>
      </c>
      <c r="CX169" s="13" t="str">
        <f t="shared" si="65"/>
        <v/>
      </c>
      <c r="CY169" s="13">
        <f t="shared" si="65"/>
        <v>3.4911586632514924</v>
      </c>
      <c r="CZ169" s="13">
        <f t="shared" si="65"/>
        <v>-28.069555217622899</v>
      </c>
      <c r="DA169" s="13">
        <f t="shared" si="65"/>
        <v>5.5704637040973504</v>
      </c>
      <c r="DB169" s="13">
        <f t="shared" si="65"/>
        <v>5.3676309817883183</v>
      </c>
      <c r="DC169" s="13">
        <f t="shared" si="65"/>
        <v>14.350506887908288</v>
      </c>
      <c r="DD169" s="13">
        <f t="shared" si="65"/>
        <v>0.83105488930546034</v>
      </c>
      <c r="DE169" s="13">
        <f t="shared" si="65"/>
        <v>7.4281630016312494</v>
      </c>
      <c r="DF169" s="13">
        <f t="shared" si="65"/>
        <v>3.0510319631539495</v>
      </c>
    </row>
    <row r="170" spans="1:110" x14ac:dyDescent="0.2">
      <c r="A170" s="474" t="str">
        <f t="shared" si="39"/>
        <v>2009 q4</v>
      </c>
      <c r="B170" s="13">
        <f t="shared" si="45"/>
        <v>4.0138717960944259</v>
      </c>
      <c r="C170" s="13">
        <f t="shared" si="63"/>
        <v>5.2318049890289098</v>
      </c>
      <c r="D170" s="13">
        <f t="shared" si="63"/>
        <v>4.4979474457658597</v>
      </c>
      <c r="E170" s="13">
        <f t="shared" si="63"/>
        <v>4.6714777670866514</v>
      </c>
      <c r="F170" s="13">
        <f t="shared" si="63"/>
        <v>5.9859767054767588</v>
      </c>
      <c r="G170" s="13">
        <f t="shared" si="63"/>
        <v>-0.44972080498983935</v>
      </c>
      <c r="H170" s="13">
        <f t="shared" si="63"/>
        <v>4.6179255253618656</v>
      </c>
      <c r="I170" s="13">
        <f t="shared" si="63"/>
        <v>7.1712830878626566</v>
      </c>
      <c r="J170" s="13">
        <f t="shared" si="63"/>
        <v>9.5575804579058001</v>
      </c>
      <c r="K170" s="13">
        <f t="shared" si="63"/>
        <v>1.8884602832405228</v>
      </c>
      <c r="L170" s="13">
        <f t="shared" si="63"/>
        <v>14.750983872469448</v>
      </c>
      <c r="M170" s="13">
        <f t="shared" si="63"/>
        <v>12.259229907243419</v>
      </c>
      <c r="N170" s="13">
        <f t="shared" si="63"/>
        <v>19.102312738460437</v>
      </c>
      <c r="O170" s="13">
        <f t="shared" si="63"/>
        <v>7.6434396664970761</v>
      </c>
      <c r="P170" s="13">
        <f t="shared" si="63"/>
        <v>8.6743163755673933</v>
      </c>
      <c r="Q170" s="13">
        <f t="shared" si="63"/>
        <v>4.1140104524785448</v>
      </c>
      <c r="R170" s="13">
        <f t="shared" si="63"/>
        <v>4.8512322256409446</v>
      </c>
      <c r="S170" s="13">
        <f t="shared" si="63"/>
        <v>2.7247995327565722</v>
      </c>
      <c r="T170" s="13">
        <f t="shared" si="63"/>
        <v>7.8483596719943982</v>
      </c>
      <c r="U170" s="13">
        <f t="shared" si="63"/>
        <v>-0.12802771840368932</v>
      </c>
      <c r="V170" s="13">
        <f t="shared" si="63"/>
        <v>-11.953054066883261</v>
      </c>
      <c r="W170" s="13">
        <f t="shared" si="63"/>
        <v>7.9242412375256199</v>
      </c>
      <c r="X170" s="13">
        <f t="shared" si="63"/>
        <v>0</v>
      </c>
      <c r="Y170" s="13">
        <f t="shared" si="63"/>
        <v>-6.6368394362190557</v>
      </c>
      <c r="Z170" s="13">
        <f t="shared" si="63"/>
        <v>0.5283405845847744</v>
      </c>
      <c r="AA170" s="13">
        <f t="shared" si="63"/>
        <v>4.8349458146988322</v>
      </c>
      <c r="AB170" s="13">
        <f t="shared" si="63"/>
        <v>1.1504184553629004</v>
      </c>
      <c r="AC170" s="13">
        <f t="shared" si="63"/>
        <v>1.8438799323502231</v>
      </c>
      <c r="AD170" s="13">
        <f t="shared" si="63"/>
        <v>-10.316457559692028</v>
      </c>
      <c r="AE170" s="13">
        <f t="shared" si="63"/>
        <v>5.2266686300370679</v>
      </c>
      <c r="AF170" s="13">
        <f t="shared" si="63"/>
        <v>4.594070918936155</v>
      </c>
      <c r="AG170" s="13">
        <f t="shared" si="63"/>
        <v>14.426572347441979</v>
      </c>
      <c r="AH170" s="13">
        <f t="shared" si="63"/>
        <v>3.902388293756287</v>
      </c>
      <c r="AI170" s="13">
        <f t="shared" si="63"/>
        <v>6.5155253210732678</v>
      </c>
      <c r="AJ170" s="13">
        <f t="shared" si="63"/>
        <v>4.855083770547175</v>
      </c>
      <c r="AL170" s="474" t="str">
        <f t="shared" si="40"/>
        <v>2009 q4</v>
      </c>
      <c r="AM170" s="13">
        <f t="shared" ref="AM170:BU177" si="66">IF(AM54&gt;0,(AM58/AM54-1)*100,"")</f>
        <v>7.5383350526630366</v>
      </c>
      <c r="AN170" s="13">
        <f t="shared" si="66"/>
        <v>3.0410197196743649</v>
      </c>
      <c r="AO170" s="13">
        <f t="shared" si="66"/>
        <v>6.6198735182029456</v>
      </c>
      <c r="AP170" s="13" t="str">
        <f t="shared" si="66"/>
        <v/>
      </c>
      <c r="AQ170" s="13">
        <f t="shared" si="66"/>
        <v>1.629827422147101</v>
      </c>
      <c r="AR170" s="13">
        <f t="shared" si="66"/>
        <v>0.3122643582262663</v>
      </c>
      <c r="AS170" s="13" t="str">
        <f t="shared" si="66"/>
        <v/>
      </c>
      <c r="AT170" s="13" t="str">
        <f t="shared" si="66"/>
        <v/>
      </c>
      <c r="AU170" s="13" t="str">
        <f t="shared" si="66"/>
        <v/>
      </c>
      <c r="AV170" s="13">
        <f t="shared" si="66"/>
        <v>1.888460283240545</v>
      </c>
      <c r="AW170" s="13">
        <f t="shared" si="66"/>
        <v>19.560646417506476</v>
      </c>
      <c r="AX170" s="13">
        <f t="shared" si="66"/>
        <v>22.222222222222232</v>
      </c>
      <c r="AY170" s="13">
        <f t="shared" si="66"/>
        <v>8.0262379951641769</v>
      </c>
      <c r="AZ170" s="13" t="str">
        <f t="shared" si="66"/>
        <v/>
      </c>
      <c r="BA170" s="13" t="str">
        <f t="shared" si="66"/>
        <v/>
      </c>
      <c r="BB170" s="13" t="str">
        <f t="shared" si="66"/>
        <v/>
      </c>
      <c r="BC170" s="13">
        <f t="shared" si="66"/>
        <v>7.8483596719943982</v>
      </c>
      <c r="BD170" s="13" t="str">
        <f t="shared" si="66"/>
        <v/>
      </c>
      <c r="BE170" s="13">
        <f t="shared" si="66"/>
        <v>7.8483596719943982</v>
      </c>
      <c r="BF170" s="13">
        <f t="shared" si="66"/>
        <v>6.9984430966929079</v>
      </c>
      <c r="BG170" s="13" t="str">
        <f t="shared" si="66"/>
        <v/>
      </c>
      <c r="BH170" s="13">
        <f t="shared" si="66"/>
        <v>7.9242412375255977</v>
      </c>
      <c r="BI170" s="13">
        <f t="shared" si="66"/>
        <v>0</v>
      </c>
      <c r="BJ170" s="13">
        <f t="shared" si="66"/>
        <v>4.9735697155428582</v>
      </c>
      <c r="BK170" s="13">
        <f t="shared" si="66"/>
        <v>0.17275100837652602</v>
      </c>
      <c r="BL170" s="13">
        <f t="shared" si="66"/>
        <v>0</v>
      </c>
      <c r="BM170" s="13">
        <f t="shared" si="66"/>
        <v>1.1504184553629004</v>
      </c>
      <c r="BN170" s="13">
        <f t="shared" si="66"/>
        <v>0</v>
      </c>
      <c r="BO170" s="13">
        <f t="shared" si="66"/>
        <v>7.7199110847386621</v>
      </c>
      <c r="BP170" s="13" t="str">
        <f t="shared" si="66"/>
        <v/>
      </c>
      <c r="BQ170" s="13" t="str">
        <f t="shared" si="66"/>
        <v/>
      </c>
      <c r="BR170" s="13" t="str">
        <f t="shared" si="66"/>
        <v/>
      </c>
      <c r="BS170" s="13" t="str">
        <f t="shared" si="66"/>
        <v/>
      </c>
      <c r="BT170" s="13" t="str">
        <f t="shared" si="66"/>
        <v/>
      </c>
      <c r="BU170" s="13" t="str">
        <f t="shared" si="66"/>
        <v/>
      </c>
      <c r="BW170" s="474" t="str">
        <f t="shared" si="41"/>
        <v>2009 q4</v>
      </c>
      <c r="BX170" s="13">
        <f t="shared" ref="BX170:DF177" si="67">IF(BX54&gt;0,(BX58/BX54-1)*100,"")</f>
        <v>2.9945709713061541</v>
      </c>
      <c r="BY170" s="13">
        <f t="shared" si="67"/>
        <v>5.6493063729134541</v>
      </c>
      <c r="BZ170" s="13">
        <f t="shared" si="67"/>
        <v>4.1913909720927123</v>
      </c>
      <c r="CA170" s="13">
        <f t="shared" si="67"/>
        <v>4.6714777670866514</v>
      </c>
      <c r="CB170" s="13">
        <f t="shared" si="67"/>
        <v>9.7615556106271697</v>
      </c>
      <c r="CC170" s="13">
        <f t="shared" si="67"/>
        <v>-0.94975059318521682</v>
      </c>
      <c r="CD170" s="13">
        <f t="shared" si="67"/>
        <v>4.6179255253618656</v>
      </c>
      <c r="CE170" s="13">
        <f t="shared" si="67"/>
        <v>7.1712830878626121</v>
      </c>
      <c r="CF170" s="13">
        <f t="shared" si="67"/>
        <v>9.5575804579058001</v>
      </c>
      <c r="CG170" s="13" t="str">
        <f t="shared" si="67"/>
        <v/>
      </c>
      <c r="CH170" s="13">
        <f t="shared" si="67"/>
        <v>12.284227107118028</v>
      </c>
      <c r="CI170" s="13">
        <f t="shared" si="67"/>
        <v>4.645229694055053</v>
      </c>
      <c r="CJ170" s="13">
        <f t="shared" si="67"/>
        <v>21.444521128507454</v>
      </c>
      <c r="CK170" s="13">
        <f t="shared" si="67"/>
        <v>7.6434396664970761</v>
      </c>
      <c r="CL170" s="13">
        <f t="shared" si="67"/>
        <v>8.6743163755673933</v>
      </c>
      <c r="CM170" s="13">
        <f t="shared" si="67"/>
        <v>4.1140104524785448</v>
      </c>
      <c r="CN170" s="13">
        <f t="shared" si="67"/>
        <v>2.7247995327565944</v>
      </c>
      <c r="CO170" s="13">
        <f t="shared" si="67"/>
        <v>2.7247995327565944</v>
      </c>
      <c r="CP170" s="13" t="str">
        <f t="shared" si="67"/>
        <v/>
      </c>
      <c r="CQ170" s="13">
        <f t="shared" si="67"/>
        <v>-11.953054066883272</v>
      </c>
      <c r="CR170" s="13">
        <f t="shared" si="67"/>
        <v>-11.953054066883272</v>
      </c>
      <c r="CS170" s="13" t="str">
        <f t="shared" si="67"/>
        <v/>
      </c>
      <c r="CT170" s="13" t="str">
        <f t="shared" si="67"/>
        <v/>
      </c>
      <c r="CU170" s="13">
        <f t="shared" si="67"/>
        <v>-12.221960242111418</v>
      </c>
      <c r="CV170" s="13">
        <f t="shared" si="67"/>
        <v>2.018926502647278</v>
      </c>
      <c r="CW170" s="13">
        <f t="shared" si="67"/>
        <v>6.6520627683916089</v>
      </c>
      <c r="CX170" s="13" t="str">
        <f t="shared" si="67"/>
        <v/>
      </c>
      <c r="CY170" s="13">
        <f t="shared" si="67"/>
        <v>2.5647890056211153</v>
      </c>
      <c r="CZ170" s="13">
        <f t="shared" si="67"/>
        <v>-17.605394685051657</v>
      </c>
      <c r="DA170" s="13">
        <f t="shared" si="67"/>
        <v>5.2266686300370457</v>
      </c>
      <c r="DB170" s="13">
        <f t="shared" si="67"/>
        <v>4.594070918936155</v>
      </c>
      <c r="DC170" s="13">
        <f t="shared" si="67"/>
        <v>14.426572347441979</v>
      </c>
      <c r="DD170" s="13">
        <f t="shared" si="67"/>
        <v>3.902388293756287</v>
      </c>
      <c r="DE170" s="13">
        <f t="shared" si="67"/>
        <v>6.5155253210732678</v>
      </c>
      <c r="DF170" s="13">
        <f t="shared" si="67"/>
        <v>4.855083770547175</v>
      </c>
    </row>
    <row r="171" spans="1:110" x14ac:dyDescent="0.2">
      <c r="A171" s="474" t="str">
        <f t="shared" si="39"/>
        <v>2010 q1</v>
      </c>
      <c r="B171" s="13">
        <f t="shared" si="45"/>
        <v>3.8250865424686031</v>
      </c>
      <c r="C171" s="13">
        <f t="shared" si="63"/>
        <v>0.87992227769595477</v>
      </c>
      <c r="D171" s="13">
        <f t="shared" si="63"/>
        <v>-4.9220579066995507</v>
      </c>
      <c r="E171" s="13">
        <f t="shared" si="63"/>
        <v>3.4468754409258118</v>
      </c>
      <c r="F171" s="13">
        <f t="shared" si="63"/>
        <v>2.3073061514822468</v>
      </c>
      <c r="G171" s="13">
        <f t="shared" si="63"/>
        <v>1.365084984148135</v>
      </c>
      <c r="H171" s="13">
        <f t="shared" si="63"/>
        <v>2.8548443312791161</v>
      </c>
      <c r="I171" s="13">
        <f t="shared" si="63"/>
        <v>6.2662022246239735</v>
      </c>
      <c r="J171" s="13">
        <f t="shared" si="63"/>
        <v>9.9329491425391936</v>
      </c>
      <c r="K171" s="13">
        <f t="shared" si="63"/>
        <v>2.342193124573333</v>
      </c>
      <c r="L171" s="13">
        <f t="shared" si="63"/>
        <v>7.0162933414101625</v>
      </c>
      <c r="M171" s="13">
        <f t="shared" si="63"/>
        <v>3.297139374358693</v>
      </c>
      <c r="N171" s="13">
        <f t="shared" si="63"/>
        <v>13.900686979875143</v>
      </c>
      <c r="O171" s="13">
        <f t="shared" si="63"/>
        <v>7.9295376173802445</v>
      </c>
      <c r="P171" s="13">
        <f t="shared" si="63"/>
        <v>10.50575965845999</v>
      </c>
      <c r="Q171" s="13">
        <f t="shared" si="63"/>
        <v>-0.45949507137191814</v>
      </c>
      <c r="R171" s="13">
        <f t="shared" si="63"/>
        <v>0.98188810471044885</v>
      </c>
      <c r="S171" s="13">
        <f t="shared" si="63"/>
        <v>1.7208321502306223</v>
      </c>
      <c r="T171" s="13">
        <f t="shared" si="63"/>
        <v>0</v>
      </c>
      <c r="U171" s="13">
        <f t="shared" si="63"/>
        <v>15.35610028317549</v>
      </c>
      <c r="V171" s="13">
        <f t="shared" si="63"/>
        <v>6.8522003877611315</v>
      </c>
      <c r="W171" s="13">
        <f t="shared" si="63"/>
        <v>23.070609123995723</v>
      </c>
      <c r="X171" s="13">
        <f t="shared" si="63"/>
        <v>0</v>
      </c>
      <c r="Y171" s="13">
        <f t="shared" si="63"/>
        <v>0.77035333466024536</v>
      </c>
      <c r="Z171" s="13">
        <f t="shared" si="63"/>
        <v>0.49972677447114311</v>
      </c>
      <c r="AA171" s="13">
        <f t="shared" si="63"/>
        <v>0.75761222661259175</v>
      </c>
      <c r="AB171" s="13">
        <f t="shared" si="63"/>
        <v>2.3008369107258231</v>
      </c>
      <c r="AC171" s="13">
        <f t="shared" si="63"/>
        <v>1.6545316636663365</v>
      </c>
      <c r="AD171" s="13">
        <f t="shared" si="63"/>
        <v>0.49597043392841655</v>
      </c>
      <c r="AE171" s="13">
        <f t="shared" si="63"/>
        <v>5.3254118815351914</v>
      </c>
      <c r="AF171" s="13">
        <f t="shared" si="63"/>
        <v>7.7679771967457345</v>
      </c>
      <c r="AG171" s="13">
        <f t="shared" si="63"/>
        <v>17.80622955652127</v>
      </c>
      <c r="AH171" s="13">
        <f t="shared" si="63"/>
        <v>5.0944282573457844</v>
      </c>
      <c r="AI171" s="13">
        <f t="shared" si="63"/>
        <v>1.9736901537018348</v>
      </c>
      <c r="AJ171" s="13">
        <f t="shared" si="63"/>
        <v>2.0962635942730845</v>
      </c>
      <c r="AL171" s="474" t="str">
        <f t="shared" si="40"/>
        <v>2010 q1</v>
      </c>
      <c r="AM171" s="13">
        <f t="shared" si="66"/>
        <v>5.8029633228864563</v>
      </c>
      <c r="AN171" s="13">
        <f t="shared" si="66"/>
        <v>2.8006062546006349</v>
      </c>
      <c r="AO171" s="13">
        <f t="shared" si="66"/>
        <v>6.8137060230489377</v>
      </c>
      <c r="AP171" s="13" t="str">
        <f t="shared" si="66"/>
        <v/>
      </c>
      <c r="AQ171" s="13">
        <f t="shared" si="66"/>
        <v>0.69525731271224966</v>
      </c>
      <c r="AR171" s="13">
        <f t="shared" si="66"/>
        <v>0.31828284236068427</v>
      </c>
      <c r="AS171" s="13" t="str">
        <f t="shared" si="66"/>
        <v/>
      </c>
      <c r="AT171" s="13" t="str">
        <f t="shared" si="66"/>
        <v/>
      </c>
      <c r="AU171" s="13" t="str">
        <f t="shared" si="66"/>
        <v/>
      </c>
      <c r="AV171" s="13">
        <f t="shared" si="66"/>
        <v>2.3421931245733552</v>
      </c>
      <c r="AW171" s="13">
        <f t="shared" si="66"/>
        <v>1.6641907810803769</v>
      </c>
      <c r="AX171" s="13">
        <f t="shared" si="66"/>
        <v>0</v>
      </c>
      <c r="AY171" s="13">
        <f t="shared" si="66"/>
        <v>10.51633059400876</v>
      </c>
      <c r="AZ171" s="13" t="str">
        <f t="shared" si="66"/>
        <v/>
      </c>
      <c r="BA171" s="13" t="str">
        <f t="shared" si="66"/>
        <v/>
      </c>
      <c r="BB171" s="13" t="str">
        <f t="shared" si="66"/>
        <v/>
      </c>
      <c r="BC171" s="13">
        <f t="shared" si="66"/>
        <v>0</v>
      </c>
      <c r="BD171" s="13" t="str">
        <f t="shared" si="66"/>
        <v/>
      </c>
      <c r="BE171" s="13">
        <f t="shared" si="66"/>
        <v>0</v>
      </c>
      <c r="BF171" s="13">
        <f t="shared" si="66"/>
        <v>20.071708144404042</v>
      </c>
      <c r="BG171" s="13" t="str">
        <f t="shared" si="66"/>
        <v/>
      </c>
      <c r="BH171" s="13">
        <f t="shared" si="66"/>
        <v>23.070609123995702</v>
      </c>
      <c r="BI171" s="13">
        <f t="shared" si="66"/>
        <v>0</v>
      </c>
      <c r="BJ171" s="13">
        <f t="shared" si="66"/>
        <v>0.52170156317832284</v>
      </c>
      <c r="BK171" s="13">
        <f t="shared" si="66"/>
        <v>0.17275100837652602</v>
      </c>
      <c r="BL171" s="13">
        <f t="shared" si="66"/>
        <v>0</v>
      </c>
      <c r="BM171" s="13">
        <f t="shared" si="66"/>
        <v>2.3008369107257787</v>
      </c>
      <c r="BN171" s="13">
        <f t="shared" si="66"/>
        <v>0</v>
      </c>
      <c r="BO171" s="13">
        <f t="shared" si="66"/>
        <v>0.47439924966985458</v>
      </c>
      <c r="BP171" s="13" t="str">
        <f t="shared" si="66"/>
        <v/>
      </c>
      <c r="BQ171" s="13" t="str">
        <f t="shared" si="66"/>
        <v/>
      </c>
      <c r="BR171" s="13" t="str">
        <f t="shared" si="66"/>
        <v/>
      </c>
      <c r="BS171" s="13" t="str">
        <f t="shared" si="66"/>
        <v/>
      </c>
      <c r="BT171" s="13" t="str">
        <f t="shared" si="66"/>
        <v/>
      </c>
      <c r="BU171" s="13" t="str">
        <f t="shared" si="66"/>
        <v/>
      </c>
      <c r="BW171" s="474" t="str">
        <f t="shared" si="41"/>
        <v>2010 q1</v>
      </c>
      <c r="BX171" s="13">
        <f t="shared" si="67"/>
        <v>3.2374321500061587</v>
      </c>
      <c r="BY171" s="13">
        <f t="shared" si="67"/>
        <v>0.52207794178009692</v>
      </c>
      <c r="BZ171" s="13">
        <f t="shared" si="67"/>
        <v>-6.5643234242778181</v>
      </c>
      <c r="CA171" s="13">
        <f t="shared" si="67"/>
        <v>3.4468754409258118</v>
      </c>
      <c r="CB171" s="13">
        <f t="shared" si="67"/>
        <v>3.6374557085107506</v>
      </c>
      <c r="CC171" s="13">
        <f t="shared" si="67"/>
        <v>2.0457446480599994</v>
      </c>
      <c r="CD171" s="13">
        <f t="shared" si="67"/>
        <v>2.8548443312790717</v>
      </c>
      <c r="CE171" s="13">
        <f t="shared" si="67"/>
        <v>6.2662022246239735</v>
      </c>
      <c r="CF171" s="13">
        <f t="shared" si="67"/>
        <v>9.9329491425391936</v>
      </c>
      <c r="CG171" s="13" t="str">
        <f t="shared" si="67"/>
        <v/>
      </c>
      <c r="CH171" s="13">
        <f t="shared" si="67"/>
        <v>10.179881537055447</v>
      </c>
      <c r="CI171" s="13">
        <f t="shared" si="67"/>
        <v>6.3608092585324405</v>
      </c>
      <c r="CJ171" s="13">
        <f t="shared" si="67"/>
        <v>14.582172187171704</v>
      </c>
      <c r="CK171" s="13">
        <f t="shared" si="67"/>
        <v>7.9295376173802667</v>
      </c>
      <c r="CL171" s="13">
        <f t="shared" si="67"/>
        <v>10.50575965845999</v>
      </c>
      <c r="CM171" s="13">
        <f t="shared" si="67"/>
        <v>-0.45949507137191814</v>
      </c>
      <c r="CN171" s="13">
        <f t="shared" si="67"/>
        <v>1.7208321502306445</v>
      </c>
      <c r="CO171" s="13">
        <f t="shared" si="67"/>
        <v>1.7208321502306445</v>
      </c>
      <c r="CP171" s="13" t="str">
        <f t="shared" si="67"/>
        <v/>
      </c>
      <c r="CQ171" s="13">
        <f t="shared" si="67"/>
        <v>6.8522003877611093</v>
      </c>
      <c r="CR171" s="13">
        <f t="shared" si="67"/>
        <v>6.8522003877611093</v>
      </c>
      <c r="CS171" s="13" t="str">
        <f t="shared" si="67"/>
        <v/>
      </c>
      <c r="CT171" s="13" t="str">
        <f t="shared" si="67"/>
        <v/>
      </c>
      <c r="CU171" s="13">
        <f t="shared" si="67"/>
        <v>0.91490255268520393</v>
      </c>
      <c r="CV171" s="13">
        <f t="shared" si="67"/>
        <v>1.868344171172942</v>
      </c>
      <c r="CW171" s="13">
        <f t="shared" si="67"/>
        <v>1.0217943928651607</v>
      </c>
      <c r="CX171" s="13" t="str">
        <f t="shared" si="67"/>
        <v/>
      </c>
      <c r="CY171" s="13">
        <f t="shared" si="67"/>
        <v>2.2997388124290197</v>
      </c>
      <c r="CZ171" s="13">
        <f t="shared" si="67"/>
        <v>0.50749562438610063</v>
      </c>
      <c r="DA171" s="13">
        <f t="shared" si="67"/>
        <v>5.3254118815351914</v>
      </c>
      <c r="DB171" s="13">
        <f t="shared" si="67"/>
        <v>7.7679771967457789</v>
      </c>
      <c r="DC171" s="13">
        <f t="shared" si="67"/>
        <v>17.80622955652127</v>
      </c>
      <c r="DD171" s="13">
        <f t="shared" si="67"/>
        <v>5.0944282573457622</v>
      </c>
      <c r="DE171" s="13">
        <f t="shared" si="67"/>
        <v>1.9736901537018348</v>
      </c>
      <c r="DF171" s="13">
        <f t="shared" si="67"/>
        <v>2.0962635942730845</v>
      </c>
    </row>
    <row r="172" spans="1:110" x14ac:dyDescent="0.2">
      <c r="A172" s="474" t="str">
        <f t="shared" si="39"/>
        <v>2010 q2</v>
      </c>
      <c r="B172" s="13">
        <f t="shared" si="45"/>
        <v>3.9196927969422202</v>
      </c>
      <c r="C172" s="13">
        <f t="shared" si="63"/>
        <v>2.3122221982857072</v>
      </c>
      <c r="D172" s="13">
        <f t="shared" si="63"/>
        <v>-5.8374776789745901</v>
      </c>
      <c r="E172" s="13">
        <f t="shared" si="63"/>
        <v>5.0416179858598031</v>
      </c>
      <c r="F172" s="13">
        <f t="shared" si="63"/>
        <v>3.7301892258611247</v>
      </c>
      <c r="G172" s="13">
        <f t="shared" si="63"/>
        <v>7.9516082724889081</v>
      </c>
      <c r="H172" s="13">
        <f t="shared" si="63"/>
        <v>7.6674542759170405</v>
      </c>
      <c r="I172" s="13">
        <f t="shared" si="63"/>
        <v>4.8988548742129323</v>
      </c>
      <c r="J172" s="13">
        <f t="shared" si="63"/>
        <v>18.055330928615199</v>
      </c>
      <c r="K172" s="13">
        <f t="shared" si="63"/>
        <v>2.6654520275771088</v>
      </c>
      <c r="L172" s="13">
        <f t="shared" si="63"/>
        <v>7.3300765963950409</v>
      </c>
      <c r="M172" s="13">
        <f t="shared" si="63"/>
        <v>6.2421634150374938</v>
      </c>
      <c r="N172" s="13">
        <f t="shared" si="63"/>
        <v>9.2329422009119533</v>
      </c>
      <c r="O172" s="13">
        <f t="shared" si="63"/>
        <v>3.0493079669524192</v>
      </c>
      <c r="P172" s="13">
        <f t="shared" si="63"/>
        <v>3.8503011994940772</v>
      </c>
      <c r="Q172" s="13">
        <f t="shared" si="63"/>
        <v>0.28361270633576741</v>
      </c>
      <c r="R172" s="13">
        <f t="shared" si="63"/>
        <v>1.2156007630954146</v>
      </c>
      <c r="S172" s="13">
        <f t="shared" si="63"/>
        <v>2.1302265671101051</v>
      </c>
      <c r="T172" s="13">
        <f t="shared" si="63"/>
        <v>0</v>
      </c>
      <c r="U172" s="13">
        <f t="shared" si="63"/>
        <v>5.3264799263664786</v>
      </c>
      <c r="V172" s="13">
        <f t="shared" si="63"/>
        <v>0.80922827900740124</v>
      </c>
      <c r="W172" s="13">
        <f t="shared" si="63"/>
        <v>8.6128788544796109</v>
      </c>
      <c r="X172" s="13">
        <f t="shared" si="63"/>
        <v>0</v>
      </c>
      <c r="Y172" s="13">
        <f t="shared" si="63"/>
        <v>5.7617971807857105</v>
      </c>
      <c r="Z172" s="13">
        <f t="shared" si="63"/>
        <v>0.45996586519223559</v>
      </c>
      <c r="AA172" s="13">
        <f t="shared" si="63"/>
        <v>2.1176579758246827</v>
      </c>
      <c r="AB172" s="13">
        <f t="shared" si="63"/>
        <v>0.41259223215703855</v>
      </c>
      <c r="AC172" s="13">
        <f t="shared" si="63"/>
        <v>-0.34975967081761761</v>
      </c>
      <c r="AD172" s="13">
        <f t="shared" si="63"/>
        <v>8.3384934026148336</v>
      </c>
      <c r="AE172" s="13">
        <f t="shared" si="63"/>
        <v>3.8259059529030859</v>
      </c>
      <c r="AF172" s="13">
        <f t="shared" si="63"/>
        <v>5.3532504332709063</v>
      </c>
      <c r="AG172" s="13">
        <f t="shared" si="63"/>
        <v>17.650057688359567</v>
      </c>
      <c r="AH172" s="13">
        <f t="shared" si="63"/>
        <v>4.9271395120462191</v>
      </c>
      <c r="AI172" s="13">
        <f t="shared" si="63"/>
        <v>0.23430626033398294</v>
      </c>
      <c r="AJ172" s="13">
        <f t="shared" si="63"/>
        <v>4.4101434372841863</v>
      </c>
      <c r="AL172" s="474" t="str">
        <f t="shared" si="40"/>
        <v>2010 q2</v>
      </c>
      <c r="AM172" s="13">
        <f t="shared" si="66"/>
        <v>4.3580873456581681</v>
      </c>
      <c r="AN172" s="13">
        <f t="shared" si="66"/>
        <v>3.5816876916455076</v>
      </c>
      <c r="AO172" s="13">
        <f t="shared" si="66"/>
        <v>6.5189225978508292</v>
      </c>
      <c r="AP172" s="13" t="str">
        <f t="shared" si="66"/>
        <v/>
      </c>
      <c r="AQ172" s="13">
        <f t="shared" si="66"/>
        <v>2.5794941225395718</v>
      </c>
      <c r="AR172" s="13">
        <f t="shared" si="66"/>
        <v>0.31527351002269555</v>
      </c>
      <c r="AS172" s="13" t="str">
        <f t="shared" si="66"/>
        <v/>
      </c>
      <c r="AT172" s="13" t="str">
        <f t="shared" si="66"/>
        <v/>
      </c>
      <c r="AU172" s="13" t="str">
        <f t="shared" si="66"/>
        <v/>
      </c>
      <c r="AV172" s="13">
        <f t="shared" si="66"/>
        <v>2.6654520275771088</v>
      </c>
      <c r="AW172" s="13">
        <f t="shared" si="66"/>
        <v>6.9789203137719635</v>
      </c>
      <c r="AX172" s="13">
        <f t="shared" si="66"/>
        <v>9.0909090909090615</v>
      </c>
      <c r="AY172" s="13">
        <f t="shared" si="66"/>
        <v>-2.4313842273925523</v>
      </c>
      <c r="AZ172" s="13" t="str">
        <f t="shared" si="66"/>
        <v/>
      </c>
      <c r="BA172" s="13" t="str">
        <f t="shared" si="66"/>
        <v/>
      </c>
      <c r="BB172" s="13" t="str">
        <f t="shared" si="66"/>
        <v/>
      </c>
      <c r="BC172" s="13">
        <f t="shared" si="66"/>
        <v>0</v>
      </c>
      <c r="BD172" s="13" t="str">
        <f t="shared" si="66"/>
        <v/>
      </c>
      <c r="BE172" s="13">
        <f t="shared" si="66"/>
        <v>0</v>
      </c>
      <c r="BF172" s="13">
        <f t="shared" si="66"/>
        <v>7.6475377361801877</v>
      </c>
      <c r="BG172" s="13" t="str">
        <f t="shared" si="66"/>
        <v/>
      </c>
      <c r="BH172" s="13">
        <f t="shared" si="66"/>
        <v>8.6128788544795896</v>
      </c>
      <c r="BI172" s="13">
        <f t="shared" si="66"/>
        <v>0</v>
      </c>
      <c r="BJ172" s="13">
        <f t="shared" si="66"/>
        <v>0.49654204758133869</v>
      </c>
      <c r="BK172" s="13">
        <f t="shared" si="66"/>
        <v>0.17275100837652602</v>
      </c>
      <c r="BL172" s="13">
        <f t="shared" si="66"/>
        <v>2.4543730912720774</v>
      </c>
      <c r="BM172" s="13">
        <f t="shared" si="66"/>
        <v>0.41259223215701635</v>
      </c>
      <c r="BN172" s="13">
        <f t="shared" si="66"/>
        <v>0</v>
      </c>
      <c r="BO172" s="13">
        <f t="shared" si="66"/>
        <v>0.47439924966985458</v>
      </c>
      <c r="BP172" s="13" t="str">
        <f t="shared" si="66"/>
        <v/>
      </c>
      <c r="BQ172" s="13" t="str">
        <f t="shared" si="66"/>
        <v/>
      </c>
      <c r="BR172" s="13" t="str">
        <f t="shared" si="66"/>
        <v/>
      </c>
      <c r="BS172" s="13" t="str">
        <f t="shared" si="66"/>
        <v/>
      </c>
      <c r="BT172" s="13" t="str">
        <f t="shared" si="66"/>
        <v/>
      </c>
      <c r="BU172" s="13" t="str">
        <f t="shared" si="66"/>
        <v/>
      </c>
      <c r="BW172" s="474" t="str">
        <f t="shared" si="41"/>
        <v>2010 q2</v>
      </c>
      <c r="BX172" s="13">
        <f t="shared" si="67"/>
        <v>3.7851303309823114</v>
      </c>
      <c r="BY172" s="13">
        <f t="shared" si="67"/>
        <v>2.0744479403952187</v>
      </c>
      <c r="BZ172" s="13">
        <f t="shared" si="67"/>
        <v>-7.6234818975859593</v>
      </c>
      <c r="CA172" s="13">
        <f t="shared" si="67"/>
        <v>5.0416179858598031</v>
      </c>
      <c r="CB172" s="13">
        <f t="shared" si="67"/>
        <v>4.6713869036669742</v>
      </c>
      <c r="CC172" s="13">
        <f t="shared" si="67"/>
        <v>12.920981931982944</v>
      </c>
      <c r="CD172" s="13">
        <f t="shared" si="67"/>
        <v>7.6674542759170627</v>
      </c>
      <c r="CE172" s="13">
        <f t="shared" si="67"/>
        <v>4.8988548742129323</v>
      </c>
      <c r="CF172" s="13">
        <f t="shared" si="67"/>
        <v>18.055330928615199</v>
      </c>
      <c r="CG172" s="13" t="str">
        <f t="shared" si="67"/>
        <v/>
      </c>
      <c r="CH172" s="13">
        <f t="shared" si="67"/>
        <v>7.5365118137181275</v>
      </c>
      <c r="CI172" s="13">
        <f t="shared" si="67"/>
        <v>3.6622951641500423</v>
      </c>
      <c r="CJ172" s="13">
        <f t="shared" si="67"/>
        <v>11.90805836724962</v>
      </c>
      <c r="CK172" s="13">
        <f t="shared" si="67"/>
        <v>3.049307966952397</v>
      </c>
      <c r="CL172" s="13">
        <f t="shared" si="67"/>
        <v>3.8503011994940772</v>
      </c>
      <c r="CM172" s="13">
        <f t="shared" si="67"/>
        <v>0.28361270633576741</v>
      </c>
      <c r="CN172" s="13">
        <f t="shared" si="67"/>
        <v>2.1302265671101051</v>
      </c>
      <c r="CO172" s="13">
        <f t="shared" si="67"/>
        <v>2.1302265671101051</v>
      </c>
      <c r="CP172" s="13" t="str">
        <f t="shared" si="67"/>
        <v/>
      </c>
      <c r="CQ172" s="13">
        <f t="shared" si="67"/>
        <v>0.80922827900737904</v>
      </c>
      <c r="CR172" s="13">
        <f t="shared" si="67"/>
        <v>0.80922827900737904</v>
      </c>
      <c r="CS172" s="13" t="str">
        <f t="shared" si="67"/>
        <v/>
      </c>
      <c r="CT172" s="13" t="str">
        <f t="shared" si="67"/>
        <v/>
      </c>
      <c r="CU172" s="13">
        <f t="shared" si="67"/>
        <v>8.880288762051979</v>
      </c>
      <c r="CV172" s="13">
        <f t="shared" si="67"/>
        <v>1.658407982838761</v>
      </c>
      <c r="CW172" s="13">
        <f t="shared" si="67"/>
        <v>1.9988382287916329</v>
      </c>
      <c r="CX172" s="13" t="str">
        <f t="shared" si="67"/>
        <v/>
      </c>
      <c r="CY172" s="13">
        <f t="shared" si="67"/>
        <v>-0.48166456518178302</v>
      </c>
      <c r="CZ172" s="13">
        <f t="shared" si="67"/>
        <v>12.688260075703095</v>
      </c>
      <c r="DA172" s="13">
        <f t="shared" si="67"/>
        <v>3.8259059529031081</v>
      </c>
      <c r="DB172" s="13">
        <f t="shared" si="67"/>
        <v>5.3532504332709285</v>
      </c>
      <c r="DC172" s="13">
        <f t="shared" si="67"/>
        <v>17.650057688359567</v>
      </c>
      <c r="DD172" s="13">
        <f t="shared" si="67"/>
        <v>4.9271395120462413</v>
      </c>
      <c r="DE172" s="13">
        <f t="shared" si="67"/>
        <v>0.23430626033400515</v>
      </c>
      <c r="DF172" s="13">
        <f t="shared" si="67"/>
        <v>4.4101434372841863</v>
      </c>
    </row>
    <row r="173" spans="1:110" x14ac:dyDescent="0.2">
      <c r="A173" s="474" t="str">
        <f t="shared" si="39"/>
        <v>2010 q3</v>
      </c>
      <c r="B173" s="13">
        <f t="shared" si="45"/>
        <v>5.243056301563187</v>
      </c>
      <c r="C173" s="13">
        <f t="shared" si="63"/>
        <v>1.1645108770677259</v>
      </c>
      <c r="D173" s="13">
        <f t="shared" si="63"/>
        <v>-7.6352938964095891</v>
      </c>
      <c r="E173" s="13">
        <f t="shared" si="63"/>
        <v>2.2763312369475708</v>
      </c>
      <c r="F173" s="13">
        <f t="shared" si="63"/>
        <v>4.7466663198670433</v>
      </c>
      <c r="G173" s="13">
        <f t="shared" si="63"/>
        <v>10.177391023537673</v>
      </c>
      <c r="H173" s="13">
        <f t="shared" si="63"/>
        <v>6.3597984364873517</v>
      </c>
      <c r="I173" s="13">
        <f t="shared" si="63"/>
        <v>2.4141910248671739</v>
      </c>
      <c r="J173" s="13">
        <f t="shared" si="63"/>
        <v>17.318056181839346</v>
      </c>
      <c r="K173" s="13">
        <f t="shared" si="63"/>
        <v>6.9339637919379804</v>
      </c>
      <c r="L173" s="13">
        <f t="shared" si="63"/>
        <v>12.428405799702924</v>
      </c>
      <c r="M173" s="13">
        <f t="shared" si="63"/>
        <v>6.2901742131570959</v>
      </c>
      <c r="N173" s="13">
        <f t="shared" si="63"/>
        <v>22.398936578759866</v>
      </c>
      <c r="O173" s="13">
        <f t="shared" si="63"/>
        <v>2.1022132574563424</v>
      </c>
      <c r="P173" s="13">
        <f t="shared" si="63"/>
        <v>2.3962741322109515</v>
      </c>
      <c r="Q173" s="13">
        <f t="shared" si="63"/>
        <v>1.068692075671196</v>
      </c>
      <c r="R173" s="13">
        <f t="shared" si="63"/>
        <v>1.1099325296698881</v>
      </c>
      <c r="S173" s="13">
        <f t="shared" si="63"/>
        <v>1.9442346978976177</v>
      </c>
      <c r="T173" s="13">
        <f t="shared" si="63"/>
        <v>0</v>
      </c>
      <c r="U173" s="13">
        <f t="shared" si="63"/>
        <v>20.89342085267689</v>
      </c>
      <c r="V173" s="13">
        <f t="shared" si="63"/>
        <v>26.63729753535382</v>
      </c>
      <c r="W173" s="13">
        <f t="shared" si="63"/>
        <v>20.08635857424046</v>
      </c>
      <c r="X173" s="13">
        <f t="shared" si="63"/>
        <v>0</v>
      </c>
      <c r="Y173" s="13">
        <f t="shared" si="63"/>
        <v>4.9722579181278315</v>
      </c>
      <c r="Z173" s="13">
        <f t="shared" si="63"/>
        <v>1.9767665453113814</v>
      </c>
      <c r="AA173" s="13">
        <f t="shared" si="63"/>
        <v>2.3987808828201507</v>
      </c>
      <c r="AB173" s="13">
        <f t="shared" si="63"/>
        <v>0.41259223215703855</v>
      </c>
      <c r="AC173" s="13">
        <f t="shared" si="63"/>
        <v>0.59743317406155683</v>
      </c>
      <c r="AD173" s="13">
        <f t="shared" si="63"/>
        <v>6.7847163238948127</v>
      </c>
      <c r="AE173" s="13">
        <f t="shared" si="63"/>
        <v>3.4459287411606532</v>
      </c>
      <c r="AF173" s="13">
        <f t="shared" si="63"/>
        <v>3.4428078867577039</v>
      </c>
      <c r="AG173" s="13">
        <f t="shared" si="63"/>
        <v>6.2438657226491223</v>
      </c>
      <c r="AH173" s="13">
        <f t="shared" si="63"/>
        <v>7.5656676275105417</v>
      </c>
      <c r="AI173" s="13">
        <f t="shared" si="63"/>
        <v>2.3843105282848276</v>
      </c>
      <c r="AJ173" s="13">
        <f t="shared" si="63"/>
        <v>4.7431887376615967</v>
      </c>
      <c r="AL173" s="474" t="str">
        <f t="shared" si="40"/>
        <v>2010 q3</v>
      </c>
      <c r="AM173" s="13">
        <f t="shared" si="66"/>
        <v>7.4405575466462093</v>
      </c>
      <c r="AN173" s="13">
        <f t="shared" si="66"/>
        <v>5.2535433863921011</v>
      </c>
      <c r="AO173" s="13">
        <f t="shared" si="66"/>
        <v>6.2451770745998614</v>
      </c>
      <c r="AP173" s="13" t="str">
        <f t="shared" si="66"/>
        <v/>
      </c>
      <c r="AQ173" s="13">
        <f t="shared" si="66"/>
        <v>4.8186268157164536</v>
      </c>
      <c r="AR173" s="13">
        <f t="shared" si="66"/>
        <v>0.31527351002269555</v>
      </c>
      <c r="AS173" s="13" t="str">
        <f t="shared" si="66"/>
        <v/>
      </c>
      <c r="AT173" s="13" t="str">
        <f t="shared" si="66"/>
        <v/>
      </c>
      <c r="AU173" s="13" t="str">
        <f t="shared" si="66"/>
        <v/>
      </c>
      <c r="AV173" s="13">
        <f t="shared" si="66"/>
        <v>6.9339637919379804</v>
      </c>
      <c r="AW173" s="13">
        <f t="shared" si="66"/>
        <v>7.592607984528188</v>
      </c>
      <c r="AX173" s="13">
        <f t="shared" si="66"/>
        <v>9.0909090909090615</v>
      </c>
      <c r="AY173" s="13">
        <f t="shared" si="66"/>
        <v>0.93287959104264573</v>
      </c>
      <c r="AZ173" s="13" t="str">
        <f t="shared" si="66"/>
        <v/>
      </c>
      <c r="BA173" s="13" t="str">
        <f t="shared" si="66"/>
        <v/>
      </c>
      <c r="BB173" s="13" t="str">
        <f t="shared" si="66"/>
        <v/>
      </c>
      <c r="BC173" s="13">
        <f t="shared" si="66"/>
        <v>0</v>
      </c>
      <c r="BD173" s="13" t="str">
        <f t="shared" si="66"/>
        <v/>
      </c>
      <c r="BE173" s="13">
        <f t="shared" si="66"/>
        <v>0</v>
      </c>
      <c r="BF173" s="13">
        <f t="shared" si="66"/>
        <v>17.794596800741402</v>
      </c>
      <c r="BG173" s="13" t="str">
        <f t="shared" si="66"/>
        <v/>
      </c>
      <c r="BH173" s="13">
        <f t="shared" si="66"/>
        <v>20.08635857424046</v>
      </c>
      <c r="BI173" s="13">
        <f t="shared" si="66"/>
        <v>0</v>
      </c>
      <c r="BJ173" s="13">
        <f t="shared" si="66"/>
        <v>0.48236114423187981</v>
      </c>
      <c r="BK173" s="13">
        <f t="shared" si="66"/>
        <v>0</v>
      </c>
      <c r="BL173" s="13">
        <f t="shared" si="66"/>
        <v>2.4543730912720774</v>
      </c>
      <c r="BM173" s="13">
        <f t="shared" si="66"/>
        <v>0.41259223215701635</v>
      </c>
      <c r="BN173" s="13">
        <f t="shared" si="66"/>
        <v>0</v>
      </c>
      <c r="BO173" s="13">
        <f t="shared" si="66"/>
        <v>0.47439924966985458</v>
      </c>
      <c r="BP173" s="13" t="str">
        <f t="shared" si="66"/>
        <v/>
      </c>
      <c r="BQ173" s="13" t="str">
        <f t="shared" si="66"/>
        <v/>
      </c>
      <c r="BR173" s="13" t="str">
        <f t="shared" si="66"/>
        <v/>
      </c>
      <c r="BS173" s="13" t="str">
        <f t="shared" si="66"/>
        <v/>
      </c>
      <c r="BT173" s="13" t="str">
        <f t="shared" si="66"/>
        <v/>
      </c>
      <c r="BU173" s="13" t="str">
        <f t="shared" si="66"/>
        <v/>
      </c>
      <c r="BW173" s="474" t="str">
        <f t="shared" si="41"/>
        <v>2010 q3</v>
      </c>
      <c r="BX173" s="13">
        <f t="shared" si="67"/>
        <v>4.5809760077063277</v>
      </c>
      <c r="BY173" s="13">
        <f t="shared" si="67"/>
        <v>0.40293512626865535</v>
      </c>
      <c r="BZ173" s="13">
        <f t="shared" si="67"/>
        <v>-9.6636062156954416</v>
      </c>
      <c r="CA173" s="13">
        <f t="shared" si="67"/>
        <v>2.2763312369475708</v>
      </c>
      <c r="CB173" s="13">
        <f t="shared" si="67"/>
        <v>4.6881241491618209</v>
      </c>
      <c r="CC173" s="13">
        <f t="shared" si="67"/>
        <v>16.723542703220939</v>
      </c>
      <c r="CD173" s="13">
        <f t="shared" si="67"/>
        <v>6.3597984364873739</v>
      </c>
      <c r="CE173" s="13">
        <f t="shared" si="67"/>
        <v>2.4141910248671739</v>
      </c>
      <c r="CF173" s="13">
        <f t="shared" si="67"/>
        <v>17.318056181839324</v>
      </c>
      <c r="CG173" s="13" t="str">
        <f t="shared" si="67"/>
        <v/>
      </c>
      <c r="CH173" s="13">
        <f t="shared" si="67"/>
        <v>15.121475132604001</v>
      </c>
      <c r="CI173" s="13">
        <f t="shared" si="67"/>
        <v>3.7887669192351536</v>
      </c>
      <c r="CJ173" s="13">
        <f t="shared" si="67"/>
        <v>26.870765871728253</v>
      </c>
      <c r="CK173" s="13">
        <f t="shared" si="67"/>
        <v>2.1022132574563646</v>
      </c>
      <c r="CL173" s="13">
        <f t="shared" si="67"/>
        <v>2.3962741322109293</v>
      </c>
      <c r="CM173" s="13">
        <f t="shared" si="67"/>
        <v>1.068692075671196</v>
      </c>
      <c r="CN173" s="13">
        <f t="shared" si="67"/>
        <v>1.9442346978975955</v>
      </c>
      <c r="CO173" s="13">
        <f t="shared" si="67"/>
        <v>1.9442346978975955</v>
      </c>
      <c r="CP173" s="13" t="str">
        <f t="shared" si="67"/>
        <v/>
      </c>
      <c r="CQ173" s="13">
        <f t="shared" si="67"/>
        <v>26.637297535353799</v>
      </c>
      <c r="CR173" s="13">
        <f t="shared" si="67"/>
        <v>26.637297535353799</v>
      </c>
      <c r="CS173" s="13" t="str">
        <f t="shared" si="67"/>
        <v/>
      </c>
      <c r="CT173" s="13" t="str">
        <f t="shared" si="67"/>
        <v/>
      </c>
      <c r="CU173" s="13">
        <f t="shared" si="67"/>
        <v>7.6222403797902238</v>
      </c>
      <c r="CV173" s="13">
        <f t="shared" si="67"/>
        <v>10.449525134442128</v>
      </c>
      <c r="CW173" s="13">
        <f t="shared" si="67"/>
        <v>2.3791172154098428</v>
      </c>
      <c r="CX173" s="13" t="str">
        <f t="shared" si="67"/>
        <v/>
      </c>
      <c r="CY173" s="13">
        <f t="shared" si="67"/>
        <v>0.82474677386676909</v>
      </c>
      <c r="CZ173" s="13">
        <f t="shared" si="67"/>
        <v>10.245335727855821</v>
      </c>
      <c r="DA173" s="13">
        <f t="shared" si="67"/>
        <v>3.4459287411606976</v>
      </c>
      <c r="DB173" s="13">
        <f t="shared" si="67"/>
        <v>3.4428078867577261</v>
      </c>
      <c r="DC173" s="13">
        <f t="shared" si="67"/>
        <v>6.2438657226491445</v>
      </c>
      <c r="DD173" s="13">
        <f t="shared" si="67"/>
        <v>7.5656676275105417</v>
      </c>
      <c r="DE173" s="13">
        <f t="shared" si="67"/>
        <v>2.3843105282848498</v>
      </c>
      <c r="DF173" s="13">
        <f t="shared" si="67"/>
        <v>4.7431887376615745</v>
      </c>
    </row>
    <row r="174" spans="1:110" x14ac:dyDescent="0.2">
      <c r="A174" s="474" t="str">
        <f t="shared" si="39"/>
        <v>2010 q4</v>
      </c>
      <c r="B174" s="13">
        <f t="shared" si="45"/>
        <v>4.5582887566538943</v>
      </c>
      <c r="C174" s="13">
        <f t="shared" si="63"/>
        <v>1.6545780809352761</v>
      </c>
      <c r="D174" s="13">
        <f t="shared" si="63"/>
        <v>-8.18809770406288</v>
      </c>
      <c r="E174" s="13">
        <f t="shared" si="63"/>
        <v>4.3939820603881019</v>
      </c>
      <c r="F174" s="13">
        <f t="shared" si="63"/>
        <v>7.7571508024842695</v>
      </c>
      <c r="G174" s="13">
        <f t="shared" si="63"/>
        <v>8.326567069195745</v>
      </c>
      <c r="H174" s="13">
        <f t="shared" si="63"/>
        <v>4.570807627488982</v>
      </c>
      <c r="I174" s="13">
        <f t="shared" si="63"/>
        <v>4.6201486272481995</v>
      </c>
      <c r="J174" s="13">
        <f t="shared" si="63"/>
        <v>15.386998989034817</v>
      </c>
      <c r="K174" s="13">
        <f t="shared" si="63"/>
        <v>7.0114266388864976</v>
      </c>
      <c r="L174" s="13">
        <f t="shared" si="63"/>
        <v>8.1536221655447605</v>
      </c>
      <c r="M174" s="13">
        <f t="shared" si="63"/>
        <v>6.2951662778558237</v>
      </c>
      <c r="N174" s="13">
        <f t="shared" si="63"/>
        <v>11.212561547472632</v>
      </c>
      <c r="O174" s="13">
        <f t="shared" si="63"/>
        <v>1.152656849184841</v>
      </c>
      <c r="P174" s="13">
        <f t="shared" si="63"/>
        <v>1.9973083661712465</v>
      </c>
      <c r="Q174" s="13">
        <f t="shared" si="63"/>
        <v>-1.8658561891576997</v>
      </c>
      <c r="R174" s="13">
        <f t="shared" si="63"/>
        <v>1.0385566560920489</v>
      </c>
      <c r="S174" s="13">
        <f t="shared" si="63"/>
        <v>1.812153813140327</v>
      </c>
      <c r="T174" s="13">
        <f t="shared" si="63"/>
        <v>0</v>
      </c>
      <c r="U174" s="13">
        <f t="shared" si="63"/>
        <v>19.810850178370053</v>
      </c>
      <c r="V174" s="13">
        <f t="shared" si="63"/>
        <v>32.617236855639867</v>
      </c>
      <c r="W174" s="13">
        <f t="shared" si="63"/>
        <v>15.109771311829711</v>
      </c>
      <c r="X174" s="13">
        <f t="shared" si="63"/>
        <v>0</v>
      </c>
      <c r="Y174" s="13">
        <f t="shared" si="63"/>
        <v>3.186368699302955</v>
      </c>
      <c r="Z174" s="13">
        <f t="shared" si="63"/>
        <v>0.75679572353775093</v>
      </c>
      <c r="AA174" s="13">
        <f t="shared" si="63"/>
        <v>3.09114826713206</v>
      </c>
      <c r="AB174" s="13">
        <f t="shared" si="63"/>
        <v>9.8585882059687435E-3</v>
      </c>
      <c r="AC174" s="13">
        <f t="shared" ref="C174:AJ182" si="68">IF(AC58&gt;0,(AC62/AC58-1)*100,"")</f>
        <v>1.3061129301498831</v>
      </c>
      <c r="AD174" s="13">
        <f t="shared" si="68"/>
        <v>3.9471812639167547</v>
      </c>
      <c r="AE174" s="13">
        <f t="shared" si="68"/>
        <v>3.7579065465176864</v>
      </c>
      <c r="AF174" s="13">
        <f t="shared" si="68"/>
        <v>4.8822038116137501</v>
      </c>
      <c r="AG174" s="13">
        <f t="shared" si="68"/>
        <v>6.0238257996804156</v>
      </c>
      <c r="AH174" s="13">
        <f t="shared" si="68"/>
        <v>4.1688571383725614</v>
      </c>
      <c r="AI174" s="13">
        <f t="shared" si="68"/>
        <v>2.2302991943537132</v>
      </c>
      <c r="AJ174" s="13">
        <f t="shared" si="68"/>
        <v>2.2759930523357452</v>
      </c>
      <c r="AL174" s="474" t="str">
        <f t="shared" si="40"/>
        <v>2010 q4</v>
      </c>
      <c r="AM174" s="13">
        <f t="shared" si="66"/>
        <v>5.9547717647141729</v>
      </c>
      <c r="AN174" s="13">
        <f t="shared" si="66"/>
        <v>4.4071879362737709</v>
      </c>
      <c r="AO174" s="13">
        <f t="shared" si="66"/>
        <v>4.9997278377175158</v>
      </c>
      <c r="AP174" s="13" t="str">
        <f t="shared" si="66"/>
        <v/>
      </c>
      <c r="AQ174" s="13">
        <f t="shared" si="66"/>
        <v>3.6267295051883419</v>
      </c>
      <c r="AR174" s="13">
        <f t="shared" si="66"/>
        <v>0.42131175095470041</v>
      </c>
      <c r="AS174" s="13" t="str">
        <f t="shared" si="66"/>
        <v/>
      </c>
      <c r="AT174" s="13" t="str">
        <f t="shared" si="66"/>
        <v/>
      </c>
      <c r="AU174" s="13" t="str">
        <f t="shared" si="66"/>
        <v/>
      </c>
      <c r="AV174" s="13">
        <f t="shared" si="66"/>
        <v>7.0114266388864976</v>
      </c>
      <c r="AW174" s="13">
        <f t="shared" si="66"/>
        <v>6.5467932634342141</v>
      </c>
      <c r="AX174" s="13">
        <f t="shared" si="66"/>
        <v>9.0909090909090615</v>
      </c>
      <c r="AY174" s="13">
        <f t="shared" si="66"/>
        <v>-5.9274522911928145</v>
      </c>
      <c r="AZ174" s="13" t="str">
        <f t="shared" si="66"/>
        <v/>
      </c>
      <c r="BA174" s="13" t="str">
        <f t="shared" si="66"/>
        <v/>
      </c>
      <c r="BB174" s="13" t="str">
        <f t="shared" si="66"/>
        <v/>
      </c>
      <c r="BC174" s="13">
        <f t="shared" si="66"/>
        <v>0</v>
      </c>
      <c r="BD174" s="13" t="str">
        <f t="shared" si="66"/>
        <v/>
      </c>
      <c r="BE174" s="13">
        <f t="shared" si="66"/>
        <v>0</v>
      </c>
      <c r="BF174" s="13">
        <f t="shared" si="66"/>
        <v>13.459941872328773</v>
      </c>
      <c r="BG174" s="13" t="str">
        <f t="shared" si="66"/>
        <v/>
      </c>
      <c r="BH174" s="13">
        <f t="shared" si="66"/>
        <v>15.109771311829711</v>
      </c>
      <c r="BI174" s="13">
        <f t="shared" si="66"/>
        <v>0</v>
      </c>
      <c r="BJ174" s="13">
        <f t="shared" si="66"/>
        <v>0.26782725735801094</v>
      </c>
      <c r="BK174" s="13">
        <f t="shared" si="66"/>
        <v>0</v>
      </c>
      <c r="BL174" s="13">
        <f t="shared" si="66"/>
        <v>2.4543730912720774</v>
      </c>
      <c r="BM174" s="13">
        <f t="shared" si="66"/>
        <v>9.8585882059243346E-3</v>
      </c>
      <c r="BN174" s="13">
        <f t="shared" si="66"/>
        <v>0</v>
      </c>
      <c r="BO174" s="13">
        <f t="shared" si="66"/>
        <v>0.19712085577701099</v>
      </c>
      <c r="BP174" s="13" t="str">
        <f t="shared" si="66"/>
        <v/>
      </c>
      <c r="BQ174" s="13" t="str">
        <f t="shared" si="66"/>
        <v/>
      </c>
      <c r="BR174" s="13" t="str">
        <f t="shared" si="66"/>
        <v/>
      </c>
      <c r="BS174" s="13" t="str">
        <f t="shared" si="66"/>
        <v/>
      </c>
      <c r="BT174" s="13" t="str">
        <f t="shared" si="66"/>
        <v/>
      </c>
      <c r="BU174" s="13" t="str">
        <f t="shared" si="66"/>
        <v/>
      </c>
      <c r="BW174" s="474" t="str">
        <f t="shared" si="41"/>
        <v>2010 q4</v>
      </c>
      <c r="BX174" s="13">
        <f t="shared" si="67"/>
        <v>4.136598060227703</v>
      </c>
      <c r="BY174" s="13">
        <f t="shared" si="67"/>
        <v>1.1429595509026669</v>
      </c>
      <c r="BZ174" s="13">
        <f t="shared" si="67"/>
        <v>-10.137761660859601</v>
      </c>
      <c r="CA174" s="13">
        <f t="shared" si="67"/>
        <v>4.3939820603881019</v>
      </c>
      <c r="CB174" s="13">
        <f t="shared" si="67"/>
        <v>11.071864954331478</v>
      </c>
      <c r="CC174" s="13">
        <f t="shared" si="67"/>
        <v>13.58024836439089</v>
      </c>
      <c r="CD174" s="13">
        <f t="shared" si="67"/>
        <v>4.570807627488982</v>
      </c>
      <c r="CE174" s="13">
        <f t="shared" si="67"/>
        <v>4.6201486272482217</v>
      </c>
      <c r="CF174" s="13">
        <f t="shared" si="67"/>
        <v>15.386998989034817</v>
      </c>
      <c r="CG174" s="13" t="str">
        <f t="shared" si="67"/>
        <v/>
      </c>
      <c r="CH174" s="13">
        <f t="shared" si="67"/>
        <v>9.0311297053819786</v>
      </c>
      <c r="CI174" s="13">
        <f t="shared" si="67"/>
        <v>3.7997037859186067</v>
      </c>
      <c r="CJ174" s="13">
        <f t="shared" si="67"/>
        <v>14.436614366355949</v>
      </c>
      <c r="CK174" s="13">
        <f t="shared" si="67"/>
        <v>1.152656849184841</v>
      </c>
      <c r="CL174" s="13">
        <f t="shared" si="67"/>
        <v>1.9973083661712465</v>
      </c>
      <c r="CM174" s="13">
        <f t="shared" si="67"/>
        <v>-1.8658561891577219</v>
      </c>
      <c r="CN174" s="13">
        <f t="shared" si="67"/>
        <v>1.812153813140327</v>
      </c>
      <c r="CO174" s="13">
        <f t="shared" si="67"/>
        <v>1.812153813140327</v>
      </c>
      <c r="CP174" s="13" t="str">
        <f t="shared" si="67"/>
        <v/>
      </c>
      <c r="CQ174" s="13">
        <f t="shared" si="67"/>
        <v>32.617236855639845</v>
      </c>
      <c r="CR174" s="13">
        <f t="shared" si="67"/>
        <v>32.617236855639845</v>
      </c>
      <c r="CS174" s="13" t="str">
        <f t="shared" si="67"/>
        <v/>
      </c>
      <c r="CT174" s="13" t="str">
        <f t="shared" si="67"/>
        <v/>
      </c>
      <c r="CU174" s="13">
        <f t="shared" si="67"/>
        <v>4.8653466747856644</v>
      </c>
      <c r="CV174" s="13">
        <f t="shared" si="67"/>
        <v>3.87177752167982</v>
      </c>
      <c r="CW174" s="13">
        <f t="shared" si="67"/>
        <v>3.3155406621269368</v>
      </c>
      <c r="CX174" s="13" t="str">
        <f t="shared" si="67"/>
        <v/>
      </c>
      <c r="CY174" s="13">
        <f t="shared" si="67"/>
        <v>1.8039993625156736</v>
      </c>
      <c r="CZ174" s="13">
        <f t="shared" si="67"/>
        <v>5.9284827849117594</v>
      </c>
      <c r="DA174" s="13">
        <f t="shared" si="67"/>
        <v>3.7579065465177086</v>
      </c>
      <c r="DB174" s="13">
        <f t="shared" si="67"/>
        <v>4.8822038116137501</v>
      </c>
      <c r="DC174" s="13">
        <f t="shared" si="67"/>
        <v>6.0238257996804156</v>
      </c>
      <c r="DD174" s="13">
        <f t="shared" si="67"/>
        <v>4.1688571383725614</v>
      </c>
      <c r="DE174" s="13">
        <f t="shared" si="67"/>
        <v>2.2302991943537132</v>
      </c>
      <c r="DF174" s="13">
        <f t="shared" si="67"/>
        <v>2.275993052335723</v>
      </c>
    </row>
    <row r="175" spans="1:110" hidden="1" outlineLevel="1" x14ac:dyDescent="0.2">
      <c r="A175" s="474" t="str">
        <f t="shared" si="39"/>
        <v>2011 q1</v>
      </c>
      <c r="B175" s="13">
        <f t="shared" si="45"/>
        <v>-100</v>
      </c>
      <c r="C175" s="13">
        <f t="shared" si="68"/>
        <v>-100</v>
      </c>
      <c r="D175" s="13">
        <f t="shared" si="68"/>
        <v>-100</v>
      </c>
      <c r="E175" s="13">
        <f t="shared" si="68"/>
        <v>-100</v>
      </c>
      <c r="F175" s="13">
        <f t="shared" si="68"/>
        <v>-100</v>
      </c>
      <c r="G175" s="13">
        <f t="shared" si="68"/>
        <v>-100</v>
      </c>
      <c r="H175" s="13">
        <f t="shared" si="68"/>
        <v>-100</v>
      </c>
      <c r="I175" s="13">
        <f t="shared" si="68"/>
        <v>-100</v>
      </c>
      <c r="J175" s="13">
        <f t="shared" si="68"/>
        <v>-100</v>
      </c>
      <c r="K175" s="13">
        <f t="shared" si="68"/>
        <v>-100</v>
      </c>
      <c r="L175" s="13">
        <f t="shared" si="68"/>
        <v>-100</v>
      </c>
      <c r="M175" s="13">
        <f t="shared" si="68"/>
        <v>-100</v>
      </c>
      <c r="N175" s="13">
        <f t="shared" si="68"/>
        <v>-100</v>
      </c>
      <c r="O175" s="13">
        <f t="shared" si="68"/>
        <v>-100</v>
      </c>
      <c r="P175" s="13">
        <f t="shared" si="68"/>
        <v>-100</v>
      </c>
      <c r="Q175" s="13">
        <f t="shared" si="68"/>
        <v>-100</v>
      </c>
      <c r="R175" s="13">
        <f t="shared" si="68"/>
        <v>-100</v>
      </c>
      <c r="S175" s="13">
        <f t="shared" si="68"/>
        <v>-100</v>
      </c>
      <c r="T175" s="13">
        <f t="shared" si="68"/>
        <v>-100</v>
      </c>
      <c r="U175" s="13">
        <f t="shared" si="68"/>
        <v>-100</v>
      </c>
      <c r="V175" s="13">
        <f t="shared" si="68"/>
        <v>-100</v>
      </c>
      <c r="W175" s="13">
        <f t="shared" si="68"/>
        <v>-100</v>
      </c>
      <c r="X175" s="13">
        <f t="shared" si="68"/>
        <v>-100</v>
      </c>
      <c r="Y175" s="13">
        <f t="shared" si="68"/>
        <v>-100</v>
      </c>
      <c r="Z175" s="13">
        <f t="shared" si="68"/>
        <v>-100</v>
      </c>
      <c r="AA175" s="13">
        <f t="shared" si="68"/>
        <v>-100</v>
      </c>
      <c r="AB175" s="13">
        <f t="shared" si="68"/>
        <v>-100</v>
      </c>
      <c r="AC175" s="13">
        <f t="shared" si="68"/>
        <v>-100</v>
      </c>
      <c r="AD175" s="13">
        <f t="shared" si="68"/>
        <v>-100</v>
      </c>
      <c r="AE175" s="13">
        <f t="shared" si="68"/>
        <v>-100</v>
      </c>
      <c r="AF175" s="13">
        <f t="shared" si="68"/>
        <v>-100</v>
      </c>
      <c r="AG175" s="13">
        <f t="shared" si="68"/>
        <v>-100</v>
      </c>
      <c r="AH175" s="13">
        <f t="shared" si="68"/>
        <v>-100</v>
      </c>
      <c r="AI175" s="13">
        <f t="shared" si="68"/>
        <v>-100</v>
      </c>
      <c r="AJ175" s="13">
        <f t="shared" si="68"/>
        <v>-100</v>
      </c>
      <c r="AL175" s="474" t="str">
        <f t="shared" si="40"/>
        <v>2011 q1</v>
      </c>
      <c r="AM175" s="13">
        <f t="shared" si="66"/>
        <v>-100</v>
      </c>
      <c r="AN175" s="13">
        <f t="shared" si="66"/>
        <v>-100</v>
      </c>
      <c r="AO175" s="13">
        <f t="shared" si="66"/>
        <v>-100</v>
      </c>
      <c r="AP175" s="13" t="str">
        <f t="shared" si="66"/>
        <v/>
      </c>
      <c r="AQ175" s="13">
        <f t="shared" si="66"/>
        <v>-100</v>
      </c>
      <c r="AR175" s="13">
        <f t="shared" si="66"/>
        <v>-100</v>
      </c>
      <c r="AS175" s="13" t="str">
        <f t="shared" si="66"/>
        <v/>
      </c>
      <c r="AT175" s="13" t="str">
        <f t="shared" si="66"/>
        <v/>
      </c>
      <c r="AU175" s="13" t="str">
        <f t="shared" si="66"/>
        <v/>
      </c>
      <c r="AV175" s="13">
        <f t="shared" si="66"/>
        <v>-100</v>
      </c>
      <c r="AW175" s="13">
        <f t="shared" si="66"/>
        <v>-100</v>
      </c>
      <c r="AX175" s="13">
        <f t="shared" si="66"/>
        <v>-100</v>
      </c>
      <c r="AY175" s="13">
        <f t="shared" si="66"/>
        <v>-100</v>
      </c>
      <c r="AZ175" s="13" t="str">
        <f t="shared" si="66"/>
        <v/>
      </c>
      <c r="BA175" s="13" t="str">
        <f t="shared" si="66"/>
        <v/>
      </c>
      <c r="BB175" s="13" t="str">
        <f t="shared" si="66"/>
        <v/>
      </c>
      <c r="BC175" s="13">
        <f t="shared" si="66"/>
        <v>-100</v>
      </c>
      <c r="BD175" s="13" t="str">
        <f t="shared" si="66"/>
        <v/>
      </c>
      <c r="BE175" s="13">
        <f t="shared" si="66"/>
        <v>-100</v>
      </c>
      <c r="BF175" s="13">
        <f t="shared" si="66"/>
        <v>-100</v>
      </c>
      <c r="BG175" s="13" t="str">
        <f t="shared" si="66"/>
        <v/>
      </c>
      <c r="BH175" s="13">
        <f t="shared" si="66"/>
        <v>-100</v>
      </c>
      <c r="BI175" s="13">
        <f t="shared" si="66"/>
        <v>-100</v>
      </c>
      <c r="BJ175" s="13">
        <f t="shared" si="66"/>
        <v>-100</v>
      </c>
      <c r="BK175" s="13">
        <f t="shared" si="66"/>
        <v>-100</v>
      </c>
      <c r="BL175" s="13">
        <f t="shared" si="66"/>
        <v>-100</v>
      </c>
      <c r="BM175" s="13">
        <f t="shared" si="66"/>
        <v>-100</v>
      </c>
      <c r="BN175" s="13">
        <f t="shared" si="66"/>
        <v>-100</v>
      </c>
      <c r="BO175" s="13">
        <f t="shared" si="66"/>
        <v>-100</v>
      </c>
      <c r="BP175" s="13" t="str">
        <f t="shared" si="66"/>
        <v/>
      </c>
      <c r="BQ175" s="13" t="str">
        <f t="shared" si="66"/>
        <v/>
      </c>
      <c r="BR175" s="13" t="str">
        <f t="shared" si="66"/>
        <v/>
      </c>
      <c r="BS175" s="13" t="str">
        <f t="shared" si="66"/>
        <v/>
      </c>
      <c r="BT175" s="13" t="str">
        <f t="shared" si="66"/>
        <v/>
      </c>
      <c r="BU175" s="13" t="str">
        <f t="shared" si="66"/>
        <v/>
      </c>
      <c r="BW175" s="474" t="str">
        <f t="shared" si="41"/>
        <v>2011 q1</v>
      </c>
      <c r="BX175" s="13">
        <f t="shared" si="67"/>
        <v>-100</v>
      </c>
      <c r="BY175" s="13">
        <f t="shared" si="67"/>
        <v>-100</v>
      </c>
      <c r="BZ175" s="13">
        <f t="shared" si="67"/>
        <v>-100</v>
      </c>
      <c r="CA175" s="13">
        <f t="shared" si="67"/>
        <v>-100</v>
      </c>
      <c r="CB175" s="13">
        <f t="shared" si="67"/>
        <v>-100</v>
      </c>
      <c r="CC175" s="13">
        <f t="shared" si="67"/>
        <v>-100</v>
      </c>
      <c r="CD175" s="13">
        <f t="shared" si="67"/>
        <v>-100</v>
      </c>
      <c r="CE175" s="13">
        <f t="shared" si="67"/>
        <v>-100</v>
      </c>
      <c r="CF175" s="13">
        <f t="shared" si="67"/>
        <v>-100</v>
      </c>
      <c r="CG175" s="13" t="str">
        <f t="shared" si="67"/>
        <v/>
      </c>
      <c r="CH175" s="13">
        <f t="shared" si="67"/>
        <v>-100</v>
      </c>
      <c r="CI175" s="13">
        <f t="shared" si="67"/>
        <v>-100</v>
      </c>
      <c r="CJ175" s="13">
        <f t="shared" si="67"/>
        <v>-100</v>
      </c>
      <c r="CK175" s="13">
        <f t="shared" si="67"/>
        <v>-100</v>
      </c>
      <c r="CL175" s="13">
        <f t="shared" si="67"/>
        <v>-100</v>
      </c>
      <c r="CM175" s="13">
        <f t="shared" si="67"/>
        <v>-100</v>
      </c>
      <c r="CN175" s="13">
        <f t="shared" si="67"/>
        <v>-100</v>
      </c>
      <c r="CO175" s="13">
        <f t="shared" si="67"/>
        <v>-100</v>
      </c>
      <c r="CP175" s="13" t="str">
        <f t="shared" si="67"/>
        <v/>
      </c>
      <c r="CQ175" s="13">
        <f t="shared" si="67"/>
        <v>-100</v>
      </c>
      <c r="CR175" s="13">
        <f t="shared" si="67"/>
        <v>-100</v>
      </c>
      <c r="CS175" s="13" t="str">
        <f t="shared" si="67"/>
        <v/>
      </c>
      <c r="CT175" s="13" t="str">
        <f t="shared" si="67"/>
        <v/>
      </c>
      <c r="CU175" s="13">
        <f t="shared" si="67"/>
        <v>-100</v>
      </c>
      <c r="CV175" s="13">
        <f t="shared" si="67"/>
        <v>-100</v>
      </c>
      <c r="CW175" s="13">
        <f t="shared" si="67"/>
        <v>-100</v>
      </c>
      <c r="CX175" s="13" t="str">
        <f t="shared" si="67"/>
        <v/>
      </c>
      <c r="CY175" s="13">
        <f t="shared" si="67"/>
        <v>-100</v>
      </c>
      <c r="CZ175" s="13">
        <f t="shared" si="67"/>
        <v>-100</v>
      </c>
      <c r="DA175" s="13">
        <f t="shared" si="67"/>
        <v>-100</v>
      </c>
      <c r="DB175" s="13">
        <f t="shared" si="67"/>
        <v>-100</v>
      </c>
      <c r="DC175" s="13">
        <f t="shared" si="67"/>
        <v>-100</v>
      </c>
      <c r="DD175" s="13">
        <f t="shared" si="67"/>
        <v>-100</v>
      </c>
      <c r="DE175" s="13">
        <f t="shared" si="67"/>
        <v>-100</v>
      </c>
      <c r="DF175" s="13">
        <f t="shared" si="67"/>
        <v>-100</v>
      </c>
    </row>
    <row r="176" spans="1:110" hidden="1" outlineLevel="1" x14ac:dyDescent="0.2">
      <c r="A176" s="474" t="str">
        <f t="shared" si="39"/>
        <v>2011 q2</v>
      </c>
      <c r="B176" s="13">
        <f t="shared" si="45"/>
        <v>-100</v>
      </c>
      <c r="C176" s="13">
        <f t="shared" si="68"/>
        <v>-100</v>
      </c>
      <c r="D176" s="13">
        <f t="shared" si="68"/>
        <v>-100</v>
      </c>
      <c r="E176" s="13">
        <f t="shared" si="68"/>
        <v>-100</v>
      </c>
      <c r="F176" s="13">
        <f t="shared" si="68"/>
        <v>-100</v>
      </c>
      <c r="G176" s="13">
        <f t="shared" si="68"/>
        <v>-100</v>
      </c>
      <c r="H176" s="13">
        <f t="shared" si="68"/>
        <v>-100</v>
      </c>
      <c r="I176" s="13">
        <f t="shared" si="68"/>
        <v>-100</v>
      </c>
      <c r="J176" s="13">
        <f t="shared" si="68"/>
        <v>-100</v>
      </c>
      <c r="K176" s="13">
        <f t="shared" si="68"/>
        <v>-100</v>
      </c>
      <c r="L176" s="13">
        <f t="shared" si="68"/>
        <v>-100</v>
      </c>
      <c r="M176" s="13">
        <f t="shared" si="68"/>
        <v>-100</v>
      </c>
      <c r="N176" s="13">
        <f t="shared" si="68"/>
        <v>-100</v>
      </c>
      <c r="O176" s="13">
        <f t="shared" si="68"/>
        <v>-100</v>
      </c>
      <c r="P176" s="13">
        <f t="shared" si="68"/>
        <v>-100</v>
      </c>
      <c r="Q176" s="13">
        <f t="shared" si="68"/>
        <v>-100</v>
      </c>
      <c r="R176" s="13">
        <f t="shared" si="68"/>
        <v>-100</v>
      </c>
      <c r="S176" s="13">
        <f t="shared" si="68"/>
        <v>-100</v>
      </c>
      <c r="T176" s="13">
        <f t="shared" si="68"/>
        <v>-100</v>
      </c>
      <c r="U176" s="13">
        <f t="shared" si="68"/>
        <v>-100</v>
      </c>
      <c r="V176" s="13">
        <f t="shared" si="68"/>
        <v>-100</v>
      </c>
      <c r="W176" s="13">
        <f t="shared" si="68"/>
        <v>-100</v>
      </c>
      <c r="X176" s="13">
        <f t="shared" si="68"/>
        <v>-100</v>
      </c>
      <c r="Y176" s="13">
        <f t="shared" si="68"/>
        <v>-100</v>
      </c>
      <c r="Z176" s="13">
        <f t="shared" si="68"/>
        <v>-100</v>
      </c>
      <c r="AA176" s="13">
        <f t="shared" si="68"/>
        <v>-100</v>
      </c>
      <c r="AB176" s="13">
        <f t="shared" si="68"/>
        <v>-100</v>
      </c>
      <c r="AC176" s="13">
        <f t="shared" si="68"/>
        <v>-100</v>
      </c>
      <c r="AD176" s="13">
        <f t="shared" si="68"/>
        <v>-100</v>
      </c>
      <c r="AE176" s="13">
        <f t="shared" si="68"/>
        <v>-100</v>
      </c>
      <c r="AF176" s="13">
        <f t="shared" si="68"/>
        <v>-100</v>
      </c>
      <c r="AG176" s="13">
        <f t="shared" si="68"/>
        <v>-100</v>
      </c>
      <c r="AH176" s="13">
        <f t="shared" si="68"/>
        <v>-100</v>
      </c>
      <c r="AI176" s="13">
        <f t="shared" si="68"/>
        <v>-100</v>
      </c>
      <c r="AJ176" s="13">
        <f t="shared" si="68"/>
        <v>-100</v>
      </c>
      <c r="AL176" s="474" t="str">
        <f t="shared" si="40"/>
        <v>2011 q2</v>
      </c>
      <c r="AM176" s="13">
        <f t="shared" si="66"/>
        <v>-100</v>
      </c>
      <c r="AN176" s="13">
        <f t="shared" si="66"/>
        <v>-100</v>
      </c>
      <c r="AO176" s="13">
        <f t="shared" si="66"/>
        <v>-100</v>
      </c>
      <c r="AP176" s="13" t="str">
        <f t="shared" si="66"/>
        <v/>
      </c>
      <c r="AQ176" s="13">
        <f t="shared" si="66"/>
        <v>-100</v>
      </c>
      <c r="AR176" s="13">
        <f t="shared" si="66"/>
        <v>-100</v>
      </c>
      <c r="AS176" s="13" t="str">
        <f t="shared" si="66"/>
        <v/>
      </c>
      <c r="AT176" s="13" t="str">
        <f t="shared" si="66"/>
        <v/>
      </c>
      <c r="AU176" s="13" t="str">
        <f t="shared" si="66"/>
        <v/>
      </c>
      <c r="AV176" s="13">
        <f t="shared" si="66"/>
        <v>-100</v>
      </c>
      <c r="AW176" s="13">
        <f t="shared" si="66"/>
        <v>-100</v>
      </c>
      <c r="AX176" s="13">
        <f t="shared" si="66"/>
        <v>-100</v>
      </c>
      <c r="AY176" s="13">
        <f t="shared" si="66"/>
        <v>-100</v>
      </c>
      <c r="AZ176" s="13" t="str">
        <f t="shared" si="66"/>
        <v/>
      </c>
      <c r="BA176" s="13" t="str">
        <f t="shared" si="66"/>
        <v/>
      </c>
      <c r="BB176" s="13" t="str">
        <f t="shared" si="66"/>
        <v/>
      </c>
      <c r="BC176" s="13">
        <f t="shared" si="66"/>
        <v>-100</v>
      </c>
      <c r="BD176" s="13" t="str">
        <f t="shared" si="66"/>
        <v/>
      </c>
      <c r="BE176" s="13">
        <f t="shared" si="66"/>
        <v>-100</v>
      </c>
      <c r="BF176" s="13">
        <f t="shared" si="66"/>
        <v>-100</v>
      </c>
      <c r="BG176" s="13" t="str">
        <f t="shared" si="66"/>
        <v/>
      </c>
      <c r="BH176" s="13">
        <f t="shared" si="66"/>
        <v>-100</v>
      </c>
      <c r="BI176" s="13">
        <f t="shared" si="66"/>
        <v>-100</v>
      </c>
      <c r="BJ176" s="13">
        <f t="shared" si="66"/>
        <v>-100</v>
      </c>
      <c r="BK176" s="13">
        <f t="shared" si="66"/>
        <v>-100</v>
      </c>
      <c r="BL176" s="13">
        <f t="shared" si="66"/>
        <v>-100</v>
      </c>
      <c r="BM176" s="13">
        <f t="shared" si="66"/>
        <v>-100</v>
      </c>
      <c r="BN176" s="13">
        <f t="shared" si="66"/>
        <v>-100</v>
      </c>
      <c r="BO176" s="13">
        <f t="shared" si="66"/>
        <v>-100</v>
      </c>
      <c r="BP176" s="13" t="str">
        <f t="shared" si="66"/>
        <v/>
      </c>
      <c r="BQ176" s="13" t="str">
        <f t="shared" si="66"/>
        <v/>
      </c>
      <c r="BR176" s="13" t="str">
        <f t="shared" si="66"/>
        <v/>
      </c>
      <c r="BS176" s="13" t="str">
        <f t="shared" si="66"/>
        <v/>
      </c>
      <c r="BT176" s="13" t="str">
        <f t="shared" si="66"/>
        <v/>
      </c>
      <c r="BU176" s="13" t="str">
        <f t="shared" si="66"/>
        <v/>
      </c>
      <c r="BW176" s="474" t="str">
        <f t="shared" si="41"/>
        <v>2011 q2</v>
      </c>
      <c r="BX176" s="13">
        <f t="shared" si="67"/>
        <v>-100</v>
      </c>
      <c r="BY176" s="13">
        <f t="shared" si="67"/>
        <v>-100</v>
      </c>
      <c r="BZ176" s="13">
        <f t="shared" si="67"/>
        <v>-100</v>
      </c>
      <c r="CA176" s="13">
        <f t="shared" si="67"/>
        <v>-100</v>
      </c>
      <c r="CB176" s="13">
        <f t="shared" si="67"/>
        <v>-100</v>
      </c>
      <c r="CC176" s="13">
        <f t="shared" si="67"/>
        <v>-100</v>
      </c>
      <c r="CD176" s="13">
        <f t="shared" si="67"/>
        <v>-100</v>
      </c>
      <c r="CE176" s="13">
        <f t="shared" si="67"/>
        <v>-100</v>
      </c>
      <c r="CF176" s="13">
        <f t="shared" si="67"/>
        <v>-100</v>
      </c>
      <c r="CG176" s="13" t="str">
        <f t="shared" si="67"/>
        <v/>
      </c>
      <c r="CH176" s="13">
        <f t="shared" si="67"/>
        <v>-100</v>
      </c>
      <c r="CI176" s="13">
        <f t="shared" si="67"/>
        <v>-100</v>
      </c>
      <c r="CJ176" s="13">
        <f t="shared" si="67"/>
        <v>-100</v>
      </c>
      <c r="CK176" s="13">
        <f t="shared" si="67"/>
        <v>-100</v>
      </c>
      <c r="CL176" s="13">
        <f t="shared" si="67"/>
        <v>-100</v>
      </c>
      <c r="CM176" s="13">
        <f t="shared" si="67"/>
        <v>-100</v>
      </c>
      <c r="CN176" s="13">
        <f t="shared" si="67"/>
        <v>-100</v>
      </c>
      <c r="CO176" s="13">
        <f t="shared" si="67"/>
        <v>-100</v>
      </c>
      <c r="CP176" s="13" t="str">
        <f t="shared" si="67"/>
        <v/>
      </c>
      <c r="CQ176" s="13">
        <f t="shared" si="67"/>
        <v>-100</v>
      </c>
      <c r="CR176" s="13">
        <f t="shared" si="67"/>
        <v>-100</v>
      </c>
      <c r="CS176" s="13" t="str">
        <f t="shared" si="67"/>
        <v/>
      </c>
      <c r="CT176" s="13" t="str">
        <f t="shared" si="67"/>
        <v/>
      </c>
      <c r="CU176" s="13">
        <f t="shared" si="67"/>
        <v>-100</v>
      </c>
      <c r="CV176" s="13">
        <f t="shared" si="67"/>
        <v>-100</v>
      </c>
      <c r="CW176" s="13">
        <f t="shared" si="67"/>
        <v>-100</v>
      </c>
      <c r="CX176" s="13" t="str">
        <f t="shared" si="67"/>
        <v/>
      </c>
      <c r="CY176" s="13">
        <f t="shared" si="67"/>
        <v>-100</v>
      </c>
      <c r="CZ176" s="13">
        <f t="shared" si="67"/>
        <v>-100</v>
      </c>
      <c r="DA176" s="13">
        <f t="shared" si="67"/>
        <v>-100</v>
      </c>
      <c r="DB176" s="13">
        <f t="shared" si="67"/>
        <v>-100</v>
      </c>
      <c r="DC176" s="13">
        <f t="shared" si="67"/>
        <v>-100</v>
      </c>
      <c r="DD176" s="13">
        <f t="shared" si="67"/>
        <v>-100</v>
      </c>
      <c r="DE176" s="13">
        <f t="shared" si="67"/>
        <v>-100</v>
      </c>
      <c r="DF176" s="13">
        <f t="shared" si="67"/>
        <v>-100</v>
      </c>
    </row>
    <row r="177" spans="1:110" hidden="1" outlineLevel="1" x14ac:dyDescent="0.2">
      <c r="A177" s="474" t="str">
        <f t="shared" si="39"/>
        <v>2011 q3</v>
      </c>
      <c r="B177" s="13">
        <f t="shared" si="45"/>
        <v>-100</v>
      </c>
      <c r="C177" s="13">
        <f t="shared" si="68"/>
        <v>-100</v>
      </c>
      <c r="D177" s="13">
        <f t="shared" si="68"/>
        <v>-100</v>
      </c>
      <c r="E177" s="13">
        <f t="shared" si="68"/>
        <v>-100</v>
      </c>
      <c r="F177" s="13">
        <f t="shared" si="68"/>
        <v>-100</v>
      </c>
      <c r="G177" s="13">
        <f t="shared" si="68"/>
        <v>-100</v>
      </c>
      <c r="H177" s="13">
        <f t="shared" si="68"/>
        <v>-100</v>
      </c>
      <c r="I177" s="13">
        <f t="shared" si="68"/>
        <v>-100</v>
      </c>
      <c r="J177" s="13">
        <f t="shared" si="68"/>
        <v>-100</v>
      </c>
      <c r="K177" s="13">
        <f t="shared" si="68"/>
        <v>-100</v>
      </c>
      <c r="L177" s="13">
        <f t="shared" si="68"/>
        <v>-100</v>
      </c>
      <c r="M177" s="13">
        <f t="shared" si="68"/>
        <v>-100</v>
      </c>
      <c r="N177" s="13">
        <f t="shared" si="68"/>
        <v>-100</v>
      </c>
      <c r="O177" s="13">
        <f t="shared" si="68"/>
        <v>-100</v>
      </c>
      <c r="P177" s="13">
        <f t="shared" si="68"/>
        <v>-100</v>
      </c>
      <c r="Q177" s="13">
        <f t="shared" si="68"/>
        <v>-100</v>
      </c>
      <c r="R177" s="13">
        <f t="shared" si="68"/>
        <v>-100</v>
      </c>
      <c r="S177" s="13">
        <f t="shared" si="68"/>
        <v>-100</v>
      </c>
      <c r="T177" s="13">
        <f t="shared" si="68"/>
        <v>-100</v>
      </c>
      <c r="U177" s="13">
        <f t="shared" si="68"/>
        <v>-100</v>
      </c>
      <c r="V177" s="13">
        <f t="shared" si="68"/>
        <v>-100</v>
      </c>
      <c r="W177" s="13">
        <f t="shared" si="68"/>
        <v>-100</v>
      </c>
      <c r="X177" s="13">
        <f t="shared" si="68"/>
        <v>-100</v>
      </c>
      <c r="Y177" s="13">
        <f t="shared" si="68"/>
        <v>-100</v>
      </c>
      <c r="Z177" s="13">
        <f t="shared" si="68"/>
        <v>-100</v>
      </c>
      <c r="AA177" s="13">
        <f t="shared" si="68"/>
        <v>-100</v>
      </c>
      <c r="AB177" s="13">
        <f t="shared" si="68"/>
        <v>-100</v>
      </c>
      <c r="AC177" s="13">
        <f t="shared" si="68"/>
        <v>-100</v>
      </c>
      <c r="AD177" s="13">
        <f t="shared" si="68"/>
        <v>-100</v>
      </c>
      <c r="AE177" s="13">
        <f t="shared" si="68"/>
        <v>-100</v>
      </c>
      <c r="AF177" s="13">
        <f t="shared" si="68"/>
        <v>-100</v>
      </c>
      <c r="AG177" s="13">
        <f t="shared" si="68"/>
        <v>-100</v>
      </c>
      <c r="AH177" s="13">
        <f t="shared" si="68"/>
        <v>-100</v>
      </c>
      <c r="AI177" s="13">
        <f t="shared" si="68"/>
        <v>-100</v>
      </c>
      <c r="AJ177" s="13">
        <f t="shared" si="68"/>
        <v>-100</v>
      </c>
      <c r="AL177" s="474" t="str">
        <f t="shared" si="40"/>
        <v>2011 q3</v>
      </c>
      <c r="AM177" s="13">
        <f t="shared" si="66"/>
        <v>-100</v>
      </c>
      <c r="AN177" s="13">
        <f t="shared" si="66"/>
        <v>-100</v>
      </c>
      <c r="AO177" s="13">
        <f t="shared" si="66"/>
        <v>-100</v>
      </c>
      <c r="AP177" s="13" t="str">
        <f t="shared" si="66"/>
        <v/>
      </c>
      <c r="AQ177" s="13">
        <f t="shared" si="66"/>
        <v>-100</v>
      </c>
      <c r="AR177" s="13">
        <f t="shared" si="66"/>
        <v>-100</v>
      </c>
      <c r="AS177" s="13" t="str">
        <f t="shared" si="66"/>
        <v/>
      </c>
      <c r="AT177" s="13" t="str">
        <f t="shared" si="66"/>
        <v/>
      </c>
      <c r="AU177" s="13" t="str">
        <f t="shared" si="66"/>
        <v/>
      </c>
      <c r="AV177" s="13">
        <f t="shared" si="66"/>
        <v>-100</v>
      </c>
      <c r="AW177" s="13">
        <f t="shared" ref="AW177:BU177" si="69">IF(AW61&gt;0,(AW65/AW61-1)*100,"")</f>
        <v>-100</v>
      </c>
      <c r="AX177" s="13">
        <f t="shared" si="69"/>
        <v>-100</v>
      </c>
      <c r="AY177" s="13">
        <f t="shared" si="69"/>
        <v>-100</v>
      </c>
      <c r="AZ177" s="13" t="str">
        <f t="shared" si="69"/>
        <v/>
      </c>
      <c r="BA177" s="13" t="str">
        <f t="shared" si="69"/>
        <v/>
      </c>
      <c r="BB177" s="13" t="str">
        <f t="shared" si="69"/>
        <v/>
      </c>
      <c r="BC177" s="13">
        <f t="shared" si="69"/>
        <v>-100</v>
      </c>
      <c r="BD177" s="13" t="str">
        <f t="shared" si="69"/>
        <v/>
      </c>
      <c r="BE177" s="13">
        <f t="shared" si="69"/>
        <v>-100</v>
      </c>
      <c r="BF177" s="13">
        <f t="shared" si="69"/>
        <v>-100</v>
      </c>
      <c r="BG177" s="13" t="str">
        <f t="shared" si="69"/>
        <v/>
      </c>
      <c r="BH177" s="13">
        <f t="shared" si="69"/>
        <v>-100</v>
      </c>
      <c r="BI177" s="13">
        <f t="shared" si="69"/>
        <v>-100</v>
      </c>
      <c r="BJ177" s="13">
        <f t="shared" si="69"/>
        <v>-100</v>
      </c>
      <c r="BK177" s="13">
        <f t="shared" si="69"/>
        <v>-100</v>
      </c>
      <c r="BL177" s="13">
        <f t="shared" si="69"/>
        <v>-100</v>
      </c>
      <c r="BM177" s="13">
        <f t="shared" si="69"/>
        <v>-100</v>
      </c>
      <c r="BN177" s="13">
        <f t="shared" si="69"/>
        <v>-100</v>
      </c>
      <c r="BO177" s="13">
        <f t="shared" si="69"/>
        <v>-100</v>
      </c>
      <c r="BP177" s="13" t="str">
        <f t="shared" si="69"/>
        <v/>
      </c>
      <c r="BQ177" s="13" t="str">
        <f t="shared" si="69"/>
        <v/>
      </c>
      <c r="BR177" s="13" t="str">
        <f t="shared" si="69"/>
        <v/>
      </c>
      <c r="BS177" s="13" t="str">
        <f t="shared" si="69"/>
        <v/>
      </c>
      <c r="BT177" s="13" t="str">
        <f t="shared" si="69"/>
        <v/>
      </c>
      <c r="BU177" s="13" t="str">
        <f t="shared" si="69"/>
        <v/>
      </c>
      <c r="BW177" s="474" t="str">
        <f t="shared" si="41"/>
        <v>2011 q3</v>
      </c>
      <c r="BX177" s="13">
        <f t="shared" si="67"/>
        <v>-100</v>
      </c>
      <c r="BY177" s="13">
        <f t="shared" si="67"/>
        <v>-100</v>
      </c>
      <c r="BZ177" s="13">
        <f t="shared" si="67"/>
        <v>-100</v>
      </c>
      <c r="CA177" s="13">
        <f t="shared" si="67"/>
        <v>-100</v>
      </c>
      <c r="CB177" s="13">
        <f t="shared" si="67"/>
        <v>-100</v>
      </c>
      <c r="CC177" s="13">
        <f t="shared" si="67"/>
        <v>-100</v>
      </c>
      <c r="CD177" s="13">
        <f t="shared" si="67"/>
        <v>-100</v>
      </c>
      <c r="CE177" s="13">
        <f t="shared" si="67"/>
        <v>-100</v>
      </c>
      <c r="CF177" s="13">
        <f t="shared" si="67"/>
        <v>-100</v>
      </c>
      <c r="CG177" s="13" t="str">
        <f t="shared" si="67"/>
        <v/>
      </c>
      <c r="CH177" s="13">
        <f t="shared" ref="CH177:DF177" si="70">IF(CH61&gt;0,(CH65/CH61-1)*100,"")</f>
        <v>-100</v>
      </c>
      <c r="CI177" s="13">
        <f t="shared" si="70"/>
        <v>-100</v>
      </c>
      <c r="CJ177" s="13">
        <f t="shared" si="70"/>
        <v>-100</v>
      </c>
      <c r="CK177" s="13">
        <f t="shared" si="70"/>
        <v>-100</v>
      </c>
      <c r="CL177" s="13">
        <f t="shared" si="70"/>
        <v>-100</v>
      </c>
      <c r="CM177" s="13">
        <f t="shared" si="70"/>
        <v>-100</v>
      </c>
      <c r="CN177" s="13">
        <f t="shared" si="70"/>
        <v>-100</v>
      </c>
      <c r="CO177" s="13">
        <f t="shared" si="70"/>
        <v>-100</v>
      </c>
      <c r="CP177" s="13" t="str">
        <f t="shared" si="70"/>
        <v/>
      </c>
      <c r="CQ177" s="13">
        <f t="shared" si="70"/>
        <v>-100</v>
      </c>
      <c r="CR177" s="13">
        <f t="shared" si="70"/>
        <v>-100</v>
      </c>
      <c r="CS177" s="13" t="str">
        <f t="shared" si="70"/>
        <v/>
      </c>
      <c r="CT177" s="13" t="str">
        <f t="shared" si="70"/>
        <v/>
      </c>
      <c r="CU177" s="13">
        <f t="shared" si="70"/>
        <v>-100</v>
      </c>
      <c r="CV177" s="13">
        <f t="shared" si="70"/>
        <v>-100</v>
      </c>
      <c r="CW177" s="13">
        <f t="shared" si="70"/>
        <v>-100</v>
      </c>
      <c r="CX177" s="13" t="str">
        <f t="shared" si="70"/>
        <v/>
      </c>
      <c r="CY177" s="13">
        <f t="shared" si="70"/>
        <v>-100</v>
      </c>
      <c r="CZ177" s="13">
        <f t="shared" si="70"/>
        <v>-100</v>
      </c>
      <c r="DA177" s="13">
        <f t="shared" si="70"/>
        <v>-100</v>
      </c>
      <c r="DB177" s="13">
        <f t="shared" si="70"/>
        <v>-100</v>
      </c>
      <c r="DC177" s="13">
        <f t="shared" si="70"/>
        <v>-100</v>
      </c>
      <c r="DD177" s="13">
        <f t="shared" si="70"/>
        <v>-100</v>
      </c>
      <c r="DE177" s="13">
        <f t="shared" si="70"/>
        <v>-100</v>
      </c>
      <c r="DF177" s="13">
        <f t="shared" si="70"/>
        <v>-100</v>
      </c>
    </row>
    <row r="178" spans="1:110" hidden="1" outlineLevel="1" x14ac:dyDescent="0.2">
      <c r="A178" s="474" t="str">
        <f t="shared" si="39"/>
        <v>2011 q4</v>
      </c>
      <c r="B178" s="13">
        <f t="shared" si="45"/>
        <v>-100</v>
      </c>
      <c r="C178" s="13">
        <f t="shared" si="68"/>
        <v>-100</v>
      </c>
      <c r="D178" s="13">
        <f t="shared" si="68"/>
        <v>-100</v>
      </c>
      <c r="E178" s="13">
        <f t="shared" si="68"/>
        <v>-100</v>
      </c>
      <c r="F178" s="13">
        <f t="shared" si="68"/>
        <v>-100</v>
      </c>
      <c r="G178" s="13">
        <f t="shared" si="68"/>
        <v>-100</v>
      </c>
      <c r="H178" s="13">
        <f t="shared" si="68"/>
        <v>-100</v>
      </c>
      <c r="I178" s="13">
        <f t="shared" si="68"/>
        <v>-100</v>
      </c>
      <c r="J178" s="13">
        <f t="shared" si="68"/>
        <v>-100</v>
      </c>
      <c r="K178" s="13">
        <f t="shared" si="68"/>
        <v>-100</v>
      </c>
      <c r="L178" s="13">
        <f t="shared" si="68"/>
        <v>-100</v>
      </c>
      <c r="M178" s="13">
        <f t="shared" si="68"/>
        <v>-100</v>
      </c>
      <c r="N178" s="13">
        <f t="shared" si="68"/>
        <v>-100</v>
      </c>
      <c r="O178" s="13">
        <f t="shared" si="68"/>
        <v>-100</v>
      </c>
      <c r="P178" s="13">
        <f t="shared" si="68"/>
        <v>-100</v>
      </c>
      <c r="Q178" s="13">
        <f t="shared" si="68"/>
        <v>-100</v>
      </c>
      <c r="R178" s="13">
        <f t="shared" si="68"/>
        <v>-100</v>
      </c>
      <c r="S178" s="13">
        <f t="shared" si="68"/>
        <v>-100</v>
      </c>
      <c r="T178" s="13">
        <f t="shared" si="68"/>
        <v>-100</v>
      </c>
      <c r="U178" s="13">
        <f t="shared" si="68"/>
        <v>-100</v>
      </c>
      <c r="V178" s="13">
        <f t="shared" si="68"/>
        <v>-100</v>
      </c>
      <c r="W178" s="13">
        <f t="shared" si="68"/>
        <v>-100</v>
      </c>
      <c r="X178" s="13">
        <f t="shared" si="68"/>
        <v>-100</v>
      </c>
      <c r="Y178" s="13">
        <f t="shared" si="68"/>
        <v>-100</v>
      </c>
      <c r="Z178" s="13">
        <f t="shared" si="68"/>
        <v>-100</v>
      </c>
      <c r="AA178" s="13">
        <f t="shared" si="68"/>
        <v>-100</v>
      </c>
      <c r="AB178" s="13">
        <f t="shared" si="68"/>
        <v>-100</v>
      </c>
      <c r="AC178" s="13">
        <f t="shared" si="68"/>
        <v>-100</v>
      </c>
      <c r="AD178" s="13">
        <f t="shared" si="68"/>
        <v>-100</v>
      </c>
      <c r="AE178" s="13">
        <f t="shared" si="68"/>
        <v>-100</v>
      </c>
      <c r="AF178" s="13">
        <f t="shared" si="68"/>
        <v>-100</v>
      </c>
      <c r="AG178" s="13">
        <f t="shared" si="68"/>
        <v>-100</v>
      </c>
      <c r="AH178" s="13">
        <f t="shared" si="68"/>
        <v>-100</v>
      </c>
      <c r="AI178" s="13">
        <f t="shared" si="68"/>
        <v>-100</v>
      </c>
      <c r="AJ178" s="13">
        <f t="shared" si="68"/>
        <v>-100</v>
      </c>
      <c r="AL178" s="474" t="str">
        <f t="shared" si="40"/>
        <v>2011 q4</v>
      </c>
      <c r="AM178" s="13">
        <f t="shared" ref="AM178:BU185" si="71">IF(AM62&gt;0,(AM66/AM62-1)*100,"")</f>
        <v>-100</v>
      </c>
      <c r="AN178" s="13">
        <f t="shared" si="71"/>
        <v>-100</v>
      </c>
      <c r="AO178" s="13">
        <f t="shared" si="71"/>
        <v>-100</v>
      </c>
      <c r="AP178" s="13" t="str">
        <f t="shared" si="71"/>
        <v/>
      </c>
      <c r="AQ178" s="13">
        <f t="shared" si="71"/>
        <v>-100</v>
      </c>
      <c r="AR178" s="13">
        <f t="shared" si="71"/>
        <v>-100</v>
      </c>
      <c r="AS178" s="13" t="str">
        <f t="shared" si="71"/>
        <v/>
      </c>
      <c r="AT178" s="13" t="str">
        <f t="shared" si="71"/>
        <v/>
      </c>
      <c r="AU178" s="13" t="str">
        <f t="shared" si="71"/>
        <v/>
      </c>
      <c r="AV178" s="13">
        <f t="shared" si="71"/>
        <v>-100</v>
      </c>
      <c r="AW178" s="13">
        <f t="shared" si="71"/>
        <v>-100</v>
      </c>
      <c r="AX178" s="13">
        <f t="shared" si="71"/>
        <v>-100</v>
      </c>
      <c r="AY178" s="13">
        <f t="shared" si="71"/>
        <v>-100</v>
      </c>
      <c r="AZ178" s="13" t="str">
        <f t="shared" si="71"/>
        <v/>
      </c>
      <c r="BA178" s="13" t="str">
        <f t="shared" si="71"/>
        <v/>
      </c>
      <c r="BB178" s="13" t="str">
        <f t="shared" si="71"/>
        <v/>
      </c>
      <c r="BC178" s="13">
        <f t="shared" si="71"/>
        <v>-100</v>
      </c>
      <c r="BD178" s="13" t="str">
        <f t="shared" si="71"/>
        <v/>
      </c>
      <c r="BE178" s="13">
        <f t="shared" si="71"/>
        <v>-100</v>
      </c>
      <c r="BF178" s="13">
        <f t="shared" si="71"/>
        <v>-100</v>
      </c>
      <c r="BG178" s="13" t="str">
        <f t="shared" si="71"/>
        <v/>
      </c>
      <c r="BH178" s="13">
        <f t="shared" si="71"/>
        <v>-100</v>
      </c>
      <c r="BI178" s="13">
        <f t="shared" si="71"/>
        <v>-100</v>
      </c>
      <c r="BJ178" s="13">
        <f t="shared" si="71"/>
        <v>-100</v>
      </c>
      <c r="BK178" s="13">
        <f t="shared" si="71"/>
        <v>-100</v>
      </c>
      <c r="BL178" s="13">
        <f t="shared" si="71"/>
        <v>-100</v>
      </c>
      <c r="BM178" s="13">
        <f t="shared" si="71"/>
        <v>-100</v>
      </c>
      <c r="BN178" s="13">
        <f t="shared" si="71"/>
        <v>-100</v>
      </c>
      <c r="BO178" s="13">
        <f t="shared" si="71"/>
        <v>-100</v>
      </c>
      <c r="BP178" s="13" t="str">
        <f t="shared" si="71"/>
        <v/>
      </c>
      <c r="BQ178" s="13" t="str">
        <f t="shared" si="71"/>
        <v/>
      </c>
      <c r="BR178" s="13" t="str">
        <f t="shared" si="71"/>
        <v/>
      </c>
      <c r="BS178" s="13" t="str">
        <f t="shared" si="71"/>
        <v/>
      </c>
      <c r="BT178" s="13" t="str">
        <f t="shared" si="71"/>
        <v/>
      </c>
      <c r="BU178" s="13" t="str">
        <f t="shared" si="71"/>
        <v/>
      </c>
      <c r="BW178" s="474" t="str">
        <f t="shared" si="41"/>
        <v>2011 q4</v>
      </c>
      <c r="BX178" s="13">
        <f t="shared" ref="BX178:DF185" si="72">IF(BX62&gt;0,(BX66/BX62-1)*100,"")</f>
        <v>-100</v>
      </c>
      <c r="BY178" s="13">
        <f t="shared" si="72"/>
        <v>-100</v>
      </c>
      <c r="BZ178" s="13">
        <f t="shared" si="72"/>
        <v>-100</v>
      </c>
      <c r="CA178" s="13">
        <f t="shared" si="72"/>
        <v>-100</v>
      </c>
      <c r="CB178" s="13">
        <f t="shared" si="72"/>
        <v>-100</v>
      </c>
      <c r="CC178" s="13">
        <f t="shared" si="72"/>
        <v>-100</v>
      </c>
      <c r="CD178" s="13">
        <f t="shared" si="72"/>
        <v>-100</v>
      </c>
      <c r="CE178" s="13">
        <f t="shared" si="72"/>
        <v>-100</v>
      </c>
      <c r="CF178" s="13">
        <f t="shared" si="72"/>
        <v>-100</v>
      </c>
      <c r="CG178" s="13" t="str">
        <f t="shared" si="72"/>
        <v/>
      </c>
      <c r="CH178" s="13">
        <f t="shared" si="72"/>
        <v>-100</v>
      </c>
      <c r="CI178" s="13">
        <f t="shared" si="72"/>
        <v>-100</v>
      </c>
      <c r="CJ178" s="13">
        <f t="shared" si="72"/>
        <v>-100</v>
      </c>
      <c r="CK178" s="13">
        <f t="shared" si="72"/>
        <v>-100</v>
      </c>
      <c r="CL178" s="13">
        <f t="shared" si="72"/>
        <v>-100</v>
      </c>
      <c r="CM178" s="13">
        <f t="shared" si="72"/>
        <v>-100</v>
      </c>
      <c r="CN178" s="13">
        <f t="shared" si="72"/>
        <v>-100</v>
      </c>
      <c r="CO178" s="13">
        <f t="shared" si="72"/>
        <v>-100</v>
      </c>
      <c r="CP178" s="13" t="str">
        <f t="shared" si="72"/>
        <v/>
      </c>
      <c r="CQ178" s="13">
        <f t="shared" si="72"/>
        <v>-100</v>
      </c>
      <c r="CR178" s="13">
        <f t="shared" si="72"/>
        <v>-100</v>
      </c>
      <c r="CS178" s="13" t="str">
        <f t="shared" si="72"/>
        <v/>
      </c>
      <c r="CT178" s="13" t="str">
        <f t="shared" si="72"/>
        <v/>
      </c>
      <c r="CU178" s="13">
        <f t="shared" si="72"/>
        <v>-100</v>
      </c>
      <c r="CV178" s="13">
        <f t="shared" si="72"/>
        <v>-100</v>
      </c>
      <c r="CW178" s="13">
        <f t="shared" si="72"/>
        <v>-100</v>
      </c>
      <c r="CX178" s="13" t="str">
        <f t="shared" si="72"/>
        <v/>
      </c>
      <c r="CY178" s="13">
        <f t="shared" si="72"/>
        <v>-100</v>
      </c>
      <c r="CZ178" s="13">
        <f t="shared" si="72"/>
        <v>-100</v>
      </c>
      <c r="DA178" s="13">
        <f t="shared" si="72"/>
        <v>-100</v>
      </c>
      <c r="DB178" s="13">
        <f t="shared" si="72"/>
        <v>-100</v>
      </c>
      <c r="DC178" s="13">
        <f t="shared" si="72"/>
        <v>-100</v>
      </c>
      <c r="DD178" s="13">
        <f t="shared" si="72"/>
        <v>-100</v>
      </c>
      <c r="DE178" s="13">
        <f t="shared" si="72"/>
        <v>-100</v>
      </c>
      <c r="DF178" s="13">
        <f t="shared" si="72"/>
        <v>-100</v>
      </c>
    </row>
    <row r="179" spans="1:110" hidden="1" outlineLevel="1" x14ac:dyDescent="0.2">
      <c r="A179" s="474" t="str">
        <f t="shared" si="39"/>
        <v>2012 q1</v>
      </c>
      <c r="B179" s="13" t="str">
        <f t="shared" si="45"/>
        <v/>
      </c>
      <c r="C179" s="13" t="str">
        <f t="shared" si="68"/>
        <v/>
      </c>
      <c r="D179" s="13" t="str">
        <f t="shared" si="68"/>
        <v/>
      </c>
      <c r="E179" s="13" t="str">
        <f t="shared" si="68"/>
        <v/>
      </c>
      <c r="F179" s="13" t="str">
        <f t="shared" si="68"/>
        <v/>
      </c>
      <c r="G179" s="13" t="str">
        <f t="shared" si="68"/>
        <v/>
      </c>
      <c r="H179" s="13" t="str">
        <f t="shared" si="68"/>
        <v/>
      </c>
      <c r="I179" s="13" t="str">
        <f t="shared" si="68"/>
        <v/>
      </c>
      <c r="J179" s="13" t="str">
        <f t="shared" si="68"/>
        <v/>
      </c>
      <c r="K179" s="13" t="str">
        <f t="shared" si="68"/>
        <v/>
      </c>
      <c r="L179" s="13" t="str">
        <f t="shared" si="68"/>
        <v/>
      </c>
      <c r="M179" s="13" t="str">
        <f t="shared" si="68"/>
        <v/>
      </c>
      <c r="N179" s="13" t="str">
        <f t="shared" si="68"/>
        <v/>
      </c>
      <c r="O179" s="13" t="str">
        <f t="shared" si="68"/>
        <v/>
      </c>
      <c r="P179" s="13" t="str">
        <f t="shared" si="68"/>
        <v/>
      </c>
      <c r="Q179" s="13" t="str">
        <f t="shared" si="68"/>
        <v/>
      </c>
      <c r="R179" s="13" t="str">
        <f t="shared" si="68"/>
        <v/>
      </c>
      <c r="S179" s="13" t="str">
        <f t="shared" si="68"/>
        <v/>
      </c>
      <c r="T179" s="13" t="str">
        <f t="shared" si="68"/>
        <v/>
      </c>
      <c r="U179" s="13" t="str">
        <f t="shared" si="68"/>
        <v/>
      </c>
      <c r="V179" s="13" t="str">
        <f t="shared" si="68"/>
        <v/>
      </c>
      <c r="W179" s="13" t="str">
        <f t="shared" si="68"/>
        <v/>
      </c>
      <c r="X179" s="13" t="str">
        <f t="shared" si="68"/>
        <v/>
      </c>
      <c r="Y179" s="13" t="str">
        <f t="shared" si="68"/>
        <v/>
      </c>
      <c r="Z179" s="13" t="str">
        <f t="shared" si="68"/>
        <v/>
      </c>
      <c r="AA179" s="13" t="str">
        <f t="shared" si="68"/>
        <v/>
      </c>
      <c r="AB179" s="13" t="str">
        <f t="shared" si="68"/>
        <v/>
      </c>
      <c r="AC179" s="13" t="str">
        <f t="shared" si="68"/>
        <v/>
      </c>
      <c r="AD179" s="13" t="str">
        <f t="shared" si="68"/>
        <v/>
      </c>
      <c r="AE179" s="13" t="str">
        <f t="shared" si="68"/>
        <v/>
      </c>
      <c r="AF179" s="13" t="str">
        <f t="shared" si="68"/>
        <v/>
      </c>
      <c r="AG179" s="13" t="str">
        <f t="shared" si="68"/>
        <v/>
      </c>
      <c r="AH179" s="13" t="str">
        <f t="shared" si="68"/>
        <v/>
      </c>
      <c r="AI179" s="13" t="str">
        <f t="shared" si="68"/>
        <v/>
      </c>
      <c r="AJ179" s="13" t="str">
        <f t="shared" si="68"/>
        <v/>
      </c>
      <c r="AL179" s="474" t="str">
        <f t="shared" si="40"/>
        <v>2012 q1</v>
      </c>
      <c r="AM179" s="13" t="str">
        <f t="shared" si="71"/>
        <v/>
      </c>
      <c r="AN179" s="13" t="str">
        <f t="shared" si="71"/>
        <v/>
      </c>
      <c r="AO179" s="13" t="str">
        <f t="shared" si="71"/>
        <v/>
      </c>
      <c r="AP179" s="13" t="str">
        <f t="shared" si="71"/>
        <v/>
      </c>
      <c r="AQ179" s="13" t="str">
        <f t="shared" si="71"/>
        <v/>
      </c>
      <c r="AR179" s="13" t="str">
        <f t="shared" si="71"/>
        <v/>
      </c>
      <c r="AS179" s="13" t="str">
        <f t="shared" si="71"/>
        <v/>
      </c>
      <c r="AT179" s="13" t="str">
        <f t="shared" si="71"/>
        <v/>
      </c>
      <c r="AU179" s="13" t="str">
        <f t="shared" si="71"/>
        <v/>
      </c>
      <c r="AV179" s="13" t="str">
        <f t="shared" si="71"/>
        <v/>
      </c>
      <c r="AW179" s="13" t="str">
        <f t="shared" si="71"/>
        <v/>
      </c>
      <c r="AX179" s="13" t="str">
        <f t="shared" si="71"/>
        <v/>
      </c>
      <c r="AY179" s="13" t="str">
        <f t="shared" si="71"/>
        <v/>
      </c>
      <c r="AZ179" s="13" t="str">
        <f t="shared" si="71"/>
        <v/>
      </c>
      <c r="BA179" s="13" t="str">
        <f t="shared" si="71"/>
        <v/>
      </c>
      <c r="BB179" s="13" t="str">
        <f t="shared" si="71"/>
        <v/>
      </c>
      <c r="BC179" s="13" t="str">
        <f t="shared" si="71"/>
        <v/>
      </c>
      <c r="BD179" s="13" t="str">
        <f t="shared" si="71"/>
        <v/>
      </c>
      <c r="BE179" s="13" t="str">
        <f t="shared" si="71"/>
        <v/>
      </c>
      <c r="BF179" s="13" t="str">
        <f t="shared" si="71"/>
        <v/>
      </c>
      <c r="BG179" s="13" t="str">
        <f t="shared" si="71"/>
        <v/>
      </c>
      <c r="BH179" s="13" t="str">
        <f t="shared" si="71"/>
        <v/>
      </c>
      <c r="BI179" s="13" t="str">
        <f t="shared" si="71"/>
        <v/>
      </c>
      <c r="BJ179" s="13" t="str">
        <f t="shared" si="71"/>
        <v/>
      </c>
      <c r="BK179" s="13" t="str">
        <f t="shared" si="71"/>
        <v/>
      </c>
      <c r="BL179" s="13" t="str">
        <f t="shared" si="71"/>
        <v/>
      </c>
      <c r="BM179" s="13" t="str">
        <f t="shared" si="71"/>
        <v/>
      </c>
      <c r="BN179" s="13" t="str">
        <f t="shared" si="71"/>
        <v/>
      </c>
      <c r="BO179" s="13" t="str">
        <f t="shared" si="71"/>
        <v/>
      </c>
      <c r="BP179" s="13" t="str">
        <f t="shared" si="71"/>
        <v/>
      </c>
      <c r="BQ179" s="13" t="str">
        <f t="shared" si="71"/>
        <v/>
      </c>
      <c r="BR179" s="13" t="str">
        <f t="shared" si="71"/>
        <v/>
      </c>
      <c r="BS179" s="13" t="str">
        <f t="shared" si="71"/>
        <v/>
      </c>
      <c r="BT179" s="13" t="str">
        <f t="shared" si="71"/>
        <v/>
      </c>
      <c r="BU179" s="13" t="str">
        <f t="shared" si="71"/>
        <v/>
      </c>
      <c r="BW179" s="474" t="str">
        <f t="shared" si="41"/>
        <v>2012 q1</v>
      </c>
      <c r="BX179" s="13" t="str">
        <f t="shared" si="72"/>
        <v/>
      </c>
      <c r="BY179" s="13" t="str">
        <f t="shared" si="72"/>
        <v/>
      </c>
      <c r="BZ179" s="13" t="str">
        <f t="shared" si="72"/>
        <v/>
      </c>
      <c r="CA179" s="13" t="str">
        <f t="shared" si="72"/>
        <v/>
      </c>
      <c r="CB179" s="13" t="str">
        <f t="shared" si="72"/>
        <v/>
      </c>
      <c r="CC179" s="13" t="str">
        <f t="shared" si="72"/>
        <v/>
      </c>
      <c r="CD179" s="13" t="str">
        <f t="shared" si="72"/>
        <v/>
      </c>
      <c r="CE179" s="13" t="str">
        <f t="shared" si="72"/>
        <v/>
      </c>
      <c r="CF179" s="13" t="str">
        <f t="shared" si="72"/>
        <v/>
      </c>
      <c r="CG179" s="13" t="str">
        <f t="shared" si="72"/>
        <v/>
      </c>
      <c r="CH179" s="13" t="str">
        <f t="shared" si="72"/>
        <v/>
      </c>
      <c r="CI179" s="13" t="str">
        <f t="shared" si="72"/>
        <v/>
      </c>
      <c r="CJ179" s="13" t="str">
        <f t="shared" si="72"/>
        <v/>
      </c>
      <c r="CK179" s="13" t="str">
        <f t="shared" si="72"/>
        <v/>
      </c>
      <c r="CL179" s="13" t="str">
        <f t="shared" si="72"/>
        <v/>
      </c>
      <c r="CM179" s="13" t="str">
        <f t="shared" si="72"/>
        <v/>
      </c>
      <c r="CN179" s="13" t="str">
        <f t="shared" si="72"/>
        <v/>
      </c>
      <c r="CO179" s="13" t="str">
        <f t="shared" si="72"/>
        <v/>
      </c>
      <c r="CP179" s="13" t="str">
        <f t="shared" si="72"/>
        <v/>
      </c>
      <c r="CQ179" s="13" t="str">
        <f t="shared" si="72"/>
        <v/>
      </c>
      <c r="CR179" s="13" t="str">
        <f t="shared" si="72"/>
        <v/>
      </c>
      <c r="CS179" s="13" t="str">
        <f t="shared" si="72"/>
        <v/>
      </c>
      <c r="CT179" s="13" t="str">
        <f t="shared" si="72"/>
        <v/>
      </c>
      <c r="CU179" s="13" t="str">
        <f t="shared" si="72"/>
        <v/>
      </c>
      <c r="CV179" s="13" t="str">
        <f t="shared" si="72"/>
        <v/>
      </c>
      <c r="CW179" s="13" t="str">
        <f t="shared" si="72"/>
        <v/>
      </c>
      <c r="CX179" s="13" t="str">
        <f t="shared" si="72"/>
        <v/>
      </c>
      <c r="CY179" s="13" t="str">
        <f t="shared" si="72"/>
        <v/>
      </c>
      <c r="CZ179" s="13" t="str">
        <f t="shared" si="72"/>
        <v/>
      </c>
      <c r="DA179" s="13" t="str">
        <f t="shared" si="72"/>
        <v/>
      </c>
      <c r="DB179" s="13" t="str">
        <f t="shared" si="72"/>
        <v/>
      </c>
      <c r="DC179" s="13" t="str">
        <f t="shared" si="72"/>
        <v/>
      </c>
      <c r="DD179" s="13" t="str">
        <f t="shared" si="72"/>
        <v/>
      </c>
      <c r="DE179" s="13" t="str">
        <f t="shared" si="72"/>
        <v/>
      </c>
      <c r="DF179" s="13" t="str">
        <f t="shared" si="72"/>
        <v/>
      </c>
    </row>
    <row r="180" spans="1:110" hidden="1" outlineLevel="1" x14ac:dyDescent="0.2">
      <c r="A180" s="474" t="str">
        <f t="shared" si="39"/>
        <v>2012 q2</v>
      </c>
      <c r="B180" s="13" t="str">
        <f t="shared" si="45"/>
        <v/>
      </c>
      <c r="C180" s="13" t="str">
        <f t="shared" si="68"/>
        <v/>
      </c>
      <c r="D180" s="13" t="str">
        <f t="shared" si="68"/>
        <v/>
      </c>
      <c r="E180" s="13" t="str">
        <f t="shared" si="68"/>
        <v/>
      </c>
      <c r="F180" s="13" t="str">
        <f t="shared" si="68"/>
        <v/>
      </c>
      <c r="G180" s="13" t="str">
        <f t="shared" si="68"/>
        <v/>
      </c>
      <c r="H180" s="13" t="str">
        <f t="shared" si="68"/>
        <v/>
      </c>
      <c r="I180" s="13" t="str">
        <f t="shared" si="68"/>
        <v/>
      </c>
      <c r="J180" s="13" t="str">
        <f t="shared" si="68"/>
        <v/>
      </c>
      <c r="K180" s="13" t="str">
        <f t="shared" si="68"/>
        <v/>
      </c>
      <c r="L180" s="13" t="str">
        <f t="shared" si="68"/>
        <v/>
      </c>
      <c r="M180" s="13" t="str">
        <f t="shared" si="68"/>
        <v/>
      </c>
      <c r="N180" s="13" t="str">
        <f t="shared" si="68"/>
        <v/>
      </c>
      <c r="O180" s="13" t="str">
        <f t="shared" si="68"/>
        <v/>
      </c>
      <c r="P180" s="13" t="str">
        <f t="shared" si="68"/>
        <v/>
      </c>
      <c r="Q180" s="13" t="str">
        <f t="shared" si="68"/>
        <v/>
      </c>
      <c r="R180" s="13" t="str">
        <f t="shared" si="68"/>
        <v/>
      </c>
      <c r="S180" s="13" t="str">
        <f t="shared" si="68"/>
        <v/>
      </c>
      <c r="T180" s="13" t="str">
        <f t="shared" si="68"/>
        <v/>
      </c>
      <c r="U180" s="13" t="str">
        <f t="shared" si="68"/>
        <v/>
      </c>
      <c r="V180" s="13" t="str">
        <f t="shared" si="68"/>
        <v/>
      </c>
      <c r="W180" s="13" t="str">
        <f t="shared" si="68"/>
        <v/>
      </c>
      <c r="X180" s="13" t="str">
        <f t="shared" si="68"/>
        <v/>
      </c>
      <c r="Y180" s="13" t="str">
        <f t="shared" si="68"/>
        <v/>
      </c>
      <c r="Z180" s="13" t="str">
        <f t="shared" si="68"/>
        <v/>
      </c>
      <c r="AA180" s="13" t="str">
        <f t="shared" si="68"/>
        <v/>
      </c>
      <c r="AB180" s="13" t="str">
        <f t="shared" si="68"/>
        <v/>
      </c>
      <c r="AC180" s="13" t="str">
        <f t="shared" si="68"/>
        <v/>
      </c>
      <c r="AD180" s="13" t="str">
        <f t="shared" si="68"/>
        <v/>
      </c>
      <c r="AE180" s="13" t="str">
        <f t="shared" si="68"/>
        <v/>
      </c>
      <c r="AF180" s="13" t="str">
        <f t="shared" si="68"/>
        <v/>
      </c>
      <c r="AG180" s="13" t="str">
        <f t="shared" si="68"/>
        <v/>
      </c>
      <c r="AH180" s="13" t="str">
        <f t="shared" si="68"/>
        <v/>
      </c>
      <c r="AI180" s="13" t="str">
        <f t="shared" si="68"/>
        <v/>
      </c>
      <c r="AJ180" s="13" t="str">
        <f t="shared" si="68"/>
        <v/>
      </c>
      <c r="AL180" s="474" t="str">
        <f t="shared" si="40"/>
        <v>2012 q2</v>
      </c>
      <c r="AM180" s="13" t="str">
        <f t="shared" si="71"/>
        <v/>
      </c>
      <c r="AN180" s="13" t="str">
        <f t="shared" si="71"/>
        <v/>
      </c>
      <c r="AO180" s="13" t="str">
        <f t="shared" si="71"/>
        <v/>
      </c>
      <c r="AP180" s="13" t="str">
        <f t="shared" si="71"/>
        <v/>
      </c>
      <c r="AQ180" s="13" t="str">
        <f t="shared" si="71"/>
        <v/>
      </c>
      <c r="AR180" s="13" t="str">
        <f t="shared" si="71"/>
        <v/>
      </c>
      <c r="AS180" s="13" t="str">
        <f t="shared" si="71"/>
        <v/>
      </c>
      <c r="AT180" s="13" t="str">
        <f t="shared" si="71"/>
        <v/>
      </c>
      <c r="AU180" s="13" t="str">
        <f t="shared" si="71"/>
        <v/>
      </c>
      <c r="AV180" s="13" t="str">
        <f t="shared" si="71"/>
        <v/>
      </c>
      <c r="AW180" s="13" t="str">
        <f t="shared" si="71"/>
        <v/>
      </c>
      <c r="AX180" s="13" t="str">
        <f t="shared" si="71"/>
        <v/>
      </c>
      <c r="AY180" s="13" t="str">
        <f t="shared" si="71"/>
        <v/>
      </c>
      <c r="AZ180" s="13" t="str">
        <f t="shared" si="71"/>
        <v/>
      </c>
      <c r="BA180" s="13" t="str">
        <f t="shared" si="71"/>
        <v/>
      </c>
      <c r="BB180" s="13" t="str">
        <f t="shared" si="71"/>
        <v/>
      </c>
      <c r="BC180" s="13" t="str">
        <f t="shared" si="71"/>
        <v/>
      </c>
      <c r="BD180" s="13" t="str">
        <f t="shared" si="71"/>
        <v/>
      </c>
      <c r="BE180" s="13" t="str">
        <f t="shared" si="71"/>
        <v/>
      </c>
      <c r="BF180" s="13" t="str">
        <f t="shared" si="71"/>
        <v/>
      </c>
      <c r="BG180" s="13" t="str">
        <f t="shared" si="71"/>
        <v/>
      </c>
      <c r="BH180" s="13" t="str">
        <f t="shared" si="71"/>
        <v/>
      </c>
      <c r="BI180" s="13" t="str">
        <f t="shared" si="71"/>
        <v/>
      </c>
      <c r="BJ180" s="13" t="str">
        <f t="shared" si="71"/>
        <v/>
      </c>
      <c r="BK180" s="13" t="str">
        <f t="shared" si="71"/>
        <v/>
      </c>
      <c r="BL180" s="13" t="str">
        <f t="shared" si="71"/>
        <v/>
      </c>
      <c r="BM180" s="13" t="str">
        <f t="shared" si="71"/>
        <v/>
      </c>
      <c r="BN180" s="13" t="str">
        <f t="shared" si="71"/>
        <v/>
      </c>
      <c r="BO180" s="13" t="str">
        <f t="shared" si="71"/>
        <v/>
      </c>
      <c r="BP180" s="13" t="str">
        <f t="shared" si="71"/>
        <v/>
      </c>
      <c r="BQ180" s="13" t="str">
        <f t="shared" si="71"/>
        <v/>
      </c>
      <c r="BR180" s="13" t="str">
        <f t="shared" si="71"/>
        <v/>
      </c>
      <c r="BS180" s="13" t="str">
        <f t="shared" si="71"/>
        <v/>
      </c>
      <c r="BT180" s="13" t="str">
        <f t="shared" si="71"/>
        <v/>
      </c>
      <c r="BU180" s="13" t="str">
        <f t="shared" si="71"/>
        <v/>
      </c>
      <c r="BW180" s="474" t="str">
        <f t="shared" si="41"/>
        <v>2012 q2</v>
      </c>
      <c r="BX180" s="13" t="str">
        <f t="shared" si="72"/>
        <v/>
      </c>
      <c r="BY180" s="13" t="str">
        <f t="shared" si="72"/>
        <v/>
      </c>
      <c r="BZ180" s="13" t="str">
        <f t="shared" si="72"/>
        <v/>
      </c>
      <c r="CA180" s="13" t="str">
        <f t="shared" si="72"/>
        <v/>
      </c>
      <c r="CB180" s="13" t="str">
        <f t="shared" si="72"/>
        <v/>
      </c>
      <c r="CC180" s="13" t="str">
        <f t="shared" si="72"/>
        <v/>
      </c>
      <c r="CD180" s="13" t="str">
        <f t="shared" si="72"/>
        <v/>
      </c>
      <c r="CE180" s="13" t="str">
        <f t="shared" si="72"/>
        <v/>
      </c>
      <c r="CF180" s="13" t="str">
        <f t="shared" si="72"/>
        <v/>
      </c>
      <c r="CG180" s="13" t="str">
        <f t="shared" si="72"/>
        <v/>
      </c>
      <c r="CH180" s="13" t="str">
        <f t="shared" si="72"/>
        <v/>
      </c>
      <c r="CI180" s="13" t="str">
        <f t="shared" si="72"/>
        <v/>
      </c>
      <c r="CJ180" s="13" t="str">
        <f t="shared" si="72"/>
        <v/>
      </c>
      <c r="CK180" s="13" t="str">
        <f t="shared" si="72"/>
        <v/>
      </c>
      <c r="CL180" s="13" t="str">
        <f t="shared" si="72"/>
        <v/>
      </c>
      <c r="CM180" s="13" t="str">
        <f t="shared" si="72"/>
        <v/>
      </c>
      <c r="CN180" s="13" t="str">
        <f t="shared" si="72"/>
        <v/>
      </c>
      <c r="CO180" s="13" t="str">
        <f t="shared" si="72"/>
        <v/>
      </c>
      <c r="CP180" s="13" t="str">
        <f t="shared" si="72"/>
        <v/>
      </c>
      <c r="CQ180" s="13" t="str">
        <f t="shared" si="72"/>
        <v/>
      </c>
      <c r="CR180" s="13" t="str">
        <f t="shared" si="72"/>
        <v/>
      </c>
      <c r="CS180" s="13" t="str">
        <f t="shared" si="72"/>
        <v/>
      </c>
      <c r="CT180" s="13" t="str">
        <f t="shared" si="72"/>
        <v/>
      </c>
      <c r="CU180" s="13" t="str">
        <f t="shared" si="72"/>
        <v/>
      </c>
      <c r="CV180" s="13" t="str">
        <f t="shared" si="72"/>
        <v/>
      </c>
      <c r="CW180" s="13" t="str">
        <f t="shared" si="72"/>
        <v/>
      </c>
      <c r="CX180" s="13" t="str">
        <f t="shared" si="72"/>
        <v/>
      </c>
      <c r="CY180" s="13" t="str">
        <f t="shared" si="72"/>
        <v/>
      </c>
      <c r="CZ180" s="13" t="str">
        <f t="shared" si="72"/>
        <v/>
      </c>
      <c r="DA180" s="13" t="str">
        <f t="shared" si="72"/>
        <v/>
      </c>
      <c r="DB180" s="13" t="str">
        <f t="shared" si="72"/>
        <v/>
      </c>
      <c r="DC180" s="13" t="str">
        <f t="shared" si="72"/>
        <v/>
      </c>
      <c r="DD180" s="13" t="str">
        <f t="shared" si="72"/>
        <v/>
      </c>
      <c r="DE180" s="13" t="str">
        <f t="shared" si="72"/>
        <v/>
      </c>
      <c r="DF180" s="13" t="str">
        <f t="shared" si="72"/>
        <v/>
      </c>
    </row>
    <row r="181" spans="1:110" hidden="1" outlineLevel="1" x14ac:dyDescent="0.2">
      <c r="A181" s="474" t="str">
        <f t="shared" si="39"/>
        <v>2012 q3</v>
      </c>
      <c r="B181" s="13" t="str">
        <f t="shared" si="45"/>
        <v/>
      </c>
      <c r="C181" s="13" t="str">
        <f t="shared" si="68"/>
        <v/>
      </c>
      <c r="D181" s="13" t="str">
        <f t="shared" si="68"/>
        <v/>
      </c>
      <c r="E181" s="13" t="str">
        <f t="shared" si="68"/>
        <v/>
      </c>
      <c r="F181" s="13" t="str">
        <f t="shared" si="68"/>
        <v/>
      </c>
      <c r="G181" s="13" t="str">
        <f t="shared" si="68"/>
        <v/>
      </c>
      <c r="H181" s="13" t="str">
        <f t="shared" si="68"/>
        <v/>
      </c>
      <c r="I181" s="13" t="str">
        <f t="shared" si="68"/>
        <v/>
      </c>
      <c r="J181" s="13" t="str">
        <f t="shared" si="68"/>
        <v/>
      </c>
      <c r="K181" s="13" t="str">
        <f t="shared" si="68"/>
        <v/>
      </c>
      <c r="L181" s="13" t="str">
        <f t="shared" si="68"/>
        <v/>
      </c>
      <c r="M181" s="13" t="str">
        <f t="shared" si="68"/>
        <v/>
      </c>
      <c r="N181" s="13" t="str">
        <f t="shared" si="68"/>
        <v/>
      </c>
      <c r="O181" s="13" t="str">
        <f t="shared" si="68"/>
        <v/>
      </c>
      <c r="P181" s="13" t="str">
        <f t="shared" si="68"/>
        <v/>
      </c>
      <c r="Q181" s="13" t="str">
        <f t="shared" si="68"/>
        <v/>
      </c>
      <c r="R181" s="13" t="str">
        <f t="shared" si="68"/>
        <v/>
      </c>
      <c r="S181" s="13" t="str">
        <f t="shared" si="68"/>
        <v/>
      </c>
      <c r="T181" s="13" t="str">
        <f t="shared" si="68"/>
        <v/>
      </c>
      <c r="U181" s="13" t="str">
        <f t="shared" si="68"/>
        <v/>
      </c>
      <c r="V181" s="13" t="str">
        <f t="shared" si="68"/>
        <v/>
      </c>
      <c r="W181" s="13" t="str">
        <f t="shared" si="68"/>
        <v/>
      </c>
      <c r="X181" s="13" t="str">
        <f t="shared" si="68"/>
        <v/>
      </c>
      <c r="Y181" s="13" t="str">
        <f t="shared" si="68"/>
        <v/>
      </c>
      <c r="Z181" s="13" t="str">
        <f t="shared" si="68"/>
        <v/>
      </c>
      <c r="AA181" s="13" t="str">
        <f t="shared" si="68"/>
        <v/>
      </c>
      <c r="AB181" s="13" t="str">
        <f t="shared" si="68"/>
        <v/>
      </c>
      <c r="AC181" s="13" t="str">
        <f t="shared" si="68"/>
        <v/>
      </c>
      <c r="AD181" s="13" t="str">
        <f t="shared" si="68"/>
        <v/>
      </c>
      <c r="AE181" s="13" t="str">
        <f t="shared" si="68"/>
        <v/>
      </c>
      <c r="AF181" s="13" t="str">
        <f t="shared" si="68"/>
        <v/>
      </c>
      <c r="AG181" s="13" t="str">
        <f t="shared" si="68"/>
        <v/>
      </c>
      <c r="AH181" s="13" t="str">
        <f t="shared" si="68"/>
        <v/>
      </c>
      <c r="AI181" s="13" t="str">
        <f t="shared" si="68"/>
        <v/>
      </c>
      <c r="AJ181" s="13" t="str">
        <f t="shared" si="68"/>
        <v/>
      </c>
      <c r="AL181" s="474" t="str">
        <f t="shared" si="40"/>
        <v>2012 q3</v>
      </c>
      <c r="AM181" s="13" t="str">
        <f t="shared" si="71"/>
        <v/>
      </c>
      <c r="AN181" s="13" t="str">
        <f t="shared" si="71"/>
        <v/>
      </c>
      <c r="AO181" s="13" t="str">
        <f t="shared" si="71"/>
        <v/>
      </c>
      <c r="AP181" s="13" t="str">
        <f t="shared" si="71"/>
        <v/>
      </c>
      <c r="AQ181" s="13" t="str">
        <f t="shared" si="71"/>
        <v/>
      </c>
      <c r="AR181" s="13" t="str">
        <f t="shared" si="71"/>
        <v/>
      </c>
      <c r="AS181" s="13" t="str">
        <f t="shared" si="71"/>
        <v/>
      </c>
      <c r="AT181" s="13" t="str">
        <f t="shared" si="71"/>
        <v/>
      </c>
      <c r="AU181" s="13" t="str">
        <f t="shared" si="71"/>
        <v/>
      </c>
      <c r="AV181" s="13" t="str">
        <f t="shared" si="71"/>
        <v/>
      </c>
      <c r="AW181" s="13" t="str">
        <f t="shared" si="71"/>
        <v/>
      </c>
      <c r="AX181" s="13" t="str">
        <f t="shared" si="71"/>
        <v/>
      </c>
      <c r="AY181" s="13" t="str">
        <f t="shared" si="71"/>
        <v/>
      </c>
      <c r="AZ181" s="13" t="str">
        <f t="shared" si="71"/>
        <v/>
      </c>
      <c r="BA181" s="13" t="str">
        <f t="shared" si="71"/>
        <v/>
      </c>
      <c r="BB181" s="13" t="str">
        <f t="shared" si="71"/>
        <v/>
      </c>
      <c r="BC181" s="13" t="str">
        <f t="shared" si="71"/>
        <v/>
      </c>
      <c r="BD181" s="13" t="str">
        <f t="shared" si="71"/>
        <v/>
      </c>
      <c r="BE181" s="13" t="str">
        <f t="shared" si="71"/>
        <v/>
      </c>
      <c r="BF181" s="13" t="str">
        <f t="shared" si="71"/>
        <v/>
      </c>
      <c r="BG181" s="13" t="str">
        <f t="shared" si="71"/>
        <v/>
      </c>
      <c r="BH181" s="13" t="str">
        <f t="shared" si="71"/>
        <v/>
      </c>
      <c r="BI181" s="13" t="str">
        <f t="shared" si="71"/>
        <v/>
      </c>
      <c r="BJ181" s="13" t="str">
        <f t="shared" si="71"/>
        <v/>
      </c>
      <c r="BK181" s="13" t="str">
        <f t="shared" si="71"/>
        <v/>
      </c>
      <c r="BL181" s="13" t="str">
        <f t="shared" si="71"/>
        <v/>
      </c>
      <c r="BM181" s="13" t="str">
        <f t="shared" si="71"/>
        <v/>
      </c>
      <c r="BN181" s="13" t="str">
        <f t="shared" si="71"/>
        <v/>
      </c>
      <c r="BO181" s="13" t="str">
        <f t="shared" si="71"/>
        <v/>
      </c>
      <c r="BP181" s="13" t="str">
        <f t="shared" si="71"/>
        <v/>
      </c>
      <c r="BQ181" s="13" t="str">
        <f t="shared" si="71"/>
        <v/>
      </c>
      <c r="BR181" s="13" t="str">
        <f t="shared" si="71"/>
        <v/>
      </c>
      <c r="BS181" s="13" t="str">
        <f t="shared" si="71"/>
        <v/>
      </c>
      <c r="BT181" s="13" t="str">
        <f t="shared" si="71"/>
        <v/>
      </c>
      <c r="BU181" s="13" t="str">
        <f t="shared" si="71"/>
        <v/>
      </c>
      <c r="BW181" s="474" t="str">
        <f t="shared" si="41"/>
        <v>2012 q3</v>
      </c>
      <c r="BX181" s="13" t="str">
        <f t="shared" si="72"/>
        <v/>
      </c>
      <c r="BY181" s="13" t="str">
        <f t="shared" si="72"/>
        <v/>
      </c>
      <c r="BZ181" s="13" t="str">
        <f t="shared" si="72"/>
        <v/>
      </c>
      <c r="CA181" s="13" t="str">
        <f t="shared" si="72"/>
        <v/>
      </c>
      <c r="CB181" s="13" t="str">
        <f t="shared" si="72"/>
        <v/>
      </c>
      <c r="CC181" s="13" t="str">
        <f t="shared" si="72"/>
        <v/>
      </c>
      <c r="CD181" s="13" t="str">
        <f t="shared" si="72"/>
        <v/>
      </c>
      <c r="CE181" s="13" t="str">
        <f t="shared" si="72"/>
        <v/>
      </c>
      <c r="CF181" s="13" t="str">
        <f t="shared" si="72"/>
        <v/>
      </c>
      <c r="CG181" s="13" t="str">
        <f t="shared" si="72"/>
        <v/>
      </c>
      <c r="CH181" s="13" t="str">
        <f t="shared" si="72"/>
        <v/>
      </c>
      <c r="CI181" s="13" t="str">
        <f t="shared" si="72"/>
        <v/>
      </c>
      <c r="CJ181" s="13" t="str">
        <f t="shared" si="72"/>
        <v/>
      </c>
      <c r="CK181" s="13" t="str">
        <f t="shared" si="72"/>
        <v/>
      </c>
      <c r="CL181" s="13" t="str">
        <f t="shared" si="72"/>
        <v/>
      </c>
      <c r="CM181" s="13" t="str">
        <f t="shared" si="72"/>
        <v/>
      </c>
      <c r="CN181" s="13" t="str">
        <f t="shared" si="72"/>
        <v/>
      </c>
      <c r="CO181" s="13" t="str">
        <f t="shared" si="72"/>
        <v/>
      </c>
      <c r="CP181" s="13" t="str">
        <f t="shared" si="72"/>
        <v/>
      </c>
      <c r="CQ181" s="13" t="str">
        <f t="shared" si="72"/>
        <v/>
      </c>
      <c r="CR181" s="13" t="str">
        <f t="shared" si="72"/>
        <v/>
      </c>
      <c r="CS181" s="13" t="str">
        <f t="shared" si="72"/>
        <v/>
      </c>
      <c r="CT181" s="13" t="str">
        <f t="shared" si="72"/>
        <v/>
      </c>
      <c r="CU181" s="13" t="str">
        <f t="shared" si="72"/>
        <v/>
      </c>
      <c r="CV181" s="13" t="str">
        <f t="shared" si="72"/>
        <v/>
      </c>
      <c r="CW181" s="13" t="str">
        <f t="shared" si="72"/>
        <v/>
      </c>
      <c r="CX181" s="13" t="str">
        <f t="shared" si="72"/>
        <v/>
      </c>
      <c r="CY181" s="13" t="str">
        <f t="shared" si="72"/>
        <v/>
      </c>
      <c r="CZ181" s="13" t="str">
        <f t="shared" si="72"/>
        <v/>
      </c>
      <c r="DA181" s="13" t="str">
        <f t="shared" si="72"/>
        <v/>
      </c>
      <c r="DB181" s="13" t="str">
        <f t="shared" si="72"/>
        <v/>
      </c>
      <c r="DC181" s="13" t="str">
        <f t="shared" si="72"/>
        <v/>
      </c>
      <c r="DD181" s="13" t="str">
        <f t="shared" si="72"/>
        <v/>
      </c>
      <c r="DE181" s="13" t="str">
        <f t="shared" si="72"/>
        <v/>
      </c>
      <c r="DF181" s="13" t="str">
        <f t="shared" si="72"/>
        <v/>
      </c>
    </row>
    <row r="182" spans="1:110" hidden="1" outlineLevel="1" x14ac:dyDescent="0.2">
      <c r="A182" s="474" t="str">
        <f t="shared" si="39"/>
        <v>2012 q4</v>
      </c>
      <c r="B182" s="13" t="str">
        <f t="shared" si="45"/>
        <v/>
      </c>
      <c r="C182" s="13" t="str">
        <f t="shared" si="68"/>
        <v/>
      </c>
      <c r="D182" s="13" t="str">
        <f t="shared" si="68"/>
        <v/>
      </c>
      <c r="E182" s="13" t="str">
        <f t="shared" si="68"/>
        <v/>
      </c>
      <c r="F182" s="13" t="str">
        <f t="shared" si="68"/>
        <v/>
      </c>
      <c r="G182" s="13" t="str">
        <f t="shared" si="68"/>
        <v/>
      </c>
      <c r="H182" s="13" t="str">
        <f t="shared" si="68"/>
        <v/>
      </c>
      <c r="I182" s="13" t="str">
        <f t="shared" si="68"/>
        <v/>
      </c>
      <c r="J182" s="13" t="str">
        <f t="shared" si="68"/>
        <v/>
      </c>
      <c r="K182" s="13" t="str">
        <f t="shared" si="68"/>
        <v/>
      </c>
      <c r="L182" s="13" t="str">
        <f t="shared" ref="C182:AJ188" si="73">IF(L66&gt;0,(L70/L66-1)*100,"")</f>
        <v/>
      </c>
      <c r="M182" s="13" t="str">
        <f t="shared" si="73"/>
        <v/>
      </c>
      <c r="N182" s="13" t="str">
        <f t="shared" si="73"/>
        <v/>
      </c>
      <c r="O182" s="13" t="str">
        <f t="shared" si="73"/>
        <v/>
      </c>
      <c r="P182" s="13" t="str">
        <f t="shared" si="73"/>
        <v/>
      </c>
      <c r="Q182" s="13" t="str">
        <f t="shared" si="73"/>
        <v/>
      </c>
      <c r="R182" s="13" t="str">
        <f t="shared" si="73"/>
        <v/>
      </c>
      <c r="S182" s="13" t="str">
        <f t="shared" si="73"/>
        <v/>
      </c>
      <c r="T182" s="13" t="str">
        <f t="shared" si="73"/>
        <v/>
      </c>
      <c r="U182" s="13" t="str">
        <f t="shared" si="73"/>
        <v/>
      </c>
      <c r="V182" s="13" t="str">
        <f t="shared" si="73"/>
        <v/>
      </c>
      <c r="W182" s="13" t="str">
        <f t="shared" si="73"/>
        <v/>
      </c>
      <c r="X182" s="13" t="str">
        <f t="shared" si="73"/>
        <v/>
      </c>
      <c r="Y182" s="13" t="str">
        <f t="shared" si="73"/>
        <v/>
      </c>
      <c r="Z182" s="13" t="str">
        <f t="shared" si="73"/>
        <v/>
      </c>
      <c r="AA182" s="13" t="str">
        <f t="shared" si="73"/>
        <v/>
      </c>
      <c r="AB182" s="13" t="str">
        <f t="shared" si="73"/>
        <v/>
      </c>
      <c r="AC182" s="13" t="str">
        <f t="shared" si="73"/>
        <v/>
      </c>
      <c r="AD182" s="13" t="str">
        <f t="shared" si="73"/>
        <v/>
      </c>
      <c r="AE182" s="13" t="str">
        <f t="shared" si="73"/>
        <v/>
      </c>
      <c r="AF182" s="13" t="str">
        <f t="shared" si="73"/>
        <v/>
      </c>
      <c r="AG182" s="13" t="str">
        <f t="shared" si="73"/>
        <v/>
      </c>
      <c r="AH182" s="13" t="str">
        <f t="shared" si="73"/>
        <v/>
      </c>
      <c r="AI182" s="13" t="str">
        <f t="shared" si="73"/>
        <v/>
      </c>
      <c r="AJ182" s="13" t="str">
        <f t="shared" si="73"/>
        <v/>
      </c>
      <c r="AL182" s="474" t="str">
        <f t="shared" si="40"/>
        <v>2012 q4</v>
      </c>
      <c r="AM182" s="13" t="str">
        <f t="shared" si="71"/>
        <v/>
      </c>
      <c r="AN182" s="13" t="str">
        <f t="shared" si="71"/>
        <v/>
      </c>
      <c r="AO182" s="13" t="str">
        <f t="shared" si="71"/>
        <v/>
      </c>
      <c r="AP182" s="13" t="str">
        <f t="shared" si="71"/>
        <v/>
      </c>
      <c r="AQ182" s="13" t="str">
        <f t="shared" si="71"/>
        <v/>
      </c>
      <c r="AR182" s="13" t="str">
        <f t="shared" si="71"/>
        <v/>
      </c>
      <c r="AS182" s="13" t="str">
        <f t="shared" si="71"/>
        <v/>
      </c>
      <c r="AT182" s="13" t="str">
        <f t="shared" si="71"/>
        <v/>
      </c>
      <c r="AU182" s="13" t="str">
        <f t="shared" si="71"/>
        <v/>
      </c>
      <c r="AV182" s="13" t="str">
        <f t="shared" si="71"/>
        <v/>
      </c>
      <c r="AW182" s="13" t="str">
        <f t="shared" si="71"/>
        <v/>
      </c>
      <c r="AX182" s="13" t="str">
        <f t="shared" si="71"/>
        <v/>
      </c>
      <c r="AY182" s="13" t="str">
        <f t="shared" si="71"/>
        <v/>
      </c>
      <c r="AZ182" s="13" t="str">
        <f t="shared" si="71"/>
        <v/>
      </c>
      <c r="BA182" s="13" t="str">
        <f t="shared" si="71"/>
        <v/>
      </c>
      <c r="BB182" s="13" t="str">
        <f t="shared" si="71"/>
        <v/>
      </c>
      <c r="BC182" s="13" t="str">
        <f t="shared" si="71"/>
        <v/>
      </c>
      <c r="BD182" s="13" t="str">
        <f t="shared" si="71"/>
        <v/>
      </c>
      <c r="BE182" s="13" t="str">
        <f t="shared" si="71"/>
        <v/>
      </c>
      <c r="BF182" s="13" t="str">
        <f t="shared" si="71"/>
        <v/>
      </c>
      <c r="BG182" s="13" t="str">
        <f t="shared" si="71"/>
        <v/>
      </c>
      <c r="BH182" s="13" t="str">
        <f t="shared" si="71"/>
        <v/>
      </c>
      <c r="BI182" s="13" t="str">
        <f t="shared" si="71"/>
        <v/>
      </c>
      <c r="BJ182" s="13" t="str">
        <f t="shared" si="71"/>
        <v/>
      </c>
      <c r="BK182" s="13" t="str">
        <f t="shared" si="71"/>
        <v/>
      </c>
      <c r="BL182" s="13" t="str">
        <f t="shared" si="71"/>
        <v/>
      </c>
      <c r="BM182" s="13" t="str">
        <f t="shared" si="71"/>
        <v/>
      </c>
      <c r="BN182" s="13" t="str">
        <f t="shared" si="71"/>
        <v/>
      </c>
      <c r="BO182" s="13" t="str">
        <f t="shared" si="71"/>
        <v/>
      </c>
      <c r="BP182" s="13" t="str">
        <f t="shared" si="71"/>
        <v/>
      </c>
      <c r="BQ182" s="13" t="str">
        <f t="shared" si="71"/>
        <v/>
      </c>
      <c r="BR182" s="13" t="str">
        <f t="shared" si="71"/>
        <v/>
      </c>
      <c r="BS182" s="13" t="str">
        <f t="shared" si="71"/>
        <v/>
      </c>
      <c r="BT182" s="13" t="str">
        <f t="shared" si="71"/>
        <v/>
      </c>
      <c r="BU182" s="13" t="str">
        <f t="shared" si="71"/>
        <v/>
      </c>
      <c r="BW182" s="474" t="str">
        <f t="shared" si="41"/>
        <v>2012 q4</v>
      </c>
      <c r="BX182" s="13" t="str">
        <f t="shared" si="72"/>
        <v/>
      </c>
      <c r="BY182" s="13" t="str">
        <f t="shared" si="72"/>
        <v/>
      </c>
      <c r="BZ182" s="13" t="str">
        <f t="shared" si="72"/>
        <v/>
      </c>
      <c r="CA182" s="13" t="str">
        <f t="shared" si="72"/>
        <v/>
      </c>
      <c r="CB182" s="13" t="str">
        <f t="shared" si="72"/>
        <v/>
      </c>
      <c r="CC182" s="13" t="str">
        <f t="shared" si="72"/>
        <v/>
      </c>
      <c r="CD182" s="13" t="str">
        <f t="shared" si="72"/>
        <v/>
      </c>
      <c r="CE182" s="13" t="str">
        <f t="shared" si="72"/>
        <v/>
      </c>
      <c r="CF182" s="13" t="str">
        <f t="shared" si="72"/>
        <v/>
      </c>
      <c r="CG182" s="13" t="str">
        <f t="shared" si="72"/>
        <v/>
      </c>
      <c r="CH182" s="13" t="str">
        <f t="shared" si="72"/>
        <v/>
      </c>
      <c r="CI182" s="13" t="str">
        <f t="shared" si="72"/>
        <v/>
      </c>
      <c r="CJ182" s="13" t="str">
        <f t="shared" si="72"/>
        <v/>
      </c>
      <c r="CK182" s="13" t="str">
        <f t="shared" si="72"/>
        <v/>
      </c>
      <c r="CL182" s="13" t="str">
        <f t="shared" si="72"/>
        <v/>
      </c>
      <c r="CM182" s="13" t="str">
        <f t="shared" si="72"/>
        <v/>
      </c>
      <c r="CN182" s="13" t="str">
        <f t="shared" si="72"/>
        <v/>
      </c>
      <c r="CO182" s="13" t="str">
        <f t="shared" si="72"/>
        <v/>
      </c>
      <c r="CP182" s="13" t="str">
        <f t="shared" si="72"/>
        <v/>
      </c>
      <c r="CQ182" s="13" t="str">
        <f t="shared" si="72"/>
        <v/>
      </c>
      <c r="CR182" s="13" t="str">
        <f t="shared" si="72"/>
        <v/>
      </c>
      <c r="CS182" s="13" t="str">
        <f t="shared" si="72"/>
        <v/>
      </c>
      <c r="CT182" s="13" t="str">
        <f t="shared" si="72"/>
        <v/>
      </c>
      <c r="CU182" s="13" t="str">
        <f t="shared" si="72"/>
        <v/>
      </c>
      <c r="CV182" s="13" t="str">
        <f t="shared" si="72"/>
        <v/>
      </c>
      <c r="CW182" s="13" t="str">
        <f t="shared" si="72"/>
        <v/>
      </c>
      <c r="CX182" s="13" t="str">
        <f t="shared" si="72"/>
        <v/>
      </c>
      <c r="CY182" s="13" t="str">
        <f t="shared" si="72"/>
        <v/>
      </c>
      <c r="CZ182" s="13" t="str">
        <f t="shared" si="72"/>
        <v/>
      </c>
      <c r="DA182" s="13" t="str">
        <f t="shared" si="72"/>
        <v/>
      </c>
      <c r="DB182" s="13" t="str">
        <f t="shared" si="72"/>
        <v/>
      </c>
      <c r="DC182" s="13" t="str">
        <f t="shared" si="72"/>
        <v/>
      </c>
      <c r="DD182" s="13" t="str">
        <f t="shared" si="72"/>
        <v/>
      </c>
      <c r="DE182" s="13" t="str">
        <f t="shared" si="72"/>
        <v/>
      </c>
      <c r="DF182" s="13" t="str">
        <f t="shared" si="72"/>
        <v/>
      </c>
    </row>
    <row r="183" spans="1:110" hidden="1" outlineLevel="1" x14ac:dyDescent="0.2">
      <c r="A183" s="474" t="str">
        <f t="shared" si="39"/>
        <v>2013 q1</v>
      </c>
      <c r="B183" s="13" t="str">
        <f t="shared" si="45"/>
        <v/>
      </c>
      <c r="C183" s="13" t="str">
        <f t="shared" si="73"/>
        <v/>
      </c>
      <c r="D183" s="13" t="str">
        <f t="shared" si="73"/>
        <v/>
      </c>
      <c r="E183" s="13" t="str">
        <f t="shared" si="73"/>
        <v/>
      </c>
      <c r="F183" s="13" t="str">
        <f t="shared" si="73"/>
        <v/>
      </c>
      <c r="G183" s="13" t="str">
        <f t="shared" si="73"/>
        <v/>
      </c>
      <c r="H183" s="13" t="str">
        <f t="shared" si="73"/>
        <v/>
      </c>
      <c r="I183" s="13" t="str">
        <f t="shared" si="73"/>
        <v/>
      </c>
      <c r="J183" s="13" t="str">
        <f t="shared" si="73"/>
        <v/>
      </c>
      <c r="K183" s="13" t="str">
        <f t="shared" si="73"/>
        <v/>
      </c>
      <c r="L183" s="13" t="str">
        <f t="shared" si="73"/>
        <v/>
      </c>
      <c r="M183" s="13" t="str">
        <f t="shared" si="73"/>
        <v/>
      </c>
      <c r="N183" s="13" t="str">
        <f t="shared" si="73"/>
        <v/>
      </c>
      <c r="O183" s="13" t="str">
        <f t="shared" si="73"/>
        <v/>
      </c>
      <c r="P183" s="13" t="str">
        <f t="shared" si="73"/>
        <v/>
      </c>
      <c r="Q183" s="13" t="str">
        <f t="shared" si="73"/>
        <v/>
      </c>
      <c r="R183" s="13" t="str">
        <f t="shared" si="73"/>
        <v/>
      </c>
      <c r="S183" s="13" t="str">
        <f t="shared" si="73"/>
        <v/>
      </c>
      <c r="T183" s="13" t="str">
        <f t="shared" si="73"/>
        <v/>
      </c>
      <c r="U183" s="13" t="str">
        <f t="shared" si="73"/>
        <v/>
      </c>
      <c r="V183" s="13" t="str">
        <f t="shared" si="73"/>
        <v/>
      </c>
      <c r="W183" s="13" t="str">
        <f t="shared" si="73"/>
        <v/>
      </c>
      <c r="X183" s="13" t="str">
        <f t="shared" si="73"/>
        <v/>
      </c>
      <c r="Y183" s="13" t="str">
        <f t="shared" si="73"/>
        <v/>
      </c>
      <c r="Z183" s="13" t="str">
        <f t="shared" si="73"/>
        <v/>
      </c>
      <c r="AA183" s="13" t="str">
        <f t="shared" si="73"/>
        <v/>
      </c>
      <c r="AB183" s="13" t="str">
        <f t="shared" si="73"/>
        <v/>
      </c>
      <c r="AC183" s="13" t="str">
        <f t="shared" si="73"/>
        <v/>
      </c>
      <c r="AD183" s="13" t="str">
        <f t="shared" si="73"/>
        <v/>
      </c>
      <c r="AE183" s="13" t="str">
        <f t="shared" si="73"/>
        <v/>
      </c>
      <c r="AF183" s="13" t="str">
        <f t="shared" si="73"/>
        <v/>
      </c>
      <c r="AG183" s="13" t="str">
        <f t="shared" si="73"/>
        <v/>
      </c>
      <c r="AH183" s="13" t="str">
        <f t="shared" si="73"/>
        <v/>
      </c>
      <c r="AI183" s="13" t="str">
        <f t="shared" si="73"/>
        <v/>
      </c>
      <c r="AJ183" s="13" t="str">
        <f t="shared" si="73"/>
        <v/>
      </c>
      <c r="AL183" s="474" t="str">
        <f t="shared" si="40"/>
        <v>2013 q1</v>
      </c>
      <c r="AM183" s="13" t="str">
        <f t="shared" si="71"/>
        <v/>
      </c>
      <c r="AN183" s="13" t="str">
        <f t="shared" si="71"/>
        <v/>
      </c>
      <c r="AO183" s="13" t="str">
        <f t="shared" si="71"/>
        <v/>
      </c>
      <c r="AP183" s="13" t="str">
        <f t="shared" si="71"/>
        <v/>
      </c>
      <c r="AQ183" s="13" t="str">
        <f t="shared" si="71"/>
        <v/>
      </c>
      <c r="AR183" s="13" t="str">
        <f t="shared" si="71"/>
        <v/>
      </c>
      <c r="AS183" s="13" t="str">
        <f t="shared" si="71"/>
        <v/>
      </c>
      <c r="AT183" s="13" t="str">
        <f t="shared" si="71"/>
        <v/>
      </c>
      <c r="AU183" s="13" t="str">
        <f t="shared" si="71"/>
        <v/>
      </c>
      <c r="AV183" s="13" t="str">
        <f t="shared" si="71"/>
        <v/>
      </c>
      <c r="AW183" s="13" t="str">
        <f t="shared" si="71"/>
        <v/>
      </c>
      <c r="AX183" s="13" t="str">
        <f t="shared" si="71"/>
        <v/>
      </c>
      <c r="AY183" s="13" t="str">
        <f t="shared" si="71"/>
        <v/>
      </c>
      <c r="AZ183" s="13" t="str">
        <f t="shared" si="71"/>
        <v/>
      </c>
      <c r="BA183" s="13" t="str">
        <f t="shared" si="71"/>
        <v/>
      </c>
      <c r="BB183" s="13" t="str">
        <f t="shared" si="71"/>
        <v/>
      </c>
      <c r="BC183" s="13" t="str">
        <f t="shared" si="71"/>
        <v/>
      </c>
      <c r="BD183" s="13" t="str">
        <f t="shared" si="71"/>
        <v/>
      </c>
      <c r="BE183" s="13" t="str">
        <f t="shared" si="71"/>
        <v/>
      </c>
      <c r="BF183" s="13" t="str">
        <f t="shared" si="71"/>
        <v/>
      </c>
      <c r="BG183" s="13" t="str">
        <f t="shared" si="71"/>
        <v/>
      </c>
      <c r="BH183" s="13" t="str">
        <f t="shared" si="71"/>
        <v/>
      </c>
      <c r="BI183" s="13" t="str">
        <f t="shared" si="71"/>
        <v/>
      </c>
      <c r="BJ183" s="13" t="str">
        <f t="shared" si="71"/>
        <v/>
      </c>
      <c r="BK183" s="13" t="str">
        <f t="shared" si="71"/>
        <v/>
      </c>
      <c r="BL183" s="13" t="str">
        <f t="shared" si="71"/>
        <v/>
      </c>
      <c r="BM183" s="13" t="str">
        <f t="shared" si="71"/>
        <v/>
      </c>
      <c r="BN183" s="13" t="str">
        <f t="shared" si="71"/>
        <v/>
      </c>
      <c r="BO183" s="13" t="str">
        <f t="shared" si="71"/>
        <v/>
      </c>
      <c r="BP183" s="13" t="str">
        <f t="shared" si="71"/>
        <v/>
      </c>
      <c r="BQ183" s="13" t="str">
        <f t="shared" si="71"/>
        <v/>
      </c>
      <c r="BR183" s="13" t="str">
        <f t="shared" si="71"/>
        <v/>
      </c>
      <c r="BS183" s="13" t="str">
        <f t="shared" si="71"/>
        <v/>
      </c>
      <c r="BT183" s="13" t="str">
        <f t="shared" si="71"/>
        <v/>
      </c>
      <c r="BU183" s="13" t="str">
        <f t="shared" si="71"/>
        <v/>
      </c>
      <c r="BW183" s="474" t="str">
        <f t="shared" si="41"/>
        <v>2013 q1</v>
      </c>
      <c r="BX183" s="13" t="str">
        <f t="shared" si="72"/>
        <v/>
      </c>
      <c r="BY183" s="13" t="str">
        <f t="shared" si="72"/>
        <v/>
      </c>
      <c r="BZ183" s="13" t="str">
        <f t="shared" si="72"/>
        <v/>
      </c>
      <c r="CA183" s="13" t="str">
        <f t="shared" si="72"/>
        <v/>
      </c>
      <c r="CB183" s="13" t="str">
        <f t="shared" si="72"/>
        <v/>
      </c>
      <c r="CC183" s="13" t="str">
        <f t="shared" si="72"/>
        <v/>
      </c>
      <c r="CD183" s="13" t="str">
        <f t="shared" si="72"/>
        <v/>
      </c>
      <c r="CE183" s="13" t="str">
        <f t="shared" si="72"/>
        <v/>
      </c>
      <c r="CF183" s="13" t="str">
        <f t="shared" si="72"/>
        <v/>
      </c>
      <c r="CG183" s="13" t="str">
        <f t="shared" si="72"/>
        <v/>
      </c>
      <c r="CH183" s="13" t="str">
        <f t="shared" si="72"/>
        <v/>
      </c>
      <c r="CI183" s="13" t="str">
        <f t="shared" si="72"/>
        <v/>
      </c>
      <c r="CJ183" s="13" t="str">
        <f t="shared" si="72"/>
        <v/>
      </c>
      <c r="CK183" s="13" t="str">
        <f t="shared" si="72"/>
        <v/>
      </c>
      <c r="CL183" s="13" t="str">
        <f t="shared" si="72"/>
        <v/>
      </c>
      <c r="CM183" s="13" t="str">
        <f t="shared" si="72"/>
        <v/>
      </c>
      <c r="CN183" s="13" t="str">
        <f t="shared" si="72"/>
        <v/>
      </c>
      <c r="CO183" s="13" t="str">
        <f t="shared" si="72"/>
        <v/>
      </c>
      <c r="CP183" s="13" t="str">
        <f t="shared" si="72"/>
        <v/>
      </c>
      <c r="CQ183" s="13" t="str">
        <f t="shared" si="72"/>
        <v/>
      </c>
      <c r="CR183" s="13" t="str">
        <f t="shared" si="72"/>
        <v/>
      </c>
      <c r="CS183" s="13" t="str">
        <f t="shared" si="72"/>
        <v/>
      </c>
      <c r="CT183" s="13" t="str">
        <f t="shared" si="72"/>
        <v/>
      </c>
      <c r="CU183" s="13" t="str">
        <f t="shared" si="72"/>
        <v/>
      </c>
      <c r="CV183" s="13" t="str">
        <f t="shared" si="72"/>
        <v/>
      </c>
      <c r="CW183" s="13" t="str">
        <f t="shared" si="72"/>
        <v/>
      </c>
      <c r="CX183" s="13" t="str">
        <f t="shared" si="72"/>
        <v/>
      </c>
      <c r="CY183" s="13" t="str">
        <f t="shared" si="72"/>
        <v/>
      </c>
      <c r="CZ183" s="13" t="str">
        <f t="shared" si="72"/>
        <v/>
      </c>
      <c r="DA183" s="13" t="str">
        <f t="shared" si="72"/>
        <v/>
      </c>
      <c r="DB183" s="13" t="str">
        <f t="shared" si="72"/>
        <v/>
      </c>
      <c r="DC183" s="13" t="str">
        <f t="shared" si="72"/>
        <v/>
      </c>
      <c r="DD183" s="13" t="str">
        <f t="shared" si="72"/>
        <v/>
      </c>
      <c r="DE183" s="13" t="str">
        <f t="shared" si="72"/>
        <v/>
      </c>
      <c r="DF183" s="13" t="str">
        <f t="shared" si="72"/>
        <v/>
      </c>
    </row>
    <row r="184" spans="1:110" hidden="1" outlineLevel="1" x14ac:dyDescent="0.2">
      <c r="A184" s="474" t="str">
        <f t="shared" si="39"/>
        <v>2013 q2</v>
      </c>
      <c r="B184" s="13" t="str">
        <f t="shared" si="45"/>
        <v/>
      </c>
      <c r="C184" s="13" t="str">
        <f t="shared" si="73"/>
        <v/>
      </c>
      <c r="D184" s="13" t="str">
        <f t="shared" si="73"/>
        <v/>
      </c>
      <c r="E184" s="13" t="str">
        <f t="shared" si="73"/>
        <v/>
      </c>
      <c r="F184" s="13" t="str">
        <f t="shared" si="73"/>
        <v/>
      </c>
      <c r="G184" s="13" t="str">
        <f t="shared" si="73"/>
        <v/>
      </c>
      <c r="H184" s="13" t="str">
        <f t="shared" si="73"/>
        <v/>
      </c>
      <c r="I184" s="13" t="str">
        <f t="shared" si="73"/>
        <v/>
      </c>
      <c r="J184" s="13" t="str">
        <f t="shared" si="73"/>
        <v/>
      </c>
      <c r="K184" s="13" t="str">
        <f t="shared" si="73"/>
        <v/>
      </c>
      <c r="L184" s="13" t="str">
        <f t="shared" si="73"/>
        <v/>
      </c>
      <c r="M184" s="13" t="str">
        <f t="shared" si="73"/>
        <v/>
      </c>
      <c r="N184" s="13" t="str">
        <f t="shared" si="73"/>
        <v/>
      </c>
      <c r="O184" s="13" t="str">
        <f t="shared" si="73"/>
        <v/>
      </c>
      <c r="P184" s="13" t="str">
        <f t="shared" si="73"/>
        <v/>
      </c>
      <c r="Q184" s="13" t="str">
        <f t="shared" si="73"/>
        <v/>
      </c>
      <c r="R184" s="13" t="str">
        <f t="shared" si="73"/>
        <v/>
      </c>
      <c r="S184" s="13" t="str">
        <f t="shared" si="73"/>
        <v/>
      </c>
      <c r="T184" s="13" t="str">
        <f t="shared" si="73"/>
        <v/>
      </c>
      <c r="U184" s="13" t="str">
        <f t="shared" si="73"/>
        <v/>
      </c>
      <c r="V184" s="13" t="str">
        <f t="shared" si="73"/>
        <v/>
      </c>
      <c r="W184" s="13" t="str">
        <f t="shared" si="73"/>
        <v/>
      </c>
      <c r="X184" s="13" t="str">
        <f t="shared" si="73"/>
        <v/>
      </c>
      <c r="Y184" s="13" t="str">
        <f t="shared" si="73"/>
        <v/>
      </c>
      <c r="Z184" s="13" t="str">
        <f t="shared" si="73"/>
        <v/>
      </c>
      <c r="AA184" s="13" t="str">
        <f t="shared" si="73"/>
        <v/>
      </c>
      <c r="AB184" s="13" t="str">
        <f t="shared" si="73"/>
        <v/>
      </c>
      <c r="AC184" s="13" t="str">
        <f t="shared" si="73"/>
        <v/>
      </c>
      <c r="AD184" s="13" t="str">
        <f t="shared" si="73"/>
        <v/>
      </c>
      <c r="AE184" s="13" t="str">
        <f t="shared" si="73"/>
        <v/>
      </c>
      <c r="AF184" s="13" t="str">
        <f t="shared" si="73"/>
        <v/>
      </c>
      <c r="AG184" s="13" t="str">
        <f t="shared" si="73"/>
        <v/>
      </c>
      <c r="AH184" s="13" t="str">
        <f t="shared" si="73"/>
        <v/>
      </c>
      <c r="AI184" s="13" t="str">
        <f t="shared" si="73"/>
        <v/>
      </c>
      <c r="AJ184" s="13" t="str">
        <f t="shared" si="73"/>
        <v/>
      </c>
      <c r="AL184" s="474" t="str">
        <f t="shared" si="40"/>
        <v>2013 q2</v>
      </c>
      <c r="AM184" s="13" t="str">
        <f t="shared" si="71"/>
        <v/>
      </c>
      <c r="AN184" s="13" t="str">
        <f t="shared" si="71"/>
        <v/>
      </c>
      <c r="AO184" s="13" t="str">
        <f t="shared" si="71"/>
        <v/>
      </c>
      <c r="AP184" s="13" t="str">
        <f t="shared" si="71"/>
        <v/>
      </c>
      <c r="AQ184" s="13" t="str">
        <f t="shared" si="71"/>
        <v/>
      </c>
      <c r="AR184" s="13" t="str">
        <f t="shared" si="71"/>
        <v/>
      </c>
      <c r="AS184" s="13" t="str">
        <f t="shared" si="71"/>
        <v/>
      </c>
      <c r="AT184" s="13" t="str">
        <f t="shared" si="71"/>
        <v/>
      </c>
      <c r="AU184" s="13" t="str">
        <f t="shared" si="71"/>
        <v/>
      </c>
      <c r="AV184" s="13" t="str">
        <f t="shared" si="71"/>
        <v/>
      </c>
      <c r="AW184" s="13" t="str">
        <f t="shared" si="71"/>
        <v/>
      </c>
      <c r="AX184" s="13" t="str">
        <f t="shared" si="71"/>
        <v/>
      </c>
      <c r="AY184" s="13" t="str">
        <f t="shared" si="71"/>
        <v/>
      </c>
      <c r="AZ184" s="13" t="str">
        <f t="shared" si="71"/>
        <v/>
      </c>
      <c r="BA184" s="13" t="str">
        <f t="shared" si="71"/>
        <v/>
      </c>
      <c r="BB184" s="13" t="str">
        <f t="shared" si="71"/>
        <v/>
      </c>
      <c r="BC184" s="13" t="str">
        <f t="shared" si="71"/>
        <v/>
      </c>
      <c r="BD184" s="13" t="str">
        <f t="shared" si="71"/>
        <v/>
      </c>
      <c r="BE184" s="13" t="str">
        <f t="shared" si="71"/>
        <v/>
      </c>
      <c r="BF184" s="13" t="str">
        <f t="shared" si="71"/>
        <v/>
      </c>
      <c r="BG184" s="13" t="str">
        <f t="shared" si="71"/>
        <v/>
      </c>
      <c r="BH184" s="13" t="str">
        <f t="shared" si="71"/>
        <v/>
      </c>
      <c r="BI184" s="13" t="str">
        <f t="shared" si="71"/>
        <v/>
      </c>
      <c r="BJ184" s="13" t="str">
        <f t="shared" si="71"/>
        <v/>
      </c>
      <c r="BK184" s="13" t="str">
        <f t="shared" si="71"/>
        <v/>
      </c>
      <c r="BL184" s="13" t="str">
        <f t="shared" si="71"/>
        <v/>
      </c>
      <c r="BM184" s="13" t="str">
        <f t="shared" si="71"/>
        <v/>
      </c>
      <c r="BN184" s="13" t="str">
        <f t="shared" si="71"/>
        <v/>
      </c>
      <c r="BO184" s="13" t="str">
        <f t="shared" si="71"/>
        <v/>
      </c>
      <c r="BP184" s="13" t="str">
        <f t="shared" si="71"/>
        <v/>
      </c>
      <c r="BQ184" s="13" t="str">
        <f t="shared" si="71"/>
        <v/>
      </c>
      <c r="BR184" s="13" t="str">
        <f t="shared" si="71"/>
        <v/>
      </c>
      <c r="BS184" s="13" t="str">
        <f t="shared" si="71"/>
        <v/>
      </c>
      <c r="BT184" s="13" t="str">
        <f t="shared" si="71"/>
        <v/>
      </c>
      <c r="BU184" s="13" t="str">
        <f t="shared" si="71"/>
        <v/>
      </c>
      <c r="BW184" s="474" t="str">
        <f t="shared" si="41"/>
        <v>2013 q2</v>
      </c>
      <c r="BX184" s="13" t="str">
        <f t="shared" si="72"/>
        <v/>
      </c>
      <c r="BY184" s="13" t="str">
        <f t="shared" si="72"/>
        <v/>
      </c>
      <c r="BZ184" s="13" t="str">
        <f t="shared" si="72"/>
        <v/>
      </c>
      <c r="CA184" s="13" t="str">
        <f t="shared" si="72"/>
        <v/>
      </c>
      <c r="CB184" s="13" t="str">
        <f t="shared" si="72"/>
        <v/>
      </c>
      <c r="CC184" s="13" t="str">
        <f t="shared" si="72"/>
        <v/>
      </c>
      <c r="CD184" s="13" t="str">
        <f t="shared" si="72"/>
        <v/>
      </c>
      <c r="CE184" s="13" t="str">
        <f t="shared" si="72"/>
        <v/>
      </c>
      <c r="CF184" s="13" t="str">
        <f t="shared" si="72"/>
        <v/>
      </c>
      <c r="CG184" s="13" t="str">
        <f t="shared" si="72"/>
        <v/>
      </c>
      <c r="CH184" s="13" t="str">
        <f t="shared" si="72"/>
        <v/>
      </c>
      <c r="CI184" s="13" t="str">
        <f t="shared" si="72"/>
        <v/>
      </c>
      <c r="CJ184" s="13" t="str">
        <f t="shared" si="72"/>
        <v/>
      </c>
      <c r="CK184" s="13" t="str">
        <f t="shared" si="72"/>
        <v/>
      </c>
      <c r="CL184" s="13" t="str">
        <f t="shared" si="72"/>
        <v/>
      </c>
      <c r="CM184" s="13" t="str">
        <f t="shared" si="72"/>
        <v/>
      </c>
      <c r="CN184" s="13" t="str">
        <f t="shared" si="72"/>
        <v/>
      </c>
      <c r="CO184" s="13" t="str">
        <f t="shared" si="72"/>
        <v/>
      </c>
      <c r="CP184" s="13" t="str">
        <f t="shared" si="72"/>
        <v/>
      </c>
      <c r="CQ184" s="13" t="str">
        <f t="shared" si="72"/>
        <v/>
      </c>
      <c r="CR184" s="13" t="str">
        <f t="shared" si="72"/>
        <v/>
      </c>
      <c r="CS184" s="13" t="str">
        <f t="shared" si="72"/>
        <v/>
      </c>
      <c r="CT184" s="13" t="str">
        <f t="shared" si="72"/>
        <v/>
      </c>
      <c r="CU184" s="13" t="str">
        <f t="shared" si="72"/>
        <v/>
      </c>
      <c r="CV184" s="13" t="str">
        <f t="shared" si="72"/>
        <v/>
      </c>
      <c r="CW184" s="13" t="str">
        <f t="shared" si="72"/>
        <v/>
      </c>
      <c r="CX184" s="13" t="str">
        <f t="shared" si="72"/>
        <v/>
      </c>
      <c r="CY184" s="13" t="str">
        <f t="shared" si="72"/>
        <v/>
      </c>
      <c r="CZ184" s="13" t="str">
        <f t="shared" si="72"/>
        <v/>
      </c>
      <c r="DA184" s="13" t="str">
        <f t="shared" si="72"/>
        <v/>
      </c>
      <c r="DB184" s="13" t="str">
        <f t="shared" si="72"/>
        <v/>
      </c>
      <c r="DC184" s="13" t="str">
        <f t="shared" si="72"/>
        <v/>
      </c>
      <c r="DD184" s="13" t="str">
        <f t="shared" si="72"/>
        <v/>
      </c>
      <c r="DE184" s="13" t="str">
        <f t="shared" si="72"/>
        <v/>
      </c>
      <c r="DF184" s="13" t="str">
        <f t="shared" si="72"/>
        <v/>
      </c>
    </row>
    <row r="185" spans="1:110" hidden="1" outlineLevel="1" x14ac:dyDescent="0.2">
      <c r="A185" s="474" t="str">
        <f t="shared" si="39"/>
        <v>2013 q3</v>
      </c>
      <c r="B185" s="13" t="str">
        <f t="shared" si="45"/>
        <v/>
      </c>
      <c r="C185" s="13" t="str">
        <f t="shared" si="73"/>
        <v/>
      </c>
      <c r="D185" s="13" t="str">
        <f t="shared" si="73"/>
        <v/>
      </c>
      <c r="E185" s="13" t="str">
        <f t="shared" si="73"/>
        <v/>
      </c>
      <c r="F185" s="13" t="str">
        <f t="shared" si="73"/>
        <v/>
      </c>
      <c r="G185" s="13" t="str">
        <f t="shared" si="73"/>
        <v/>
      </c>
      <c r="H185" s="13" t="str">
        <f t="shared" si="73"/>
        <v/>
      </c>
      <c r="I185" s="13" t="str">
        <f t="shared" si="73"/>
        <v/>
      </c>
      <c r="J185" s="13" t="str">
        <f t="shared" si="73"/>
        <v/>
      </c>
      <c r="K185" s="13" t="str">
        <f t="shared" si="73"/>
        <v/>
      </c>
      <c r="L185" s="13" t="str">
        <f t="shared" si="73"/>
        <v/>
      </c>
      <c r="M185" s="13" t="str">
        <f t="shared" si="73"/>
        <v/>
      </c>
      <c r="N185" s="13" t="str">
        <f t="shared" si="73"/>
        <v/>
      </c>
      <c r="O185" s="13" t="str">
        <f t="shared" si="73"/>
        <v/>
      </c>
      <c r="P185" s="13" t="str">
        <f t="shared" si="73"/>
        <v/>
      </c>
      <c r="Q185" s="13" t="str">
        <f t="shared" si="73"/>
        <v/>
      </c>
      <c r="R185" s="13" t="str">
        <f t="shared" si="73"/>
        <v/>
      </c>
      <c r="S185" s="13" t="str">
        <f t="shared" si="73"/>
        <v/>
      </c>
      <c r="T185" s="13" t="str">
        <f t="shared" si="73"/>
        <v/>
      </c>
      <c r="U185" s="13" t="str">
        <f t="shared" si="73"/>
        <v/>
      </c>
      <c r="V185" s="13" t="str">
        <f t="shared" si="73"/>
        <v/>
      </c>
      <c r="W185" s="13" t="str">
        <f t="shared" si="73"/>
        <v/>
      </c>
      <c r="X185" s="13" t="str">
        <f t="shared" si="73"/>
        <v/>
      </c>
      <c r="Y185" s="13" t="str">
        <f t="shared" si="73"/>
        <v/>
      </c>
      <c r="Z185" s="13" t="str">
        <f t="shared" si="73"/>
        <v/>
      </c>
      <c r="AA185" s="13" t="str">
        <f t="shared" si="73"/>
        <v/>
      </c>
      <c r="AB185" s="13" t="str">
        <f t="shared" si="73"/>
        <v/>
      </c>
      <c r="AC185" s="13" t="str">
        <f t="shared" si="73"/>
        <v/>
      </c>
      <c r="AD185" s="13" t="str">
        <f t="shared" si="73"/>
        <v/>
      </c>
      <c r="AE185" s="13" t="str">
        <f t="shared" si="73"/>
        <v/>
      </c>
      <c r="AF185" s="13" t="str">
        <f t="shared" si="73"/>
        <v/>
      </c>
      <c r="AG185" s="13" t="str">
        <f t="shared" si="73"/>
        <v/>
      </c>
      <c r="AH185" s="13" t="str">
        <f t="shared" si="73"/>
        <v/>
      </c>
      <c r="AI185" s="13" t="str">
        <f t="shared" si="73"/>
        <v/>
      </c>
      <c r="AJ185" s="13" t="str">
        <f t="shared" si="73"/>
        <v/>
      </c>
      <c r="AL185" s="474" t="str">
        <f t="shared" si="40"/>
        <v>2013 q3</v>
      </c>
      <c r="AM185" s="13" t="str">
        <f t="shared" si="71"/>
        <v/>
      </c>
      <c r="AN185" s="13" t="str">
        <f t="shared" si="71"/>
        <v/>
      </c>
      <c r="AO185" s="13" t="str">
        <f t="shared" si="71"/>
        <v/>
      </c>
      <c r="AP185" s="13" t="str">
        <f t="shared" si="71"/>
        <v/>
      </c>
      <c r="AQ185" s="13" t="str">
        <f t="shared" si="71"/>
        <v/>
      </c>
      <c r="AR185" s="13" t="str">
        <f t="shared" si="71"/>
        <v/>
      </c>
      <c r="AS185" s="13" t="str">
        <f t="shared" si="71"/>
        <v/>
      </c>
      <c r="AT185" s="13" t="str">
        <f t="shared" si="71"/>
        <v/>
      </c>
      <c r="AU185" s="13" t="str">
        <f t="shared" si="71"/>
        <v/>
      </c>
      <c r="AV185" s="13" t="str">
        <f t="shared" si="71"/>
        <v/>
      </c>
      <c r="AW185" s="13" t="str">
        <f t="shared" ref="AW185:BU185" si="74">IF(AW69&gt;0,(AW73/AW69-1)*100,"")</f>
        <v/>
      </c>
      <c r="AX185" s="13" t="str">
        <f t="shared" si="74"/>
        <v/>
      </c>
      <c r="AY185" s="13" t="str">
        <f t="shared" si="74"/>
        <v/>
      </c>
      <c r="AZ185" s="13" t="str">
        <f t="shared" si="74"/>
        <v/>
      </c>
      <c r="BA185" s="13" t="str">
        <f t="shared" si="74"/>
        <v/>
      </c>
      <c r="BB185" s="13" t="str">
        <f t="shared" si="74"/>
        <v/>
      </c>
      <c r="BC185" s="13" t="str">
        <f t="shared" si="74"/>
        <v/>
      </c>
      <c r="BD185" s="13" t="str">
        <f t="shared" si="74"/>
        <v/>
      </c>
      <c r="BE185" s="13" t="str">
        <f t="shared" si="74"/>
        <v/>
      </c>
      <c r="BF185" s="13" t="str">
        <f t="shared" si="74"/>
        <v/>
      </c>
      <c r="BG185" s="13" t="str">
        <f t="shared" si="74"/>
        <v/>
      </c>
      <c r="BH185" s="13" t="str">
        <f t="shared" si="74"/>
        <v/>
      </c>
      <c r="BI185" s="13" t="str">
        <f t="shared" si="74"/>
        <v/>
      </c>
      <c r="BJ185" s="13" t="str">
        <f t="shared" si="74"/>
        <v/>
      </c>
      <c r="BK185" s="13" t="str">
        <f t="shared" si="74"/>
        <v/>
      </c>
      <c r="BL185" s="13" t="str">
        <f t="shared" si="74"/>
        <v/>
      </c>
      <c r="BM185" s="13" t="str">
        <f t="shared" si="74"/>
        <v/>
      </c>
      <c r="BN185" s="13" t="str">
        <f t="shared" si="74"/>
        <v/>
      </c>
      <c r="BO185" s="13" t="str">
        <f t="shared" si="74"/>
        <v/>
      </c>
      <c r="BP185" s="13" t="str">
        <f t="shared" si="74"/>
        <v/>
      </c>
      <c r="BQ185" s="13" t="str">
        <f t="shared" si="74"/>
        <v/>
      </c>
      <c r="BR185" s="13" t="str">
        <f t="shared" si="74"/>
        <v/>
      </c>
      <c r="BS185" s="13" t="str">
        <f t="shared" si="74"/>
        <v/>
      </c>
      <c r="BT185" s="13" t="str">
        <f t="shared" si="74"/>
        <v/>
      </c>
      <c r="BU185" s="13" t="str">
        <f t="shared" si="74"/>
        <v/>
      </c>
      <c r="BW185" s="474" t="str">
        <f t="shared" si="41"/>
        <v>2013 q3</v>
      </c>
      <c r="BX185" s="13" t="str">
        <f t="shared" si="72"/>
        <v/>
      </c>
      <c r="BY185" s="13" t="str">
        <f t="shared" si="72"/>
        <v/>
      </c>
      <c r="BZ185" s="13" t="str">
        <f t="shared" si="72"/>
        <v/>
      </c>
      <c r="CA185" s="13" t="str">
        <f t="shared" si="72"/>
        <v/>
      </c>
      <c r="CB185" s="13" t="str">
        <f t="shared" si="72"/>
        <v/>
      </c>
      <c r="CC185" s="13" t="str">
        <f t="shared" si="72"/>
        <v/>
      </c>
      <c r="CD185" s="13" t="str">
        <f t="shared" si="72"/>
        <v/>
      </c>
      <c r="CE185" s="13" t="str">
        <f t="shared" si="72"/>
        <v/>
      </c>
      <c r="CF185" s="13" t="str">
        <f t="shared" si="72"/>
        <v/>
      </c>
      <c r="CG185" s="13" t="str">
        <f t="shared" si="72"/>
        <v/>
      </c>
      <c r="CH185" s="13" t="str">
        <f t="shared" ref="CH185:DF185" si="75">IF(CH69&gt;0,(CH73/CH69-1)*100,"")</f>
        <v/>
      </c>
      <c r="CI185" s="13" t="str">
        <f t="shared" si="75"/>
        <v/>
      </c>
      <c r="CJ185" s="13" t="str">
        <f t="shared" si="75"/>
        <v/>
      </c>
      <c r="CK185" s="13" t="str">
        <f t="shared" si="75"/>
        <v/>
      </c>
      <c r="CL185" s="13" t="str">
        <f t="shared" si="75"/>
        <v/>
      </c>
      <c r="CM185" s="13" t="str">
        <f t="shared" si="75"/>
        <v/>
      </c>
      <c r="CN185" s="13" t="str">
        <f t="shared" si="75"/>
        <v/>
      </c>
      <c r="CO185" s="13" t="str">
        <f t="shared" si="75"/>
        <v/>
      </c>
      <c r="CP185" s="13" t="str">
        <f t="shared" si="75"/>
        <v/>
      </c>
      <c r="CQ185" s="13" t="str">
        <f t="shared" si="75"/>
        <v/>
      </c>
      <c r="CR185" s="13" t="str">
        <f t="shared" si="75"/>
        <v/>
      </c>
      <c r="CS185" s="13" t="str">
        <f t="shared" si="75"/>
        <v/>
      </c>
      <c r="CT185" s="13" t="str">
        <f t="shared" si="75"/>
        <v/>
      </c>
      <c r="CU185" s="13" t="str">
        <f t="shared" si="75"/>
        <v/>
      </c>
      <c r="CV185" s="13" t="str">
        <f t="shared" si="75"/>
        <v/>
      </c>
      <c r="CW185" s="13" t="str">
        <f t="shared" si="75"/>
        <v/>
      </c>
      <c r="CX185" s="13" t="str">
        <f t="shared" si="75"/>
        <v/>
      </c>
      <c r="CY185" s="13" t="str">
        <f t="shared" si="75"/>
        <v/>
      </c>
      <c r="CZ185" s="13" t="str">
        <f t="shared" si="75"/>
        <v/>
      </c>
      <c r="DA185" s="13" t="str">
        <f t="shared" si="75"/>
        <v/>
      </c>
      <c r="DB185" s="13" t="str">
        <f t="shared" si="75"/>
        <v/>
      </c>
      <c r="DC185" s="13" t="str">
        <f t="shared" si="75"/>
        <v/>
      </c>
      <c r="DD185" s="13" t="str">
        <f t="shared" si="75"/>
        <v/>
      </c>
      <c r="DE185" s="13" t="str">
        <f t="shared" si="75"/>
        <v/>
      </c>
      <c r="DF185" s="13" t="str">
        <f t="shared" si="75"/>
        <v/>
      </c>
    </row>
    <row r="186" spans="1:110" hidden="1" outlineLevel="1" x14ac:dyDescent="0.2">
      <c r="A186" s="474" t="str">
        <f t="shared" si="39"/>
        <v>2013 q4</v>
      </c>
      <c r="B186" s="13" t="str">
        <f t="shared" si="45"/>
        <v/>
      </c>
      <c r="C186" s="13" t="str">
        <f t="shared" si="73"/>
        <v/>
      </c>
      <c r="D186" s="13" t="str">
        <f t="shared" si="73"/>
        <v/>
      </c>
      <c r="E186" s="13" t="str">
        <f t="shared" si="73"/>
        <v/>
      </c>
      <c r="F186" s="13" t="str">
        <f t="shared" si="73"/>
        <v/>
      </c>
      <c r="G186" s="13" t="str">
        <f t="shared" si="73"/>
        <v/>
      </c>
      <c r="H186" s="13" t="str">
        <f t="shared" si="73"/>
        <v/>
      </c>
      <c r="I186" s="13" t="str">
        <f t="shared" si="73"/>
        <v/>
      </c>
      <c r="J186" s="13" t="str">
        <f t="shared" si="73"/>
        <v/>
      </c>
      <c r="K186" s="13" t="str">
        <f t="shared" si="73"/>
        <v/>
      </c>
      <c r="L186" s="13" t="str">
        <f t="shared" si="73"/>
        <v/>
      </c>
      <c r="M186" s="13" t="str">
        <f t="shared" si="73"/>
        <v/>
      </c>
      <c r="N186" s="13" t="str">
        <f t="shared" si="73"/>
        <v/>
      </c>
      <c r="O186" s="13" t="str">
        <f t="shared" si="73"/>
        <v/>
      </c>
      <c r="P186" s="13" t="str">
        <f t="shared" si="73"/>
        <v/>
      </c>
      <c r="Q186" s="13" t="str">
        <f t="shared" si="73"/>
        <v/>
      </c>
      <c r="R186" s="13" t="str">
        <f t="shared" si="73"/>
        <v/>
      </c>
      <c r="S186" s="13" t="str">
        <f t="shared" si="73"/>
        <v/>
      </c>
      <c r="T186" s="13" t="str">
        <f t="shared" si="73"/>
        <v/>
      </c>
      <c r="U186" s="13" t="str">
        <f t="shared" si="73"/>
        <v/>
      </c>
      <c r="V186" s="13" t="str">
        <f t="shared" si="73"/>
        <v/>
      </c>
      <c r="W186" s="13" t="str">
        <f t="shared" si="73"/>
        <v/>
      </c>
      <c r="X186" s="13" t="str">
        <f t="shared" si="73"/>
        <v/>
      </c>
      <c r="Y186" s="13" t="str">
        <f t="shared" si="73"/>
        <v/>
      </c>
      <c r="Z186" s="13" t="str">
        <f t="shared" si="73"/>
        <v/>
      </c>
      <c r="AA186" s="13" t="str">
        <f t="shared" si="73"/>
        <v/>
      </c>
      <c r="AB186" s="13" t="str">
        <f t="shared" si="73"/>
        <v/>
      </c>
      <c r="AC186" s="13" t="str">
        <f t="shared" si="73"/>
        <v/>
      </c>
      <c r="AD186" s="13" t="str">
        <f t="shared" si="73"/>
        <v/>
      </c>
      <c r="AE186" s="13" t="str">
        <f t="shared" si="73"/>
        <v/>
      </c>
      <c r="AF186" s="13" t="str">
        <f t="shared" si="73"/>
        <v/>
      </c>
      <c r="AG186" s="13" t="str">
        <f t="shared" si="73"/>
        <v/>
      </c>
      <c r="AH186" s="13" t="str">
        <f t="shared" si="73"/>
        <v/>
      </c>
      <c r="AI186" s="13" t="str">
        <f t="shared" si="73"/>
        <v/>
      </c>
      <c r="AJ186" s="13" t="str">
        <f t="shared" si="73"/>
        <v/>
      </c>
      <c r="AL186" s="474" t="str">
        <f t="shared" si="40"/>
        <v>2013 q4</v>
      </c>
      <c r="AM186" s="13" t="str">
        <f t="shared" ref="AM186:BU188" si="76">IF(AM70&gt;0,(AM74/AM70-1)*100,"")</f>
        <v/>
      </c>
      <c r="AN186" s="13" t="str">
        <f t="shared" si="76"/>
        <v/>
      </c>
      <c r="AO186" s="13" t="str">
        <f t="shared" si="76"/>
        <v/>
      </c>
      <c r="AP186" s="13" t="str">
        <f t="shared" si="76"/>
        <v/>
      </c>
      <c r="AQ186" s="13" t="str">
        <f t="shared" si="76"/>
        <v/>
      </c>
      <c r="AR186" s="13" t="str">
        <f t="shared" si="76"/>
        <v/>
      </c>
      <c r="AS186" s="13" t="str">
        <f t="shared" si="76"/>
        <v/>
      </c>
      <c r="AT186" s="13" t="str">
        <f t="shared" si="76"/>
        <v/>
      </c>
      <c r="AU186" s="13" t="str">
        <f t="shared" si="76"/>
        <v/>
      </c>
      <c r="AV186" s="13" t="str">
        <f t="shared" si="76"/>
        <v/>
      </c>
      <c r="AW186" s="13" t="str">
        <f t="shared" si="76"/>
        <v/>
      </c>
      <c r="AX186" s="13" t="str">
        <f t="shared" si="76"/>
        <v/>
      </c>
      <c r="AY186" s="13" t="str">
        <f t="shared" si="76"/>
        <v/>
      </c>
      <c r="AZ186" s="13" t="str">
        <f t="shared" si="76"/>
        <v/>
      </c>
      <c r="BA186" s="13" t="str">
        <f t="shared" si="76"/>
        <v/>
      </c>
      <c r="BB186" s="13" t="str">
        <f t="shared" si="76"/>
        <v/>
      </c>
      <c r="BC186" s="13" t="str">
        <f t="shared" si="76"/>
        <v/>
      </c>
      <c r="BD186" s="13" t="str">
        <f t="shared" si="76"/>
        <v/>
      </c>
      <c r="BE186" s="13" t="str">
        <f t="shared" si="76"/>
        <v/>
      </c>
      <c r="BF186" s="13" t="str">
        <f t="shared" si="76"/>
        <v/>
      </c>
      <c r="BG186" s="13" t="str">
        <f t="shared" si="76"/>
        <v/>
      </c>
      <c r="BH186" s="13" t="str">
        <f t="shared" si="76"/>
        <v/>
      </c>
      <c r="BI186" s="13" t="str">
        <f t="shared" si="76"/>
        <v/>
      </c>
      <c r="BJ186" s="13" t="str">
        <f t="shared" si="76"/>
        <v/>
      </c>
      <c r="BK186" s="13" t="str">
        <f t="shared" si="76"/>
        <v/>
      </c>
      <c r="BL186" s="13" t="str">
        <f t="shared" si="76"/>
        <v/>
      </c>
      <c r="BM186" s="13" t="str">
        <f t="shared" si="76"/>
        <v/>
      </c>
      <c r="BN186" s="13" t="str">
        <f t="shared" si="76"/>
        <v/>
      </c>
      <c r="BO186" s="13" t="str">
        <f t="shared" si="76"/>
        <v/>
      </c>
      <c r="BP186" s="13" t="str">
        <f t="shared" si="76"/>
        <v/>
      </c>
      <c r="BQ186" s="13" t="str">
        <f t="shared" si="76"/>
        <v/>
      </c>
      <c r="BR186" s="13" t="str">
        <f t="shared" si="76"/>
        <v/>
      </c>
      <c r="BS186" s="13" t="str">
        <f t="shared" si="76"/>
        <v/>
      </c>
      <c r="BT186" s="13" t="str">
        <f t="shared" si="76"/>
        <v/>
      </c>
      <c r="BU186" s="13" t="str">
        <f t="shared" si="76"/>
        <v/>
      </c>
      <c r="BW186" s="474" t="str">
        <f t="shared" si="41"/>
        <v>2013 q4</v>
      </c>
      <c r="BX186" s="13" t="str">
        <f t="shared" ref="BX186:DF188" si="77">IF(BX70&gt;0,(BX74/BX70-1)*100,"")</f>
        <v/>
      </c>
      <c r="BY186" s="13" t="str">
        <f t="shared" si="77"/>
        <v/>
      </c>
      <c r="BZ186" s="13" t="str">
        <f t="shared" si="77"/>
        <v/>
      </c>
      <c r="CA186" s="13" t="str">
        <f t="shared" si="77"/>
        <v/>
      </c>
      <c r="CB186" s="13" t="str">
        <f t="shared" si="77"/>
        <v/>
      </c>
      <c r="CC186" s="13" t="str">
        <f t="shared" si="77"/>
        <v/>
      </c>
      <c r="CD186" s="13" t="str">
        <f t="shared" si="77"/>
        <v/>
      </c>
      <c r="CE186" s="13" t="str">
        <f t="shared" si="77"/>
        <v/>
      </c>
      <c r="CF186" s="13" t="str">
        <f t="shared" si="77"/>
        <v/>
      </c>
      <c r="CG186" s="13" t="str">
        <f t="shared" si="77"/>
        <v/>
      </c>
      <c r="CH186" s="13" t="str">
        <f t="shared" si="77"/>
        <v/>
      </c>
      <c r="CI186" s="13" t="str">
        <f t="shared" si="77"/>
        <v/>
      </c>
      <c r="CJ186" s="13" t="str">
        <f t="shared" si="77"/>
        <v/>
      </c>
      <c r="CK186" s="13" t="str">
        <f t="shared" si="77"/>
        <v/>
      </c>
      <c r="CL186" s="13" t="str">
        <f t="shared" si="77"/>
        <v/>
      </c>
      <c r="CM186" s="13" t="str">
        <f t="shared" si="77"/>
        <v/>
      </c>
      <c r="CN186" s="13" t="str">
        <f t="shared" si="77"/>
        <v/>
      </c>
      <c r="CO186" s="13" t="str">
        <f t="shared" si="77"/>
        <v/>
      </c>
      <c r="CP186" s="13" t="str">
        <f t="shared" si="77"/>
        <v/>
      </c>
      <c r="CQ186" s="13" t="str">
        <f t="shared" si="77"/>
        <v/>
      </c>
      <c r="CR186" s="13" t="str">
        <f t="shared" si="77"/>
        <v/>
      </c>
      <c r="CS186" s="13" t="str">
        <f t="shared" si="77"/>
        <v/>
      </c>
      <c r="CT186" s="13" t="str">
        <f t="shared" si="77"/>
        <v/>
      </c>
      <c r="CU186" s="13" t="str">
        <f t="shared" si="77"/>
        <v/>
      </c>
      <c r="CV186" s="13" t="str">
        <f t="shared" si="77"/>
        <v/>
      </c>
      <c r="CW186" s="13" t="str">
        <f t="shared" si="77"/>
        <v/>
      </c>
      <c r="CX186" s="13" t="str">
        <f t="shared" si="77"/>
        <v/>
      </c>
      <c r="CY186" s="13" t="str">
        <f t="shared" si="77"/>
        <v/>
      </c>
      <c r="CZ186" s="13" t="str">
        <f t="shared" si="77"/>
        <v/>
      </c>
      <c r="DA186" s="13" t="str">
        <f t="shared" si="77"/>
        <v/>
      </c>
      <c r="DB186" s="13" t="str">
        <f t="shared" si="77"/>
        <v/>
      </c>
      <c r="DC186" s="13" t="str">
        <f t="shared" si="77"/>
        <v/>
      </c>
      <c r="DD186" s="13" t="str">
        <f t="shared" si="77"/>
        <v/>
      </c>
      <c r="DE186" s="13" t="str">
        <f t="shared" si="77"/>
        <v/>
      </c>
      <c r="DF186" s="13" t="str">
        <f t="shared" si="77"/>
        <v/>
      </c>
    </row>
    <row r="187" spans="1:110" hidden="1" outlineLevel="1" x14ac:dyDescent="0.2">
      <c r="A187" s="474" t="str">
        <f t="shared" si="39"/>
        <v>2014 q1</v>
      </c>
      <c r="B187" s="13" t="str">
        <f t="shared" si="45"/>
        <v/>
      </c>
      <c r="C187" s="13" t="str">
        <f t="shared" si="73"/>
        <v/>
      </c>
      <c r="D187" s="13" t="str">
        <f t="shared" si="73"/>
        <v/>
      </c>
      <c r="E187" s="13" t="str">
        <f t="shared" si="73"/>
        <v/>
      </c>
      <c r="F187" s="13" t="str">
        <f t="shared" si="73"/>
        <v/>
      </c>
      <c r="G187" s="13" t="str">
        <f t="shared" si="73"/>
        <v/>
      </c>
      <c r="H187" s="13" t="str">
        <f t="shared" si="73"/>
        <v/>
      </c>
      <c r="I187" s="13" t="str">
        <f t="shared" si="73"/>
        <v/>
      </c>
      <c r="J187" s="13" t="str">
        <f t="shared" si="73"/>
        <v/>
      </c>
      <c r="K187" s="13" t="str">
        <f t="shared" si="73"/>
        <v/>
      </c>
      <c r="L187" s="13" t="str">
        <f t="shared" si="73"/>
        <v/>
      </c>
      <c r="M187" s="13" t="str">
        <f t="shared" si="73"/>
        <v/>
      </c>
      <c r="N187" s="13" t="str">
        <f t="shared" si="73"/>
        <v/>
      </c>
      <c r="O187" s="13" t="str">
        <f t="shared" si="73"/>
        <v/>
      </c>
      <c r="P187" s="13" t="str">
        <f t="shared" si="73"/>
        <v/>
      </c>
      <c r="Q187" s="13" t="str">
        <f t="shared" si="73"/>
        <v/>
      </c>
      <c r="R187" s="13" t="str">
        <f t="shared" si="73"/>
        <v/>
      </c>
      <c r="S187" s="13" t="str">
        <f t="shared" si="73"/>
        <v/>
      </c>
      <c r="T187" s="13" t="str">
        <f t="shared" si="73"/>
        <v/>
      </c>
      <c r="U187" s="13" t="str">
        <f t="shared" si="73"/>
        <v/>
      </c>
      <c r="V187" s="13" t="str">
        <f t="shared" si="73"/>
        <v/>
      </c>
      <c r="W187" s="13" t="str">
        <f t="shared" si="73"/>
        <v/>
      </c>
      <c r="X187" s="13" t="str">
        <f t="shared" si="73"/>
        <v/>
      </c>
      <c r="Y187" s="13" t="str">
        <f t="shared" si="73"/>
        <v/>
      </c>
      <c r="Z187" s="13" t="str">
        <f t="shared" si="73"/>
        <v/>
      </c>
      <c r="AA187" s="13" t="str">
        <f t="shared" si="73"/>
        <v/>
      </c>
      <c r="AB187" s="13" t="str">
        <f t="shared" si="73"/>
        <v/>
      </c>
      <c r="AC187" s="13" t="str">
        <f t="shared" si="73"/>
        <v/>
      </c>
      <c r="AD187" s="13" t="str">
        <f t="shared" si="73"/>
        <v/>
      </c>
      <c r="AE187" s="13" t="str">
        <f t="shared" si="73"/>
        <v/>
      </c>
      <c r="AF187" s="13" t="str">
        <f t="shared" si="73"/>
        <v/>
      </c>
      <c r="AG187" s="13" t="str">
        <f t="shared" si="73"/>
        <v/>
      </c>
      <c r="AH187" s="13" t="str">
        <f t="shared" si="73"/>
        <v/>
      </c>
      <c r="AI187" s="13" t="str">
        <f t="shared" si="73"/>
        <v/>
      </c>
      <c r="AJ187" s="13" t="str">
        <f t="shared" si="73"/>
        <v/>
      </c>
      <c r="AL187" s="474" t="str">
        <f t="shared" si="40"/>
        <v>2014 q1</v>
      </c>
      <c r="AM187" s="13" t="str">
        <f t="shared" si="76"/>
        <v/>
      </c>
      <c r="AN187" s="13" t="str">
        <f t="shared" si="76"/>
        <v/>
      </c>
      <c r="AO187" s="13" t="str">
        <f t="shared" si="76"/>
        <v/>
      </c>
      <c r="AP187" s="13" t="str">
        <f t="shared" si="76"/>
        <v/>
      </c>
      <c r="AQ187" s="13" t="str">
        <f t="shared" si="76"/>
        <v/>
      </c>
      <c r="AR187" s="13" t="str">
        <f t="shared" si="76"/>
        <v/>
      </c>
      <c r="AS187" s="13" t="str">
        <f t="shared" si="76"/>
        <v/>
      </c>
      <c r="AT187" s="13" t="str">
        <f t="shared" si="76"/>
        <v/>
      </c>
      <c r="AU187" s="13" t="str">
        <f t="shared" si="76"/>
        <v/>
      </c>
      <c r="AV187" s="13" t="str">
        <f t="shared" si="76"/>
        <v/>
      </c>
      <c r="AW187" s="13" t="str">
        <f t="shared" si="76"/>
        <v/>
      </c>
      <c r="AX187" s="13" t="str">
        <f t="shared" si="76"/>
        <v/>
      </c>
      <c r="AY187" s="13" t="str">
        <f t="shared" si="76"/>
        <v/>
      </c>
      <c r="AZ187" s="13" t="str">
        <f t="shared" si="76"/>
        <v/>
      </c>
      <c r="BA187" s="13" t="str">
        <f t="shared" si="76"/>
        <v/>
      </c>
      <c r="BB187" s="13" t="str">
        <f t="shared" si="76"/>
        <v/>
      </c>
      <c r="BC187" s="13" t="str">
        <f t="shared" si="76"/>
        <v/>
      </c>
      <c r="BD187" s="13" t="str">
        <f t="shared" si="76"/>
        <v/>
      </c>
      <c r="BE187" s="13" t="str">
        <f t="shared" si="76"/>
        <v/>
      </c>
      <c r="BF187" s="13" t="str">
        <f t="shared" si="76"/>
        <v/>
      </c>
      <c r="BG187" s="13" t="str">
        <f t="shared" si="76"/>
        <v/>
      </c>
      <c r="BH187" s="13" t="str">
        <f t="shared" si="76"/>
        <v/>
      </c>
      <c r="BI187" s="13" t="str">
        <f t="shared" si="76"/>
        <v/>
      </c>
      <c r="BJ187" s="13" t="str">
        <f t="shared" si="76"/>
        <v/>
      </c>
      <c r="BK187" s="13" t="str">
        <f t="shared" si="76"/>
        <v/>
      </c>
      <c r="BL187" s="13" t="str">
        <f t="shared" si="76"/>
        <v/>
      </c>
      <c r="BM187" s="13" t="str">
        <f t="shared" si="76"/>
        <v/>
      </c>
      <c r="BN187" s="13" t="str">
        <f t="shared" si="76"/>
        <v/>
      </c>
      <c r="BO187" s="13" t="str">
        <f t="shared" si="76"/>
        <v/>
      </c>
      <c r="BP187" s="13" t="str">
        <f t="shared" si="76"/>
        <v/>
      </c>
      <c r="BQ187" s="13" t="str">
        <f t="shared" si="76"/>
        <v/>
      </c>
      <c r="BR187" s="13" t="str">
        <f t="shared" si="76"/>
        <v/>
      </c>
      <c r="BS187" s="13" t="str">
        <f t="shared" si="76"/>
        <v/>
      </c>
      <c r="BT187" s="13" t="str">
        <f t="shared" si="76"/>
        <v/>
      </c>
      <c r="BU187" s="13" t="str">
        <f t="shared" si="76"/>
        <v/>
      </c>
      <c r="BW187" s="474" t="str">
        <f t="shared" si="41"/>
        <v>2014 q1</v>
      </c>
      <c r="BX187" s="13" t="str">
        <f t="shared" si="77"/>
        <v/>
      </c>
      <c r="BY187" s="13" t="str">
        <f t="shared" si="77"/>
        <v/>
      </c>
      <c r="BZ187" s="13" t="str">
        <f t="shared" si="77"/>
        <v/>
      </c>
      <c r="CA187" s="13" t="str">
        <f t="shared" si="77"/>
        <v/>
      </c>
      <c r="CB187" s="13" t="str">
        <f t="shared" si="77"/>
        <v/>
      </c>
      <c r="CC187" s="13" t="str">
        <f t="shared" si="77"/>
        <v/>
      </c>
      <c r="CD187" s="13" t="str">
        <f t="shared" si="77"/>
        <v/>
      </c>
      <c r="CE187" s="13" t="str">
        <f t="shared" si="77"/>
        <v/>
      </c>
      <c r="CF187" s="13" t="str">
        <f t="shared" si="77"/>
        <v/>
      </c>
      <c r="CG187" s="13" t="str">
        <f t="shared" si="77"/>
        <v/>
      </c>
      <c r="CH187" s="13" t="str">
        <f t="shared" si="77"/>
        <v/>
      </c>
      <c r="CI187" s="13" t="str">
        <f t="shared" si="77"/>
        <v/>
      </c>
      <c r="CJ187" s="13" t="str">
        <f t="shared" si="77"/>
        <v/>
      </c>
      <c r="CK187" s="13" t="str">
        <f t="shared" si="77"/>
        <v/>
      </c>
      <c r="CL187" s="13" t="str">
        <f t="shared" si="77"/>
        <v/>
      </c>
      <c r="CM187" s="13" t="str">
        <f t="shared" si="77"/>
        <v/>
      </c>
      <c r="CN187" s="13" t="str">
        <f t="shared" si="77"/>
        <v/>
      </c>
      <c r="CO187" s="13" t="str">
        <f t="shared" si="77"/>
        <v/>
      </c>
      <c r="CP187" s="13" t="str">
        <f t="shared" si="77"/>
        <v/>
      </c>
      <c r="CQ187" s="13" t="str">
        <f t="shared" si="77"/>
        <v/>
      </c>
      <c r="CR187" s="13" t="str">
        <f t="shared" si="77"/>
        <v/>
      </c>
      <c r="CS187" s="13" t="str">
        <f t="shared" si="77"/>
        <v/>
      </c>
      <c r="CT187" s="13" t="str">
        <f t="shared" si="77"/>
        <v/>
      </c>
      <c r="CU187" s="13" t="str">
        <f t="shared" si="77"/>
        <v/>
      </c>
      <c r="CV187" s="13" t="str">
        <f t="shared" si="77"/>
        <v/>
      </c>
      <c r="CW187" s="13" t="str">
        <f t="shared" si="77"/>
        <v/>
      </c>
      <c r="CX187" s="13" t="str">
        <f t="shared" si="77"/>
        <v/>
      </c>
      <c r="CY187" s="13" t="str">
        <f t="shared" si="77"/>
        <v/>
      </c>
      <c r="CZ187" s="13" t="str">
        <f t="shared" si="77"/>
        <v/>
      </c>
      <c r="DA187" s="13" t="str">
        <f t="shared" si="77"/>
        <v/>
      </c>
      <c r="DB187" s="13" t="str">
        <f t="shared" si="77"/>
        <v/>
      </c>
      <c r="DC187" s="13" t="str">
        <f t="shared" si="77"/>
        <v/>
      </c>
      <c r="DD187" s="13" t="str">
        <f t="shared" si="77"/>
        <v/>
      </c>
      <c r="DE187" s="13" t="str">
        <f t="shared" si="77"/>
        <v/>
      </c>
      <c r="DF187" s="13" t="str">
        <f t="shared" si="77"/>
        <v/>
      </c>
    </row>
    <row r="188" spans="1:110" hidden="1" outlineLevel="1" x14ac:dyDescent="0.2">
      <c r="A188" s="474" t="str">
        <f t="shared" si="39"/>
        <v>2014 q2</v>
      </c>
      <c r="B188" s="13" t="str">
        <f t="shared" si="45"/>
        <v/>
      </c>
      <c r="C188" s="13" t="str">
        <f t="shared" si="73"/>
        <v/>
      </c>
      <c r="D188" s="13" t="str">
        <f t="shared" si="73"/>
        <v/>
      </c>
      <c r="E188" s="13" t="str">
        <f t="shared" si="73"/>
        <v/>
      </c>
      <c r="F188" s="13" t="str">
        <f t="shared" si="73"/>
        <v/>
      </c>
      <c r="G188" s="13" t="str">
        <f t="shared" si="73"/>
        <v/>
      </c>
      <c r="H188" s="13" t="str">
        <f t="shared" si="73"/>
        <v/>
      </c>
      <c r="I188" s="13" t="str">
        <f t="shared" si="73"/>
        <v/>
      </c>
      <c r="J188" s="13" t="str">
        <f t="shared" si="73"/>
        <v/>
      </c>
      <c r="K188" s="13" t="str">
        <f t="shared" si="73"/>
        <v/>
      </c>
      <c r="L188" s="13" t="str">
        <f t="shared" si="73"/>
        <v/>
      </c>
      <c r="M188" s="13" t="str">
        <f t="shared" si="73"/>
        <v/>
      </c>
      <c r="N188" s="13" t="str">
        <f t="shared" si="73"/>
        <v/>
      </c>
      <c r="O188" s="13" t="str">
        <f t="shared" si="73"/>
        <v/>
      </c>
      <c r="P188" s="13" t="str">
        <f t="shared" si="73"/>
        <v/>
      </c>
      <c r="Q188" s="13" t="str">
        <f t="shared" si="73"/>
        <v/>
      </c>
      <c r="R188" s="13" t="str">
        <f t="shared" si="73"/>
        <v/>
      </c>
      <c r="S188" s="13" t="str">
        <f t="shared" si="73"/>
        <v/>
      </c>
      <c r="T188" s="13" t="str">
        <f t="shared" si="73"/>
        <v/>
      </c>
      <c r="U188" s="13" t="str">
        <f t="shared" si="73"/>
        <v/>
      </c>
      <c r="V188" s="13" t="str">
        <f t="shared" si="73"/>
        <v/>
      </c>
      <c r="W188" s="13" t="str">
        <f t="shared" si="73"/>
        <v/>
      </c>
      <c r="X188" s="13" t="str">
        <f t="shared" si="73"/>
        <v/>
      </c>
      <c r="Y188" s="13" t="str">
        <f t="shared" si="73"/>
        <v/>
      </c>
      <c r="Z188" s="13" t="str">
        <f t="shared" si="73"/>
        <v/>
      </c>
      <c r="AA188" s="13" t="str">
        <f t="shared" si="73"/>
        <v/>
      </c>
      <c r="AB188" s="13" t="str">
        <f t="shared" si="73"/>
        <v/>
      </c>
      <c r="AC188" s="13" t="str">
        <f t="shared" si="73"/>
        <v/>
      </c>
      <c r="AD188" s="13" t="str">
        <f t="shared" si="73"/>
        <v/>
      </c>
      <c r="AE188" s="13" t="str">
        <f t="shared" si="73"/>
        <v/>
      </c>
      <c r="AF188" s="13" t="str">
        <f t="shared" si="73"/>
        <v/>
      </c>
      <c r="AG188" s="13" t="str">
        <f t="shared" si="73"/>
        <v/>
      </c>
      <c r="AH188" s="13" t="str">
        <f t="shared" si="73"/>
        <v/>
      </c>
      <c r="AI188" s="13" t="str">
        <f t="shared" si="73"/>
        <v/>
      </c>
      <c r="AJ188" s="13" t="str">
        <f t="shared" si="73"/>
        <v/>
      </c>
      <c r="AL188" s="474" t="str">
        <f t="shared" si="40"/>
        <v>2014 q2</v>
      </c>
      <c r="AM188" s="13" t="str">
        <f t="shared" si="76"/>
        <v/>
      </c>
      <c r="AN188" s="13" t="str">
        <f t="shared" si="76"/>
        <v/>
      </c>
      <c r="AO188" s="13" t="str">
        <f t="shared" si="76"/>
        <v/>
      </c>
      <c r="AP188" s="13" t="str">
        <f t="shared" si="76"/>
        <v/>
      </c>
      <c r="AQ188" s="13" t="str">
        <f t="shared" si="76"/>
        <v/>
      </c>
      <c r="AR188" s="13" t="str">
        <f t="shared" si="76"/>
        <v/>
      </c>
      <c r="AS188" s="13" t="str">
        <f t="shared" si="76"/>
        <v/>
      </c>
      <c r="AT188" s="13" t="str">
        <f t="shared" si="76"/>
        <v/>
      </c>
      <c r="AU188" s="13" t="str">
        <f t="shared" si="76"/>
        <v/>
      </c>
      <c r="AV188" s="13" t="str">
        <f t="shared" si="76"/>
        <v/>
      </c>
      <c r="AW188" s="13" t="str">
        <f t="shared" si="76"/>
        <v/>
      </c>
      <c r="AX188" s="13" t="str">
        <f t="shared" si="76"/>
        <v/>
      </c>
      <c r="AY188" s="13" t="str">
        <f t="shared" si="76"/>
        <v/>
      </c>
      <c r="AZ188" s="13" t="str">
        <f t="shared" si="76"/>
        <v/>
      </c>
      <c r="BA188" s="13" t="str">
        <f t="shared" si="76"/>
        <v/>
      </c>
      <c r="BB188" s="13" t="str">
        <f t="shared" si="76"/>
        <v/>
      </c>
      <c r="BC188" s="13" t="str">
        <f t="shared" si="76"/>
        <v/>
      </c>
      <c r="BD188" s="13" t="str">
        <f t="shared" si="76"/>
        <v/>
      </c>
      <c r="BE188" s="13" t="str">
        <f t="shared" si="76"/>
        <v/>
      </c>
      <c r="BF188" s="13" t="str">
        <f t="shared" si="76"/>
        <v/>
      </c>
      <c r="BG188" s="13" t="str">
        <f t="shared" si="76"/>
        <v/>
      </c>
      <c r="BH188" s="13" t="str">
        <f t="shared" si="76"/>
        <v/>
      </c>
      <c r="BI188" s="13" t="str">
        <f t="shared" si="76"/>
        <v/>
      </c>
      <c r="BJ188" s="13" t="str">
        <f t="shared" si="76"/>
        <v/>
      </c>
      <c r="BK188" s="13" t="str">
        <f t="shared" si="76"/>
        <v/>
      </c>
      <c r="BL188" s="13" t="str">
        <f t="shared" si="76"/>
        <v/>
      </c>
      <c r="BM188" s="13" t="str">
        <f t="shared" si="76"/>
        <v/>
      </c>
      <c r="BN188" s="13" t="str">
        <f t="shared" si="76"/>
        <v/>
      </c>
      <c r="BO188" s="13" t="str">
        <f t="shared" si="76"/>
        <v/>
      </c>
      <c r="BP188" s="13" t="str">
        <f t="shared" si="76"/>
        <v/>
      </c>
      <c r="BQ188" s="13" t="str">
        <f t="shared" si="76"/>
        <v/>
      </c>
      <c r="BR188" s="13" t="str">
        <f t="shared" si="76"/>
        <v/>
      </c>
      <c r="BS188" s="13" t="str">
        <f t="shared" si="76"/>
        <v/>
      </c>
      <c r="BT188" s="13" t="str">
        <f t="shared" si="76"/>
        <v/>
      </c>
      <c r="BU188" s="13" t="str">
        <f t="shared" si="76"/>
        <v/>
      </c>
      <c r="BW188" s="474" t="str">
        <f t="shared" si="41"/>
        <v>2014 q2</v>
      </c>
      <c r="BX188" s="13" t="str">
        <f t="shared" si="77"/>
        <v/>
      </c>
      <c r="BY188" s="13" t="str">
        <f t="shared" si="77"/>
        <v/>
      </c>
      <c r="BZ188" s="13" t="str">
        <f t="shared" si="77"/>
        <v/>
      </c>
      <c r="CA188" s="13" t="str">
        <f t="shared" si="77"/>
        <v/>
      </c>
      <c r="CB188" s="13" t="str">
        <f t="shared" si="77"/>
        <v/>
      </c>
      <c r="CC188" s="13" t="str">
        <f t="shared" si="77"/>
        <v/>
      </c>
      <c r="CD188" s="13" t="str">
        <f t="shared" si="77"/>
        <v/>
      </c>
      <c r="CE188" s="13" t="str">
        <f t="shared" si="77"/>
        <v/>
      </c>
      <c r="CF188" s="13" t="str">
        <f t="shared" si="77"/>
        <v/>
      </c>
      <c r="CG188" s="13" t="str">
        <f t="shared" si="77"/>
        <v/>
      </c>
      <c r="CH188" s="13" t="str">
        <f t="shared" si="77"/>
        <v/>
      </c>
      <c r="CI188" s="13" t="str">
        <f t="shared" si="77"/>
        <v/>
      </c>
      <c r="CJ188" s="13" t="str">
        <f t="shared" si="77"/>
        <v/>
      </c>
      <c r="CK188" s="13" t="str">
        <f t="shared" si="77"/>
        <v/>
      </c>
      <c r="CL188" s="13" t="str">
        <f t="shared" si="77"/>
        <v/>
      </c>
      <c r="CM188" s="13" t="str">
        <f t="shared" si="77"/>
        <v/>
      </c>
      <c r="CN188" s="13" t="str">
        <f t="shared" si="77"/>
        <v/>
      </c>
      <c r="CO188" s="13" t="str">
        <f t="shared" si="77"/>
        <v/>
      </c>
      <c r="CP188" s="13" t="str">
        <f t="shared" si="77"/>
        <v/>
      </c>
      <c r="CQ188" s="13" t="str">
        <f t="shared" si="77"/>
        <v/>
      </c>
      <c r="CR188" s="13" t="str">
        <f t="shared" si="77"/>
        <v/>
      </c>
      <c r="CS188" s="13" t="str">
        <f t="shared" si="77"/>
        <v/>
      </c>
      <c r="CT188" s="13" t="str">
        <f t="shared" si="77"/>
        <v/>
      </c>
      <c r="CU188" s="13" t="str">
        <f t="shared" si="77"/>
        <v/>
      </c>
      <c r="CV188" s="13" t="str">
        <f t="shared" si="77"/>
        <v/>
      </c>
      <c r="CW188" s="13" t="str">
        <f t="shared" si="77"/>
        <v/>
      </c>
      <c r="CX188" s="13" t="str">
        <f t="shared" si="77"/>
        <v/>
      </c>
      <c r="CY188" s="13" t="str">
        <f t="shared" si="77"/>
        <v/>
      </c>
      <c r="CZ188" s="13" t="str">
        <f t="shared" si="77"/>
        <v/>
      </c>
      <c r="DA188" s="13" t="str">
        <f t="shared" si="77"/>
        <v/>
      </c>
      <c r="DB188" s="13" t="str">
        <f t="shared" si="77"/>
        <v/>
      </c>
      <c r="DC188" s="13" t="str">
        <f t="shared" si="77"/>
        <v/>
      </c>
      <c r="DD188" s="13" t="str">
        <f t="shared" si="77"/>
        <v/>
      </c>
      <c r="DE188" s="13" t="str">
        <f t="shared" si="77"/>
        <v/>
      </c>
      <c r="DF188" s="13" t="str">
        <f t="shared" si="77"/>
        <v/>
      </c>
    </row>
    <row r="189" spans="1:110" ht="19.5" customHeight="1" collapsed="1" x14ac:dyDescent="0.2">
      <c r="A189" s="474" t="s">
        <v>21</v>
      </c>
      <c r="B189" s="13">
        <f t="shared" ref="B189:AJ196" si="78">(B118/B117-1)*100</f>
        <v>1.8392905404197801</v>
      </c>
      <c r="C189" s="13">
        <f t="shared" si="78"/>
        <v>1.0558125640423466</v>
      </c>
      <c r="D189" s="13">
        <f t="shared" si="78"/>
        <v>-1.8580471088849526</v>
      </c>
      <c r="E189" s="13">
        <f t="shared" si="78"/>
        <v>-1.6929089132385555</v>
      </c>
      <c r="F189" s="13">
        <f t="shared" si="78"/>
        <v>2.8285981760513446</v>
      </c>
      <c r="G189" s="13">
        <f t="shared" si="78"/>
        <v>2.1458909741051135</v>
      </c>
      <c r="H189" s="13">
        <f t="shared" si="78"/>
        <v>0.56546199923641627</v>
      </c>
      <c r="I189" s="13">
        <f t="shared" si="78"/>
        <v>-2.9430181931601518</v>
      </c>
      <c r="J189" s="13">
        <f t="shared" si="78"/>
        <v>6.5036216559324567</v>
      </c>
      <c r="K189" s="13">
        <f t="shared" si="78"/>
        <v>2.1826650553502525E-2</v>
      </c>
      <c r="L189" s="13">
        <f t="shared" si="78"/>
        <v>1.2169223684897368</v>
      </c>
      <c r="M189" s="13">
        <f t="shared" si="78"/>
        <v>0.46342752551691291</v>
      </c>
      <c r="N189" s="13">
        <f t="shared" si="78"/>
        <v>1.7943003123820578</v>
      </c>
      <c r="O189" s="13">
        <f t="shared" si="78"/>
        <v>-0.42918440126683555</v>
      </c>
      <c r="P189" s="13">
        <f t="shared" si="78"/>
        <v>1.1870243554277904</v>
      </c>
      <c r="Q189" s="13">
        <f t="shared" si="78"/>
        <v>-3.6014260648728258</v>
      </c>
      <c r="R189" s="13">
        <f t="shared" si="78"/>
        <v>1.0292465753705793</v>
      </c>
      <c r="S189" s="13">
        <f t="shared" si="78"/>
        <v>1.1900131906009692</v>
      </c>
      <c r="T189" s="13">
        <f t="shared" si="78"/>
        <v>0.69522647665769544</v>
      </c>
      <c r="U189" s="13">
        <f t="shared" si="78"/>
        <v>6.6122644995329605</v>
      </c>
      <c r="V189" s="13">
        <f t="shared" si="78"/>
        <v>4.7852797912053546</v>
      </c>
      <c r="W189" s="13">
        <f t="shared" si="78"/>
        <v>5.9257901511039046</v>
      </c>
      <c r="X189" s="13">
        <f t="shared" si="78"/>
        <v>10.050210206922717</v>
      </c>
      <c r="Y189" s="13">
        <f t="shared" si="78"/>
        <v>2.3870306606562419</v>
      </c>
      <c r="Z189" s="13">
        <f t="shared" si="78"/>
        <v>-0.91231762357281143</v>
      </c>
      <c r="AA189" s="13">
        <f t="shared" si="78"/>
        <v>14.96813402263102</v>
      </c>
      <c r="AB189" s="13">
        <f t="shared" si="78"/>
        <v>-1.0258488211977612</v>
      </c>
      <c r="AC189" s="13">
        <f t="shared" si="78"/>
        <v>2.4860540626958638E-2</v>
      </c>
      <c r="AD189" s="13">
        <f t="shared" si="78"/>
        <v>1.3895063559613119</v>
      </c>
      <c r="AE189" s="13">
        <f t="shared" si="78"/>
        <v>2.1991192027540185</v>
      </c>
      <c r="AF189" s="13">
        <f t="shared" si="78"/>
        <v>-7.2129639135156136</v>
      </c>
      <c r="AG189" s="13">
        <f t="shared" si="78"/>
        <v>0.23969471147711197</v>
      </c>
      <c r="AH189" s="13">
        <f t="shared" si="78"/>
        <v>-7.2168597042699627</v>
      </c>
      <c r="AI189" s="13">
        <f t="shared" si="78"/>
        <v>-7.4171764444069144</v>
      </c>
      <c r="AJ189" s="13">
        <f t="shared" si="78"/>
        <v>7.6100659775920398</v>
      </c>
      <c r="AL189" s="474" t="s">
        <v>21</v>
      </c>
      <c r="AM189" s="13">
        <f t="shared" ref="AM189:AM199" si="79">(AM118/AM117-1)*100</f>
        <v>3.7350166247867911</v>
      </c>
      <c r="AN189" s="13">
        <f t="shared" ref="AN189:BO190" si="80">(AN118/AN117-1)*100</f>
        <v>2.0139399094483146</v>
      </c>
      <c r="AO189" s="13">
        <f t="shared" si="80"/>
        <v>-0.37545973517659759</v>
      </c>
      <c r="AP189" s="13"/>
      <c r="AQ189" s="13">
        <f t="shared" si="80"/>
        <v>4.1871958195115466</v>
      </c>
      <c r="AR189" s="13">
        <f t="shared" si="80"/>
        <v>3.1916121140449505</v>
      </c>
      <c r="AS189" s="13"/>
      <c r="AT189" s="13"/>
      <c r="AU189" s="13"/>
      <c r="AV189" s="13">
        <f t="shared" si="80"/>
        <v>2.1826650553502525E-2</v>
      </c>
      <c r="AW189" s="13">
        <f t="shared" si="80"/>
        <v>-4.6750959654593967</v>
      </c>
      <c r="AX189" s="13">
        <f t="shared" si="80"/>
        <v>-0.36868973340897782</v>
      </c>
      <c r="AY189" s="13">
        <f t="shared" si="80"/>
        <v>-16.589245797328889</v>
      </c>
      <c r="AZ189" s="13">
        <f t="shared" si="80"/>
        <v>0</v>
      </c>
      <c r="BA189" s="13"/>
      <c r="BB189" s="13">
        <f t="shared" si="80"/>
        <v>0</v>
      </c>
      <c r="BC189" s="13">
        <f t="shared" si="80"/>
        <v>0.36931791134535707</v>
      </c>
      <c r="BD189" s="13">
        <f t="shared" si="80"/>
        <v>4.9526538425936906E-8</v>
      </c>
      <c r="BE189" s="13">
        <f t="shared" si="80"/>
        <v>0.69522647665767323</v>
      </c>
      <c r="BF189" s="13">
        <f t="shared" si="80"/>
        <v>6.9491000728971963</v>
      </c>
      <c r="BG189" s="13"/>
      <c r="BH189" s="13">
        <f t="shared" si="80"/>
        <v>5.9257901511039268</v>
      </c>
      <c r="BI189" s="13">
        <f t="shared" si="80"/>
        <v>10.050210206922717</v>
      </c>
      <c r="BJ189" s="13">
        <f t="shared" si="80"/>
        <v>4.0565871233237072</v>
      </c>
      <c r="BK189" s="13">
        <f t="shared" si="80"/>
        <v>3.4155299336735112</v>
      </c>
      <c r="BL189" s="13">
        <f t="shared" si="80"/>
        <v>20.553460462712714</v>
      </c>
      <c r="BM189" s="13">
        <f t="shared" si="80"/>
        <v>-1.0258488211977834</v>
      </c>
      <c r="BN189" s="13">
        <f t="shared" si="80"/>
        <v>0</v>
      </c>
      <c r="BO189" s="13">
        <f t="shared" si="80"/>
        <v>1.4625662988328347</v>
      </c>
      <c r="BP189" s="13"/>
      <c r="BQ189" s="13"/>
      <c r="BR189" s="13"/>
      <c r="BS189" s="13"/>
      <c r="BT189" s="13"/>
      <c r="BU189" s="13"/>
      <c r="BW189" s="474" t="s">
        <v>21</v>
      </c>
      <c r="BX189" s="13">
        <f>(BX118/BX117-1)*100</f>
        <v>1.1808822849084022</v>
      </c>
      <c r="BY189" s="13">
        <f t="shared" ref="BY189:DF190" si="81">(BY118/BY117-1)*100</f>
        <v>0.74955399327192307</v>
      </c>
      <c r="BZ189" s="13">
        <f t="shared" si="81"/>
        <v>-2.3837550149870101</v>
      </c>
      <c r="CA189" s="13">
        <f t="shared" si="81"/>
        <v>-1.6929089132385333</v>
      </c>
      <c r="CB189" s="13">
        <f t="shared" si="81"/>
        <v>1.9820951789682351</v>
      </c>
      <c r="CC189" s="13">
        <f t="shared" si="81"/>
        <v>1.3130125709449381</v>
      </c>
      <c r="CD189" s="13">
        <f t="shared" si="81"/>
        <v>0.56546199923641627</v>
      </c>
      <c r="CE189" s="13">
        <f t="shared" si="81"/>
        <v>-2.9430181931601518</v>
      </c>
      <c r="CF189" s="13">
        <f t="shared" si="81"/>
        <v>6.5036216559324567</v>
      </c>
      <c r="CG189" s="13"/>
      <c r="CH189" s="13">
        <f t="shared" si="81"/>
        <v>1.9032445237010975</v>
      </c>
      <c r="CI189" s="13">
        <f t="shared" si="81"/>
        <v>0.57406685715422068</v>
      </c>
      <c r="CJ189" s="13">
        <f t="shared" si="81"/>
        <v>2.9055366615832412</v>
      </c>
      <c r="CK189" s="13">
        <f t="shared" si="81"/>
        <v>-0.44274494527243302</v>
      </c>
      <c r="CL189" s="13">
        <f t="shared" si="81"/>
        <v>1.1870243554277682</v>
      </c>
      <c r="CM189" s="13">
        <f t="shared" si="81"/>
        <v>-4.0044672346364223</v>
      </c>
      <c r="CN189" s="13">
        <f t="shared" si="81"/>
        <v>1.9408419379585595</v>
      </c>
      <c r="CO189" s="13">
        <f t="shared" si="81"/>
        <v>1.9408419379585595</v>
      </c>
      <c r="CP189" s="13"/>
      <c r="CQ189" s="13">
        <f t="shared" si="81"/>
        <v>4.7852797912053546</v>
      </c>
      <c r="CR189" s="13">
        <f t="shared" si="81"/>
        <v>4.7852797912053546</v>
      </c>
      <c r="CS189" s="13"/>
      <c r="CT189" s="13"/>
      <c r="CU189" s="13">
        <f t="shared" si="81"/>
        <v>-0.27458621614430134</v>
      </c>
      <c r="CV189" s="13">
        <f t="shared" si="81"/>
        <v>-5.1391611238999264</v>
      </c>
      <c r="CW189" s="13">
        <f t="shared" si="81"/>
        <v>-7.5771852778801385</v>
      </c>
      <c r="CX189" s="13"/>
      <c r="CY189" s="13">
        <f t="shared" si="81"/>
        <v>1.434726836404554E-2</v>
      </c>
      <c r="CZ189" s="13">
        <f t="shared" si="81"/>
        <v>1.4630936858647692</v>
      </c>
      <c r="DA189" s="13">
        <f t="shared" si="81"/>
        <v>2.1991192027540407</v>
      </c>
      <c r="DB189" s="13">
        <f t="shared" si="81"/>
        <v>-7.2129639135155905</v>
      </c>
      <c r="DC189" s="13">
        <f t="shared" si="81"/>
        <v>0.23969471147711197</v>
      </c>
      <c r="DD189" s="13">
        <f t="shared" si="81"/>
        <v>-7.2168597042699627</v>
      </c>
      <c r="DE189" s="13">
        <f t="shared" si="81"/>
        <v>-7.4171764444069144</v>
      </c>
      <c r="DF189" s="13">
        <f t="shared" si="81"/>
        <v>7.6100659775920398</v>
      </c>
    </row>
    <row r="190" spans="1:110" ht="12.75" customHeight="1" x14ac:dyDescent="0.2">
      <c r="A190" s="474" t="s">
        <v>22</v>
      </c>
      <c r="B190" s="13">
        <f t="shared" si="78"/>
        <v>1.3170538431791279</v>
      </c>
      <c r="C190" s="13">
        <f t="shared" si="78"/>
        <v>-0.13493938975170927</v>
      </c>
      <c r="D190" s="13">
        <f t="shared" si="78"/>
        <v>-4.3472222590010601</v>
      </c>
      <c r="E190" s="13">
        <f t="shared" si="78"/>
        <v>-1.7429326838864001</v>
      </c>
      <c r="F190" s="13">
        <f t="shared" si="78"/>
        <v>3.5623829695649256</v>
      </c>
      <c r="G190" s="13">
        <f t="shared" si="78"/>
        <v>1.8161851270555696</v>
      </c>
      <c r="H190" s="13">
        <f t="shared" si="78"/>
        <v>-0.72774227069951625</v>
      </c>
      <c r="I190" s="13">
        <f t="shared" si="78"/>
        <v>0.57798992205675415</v>
      </c>
      <c r="J190" s="13">
        <f t="shared" si="78"/>
        <v>1.7303849536228988</v>
      </c>
      <c r="K190" s="13">
        <f t="shared" si="78"/>
        <v>0.24069055943940487</v>
      </c>
      <c r="L190" s="13">
        <f t="shared" si="78"/>
        <v>2.9679441808377227</v>
      </c>
      <c r="M190" s="13">
        <f t="shared" si="78"/>
        <v>0.18152228733199216</v>
      </c>
      <c r="N190" s="13">
        <f t="shared" si="78"/>
        <v>5.2250191871907381</v>
      </c>
      <c r="O190" s="13">
        <f t="shared" si="78"/>
        <v>-2.7400806731554206</v>
      </c>
      <c r="P190" s="13">
        <f t="shared" si="78"/>
        <v>0.32703618486287223</v>
      </c>
      <c r="Q190" s="13">
        <f t="shared" si="78"/>
        <v>-8.9805532683872595</v>
      </c>
      <c r="R190" s="13">
        <f t="shared" si="78"/>
        <v>-1.1898613672694958</v>
      </c>
      <c r="S190" s="13">
        <f t="shared" si="78"/>
        <v>-2.1710634062372725</v>
      </c>
      <c r="T190" s="13">
        <f t="shared" si="78"/>
        <v>0.93432429255764227</v>
      </c>
      <c r="U190" s="13">
        <f t="shared" si="78"/>
        <v>4.8896042245914373</v>
      </c>
      <c r="V190" s="13">
        <f t="shared" si="78"/>
        <v>9.2457336289770495</v>
      </c>
      <c r="W190" s="13">
        <f t="shared" si="78"/>
        <v>1.6436406484148236</v>
      </c>
      <c r="X190" s="13">
        <f t="shared" si="78"/>
        <v>9.1026895708013811</v>
      </c>
      <c r="Y190" s="13">
        <f t="shared" si="78"/>
        <v>7.9982293696005291</v>
      </c>
      <c r="Z190" s="13">
        <f t="shared" si="78"/>
        <v>3.9534474700764211</v>
      </c>
      <c r="AA190" s="13">
        <f t="shared" si="78"/>
        <v>37.095071241779223</v>
      </c>
      <c r="AB190" s="13">
        <f t="shared" si="78"/>
        <v>-0.97487338767985321</v>
      </c>
      <c r="AC190" s="13">
        <f t="shared" si="78"/>
        <v>0.53553354761051164</v>
      </c>
      <c r="AD190" s="13">
        <f t="shared" si="78"/>
        <v>4.3695731845762698</v>
      </c>
      <c r="AE190" s="13">
        <f t="shared" si="78"/>
        <v>-2.3248101961676926</v>
      </c>
      <c r="AF190" s="13">
        <f t="shared" si="78"/>
        <v>-1.3398157176573777</v>
      </c>
      <c r="AG190" s="13">
        <f t="shared" si="78"/>
        <v>2.4577772026140199</v>
      </c>
      <c r="AH190" s="13">
        <f t="shared" si="78"/>
        <v>1.7982931506945965</v>
      </c>
      <c r="AI190" s="13">
        <f t="shared" si="78"/>
        <v>-3.3139434039565541</v>
      </c>
      <c r="AJ190" s="13">
        <f t="shared" si="78"/>
        <v>2.2219900130200587</v>
      </c>
      <c r="AL190" s="474" t="s">
        <v>22</v>
      </c>
      <c r="AM190" s="13">
        <f t="shared" si="79"/>
        <v>5.4006669611056601</v>
      </c>
      <c r="AN190" s="13">
        <f t="shared" si="80"/>
        <v>2.5179800334599545</v>
      </c>
      <c r="AO190" s="13">
        <f t="shared" si="80"/>
        <v>1.7084685261524957</v>
      </c>
      <c r="AP190" s="13"/>
      <c r="AQ190" s="13">
        <f t="shared" si="80"/>
        <v>4.6952006636690413</v>
      </c>
      <c r="AR190" s="13">
        <f t="shared" si="80"/>
        <v>-3.4999802103328759</v>
      </c>
      <c r="AS190" s="13"/>
      <c r="AT190" s="13"/>
      <c r="AU190" s="13"/>
      <c r="AV190" s="13">
        <f t="shared" si="80"/>
        <v>0.24069055943940487</v>
      </c>
      <c r="AW190" s="13">
        <f t="shared" si="80"/>
        <v>11.530374103166196</v>
      </c>
      <c r="AX190" s="13">
        <f t="shared" si="80"/>
        <v>0.74722459436380451</v>
      </c>
      <c r="AY190" s="13">
        <f t="shared" si="80"/>
        <v>20.651436175649973</v>
      </c>
      <c r="AZ190" s="13">
        <f t="shared" si="80"/>
        <v>1.1704453976707274</v>
      </c>
      <c r="BA190" s="13"/>
      <c r="BB190" s="13">
        <f t="shared" si="80"/>
        <v>1.1704453976707274</v>
      </c>
      <c r="BC190" s="13">
        <f t="shared" si="80"/>
        <v>0.82325117431942818</v>
      </c>
      <c r="BD190" s="13">
        <f t="shared" si="80"/>
        <v>0.7081105446653746</v>
      </c>
      <c r="BE190" s="13">
        <f t="shared" si="80"/>
        <v>0.93432429255764227</v>
      </c>
      <c r="BF190" s="13">
        <f t="shared" si="80"/>
        <v>3.4224492604136625</v>
      </c>
      <c r="BG190" s="13"/>
      <c r="BH190" s="13">
        <f t="shared" si="80"/>
        <v>1.6436406484148458</v>
      </c>
      <c r="BI190" s="13">
        <f t="shared" si="80"/>
        <v>9.1026895708013811</v>
      </c>
      <c r="BJ190" s="13">
        <f t="shared" si="80"/>
        <v>9.8353365869950018</v>
      </c>
      <c r="BK190" s="13">
        <f t="shared" si="80"/>
        <v>6.3413930373086735</v>
      </c>
      <c r="BL190" s="13">
        <f t="shared" si="80"/>
        <v>42.370336991336522</v>
      </c>
      <c r="BM190" s="13">
        <f t="shared" si="80"/>
        <v>-0.974873387679831</v>
      </c>
      <c r="BN190" s="13">
        <f t="shared" si="80"/>
        <v>0.88571963748571569</v>
      </c>
      <c r="BO190" s="13">
        <f t="shared" si="80"/>
        <v>2.1887428836738998</v>
      </c>
      <c r="BP190" s="13"/>
      <c r="BQ190" s="13"/>
      <c r="BR190" s="13"/>
      <c r="BS190" s="13"/>
      <c r="BT190" s="13"/>
      <c r="BU190" s="13"/>
      <c r="BW190" s="474" t="s">
        <v>22</v>
      </c>
      <c r="BX190" s="13">
        <f>(BX119/BX118-1)*100</f>
        <v>-0.19979899099316079</v>
      </c>
      <c r="BY190" s="13">
        <f t="shared" si="81"/>
        <v>-0.86935257121708576</v>
      </c>
      <c r="BZ190" s="13">
        <f t="shared" si="81"/>
        <v>-7.317727635077576</v>
      </c>
      <c r="CA190" s="13">
        <f t="shared" si="81"/>
        <v>-1.7429326838864223</v>
      </c>
      <c r="CB190" s="13">
        <f t="shared" si="81"/>
        <v>2.8435210094814867</v>
      </c>
      <c r="CC190" s="13">
        <f t="shared" si="81"/>
        <v>5.8785303496719399</v>
      </c>
      <c r="CD190" s="13">
        <f t="shared" si="81"/>
        <v>-0.72774227069951625</v>
      </c>
      <c r="CE190" s="13">
        <f t="shared" si="81"/>
        <v>0.57798992205675415</v>
      </c>
      <c r="CF190" s="13">
        <f t="shared" si="81"/>
        <v>1.7303849536228988</v>
      </c>
      <c r="CG190" s="13"/>
      <c r="CH190" s="13">
        <f t="shared" si="81"/>
        <v>2.3476780954100107</v>
      </c>
      <c r="CI190" s="13">
        <f t="shared" si="81"/>
        <v>0.10524988955649128</v>
      </c>
      <c r="CJ190" s="13">
        <f t="shared" si="81"/>
        <v>4.0164407685631565</v>
      </c>
      <c r="CK190" s="13">
        <f t="shared" si="81"/>
        <v>-2.8901304529720617</v>
      </c>
      <c r="CL190" s="13">
        <f t="shared" si="81"/>
        <v>0.32703618486287223</v>
      </c>
      <c r="CM190" s="13">
        <f t="shared" si="81"/>
        <v>-10.241496762701274</v>
      </c>
      <c r="CN190" s="13">
        <f t="shared" si="81"/>
        <v>-3.8911422338265056</v>
      </c>
      <c r="CO190" s="13">
        <f t="shared" si="81"/>
        <v>-3.8911422338265056</v>
      </c>
      <c r="CP190" s="13"/>
      <c r="CQ190" s="13">
        <f t="shared" si="81"/>
        <v>9.2457336289770264</v>
      </c>
      <c r="CR190" s="13">
        <f t="shared" si="81"/>
        <v>9.2457336289770264</v>
      </c>
      <c r="CS190" s="13"/>
      <c r="CT190" s="13"/>
      <c r="CU190" s="13">
        <f t="shared" si="81"/>
        <v>4.6170799155015763</v>
      </c>
      <c r="CV190" s="13">
        <f t="shared" si="81"/>
        <v>1.2714717853217872</v>
      </c>
      <c r="CW190" s="13">
        <f t="shared" si="81"/>
        <v>5.10879891593774</v>
      </c>
      <c r="CX190" s="13"/>
      <c r="CY190" s="13">
        <f t="shared" si="81"/>
        <v>4.2252319424207485E-2</v>
      </c>
      <c r="CZ190" s="13">
        <f t="shared" si="81"/>
        <v>6.7206986487250653</v>
      </c>
      <c r="DA190" s="13">
        <f t="shared" si="81"/>
        <v>-2.3248101961676926</v>
      </c>
      <c r="DB190" s="13">
        <f t="shared" si="81"/>
        <v>-1.3398157176573777</v>
      </c>
      <c r="DC190" s="13">
        <f t="shared" si="81"/>
        <v>2.4577772026140199</v>
      </c>
      <c r="DD190" s="13">
        <f t="shared" si="81"/>
        <v>1.7982931506945965</v>
      </c>
      <c r="DE190" s="13">
        <f t="shared" si="81"/>
        <v>-3.3139434039565541</v>
      </c>
      <c r="DF190" s="13">
        <f t="shared" si="81"/>
        <v>2.2219900130200587</v>
      </c>
    </row>
    <row r="191" spans="1:110" ht="12.75" customHeight="1" x14ac:dyDescent="0.2">
      <c r="A191" s="474" t="s">
        <v>23</v>
      </c>
      <c r="B191" s="13">
        <f t="shared" si="78"/>
        <v>-0.15940923249404548</v>
      </c>
      <c r="C191" s="13">
        <f t="shared" si="78"/>
        <v>0.47844060504618202</v>
      </c>
      <c r="D191" s="13">
        <f t="shared" si="78"/>
        <v>-1.1072717822613654</v>
      </c>
      <c r="E191" s="13">
        <f t="shared" si="78"/>
        <v>3.6357959304947229</v>
      </c>
      <c r="F191" s="13">
        <f t="shared" si="78"/>
        <v>0.2115603108877151</v>
      </c>
      <c r="G191" s="13">
        <f t="shared" si="78"/>
        <v>-1.5251272661277127</v>
      </c>
      <c r="H191" s="13">
        <f t="shared" si="78"/>
        <v>-3.4045195614962553</v>
      </c>
      <c r="I191" s="13">
        <f t="shared" si="78"/>
        <v>0.74249368246042113</v>
      </c>
      <c r="J191" s="13">
        <f t="shared" si="78"/>
        <v>0.53159049705593375</v>
      </c>
      <c r="K191" s="13">
        <f t="shared" si="78"/>
        <v>-0.23844825983206919</v>
      </c>
      <c r="L191" s="13">
        <f t="shared" si="78"/>
        <v>-4.2742457541530943</v>
      </c>
      <c r="M191" s="13">
        <f t="shared" si="78"/>
        <v>-1.8955935016602643</v>
      </c>
      <c r="N191" s="13">
        <f t="shared" si="78"/>
        <v>-6.2039629139836183</v>
      </c>
      <c r="O191" s="13">
        <f t="shared" si="78"/>
        <v>-0.66153659537632192</v>
      </c>
      <c r="P191" s="13">
        <f t="shared" si="78"/>
        <v>-2.970669950035365E-2</v>
      </c>
      <c r="Q191" s="13">
        <f t="shared" si="78"/>
        <v>-2.0353195631795273</v>
      </c>
      <c r="R191" s="13">
        <f t="shared" si="78"/>
        <v>-0.67680104099060445</v>
      </c>
      <c r="S191" s="13">
        <f t="shared" si="78"/>
        <v>-0.85400813590084113</v>
      </c>
      <c r="T191" s="13">
        <f t="shared" si="78"/>
        <v>-0.36561882364918308</v>
      </c>
      <c r="U191" s="13">
        <f t="shared" si="78"/>
        <v>3.82633454771375</v>
      </c>
      <c r="V191" s="13">
        <f t="shared" si="78"/>
        <v>5.9051192139714548</v>
      </c>
      <c r="W191" s="13">
        <f t="shared" si="78"/>
        <v>3.7855111997382451</v>
      </c>
      <c r="X191" s="13">
        <f t="shared" si="78"/>
        <v>-0.50478813779076814</v>
      </c>
      <c r="Y191" s="13">
        <f t="shared" si="78"/>
        <v>1.6388431485367505</v>
      </c>
      <c r="Z191" s="13">
        <f t="shared" si="78"/>
        <v>4.3403282811641519</v>
      </c>
      <c r="AA191" s="13">
        <f t="shared" si="78"/>
        <v>0.37849905936415684</v>
      </c>
      <c r="AB191" s="13">
        <f t="shared" si="78"/>
        <v>-8.2859892677469293</v>
      </c>
      <c r="AC191" s="13">
        <f t="shared" si="78"/>
        <v>-0.25756723248074875</v>
      </c>
      <c r="AD191" s="13">
        <f t="shared" si="78"/>
        <v>2.9802201339615308</v>
      </c>
      <c r="AE191" s="13">
        <f t="shared" si="78"/>
        <v>-3.6169994505751424</v>
      </c>
      <c r="AF191" s="13">
        <f t="shared" si="78"/>
        <v>3.883802044481377</v>
      </c>
      <c r="AG191" s="13">
        <f t="shared" si="78"/>
        <v>-2.0607237206531348</v>
      </c>
      <c r="AH191" s="13">
        <f t="shared" si="78"/>
        <v>1.7136381959452329</v>
      </c>
      <c r="AI191" s="13">
        <f t="shared" si="78"/>
        <v>-4.196650447722206</v>
      </c>
      <c r="AJ191" s="13">
        <f t="shared" si="78"/>
        <v>3.194467250992572</v>
      </c>
      <c r="AL191" s="474" t="s">
        <v>23</v>
      </c>
      <c r="AM191" s="13">
        <f t="shared" si="79"/>
        <v>0.42720663381519142</v>
      </c>
      <c r="AN191" s="13">
        <f t="shared" ref="AN191:AO199" si="82">(AN120/AN119-1)*100</f>
        <v>-0.18941709279297614</v>
      </c>
      <c r="AO191" s="13">
        <f t="shared" si="82"/>
        <v>1.3434537235160304</v>
      </c>
      <c r="AP191" s="13"/>
      <c r="AQ191" s="13">
        <f t="shared" ref="AQ191:AR199" si="83">(AQ120/AQ119-1)*100</f>
        <v>-0.90653167211810493</v>
      </c>
      <c r="AR191" s="13">
        <f t="shared" si="83"/>
        <v>-3.3147221975284302</v>
      </c>
      <c r="AS191" s="13"/>
      <c r="AT191" s="13"/>
      <c r="AU191" s="13"/>
      <c r="AV191" s="13">
        <f t="shared" ref="AV191:AZ196" si="84">(AV120/AV119-1)*100</f>
        <v>-0.23844825983208029</v>
      </c>
      <c r="AW191" s="13">
        <f t="shared" si="84"/>
        <v>-13.743198594565831</v>
      </c>
      <c r="AX191" s="13">
        <f t="shared" si="84"/>
        <v>1.7164653528289886</v>
      </c>
      <c r="AY191" s="13">
        <f t="shared" si="84"/>
        <v>-29.592122451734326</v>
      </c>
      <c r="AZ191" s="13">
        <f t="shared" si="84"/>
        <v>0.17254967127331433</v>
      </c>
      <c r="BA191" s="13"/>
      <c r="BB191" s="13">
        <f t="shared" ref="BB191:BF196" si="85">(BB120/BB119-1)*100</f>
        <v>0.17254967127331433</v>
      </c>
      <c r="BC191" s="13">
        <f t="shared" si="85"/>
        <v>-0.25649523209674285</v>
      </c>
      <c r="BD191" s="13">
        <f t="shared" si="85"/>
        <v>-0.10675562535579219</v>
      </c>
      <c r="BE191" s="13">
        <f t="shared" si="85"/>
        <v>-0.36561882364918308</v>
      </c>
      <c r="BF191" s="13">
        <f t="shared" si="85"/>
        <v>2.4899312512085103</v>
      </c>
      <c r="BG191" s="13"/>
      <c r="BH191" s="13">
        <f t="shared" ref="BH191:BO199" si="86">(BH120/BH119-1)*100</f>
        <v>3.7855111997382451</v>
      </c>
      <c r="BI191" s="13">
        <f t="shared" si="86"/>
        <v>-0.50478813779076814</v>
      </c>
      <c r="BJ191" s="13">
        <f t="shared" si="86"/>
        <v>-0.36089012483576655</v>
      </c>
      <c r="BK191" s="13">
        <f t="shared" si="86"/>
        <v>4.2597599466127845</v>
      </c>
      <c r="BL191" s="13">
        <f t="shared" si="86"/>
        <v>-1.3967806904424562</v>
      </c>
      <c r="BM191" s="13">
        <f t="shared" si="86"/>
        <v>-8.2859892677469293</v>
      </c>
      <c r="BN191" s="13">
        <f t="shared" si="86"/>
        <v>0</v>
      </c>
      <c r="BO191" s="13">
        <f t="shared" si="86"/>
        <v>2.9606276216953553E-2</v>
      </c>
      <c r="BP191" s="13"/>
      <c r="BQ191" s="13"/>
      <c r="BR191" s="13"/>
      <c r="BS191" s="13"/>
      <c r="BT191" s="13"/>
      <c r="BU191" s="13"/>
      <c r="BW191" s="474" t="s">
        <v>23</v>
      </c>
      <c r="BX191" s="13">
        <f t="shared" ref="BX191:DF199" si="87">(BX120/BX119-1)*100</f>
        <v>-0.38795348627260751</v>
      </c>
      <c r="BY191" s="13">
        <f t="shared" si="87"/>
        <v>0.61335576096512856</v>
      </c>
      <c r="BZ191" s="13">
        <f t="shared" si="87"/>
        <v>-2.4751677603552236</v>
      </c>
      <c r="CA191" s="13">
        <f t="shared" si="87"/>
        <v>3.6357959304947229</v>
      </c>
      <c r="CB191" s="13">
        <f t="shared" si="87"/>
        <v>0.76145435055550159</v>
      </c>
      <c r="CC191" s="13">
        <f t="shared" si="87"/>
        <v>-0.35217801919472658</v>
      </c>
      <c r="CD191" s="13">
        <f t="shared" si="87"/>
        <v>-3.4045195614962553</v>
      </c>
      <c r="CE191" s="13">
        <f t="shared" si="87"/>
        <v>0.74249368246042113</v>
      </c>
      <c r="CF191" s="13">
        <f t="shared" si="87"/>
        <v>0.53159049705593375</v>
      </c>
      <c r="CG191" s="13"/>
      <c r="CH191" s="13">
        <f t="shared" si="87"/>
        <v>-3.4484615414563158</v>
      </c>
      <c r="CI191" s="13">
        <f t="shared" si="87"/>
        <v>-2.376070164152333</v>
      </c>
      <c r="CJ191" s="13">
        <f t="shared" si="87"/>
        <v>-4.1884071010973241</v>
      </c>
      <c r="CK191" s="13">
        <f t="shared" si="87"/>
        <v>-0.69602525129320858</v>
      </c>
      <c r="CL191" s="13">
        <f t="shared" si="87"/>
        <v>-2.970669950035365E-2</v>
      </c>
      <c r="CM191" s="13">
        <f t="shared" si="87"/>
        <v>-2.3684308716933944</v>
      </c>
      <c r="CN191" s="13">
        <f t="shared" si="87"/>
        <v>-1.3519461354833728</v>
      </c>
      <c r="CO191" s="13">
        <f t="shared" si="87"/>
        <v>-1.3519461354833728</v>
      </c>
      <c r="CP191" s="13"/>
      <c r="CQ191" s="13">
        <f t="shared" si="87"/>
        <v>5.9051192139714548</v>
      </c>
      <c r="CR191" s="13">
        <f t="shared" si="87"/>
        <v>5.9051192139714548</v>
      </c>
      <c r="CS191" s="13"/>
      <c r="CT191" s="13"/>
      <c r="CU191" s="13">
        <f t="shared" si="87"/>
        <v>4.7641414926991477</v>
      </c>
      <c r="CV191" s="13">
        <f t="shared" si="87"/>
        <v>3.8996773843547938</v>
      </c>
      <c r="CW191" s="13">
        <f t="shared" si="87"/>
        <v>11.932868847034484</v>
      </c>
      <c r="CX191" s="13"/>
      <c r="CY191" s="13">
        <f t="shared" si="87"/>
        <v>-0.83798288040636271</v>
      </c>
      <c r="CZ191" s="13">
        <f t="shared" si="87"/>
        <v>5.6513162336180089</v>
      </c>
      <c r="DA191" s="13">
        <f t="shared" si="87"/>
        <v>-3.6169994505751535</v>
      </c>
      <c r="DB191" s="13">
        <f t="shared" si="87"/>
        <v>3.883802044481377</v>
      </c>
      <c r="DC191" s="13">
        <f t="shared" si="87"/>
        <v>-2.0607237206531348</v>
      </c>
      <c r="DD191" s="13">
        <f t="shared" si="87"/>
        <v>1.7136381959452329</v>
      </c>
      <c r="DE191" s="13">
        <f t="shared" si="87"/>
        <v>-4.196650447722206</v>
      </c>
      <c r="DF191" s="13">
        <f t="shared" si="87"/>
        <v>3.194467250992572</v>
      </c>
    </row>
    <row r="192" spans="1:110" s="141" customFormat="1" ht="12.75" customHeight="1" x14ac:dyDescent="0.2">
      <c r="A192" s="474" t="s">
        <v>24</v>
      </c>
      <c r="B192" s="478">
        <f t="shared" si="78"/>
        <v>-0.24459444524074225</v>
      </c>
      <c r="C192" s="478">
        <f t="shared" si="78"/>
        <v>-1.0867225401988034</v>
      </c>
      <c r="D192" s="478">
        <f t="shared" si="78"/>
        <v>-2.2411109053757317</v>
      </c>
      <c r="E192" s="478">
        <f t="shared" si="78"/>
        <v>-0.66838573935728007</v>
      </c>
      <c r="F192" s="478">
        <f t="shared" si="78"/>
        <v>-3.8283996917545804</v>
      </c>
      <c r="G192" s="478">
        <f t="shared" si="78"/>
        <v>1.4607567763243567</v>
      </c>
      <c r="H192" s="478">
        <f t="shared" si="78"/>
        <v>0.84270915415500802</v>
      </c>
      <c r="I192" s="478">
        <f t="shared" si="78"/>
        <v>-0.16767696932256104</v>
      </c>
      <c r="J192" s="478">
        <f t="shared" si="78"/>
        <v>2.1086910090903688</v>
      </c>
      <c r="K192" s="478">
        <f t="shared" si="78"/>
        <v>-3.956764578355465</v>
      </c>
      <c r="L192" s="478">
        <f t="shared" si="78"/>
        <v>-0.5847067908439918</v>
      </c>
      <c r="M192" s="478">
        <f t="shared" si="78"/>
        <v>0.46241912254476603</v>
      </c>
      <c r="N192" s="478">
        <f t="shared" si="78"/>
        <v>-1.5238968380496654</v>
      </c>
      <c r="O192" s="478">
        <f t="shared" si="78"/>
        <v>-0.29674551339298194</v>
      </c>
      <c r="P192" s="478">
        <f t="shared" si="78"/>
        <v>-6.7374954309695756E-2</v>
      </c>
      <c r="Q192" s="478">
        <f t="shared" si="78"/>
        <v>-0.80737729600571795</v>
      </c>
      <c r="R192" s="478">
        <f t="shared" si="78"/>
        <v>-1.6134689572089966</v>
      </c>
      <c r="S192" s="478">
        <f t="shared" si="78"/>
        <v>-1.6705437593602324</v>
      </c>
      <c r="T192" s="478">
        <f t="shared" si="78"/>
        <v>-1.4918135076381622</v>
      </c>
      <c r="U192" s="478">
        <f t="shared" si="78"/>
        <v>2.7003152211882986</v>
      </c>
      <c r="V192" s="478">
        <f t="shared" si="78"/>
        <v>1.6197802569997588</v>
      </c>
      <c r="W192" s="478">
        <f t="shared" si="78"/>
        <v>2.0557923327704231</v>
      </c>
      <c r="X192" s="478">
        <f t="shared" si="78"/>
        <v>0.50734917624966069</v>
      </c>
      <c r="Y192" s="478">
        <f t="shared" si="78"/>
        <v>0.48751208345667596</v>
      </c>
      <c r="Z192" s="478">
        <f t="shared" si="78"/>
        <v>1.1391440773046879</v>
      </c>
      <c r="AA192" s="478">
        <f t="shared" si="78"/>
        <v>0.24657151404268163</v>
      </c>
      <c r="AB192" s="478">
        <f t="shared" si="78"/>
        <v>0.13969065392578361</v>
      </c>
      <c r="AC192" s="478">
        <f t="shared" si="78"/>
        <v>-0.18869411982480599</v>
      </c>
      <c r="AD192" s="478">
        <f t="shared" si="78"/>
        <v>0.40063579040303665</v>
      </c>
      <c r="AE192" s="478">
        <f t="shared" si="78"/>
        <v>0.22339796633228381</v>
      </c>
      <c r="AF192" s="478">
        <f t="shared" si="78"/>
        <v>2.1158248999430196</v>
      </c>
      <c r="AG192" s="478">
        <f t="shared" si="78"/>
        <v>-1.1484380533622662</v>
      </c>
      <c r="AH192" s="478">
        <f t="shared" si="78"/>
        <v>0.82063305292230382</v>
      </c>
      <c r="AI192" s="478">
        <f t="shared" si="78"/>
        <v>8.1971153525458806</v>
      </c>
      <c r="AJ192" s="478">
        <f t="shared" si="78"/>
        <v>-11.567140666114174</v>
      </c>
      <c r="AL192" s="474" t="s">
        <v>24</v>
      </c>
      <c r="AM192" s="478">
        <f t="shared" si="79"/>
        <v>6.24846792471212E-2</v>
      </c>
      <c r="AN192" s="478">
        <f t="shared" si="82"/>
        <v>-2.1260991146923591</v>
      </c>
      <c r="AO192" s="478">
        <f t="shared" si="82"/>
        <v>-0.98429150952431543</v>
      </c>
      <c r="AP192" s="478"/>
      <c r="AQ192" s="478">
        <f t="shared" si="83"/>
        <v>-3.4015801105814369</v>
      </c>
      <c r="AR192" s="478">
        <f t="shared" si="83"/>
        <v>2.2909692316792629</v>
      </c>
      <c r="AS192" s="478"/>
      <c r="AT192" s="478"/>
      <c r="AU192" s="478"/>
      <c r="AV192" s="478">
        <f t="shared" si="84"/>
        <v>-3.9567645783554428</v>
      </c>
      <c r="AW192" s="478">
        <f t="shared" si="84"/>
        <v>6.9628547391554552</v>
      </c>
      <c r="AX192" s="478">
        <f t="shared" si="84"/>
        <v>0</v>
      </c>
      <c r="AY192" s="478">
        <f t="shared" si="84"/>
        <v>42.430118977452636</v>
      </c>
      <c r="AZ192" s="478">
        <f t="shared" si="84"/>
        <v>0.5167573507099732</v>
      </c>
      <c r="BA192" s="478"/>
      <c r="BB192" s="478">
        <f t="shared" si="85"/>
        <v>0.5167573507099732</v>
      </c>
      <c r="BC192" s="478">
        <f t="shared" si="85"/>
        <v>-3.2050412281027785</v>
      </c>
      <c r="BD192" s="478">
        <f t="shared" si="85"/>
        <v>-5.712944041920764</v>
      </c>
      <c r="BE192" s="478">
        <f t="shared" si="85"/>
        <v>-1.4918135076381733</v>
      </c>
      <c r="BF192" s="478">
        <f t="shared" si="85"/>
        <v>2.7801778598305349</v>
      </c>
      <c r="BG192" s="478"/>
      <c r="BH192" s="478">
        <f t="shared" si="86"/>
        <v>2.0557923327704231</v>
      </c>
      <c r="BI192" s="478">
        <f t="shared" si="86"/>
        <v>0.50734917624966069</v>
      </c>
      <c r="BJ192" s="478">
        <f t="shared" si="86"/>
        <v>0.17104352332155681</v>
      </c>
      <c r="BK192" s="478">
        <f t="shared" si="86"/>
        <v>2.8795536253148457</v>
      </c>
      <c r="BL192" s="478">
        <f t="shared" si="86"/>
        <v>0.5916590879755379</v>
      </c>
      <c r="BM192" s="478">
        <f t="shared" si="86"/>
        <v>0.13969065392578361</v>
      </c>
      <c r="BN192" s="478">
        <f t="shared" si="86"/>
        <v>0</v>
      </c>
      <c r="BO192" s="478">
        <f t="shared" si="86"/>
        <v>-0.91728543101100568</v>
      </c>
      <c r="BP192" s="478"/>
      <c r="BQ192" s="478"/>
      <c r="BR192" s="478"/>
      <c r="BS192" s="478"/>
      <c r="BT192" s="478"/>
      <c r="BU192" s="478"/>
      <c r="BW192" s="474" t="s">
        <v>24</v>
      </c>
      <c r="BX192" s="478">
        <f t="shared" si="87"/>
        <v>-0.36351263107154974</v>
      </c>
      <c r="BY192" s="478">
        <f t="shared" si="87"/>
        <v>-0.83065293462079026</v>
      </c>
      <c r="BZ192" s="478">
        <f t="shared" si="87"/>
        <v>-3.0121965719001165</v>
      </c>
      <c r="CA192" s="478">
        <f t="shared" si="87"/>
        <v>-0.66838573935728007</v>
      </c>
      <c r="CB192" s="478">
        <f t="shared" si="87"/>
        <v>-4.0800650980117759</v>
      </c>
      <c r="CC192" s="478">
        <f t="shared" si="87"/>
        <v>0.84084301827529462</v>
      </c>
      <c r="CD192" s="478">
        <f t="shared" si="87"/>
        <v>0.84270915415500802</v>
      </c>
      <c r="CE192" s="478">
        <f t="shared" si="87"/>
        <v>-0.16767696932256104</v>
      </c>
      <c r="CF192" s="478">
        <f t="shared" si="87"/>
        <v>2.1086910090903688</v>
      </c>
      <c r="CG192" s="478"/>
      <c r="CH192" s="478">
        <f t="shared" si="87"/>
        <v>-1.4556285935687141</v>
      </c>
      <c r="CI192" s="478">
        <f t="shared" si="87"/>
        <v>0.52652407674107504</v>
      </c>
      <c r="CJ192" s="478">
        <f t="shared" si="87"/>
        <v>-2.9716618676425832</v>
      </c>
      <c r="CK192" s="478">
        <f t="shared" si="87"/>
        <v>-0.33060540527886095</v>
      </c>
      <c r="CL192" s="478">
        <f t="shared" si="87"/>
        <v>-6.7374954309673551E-2</v>
      </c>
      <c r="CM192" s="478">
        <f t="shared" si="87"/>
        <v>-1.0149804699192355</v>
      </c>
      <c r="CN192" s="478">
        <f t="shared" si="87"/>
        <v>0.62517586388188828</v>
      </c>
      <c r="CO192" s="478">
        <f t="shared" si="87"/>
        <v>0.62517586388188828</v>
      </c>
      <c r="CP192" s="478"/>
      <c r="CQ192" s="478">
        <f t="shared" si="87"/>
        <v>1.6197802569997588</v>
      </c>
      <c r="CR192" s="478">
        <f t="shared" si="87"/>
        <v>1.6197802569997588</v>
      </c>
      <c r="CS192" s="478"/>
      <c r="CT192" s="478"/>
      <c r="CU192" s="478">
        <f t="shared" si="87"/>
        <v>0.96143022719241689</v>
      </c>
      <c r="CV192" s="478">
        <f t="shared" si="87"/>
        <v>-0.92598217875510258</v>
      </c>
      <c r="CW192" s="478">
        <f t="shared" si="87"/>
        <v>-1.8735081457016189</v>
      </c>
      <c r="CX192" s="478"/>
      <c r="CY192" s="478">
        <f t="shared" si="87"/>
        <v>-0.4088135312544372</v>
      </c>
      <c r="CZ192" s="478">
        <f t="shared" si="87"/>
        <v>1.9482648906918199</v>
      </c>
      <c r="DA192" s="478">
        <f t="shared" si="87"/>
        <v>0.22339796633230602</v>
      </c>
      <c r="DB192" s="478">
        <f t="shared" si="87"/>
        <v>2.1158248999430196</v>
      </c>
      <c r="DC192" s="478">
        <f t="shared" si="87"/>
        <v>-1.1484380533622662</v>
      </c>
      <c r="DD192" s="478">
        <f t="shared" si="87"/>
        <v>0.82063305292228161</v>
      </c>
      <c r="DE192" s="478">
        <f t="shared" si="87"/>
        <v>8.1971153525458575</v>
      </c>
      <c r="DF192" s="478">
        <f t="shared" si="87"/>
        <v>-11.567140666114174</v>
      </c>
    </row>
    <row r="193" spans="1:110" s="141" customFormat="1" ht="12.75" customHeight="1" x14ac:dyDescent="0.2">
      <c r="A193" s="474" t="s">
        <v>25</v>
      </c>
      <c r="B193" s="478">
        <f t="shared" si="78"/>
        <v>1.7454863255321751</v>
      </c>
      <c r="C193" s="478">
        <f t="shared" si="78"/>
        <v>3.5540258571202576</v>
      </c>
      <c r="D193" s="478">
        <f t="shared" si="78"/>
        <v>11.176022914551753</v>
      </c>
      <c r="E193" s="478">
        <f t="shared" si="78"/>
        <v>4.7377337111140116</v>
      </c>
      <c r="F193" s="478">
        <f t="shared" si="78"/>
        <v>-1.2699748406253986</v>
      </c>
      <c r="G193" s="478">
        <f t="shared" si="78"/>
        <v>1.7354034169988708</v>
      </c>
      <c r="H193" s="478">
        <f t="shared" si="78"/>
        <v>1.9382311712337952</v>
      </c>
      <c r="I193" s="478">
        <f t="shared" si="78"/>
        <v>1.2589699741793581</v>
      </c>
      <c r="J193" s="478">
        <f t="shared" si="78"/>
        <v>0.55597607230244428</v>
      </c>
      <c r="K193" s="478">
        <f t="shared" si="78"/>
        <v>0.37029556475021153</v>
      </c>
      <c r="L193" s="478">
        <f t="shared" si="78"/>
        <v>-4.4230218862635233</v>
      </c>
      <c r="M193" s="478">
        <f t="shared" si="78"/>
        <v>-1.1694846468561004</v>
      </c>
      <c r="N193" s="478">
        <f t="shared" si="78"/>
        <v>-6.9288567196127637</v>
      </c>
      <c r="O193" s="478">
        <f t="shared" si="78"/>
        <v>7.3534671361619175E-3</v>
      </c>
      <c r="P193" s="478">
        <f t="shared" si="78"/>
        <v>0.78136659817038545</v>
      </c>
      <c r="Q193" s="478">
        <f t="shared" si="78"/>
        <v>-1.7427319075863035</v>
      </c>
      <c r="R193" s="478">
        <f t="shared" si="78"/>
        <v>-0.69944112826935134</v>
      </c>
      <c r="S193" s="478">
        <f t="shared" si="78"/>
        <v>-0.85314459179948177</v>
      </c>
      <c r="T193" s="478">
        <f t="shared" si="78"/>
        <v>-0.37860140379138985</v>
      </c>
      <c r="U193" s="478">
        <f t="shared" si="78"/>
        <v>6.3700616444778646</v>
      </c>
      <c r="V193" s="478">
        <f t="shared" si="78"/>
        <v>2.5587095935435178</v>
      </c>
      <c r="W193" s="478">
        <f t="shared" si="78"/>
        <v>7.4782741381847595</v>
      </c>
      <c r="X193" s="478">
        <f t="shared" si="78"/>
        <v>0</v>
      </c>
      <c r="Y193" s="478">
        <f t="shared" si="78"/>
        <v>2.4696741933173394</v>
      </c>
      <c r="Z193" s="478">
        <f t="shared" si="78"/>
        <v>4.350009215172701E-2</v>
      </c>
      <c r="AA193" s="478">
        <f t="shared" si="78"/>
        <v>-0.44286924210124035</v>
      </c>
      <c r="AB193" s="478">
        <f t="shared" si="78"/>
        <v>0.55798316537063464</v>
      </c>
      <c r="AC193" s="478">
        <f t="shared" si="78"/>
        <v>-1.2109142339215118</v>
      </c>
      <c r="AD193" s="478">
        <f t="shared" si="78"/>
        <v>4.7577168750510213</v>
      </c>
      <c r="AE193" s="478">
        <f t="shared" si="78"/>
        <v>-3.2109776293033687</v>
      </c>
      <c r="AF193" s="478">
        <f t="shared" si="78"/>
        <v>-4.330621625253972</v>
      </c>
      <c r="AG193" s="478">
        <f t="shared" si="78"/>
        <v>-1.9551727153900966</v>
      </c>
      <c r="AH193" s="478">
        <f t="shared" si="78"/>
        <v>-2.6448495646343884</v>
      </c>
      <c r="AI193" s="478">
        <f t="shared" si="78"/>
        <v>-1.8876819730167083</v>
      </c>
      <c r="AJ193" s="478">
        <f t="shared" si="78"/>
        <v>-0.93885207831426731</v>
      </c>
      <c r="AL193" s="474" t="s">
        <v>25</v>
      </c>
      <c r="AM193" s="478">
        <f t="shared" si="79"/>
        <v>3.0241183318059139</v>
      </c>
      <c r="AN193" s="478">
        <f t="shared" si="82"/>
        <v>0.59643869126797533</v>
      </c>
      <c r="AO193" s="478">
        <f t="shared" si="82"/>
        <v>1.331666909398721</v>
      </c>
      <c r="AP193" s="478"/>
      <c r="AQ193" s="478">
        <f t="shared" si="83"/>
        <v>-0.82288092439621874</v>
      </c>
      <c r="AR193" s="478">
        <f t="shared" si="83"/>
        <v>2.9790885493151675</v>
      </c>
      <c r="AS193" s="478"/>
      <c r="AT193" s="478"/>
      <c r="AU193" s="478"/>
      <c r="AV193" s="478">
        <f t="shared" si="84"/>
        <v>0.37029556475021153</v>
      </c>
      <c r="AW193" s="478">
        <f t="shared" si="84"/>
        <v>-0.96207511473367369</v>
      </c>
      <c r="AX193" s="478">
        <f t="shared" si="84"/>
        <v>0</v>
      </c>
      <c r="AY193" s="478">
        <f t="shared" si="84"/>
        <v>-1.122597918784829</v>
      </c>
      <c r="AZ193" s="478">
        <f t="shared" si="84"/>
        <v>1.6290230326516664</v>
      </c>
      <c r="BA193" s="478"/>
      <c r="BB193" s="478">
        <f t="shared" si="85"/>
        <v>1.6290230326516664</v>
      </c>
      <c r="BC193" s="478">
        <f t="shared" si="85"/>
        <v>-1.5298565486162263</v>
      </c>
      <c r="BD193" s="478">
        <f t="shared" si="85"/>
        <v>-3.2625905999258298</v>
      </c>
      <c r="BE193" s="478">
        <f t="shared" si="85"/>
        <v>-0.37860140379138985</v>
      </c>
      <c r="BF193" s="478">
        <f t="shared" si="85"/>
        <v>6.9137763969779442</v>
      </c>
      <c r="BG193" s="478"/>
      <c r="BH193" s="478">
        <f t="shared" si="86"/>
        <v>7.4782741381847595</v>
      </c>
      <c r="BI193" s="478">
        <f t="shared" si="86"/>
        <v>0</v>
      </c>
      <c r="BJ193" s="478">
        <f t="shared" si="86"/>
        <v>2.4882732460319579</v>
      </c>
      <c r="BK193" s="478">
        <f t="shared" si="86"/>
        <v>1.0559607113969083</v>
      </c>
      <c r="BL193" s="478">
        <f t="shared" si="86"/>
        <v>-1.394633966511627E-3</v>
      </c>
      <c r="BM193" s="478">
        <f t="shared" si="86"/>
        <v>0.55798316537065684</v>
      </c>
      <c r="BN193" s="478">
        <f t="shared" si="86"/>
        <v>0</v>
      </c>
      <c r="BO193" s="478">
        <f t="shared" si="86"/>
        <v>3.9478248222323709</v>
      </c>
      <c r="BP193" s="478"/>
      <c r="BQ193" s="478"/>
      <c r="BR193" s="478"/>
      <c r="BS193" s="478"/>
      <c r="BT193" s="478"/>
      <c r="BU193" s="478"/>
      <c r="BW193" s="474" t="s">
        <v>25</v>
      </c>
      <c r="BX193" s="478">
        <f t="shared" si="87"/>
        <v>1.2446583893299445</v>
      </c>
      <c r="BY193" s="478">
        <f t="shared" si="87"/>
        <v>4.3383021668990107</v>
      </c>
      <c r="BZ193" s="478">
        <f t="shared" si="87"/>
        <v>16.729265259340732</v>
      </c>
      <c r="CA193" s="478">
        <f t="shared" si="87"/>
        <v>4.7377337111139894</v>
      </c>
      <c r="CB193" s="478">
        <f t="shared" si="87"/>
        <v>-1.8082177210444805</v>
      </c>
      <c r="CC193" s="478">
        <f t="shared" si="87"/>
        <v>0.94255387797326229</v>
      </c>
      <c r="CD193" s="478">
        <f t="shared" si="87"/>
        <v>1.9382311712337952</v>
      </c>
      <c r="CE193" s="478">
        <f t="shared" si="87"/>
        <v>1.2589699741793581</v>
      </c>
      <c r="CF193" s="478">
        <f t="shared" si="87"/>
        <v>0.55597607230246648</v>
      </c>
      <c r="CG193" s="478"/>
      <c r="CH193" s="478">
        <f t="shared" si="87"/>
        <v>-4.8875676809477131</v>
      </c>
      <c r="CI193" s="478">
        <f t="shared" si="87"/>
        <v>-1.3301723561432999</v>
      </c>
      <c r="CJ193" s="478">
        <f t="shared" si="87"/>
        <v>-7.6291568383908714</v>
      </c>
      <c r="CK193" s="478">
        <f t="shared" si="87"/>
        <v>-6.5190067833920118E-2</v>
      </c>
      <c r="CL193" s="478">
        <f t="shared" si="87"/>
        <v>0.78136659817036325</v>
      </c>
      <c r="CM193" s="478">
        <f t="shared" si="87"/>
        <v>-2.2504868638192232</v>
      </c>
      <c r="CN193" s="478">
        <f t="shared" si="87"/>
        <v>0.45331364895364601</v>
      </c>
      <c r="CO193" s="478">
        <f t="shared" si="87"/>
        <v>0.45331364895364601</v>
      </c>
      <c r="CP193" s="478"/>
      <c r="CQ193" s="478">
        <f t="shared" si="87"/>
        <v>2.5587095935434956</v>
      </c>
      <c r="CR193" s="478">
        <f t="shared" si="87"/>
        <v>2.5587095935434956</v>
      </c>
      <c r="CS193" s="478"/>
      <c r="CT193" s="478"/>
      <c r="CU193" s="478">
        <f t="shared" si="87"/>
        <v>2.2720614830222363</v>
      </c>
      <c r="CV193" s="478">
        <f t="shared" si="87"/>
        <v>-0.97614380609957196</v>
      </c>
      <c r="CW193" s="478">
        <f t="shared" si="87"/>
        <v>-2.3641583439158897</v>
      </c>
      <c r="CX193" s="478"/>
      <c r="CY193" s="478">
        <f t="shared" si="87"/>
        <v>-2.3771130414888431</v>
      </c>
      <c r="CZ193" s="478">
        <f t="shared" si="87"/>
        <v>5.0413030244563783</v>
      </c>
      <c r="DA193" s="478">
        <f t="shared" si="87"/>
        <v>-3.2109776293033798</v>
      </c>
      <c r="DB193" s="478">
        <f t="shared" si="87"/>
        <v>-4.3306216252539613</v>
      </c>
      <c r="DC193" s="478">
        <f t="shared" si="87"/>
        <v>-1.9551727153900744</v>
      </c>
      <c r="DD193" s="478">
        <f t="shared" si="87"/>
        <v>-2.6448495646343884</v>
      </c>
      <c r="DE193" s="478">
        <f t="shared" si="87"/>
        <v>-1.8876819730166972</v>
      </c>
      <c r="DF193" s="478">
        <f t="shared" si="87"/>
        <v>-0.93885207831427842</v>
      </c>
    </row>
    <row r="194" spans="1:110" s="141" customFormat="1" ht="12.75" customHeight="1" x14ac:dyDescent="0.2">
      <c r="A194" s="474" t="s">
        <v>26</v>
      </c>
      <c r="B194" s="478">
        <f t="shared" si="78"/>
        <v>4.0865056902341657</v>
      </c>
      <c r="C194" s="478">
        <f t="shared" si="78"/>
        <v>3.4325057967297123</v>
      </c>
      <c r="D194" s="478">
        <f t="shared" si="78"/>
        <v>4.7018379657478793</v>
      </c>
      <c r="E194" s="478">
        <f t="shared" si="78"/>
        <v>7.4063596772363072</v>
      </c>
      <c r="F194" s="478">
        <f t="shared" si="78"/>
        <v>2.1333297273250063</v>
      </c>
      <c r="G194" s="478">
        <f t="shared" si="78"/>
        <v>-0.57084615290963203</v>
      </c>
      <c r="H194" s="478">
        <f t="shared" si="78"/>
        <v>3.9406712205404926</v>
      </c>
      <c r="I194" s="478">
        <f t="shared" si="78"/>
        <v>-0.15641222077545924</v>
      </c>
      <c r="J194" s="478">
        <f t="shared" si="78"/>
        <v>0.6536410127621517</v>
      </c>
      <c r="K194" s="478">
        <f t="shared" si="78"/>
        <v>-0.8446826639032623</v>
      </c>
      <c r="L194" s="478">
        <f t="shared" si="78"/>
        <v>2.0370892465774393</v>
      </c>
      <c r="M194" s="478">
        <f t="shared" si="78"/>
        <v>5.0728952119895254</v>
      </c>
      <c r="N194" s="478">
        <f t="shared" si="78"/>
        <v>-0.51224241567461304</v>
      </c>
      <c r="O194" s="478">
        <f t="shared" si="78"/>
        <v>-7.0490130414746499E-2</v>
      </c>
      <c r="P194" s="478">
        <f t="shared" si="78"/>
        <v>0.11612494135477824</v>
      </c>
      <c r="Q194" s="478">
        <f t="shared" si="78"/>
        <v>-0.55777035411279652</v>
      </c>
      <c r="R194" s="478">
        <f t="shared" si="78"/>
        <v>1.5811493695694345</v>
      </c>
      <c r="S194" s="478">
        <f t="shared" si="78"/>
        <v>2.6270959351504919</v>
      </c>
      <c r="T194" s="478">
        <f t="shared" si="78"/>
        <v>-0.48658205632320373</v>
      </c>
      <c r="U194" s="478">
        <f t="shared" si="78"/>
        <v>20.757503074164198</v>
      </c>
      <c r="V194" s="478">
        <f t="shared" si="78"/>
        <v>19.432751421130302</v>
      </c>
      <c r="W194" s="478">
        <f t="shared" si="78"/>
        <v>23.562869807511255</v>
      </c>
      <c r="X194" s="478">
        <f t="shared" si="78"/>
        <v>3.2959696055750554</v>
      </c>
      <c r="Y194" s="478">
        <f t="shared" si="78"/>
        <v>5.2683663211223974</v>
      </c>
      <c r="Z194" s="478">
        <f t="shared" si="78"/>
        <v>1.3980728555073929</v>
      </c>
      <c r="AA194" s="478">
        <f t="shared" si="78"/>
        <v>6.4680832349385486</v>
      </c>
      <c r="AB194" s="478">
        <f t="shared" si="78"/>
        <v>0.41616524203729188</v>
      </c>
      <c r="AC194" s="478">
        <f t="shared" si="78"/>
        <v>0.22333727076946364</v>
      </c>
      <c r="AD194" s="478">
        <f t="shared" si="78"/>
        <v>7.3709472580375301</v>
      </c>
      <c r="AE194" s="478">
        <f t="shared" si="78"/>
        <v>-0.85907401476132961</v>
      </c>
      <c r="AF194" s="478">
        <f t="shared" si="78"/>
        <v>-0.83999657543026851</v>
      </c>
      <c r="AG194" s="478">
        <f t="shared" si="78"/>
        <v>0.46199345701107841</v>
      </c>
      <c r="AH194" s="478">
        <f t="shared" si="78"/>
        <v>-2.4645306654801691</v>
      </c>
      <c r="AI194" s="478">
        <f t="shared" si="78"/>
        <v>-1.3170687972413608</v>
      </c>
      <c r="AJ194" s="478">
        <f t="shared" si="78"/>
        <v>-0.20754742476487564</v>
      </c>
      <c r="AL194" s="474" t="s">
        <v>26</v>
      </c>
      <c r="AM194" s="478">
        <f t="shared" si="79"/>
        <v>5.2556113516467162</v>
      </c>
      <c r="AN194" s="478">
        <f t="shared" si="82"/>
        <v>1.5019191486327577</v>
      </c>
      <c r="AO194" s="478">
        <f t="shared" si="82"/>
        <v>3.1315601356873168</v>
      </c>
      <c r="AP194" s="478"/>
      <c r="AQ194" s="478">
        <f t="shared" si="83"/>
        <v>1.0989180499533235</v>
      </c>
      <c r="AR194" s="478">
        <f t="shared" si="83"/>
        <v>-0.88486725829893809</v>
      </c>
      <c r="AS194" s="478"/>
      <c r="AT194" s="478"/>
      <c r="AU194" s="478"/>
      <c r="AV194" s="478">
        <f t="shared" si="84"/>
        <v>-0.8446826639032623</v>
      </c>
      <c r="AW194" s="478">
        <f t="shared" si="84"/>
        <v>-12.357195973487723</v>
      </c>
      <c r="AX194" s="478">
        <f t="shared" si="84"/>
        <v>0</v>
      </c>
      <c r="AY194" s="478">
        <f t="shared" si="84"/>
        <v>-25.665601099663515</v>
      </c>
      <c r="AZ194" s="478">
        <f t="shared" si="84"/>
        <v>0.87290497334076012</v>
      </c>
      <c r="BA194" s="478"/>
      <c r="BB194" s="478">
        <f t="shared" si="85"/>
        <v>0.87290497334076012</v>
      </c>
      <c r="BC194" s="478">
        <f t="shared" si="85"/>
        <v>-0.28438241060193548</v>
      </c>
      <c r="BD194" s="478">
        <f t="shared" si="85"/>
        <v>1.3322676295501878E-13</v>
      </c>
      <c r="BE194" s="478">
        <f t="shared" si="85"/>
        <v>-0.48658205632320373</v>
      </c>
      <c r="BF194" s="478">
        <f t="shared" si="85"/>
        <v>21.58054887417158</v>
      </c>
      <c r="BG194" s="478"/>
      <c r="BH194" s="478">
        <f t="shared" si="86"/>
        <v>23.562869807511255</v>
      </c>
      <c r="BI194" s="478">
        <f t="shared" si="86"/>
        <v>3.2959696055750554</v>
      </c>
      <c r="BJ194" s="478">
        <f t="shared" si="86"/>
        <v>2.6297416624914138</v>
      </c>
      <c r="BK194" s="478">
        <f t="shared" si="86"/>
        <v>0.33859570993199917</v>
      </c>
      <c r="BL194" s="478">
        <f t="shared" si="86"/>
        <v>7.8055504121993025</v>
      </c>
      <c r="BM194" s="478">
        <f t="shared" si="86"/>
        <v>0.41616524203729188</v>
      </c>
      <c r="BN194" s="478">
        <f t="shared" si="86"/>
        <v>0</v>
      </c>
      <c r="BO194" s="478">
        <f t="shared" si="86"/>
        <v>1.9269860151117202</v>
      </c>
      <c r="BP194" s="478"/>
      <c r="BQ194" s="478"/>
      <c r="BR194" s="478"/>
      <c r="BS194" s="478"/>
      <c r="BT194" s="478"/>
      <c r="BU194" s="478"/>
      <c r="BW194" s="474" t="s">
        <v>26</v>
      </c>
      <c r="BX194" s="478">
        <f t="shared" si="87"/>
        <v>3.6878696415881818</v>
      </c>
      <c r="BY194" s="478">
        <f t="shared" si="87"/>
        <v>3.9811235842524884</v>
      </c>
      <c r="BZ194" s="478">
        <f t="shared" si="87"/>
        <v>5.3548011933290063</v>
      </c>
      <c r="CA194" s="478">
        <f t="shared" si="87"/>
        <v>7.4063596772363294</v>
      </c>
      <c r="CB194" s="478">
        <f t="shared" si="87"/>
        <v>2.9544911446047761</v>
      </c>
      <c r="CC194" s="478">
        <f t="shared" si="87"/>
        <v>-0.36935633566762549</v>
      </c>
      <c r="CD194" s="478">
        <f t="shared" si="87"/>
        <v>3.9406712205404926</v>
      </c>
      <c r="CE194" s="478">
        <f t="shared" si="87"/>
        <v>-0.15641222077547035</v>
      </c>
      <c r="CF194" s="478">
        <f t="shared" si="87"/>
        <v>0.65364101276212949</v>
      </c>
      <c r="CG194" s="478"/>
      <c r="CH194" s="478">
        <f t="shared" si="87"/>
        <v>3.3307357800141491</v>
      </c>
      <c r="CI194" s="478">
        <f t="shared" si="87"/>
        <v>5.7816728191539601</v>
      </c>
      <c r="CJ194" s="478">
        <f t="shared" si="87"/>
        <v>1.3979976533276428</v>
      </c>
      <c r="CK194" s="478">
        <f t="shared" si="87"/>
        <v>-0.11314259548838024</v>
      </c>
      <c r="CL194" s="478">
        <f t="shared" si="87"/>
        <v>0.11612494135477824</v>
      </c>
      <c r="CM194" s="478">
        <f t="shared" si="87"/>
        <v>-0.79209780894264892</v>
      </c>
      <c r="CN194" s="478">
        <f t="shared" si="87"/>
        <v>4.1297796417922417</v>
      </c>
      <c r="CO194" s="478">
        <f t="shared" si="87"/>
        <v>4.1297796417922417</v>
      </c>
      <c r="CP194" s="478"/>
      <c r="CQ194" s="478">
        <f t="shared" si="87"/>
        <v>19.432751421130344</v>
      </c>
      <c r="CR194" s="478">
        <f t="shared" si="87"/>
        <v>19.432751421130344</v>
      </c>
      <c r="CS194" s="478"/>
      <c r="CT194" s="478"/>
      <c r="CU194" s="478">
        <f t="shared" si="87"/>
        <v>8.4599822137398029</v>
      </c>
      <c r="CV194" s="478">
        <f t="shared" si="87"/>
        <v>2.5815169829910278</v>
      </c>
      <c r="CW194" s="478">
        <f t="shared" si="87"/>
        <v>-0.94029569062271667</v>
      </c>
      <c r="CX194" s="478"/>
      <c r="CY194" s="478">
        <f t="shared" si="87"/>
        <v>0.54318147737437705</v>
      </c>
      <c r="CZ194" s="478">
        <f t="shared" si="87"/>
        <v>12.336920911586024</v>
      </c>
      <c r="DA194" s="478">
        <f t="shared" si="87"/>
        <v>-0.85907401476134071</v>
      </c>
      <c r="DB194" s="478">
        <f t="shared" si="87"/>
        <v>-0.83999657543027961</v>
      </c>
      <c r="DC194" s="478">
        <f t="shared" si="87"/>
        <v>0.46199345701105621</v>
      </c>
      <c r="DD194" s="478">
        <f t="shared" si="87"/>
        <v>-2.4645306654801802</v>
      </c>
      <c r="DE194" s="478">
        <f t="shared" si="87"/>
        <v>-1.3170687972413719</v>
      </c>
      <c r="DF194" s="478">
        <f t="shared" si="87"/>
        <v>-0.20754742476487564</v>
      </c>
    </row>
    <row r="195" spans="1:110" s="141" customFormat="1" ht="12.75" customHeight="1" x14ac:dyDescent="0.2">
      <c r="A195" s="474" t="s">
        <v>191</v>
      </c>
      <c r="B195" s="478">
        <f t="shared" si="78"/>
        <v>4.3958956110123459</v>
      </c>
      <c r="C195" s="478">
        <f t="shared" si="78"/>
        <v>2.0088249744411701</v>
      </c>
      <c r="D195" s="478">
        <f t="shared" si="78"/>
        <v>0.64036329994328067</v>
      </c>
      <c r="E195" s="478">
        <f t="shared" si="78"/>
        <v>2.99071445271204</v>
      </c>
      <c r="F195" s="478">
        <f t="shared" si="78"/>
        <v>2.5120715405875682</v>
      </c>
      <c r="G195" s="478">
        <f t="shared" si="78"/>
        <v>3.0238220441775709</v>
      </c>
      <c r="H195" s="478">
        <f t="shared" si="78"/>
        <v>2.0580675678982141</v>
      </c>
      <c r="I195" s="478">
        <f t="shared" si="78"/>
        <v>1.9860204356971112</v>
      </c>
      <c r="J195" s="478">
        <f t="shared" si="78"/>
        <v>2.1154648050006664</v>
      </c>
      <c r="K195" s="478">
        <f t="shared" si="78"/>
        <v>-2.6078799834401201</v>
      </c>
      <c r="L195" s="478">
        <f t="shared" si="78"/>
        <v>8.0265243256748988</v>
      </c>
      <c r="M195" s="478">
        <f t="shared" si="78"/>
        <v>7.2634661124120425</v>
      </c>
      <c r="N195" s="478">
        <f t="shared" si="78"/>
        <v>8.7334313027010566</v>
      </c>
      <c r="O195" s="478">
        <f t="shared" si="78"/>
        <v>0.66171363562528285</v>
      </c>
      <c r="P195" s="478">
        <f t="shared" si="78"/>
        <v>1.0368565924935069</v>
      </c>
      <c r="Q195" s="478">
        <f t="shared" si="78"/>
        <v>-0.32383074768222997</v>
      </c>
      <c r="R195" s="478">
        <f t="shared" si="78"/>
        <v>2.0686170492437039</v>
      </c>
      <c r="S195" s="478">
        <f t="shared" si="78"/>
        <v>3.1839266749277062</v>
      </c>
      <c r="T195" s="478">
        <f t="shared" si="78"/>
        <v>-0.30551879280898975</v>
      </c>
      <c r="U195" s="478">
        <f t="shared" si="78"/>
        <v>19.739913745716997</v>
      </c>
      <c r="V195" s="478">
        <f t="shared" si="78"/>
        <v>19.468334402033129</v>
      </c>
      <c r="W195" s="478">
        <f t="shared" si="78"/>
        <v>23.913757481407139</v>
      </c>
      <c r="X195" s="478">
        <f t="shared" si="78"/>
        <v>3.9381967541710194</v>
      </c>
      <c r="Y195" s="478">
        <f t="shared" si="78"/>
        <v>5.0102989802958131</v>
      </c>
      <c r="Z195" s="478">
        <f t="shared" si="78"/>
        <v>1.6300157429968598</v>
      </c>
      <c r="AA195" s="478">
        <f t="shared" si="78"/>
        <v>2.65757110076148E-3</v>
      </c>
      <c r="AB195" s="478">
        <f t="shared" si="78"/>
        <v>-1.110058148746651E-2</v>
      </c>
      <c r="AC195" s="478">
        <f t="shared" si="78"/>
        <v>-0.21317593549177172</v>
      </c>
      <c r="AD195" s="478">
        <f t="shared" si="78"/>
        <v>8.371217876609327</v>
      </c>
      <c r="AE195" s="478">
        <f t="shared" si="78"/>
        <v>1.0251225477812209</v>
      </c>
      <c r="AF195" s="478">
        <f t="shared" si="78"/>
        <v>1.2627471470662011</v>
      </c>
      <c r="AG195" s="478">
        <f t="shared" si="78"/>
        <v>0.25199627263299273</v>
      </c>
      <c r="AH195" s="478">
        <f t="shared" si="78"/>
        <v>-3.0099712644190091</v>
      </c>
      <c r="AI195" s="478">
        <f t="shared" si="78"/>
        <v>-0.31053667436653498</v>
      </c>
      <c r="AJ195" s="478">
        <f t="shared" si="78"/>
        <v>2.7362798142819056</v>
      </c>
      <c r="AL195" s="474" t="s">
        <v>191</v>
      </c>
      <c r="AM195" s="478">
        <f t="shared" si="79"/>
        <v>5.7583246279121925</v>
      </c>
      <c r="AN195" s="478">
        <f t="shared" si="82"/>
        <v>0.79833620158629159</v>
      </c>
      <c r="AO195" s="478">
        <f t="shared" si="82"/>
        <v>1.3082326924436671</v>
      </c>
      <c r="AP195" s="478"/>
      <c r="AQ195" s="478">
        <f t="shared" si="83"/>
        <v>0.14386164797879353</v>
      </c>
      <c r="AR195" s="478">
        <f t="shared" si="83"/>
        <v>2.4675981438590178</v>
      </c>
      <c r="AS195" s="478"/>
      <c r="AT195" s="478"/>
      <c r="AU195" s="478"/>
      <c r="AV195" s="478">
        <f t="shared" si="84"/>
        <v>-2.6078799834401201</v>
      </c>
      <c r="AW195" s="478">
        <f t="shared" si="84"/>
        <v>2.9779297308440311</v>
      </c>
      <c r="AX195" s="478">
        <f t="shared" si="84"/>
        <v>0</v>
      </c>
      <c r="AY195" s="478">
        <f t="shared" si="84"/>
        <v>-10.994688553764719</v>
      </c>
      <c r="AZ195" s="478">
        <f t="shared" si="84"/>
        <v>0</v>
      </c>
      <c r="BA195" s="478"/>
      <c r="BB195" s="478">
        <f t="shared" si="85"/>
        <v>0</v>
      </c>
      <c r="BC195" s="478">
        <f t="shared" si="85"/>
        <v>-0.17870219841344959</v>
      </c>
      <c r="BD195" s="478">
        <f t="shared" si="85"/>
        <v>2.6645352591003757E-13</v>
      </c>
      <c r="BE195" s="478">
        <f t="shared" si="85"/>
        <v>-0.30551879280901195</v>
      </c>
      <c r="BF195" s="478">
        <f t="shared" si="85"/>
        <v>20.549294698599429</v>
      </c>
      <c r="BG195" s="478"/>
      <c r="BH195" s="478">
        <f t="shared" si="86"/>
        <v>23.913757481407139</v>
      </c>
      <c r="BI195" s="478">
        <f t="shared" si="86"/>
        <v>3.9381967541710194</v>
      </c>
      <c r="BJ195" s="478">
        <f t="shared" si="86"/>
        <v>2.5419223676998559</v>
      </c>
      <c r="BK195" s="478">
        <f t="shared" si="86"/>
        <v>0.84126149422658614</v>
      </c>
      <c r="BL195" s="478">
        <f t="shared" si="86"/>
        <v>0</v>
      </c>
      <c r="BM195" s="478">
        <f t="shared" si="86"/>
        <v>-1.1100581487477612E-2</v>
      </c>
      <c r="BN195" s="478">
        <f t="shared" si="86"/>
        <v>0</v>
      </c>
      <c r="BO195" s="478">
        <f t="shared" si="86"/>
        <v>4.4783932911911517</v>
      </c>
      <c r="BP195" s="478"/>
      <c r="BQ195" s="478"/>
      <c r="BR195" s="478"/>
      <c r="BS195" s="478"/>
      <c r="BT195" s="478"/>
      <c r="BU195" s="478"/>
      <c r="BW195" s="474" t="s">
        <v>191</v>
      </c>
      <c r="BX195" s="478">
        <f t="shared" si="87"/>
        <v>3.9079819453589959</v>
      </c>
      <c r="BY195" s="478">
        <f t="shared" si="87"/>
        <v>2.3006288845430545</v>
      </c>
      <c r="BZ195" s="478">
        <f t="shared" si="87"/>
        <v>9.6163145529848393E-2</v>
      </c>
      <c r="CA195" s="478">
        <f t="shared" si="87"/>
        <v>2.99071445271204</v>
      </c>
      <c r="CB195" s="478">
        <f t="shared" si="87"/>
        <v>3.9114645715326857</v>
      </c>
      <c r="CC195" s="478">
        <f t="shared" si="87"/>
        <v>3.34310821212358</v>
      </c>
      <c r="CD195" s="478">
        <f t="shared" si="87"/>
        <v>2.0580675678982141</v>
      </c>
      <c r="CE195" s="478">
        <f t="shared" si="87"/>
        <v>1.9860204356971334</v>
      </c>
      <c r="CF195" s="478">
        <f t="shared" si="87"/>
        <v>2.1154648050006664</v>
      </c>
      <c r="CG195" s="478"/>
      <c r="CH195" s="478">
        <f t="shared" si="87"/>
        <v>8.6884713109530729</v>
      </c>
      <c r="CI195" s="478">
        <f t="shared" si="87"/>
        <v>8.2226922378263012</v>
      </c>
      <c r="CJ195" s="478">
        <f t="shared" si="87"/>
        <v>9.0708061395570194</v>
      </c>
      <c r="CK195" s="478">
        <f t="shared" si="87"/>
        <v>0.6881065220033733</v>
      </c>
      <c r="CL195" s="478">
        <f t="shared" si="87"/>
        <v>1.0368565924935069</v>
      </c>
      <c r="CM195" s="478">
        <f t="shared" si="87"/>
        <v>-0.35366441602436849</v>
      </c>
      <c r="CN195" s="478">
        <f t="shared" si="87"/>
        <v>4.981968587137886</v>
      </c>
      <c r="CO195" s="478">
        <f t="shared" si="87"/>
        <v>4.981968587137886</v>
      </c>
      <c r="CP195" s="478"/>
      <c r="CQ195" s="478">
        <f t="shared" si="87"/>
        <v>19.468334402033129</v>
      </c>
      <c r="CR195" s="478">
        <f t="shared" si="87"/>
        <v>19.468334402033129</v>
      </c>
      <c r="CS195" s="478"/>
      <c r="CT195" s="478"/>
      <c r="CU195" s="478">
        <f t="shared" si="87"/>
        <v>7.9723729147903599</v>
      </c>
      <c r="CV195" s="478">
        <f t="shared" si="87"/>
        <v>2.1851428203459644</v>
      </c>
      <c r="CW195" s="478">
        <f t="shared" si="87"/>
        <v>-9.3280978191601083E-2</v>
      </c>
      <c r="CX195" s="478"/>
      <c r="CY195" s="478">
        <f t="shared" si="87"/>
        <v>-0.53415351952287304</v>
      </c>
      <c r="CZ195" s="478">
        <f t="shared" si="87"/>
        <v>11.392105598853131</v>
      </c>
      <c r="DA195" s="478">
        <f t="shared" si="87"/>
        <v>1.0251225477812431</v>
      </c>
      <c r="DB195" s="478">
        <f t="shared" si="87"/>
        <v>1.2627471470662011</v>
      </c>
      <c r="DC195" s="478">
        <f t="shared" si="87"/>
        <v>0.25199627263299273</v>
      </c>
      <c r="DD195" s="478">
        <f t="shared" si="87"/>
        <v>-3.0099712644190091</v>
      </c>
      <c r="DE195" s="478">
        <f t="shared" si="87"/>
        <v>-0.31053667436652388</v>
      </c>
      <c r="DF195" s="478">
        <f t="shared" si="87"/>
        <v>2.7362798142819278</v>
      </c>
    </row>
    <row r="196" spans="1:110" s="141" customFormat="1" ht="12.75" customHeight="1" x14ac:dyDescent="0.2">
      <c r="A196" s="474" t="s">
        <v>203</v>
      </c>
      <c r="B196" s="478">
        <f t="shared" si="78"/>
        <v>3.6393744505553549</v>
      </c>
      <c r="C196" s="478">
        <f t="shared" si="78"/>
        <v>2.4063528485686048</v>
      </c>
      <c r="D196" s="478">
        <f t="shared" si="78"/>
        <v>1.7790105859484706</v>
      </c>
      <c r="E196" s="478">
        <f t="shared" si="78"/>
        <v>1.2361195291371807</v>
      </c>
      <c r="F196" s="478">
        <f t="shared" si="78"/>
        <v>3.395550035982664</v>
      </c>
      <c r="G196" s="478">
        <f t="shared" si="78"/>
        <v>5.0384874761604692</v>
      </c>
      <c r="H196" s="478">
        <f t="shared" si="78"/>
        <v>0.80240989550657282</v>
      </c>
      <c r="I196" s="478">
        <f t="shared" si="78"/>
        <v>2.9496245421261724</v>
      </c>
      <c r="J196" s="478">
        <f t="shared" si="78"/>
        <v>3.070827509334273</v>
      </c>
      <c r="K196" s="478">
        <f t="shared" si="78"/>
        <v>4.3938620404280648</v>
      </c>
      <c r="L196" s="478">
        <f t="shared" ref="L196:AJ196" si="88">(L125/L124-1)*100</f>
        <v>4.0799700948163098</v>
      </c>
      <c r="M196" s="478">
        <f t="shared" si="88"/>
        <v>1.2680017916560704</v>
      </c>
      <c r="N196" s="478">
        <f t="shared" si="88"/>
        <v>6.3289769784914407</v>
      </c>
      <c r="O196" s="478">
        <f t="shared" si="88"/>
        <v>0.96331810915941674</v>
      </c>
      <c r="P196" s="478">
        <f t="shared" si="88"/>
        <v>0.91728127999202158</v>
      </c>
      <c r="Q196" s="478">
        <f t="shared" si="88"/>
        <v>1.0404313169315449</v>
      </c>
      <c r="R196" s="478">
        <f t="shared" si="88"/>
        <v>2.3709996331877869</v>
      </c>
      <c r="S196" s="478">
        <f t="shared" si="88"/>
        <v>3.4626249372157858</v>
      </c>
      <c r="T196" s="478">
        <f t="shared" si="88"/>
        <v>0</v>
      </c>
      <c r="U196" s="478">
        <f t="shared" si="88"/>
        <v>16.526328703912707</v>
      </c>
      <c r="V196" s="478">
        <f t="shared" si="88"/>
        <v>10.277364304876047</v>
      </c>
      <c r="W196" s="478">
        <f t="shared" si="88"/>
        <v>21.730969936576084</v>
      </c>
      <c r="X196" s="478">
        <f t="shared" si="88"/>
        <v>2.7656783172086197</v>
      </c>
      <c r="Y196" s="478">
        <f t="shared" si="88"/>
        <v>3.0035475709270898</v>
      </c>
      <c r="Z196" s="478">
        <f t="shared" si="88"/>
        <v>0.98376787024003765</v>
      </c>
      <c r="AA196" s="478">
        <f t="shared" si="88"/>
        <v>0.90988876493358628</v>
      </c>
      <c r="AB196" s="478">
        <f t="shared" si="88"/>
        <v>1.8384615962792061</v>
      </c>
      <c r="AC196" s="478">
        <f t="shared" si="88"/>
        <v>-1.2382575839806731</v>
      </c>
      <c r="AD196" s="478">
        <f t="shared" si="88"/>
        <v>4.7360475504373056</v>
      </c>
      <c r="AE196" s="478">
        <f t="shared" si="88"/>
        <v>0.9485963560139421</v>
      </c>
      <c r="AF196" s="478">
        <f t="shared" si="88"/>
        <v>0.46076205099190304</v>
      </c>
      <c r="AG196" s="478">
        <f t="shared" si="88"/>
        <v>0.34452902504411576</v>
      </c>
      <c r="AH196" s="478">
        <f t="shared" si="88"/>
        <v>1.798394155151084</v>
      </c>
      <c r="AI196" s="478">
        <f t="shared" si="88"/>
        <v>1.3198586564922232</v>
      </c>
      <c r="AJ196" s="478">
        <f t="shared" si="88"/>
        <v>3.1355785761797428</v>
      </c>
      <c r="AL196" s="474" t="s">
        <v>203</v>
      </c>
      <c r="AM196" s="478">
        <f t="shared" si="79"/>
        <v>5.3903495516381961</v>
      </c>
      <c r="AN196" s="478">
        <f t="shared" si="82"/>
        <v>3.3119211857413289</v>
      </c>
      <c r="AO196" s="478">
        <f t="shared" si="82"/>
        <v>1.0420019843158101</v>
      </c>
      <c r="AP196" s="478"/>
      <c r="AQ196" s="478">
        <f t="shared" si="83"/>
        <v>5.4796967151709897</v>
      </c>
      <c r="AR196" s="478">
        <f t="shared" si="83"/>
        <v>0.35444681508629561</v>
      </c>
      <c r="AS196" s="478"/>
      <c r="AT196" s="478"/>
      <c r="AU196" s="478"/>
      <c r="AV196" s="478">
        <f t="shared" si="84"/>
        <v>4.393862040428087</v>
      </c>
      <c r="AW196" s="478">
        <f t="shared" si="84"/>
        <v>-12.902954518828036</v>
      </c>
      <c r="AX196" s="478">
        <f t="shared" si="84"/>
        <v>0</v>
      </c>
      <c r="AY196" s="478">
        <f t="shared" si="84"/>
        <v>-33.293869056605573</v>
      </c>
      <c r="AZ196" s="478">
        <f t="shared" si="84"/>
        <v>0</v>
      </c>
      <c r="BA196" s="478"/>
      <c r="BB196" s="478">
        <f t="shared" si="85"/>
        <v>0</v>
      </c>
      <c r="BC196" s="478">
        <f t="shared" si="85"/>
        <v>0</v>
      </c>
      <c r="BD196" s="478">
        <f t="shared" si="85"/>
        <v>0</v>
      </c>
      <c r="BE196" s="478">
        <f t="shared" si="85"/>
        <v>0</v>
      </c>
      <c r="BF196" s="478">
        <f t="shared" si="85"/>
        <v>19.201719066800237</v>
      </c>
      <c r="BG196" s="478"/>
      <c r="BH196" s="478">
        <f t="shared" si="86"/>
        <v>21.730969936576084</v>
      </c>
      <c r="BI196" s="478">
        <f t="shared" si="86"/>
        <v>2.7656783172086197</v>
      </c>
      <c r="BJ196" s="478">
        <f t="shared" si="86"/>
        <v>0.89821859399439319</v>
      </c>
      <c r="BK196" s="478">
        <f t="shared" si="86"/>
        <v>0.7655091669548364</v>
      </c>
      <c r="BL196" s="478">
        <f t="shared" si="86"/>
        <v>-6.6314078027041035E-2</v>
      </c>
      <c r="BM196" s="478">
        <f t="shared" si="86"/>
        <v>1.8384615962792061</v>
      </c>
      <c r="BN196" s="478">
        <f t="shared" si="86"/>
        <v>0</v>
      </c>
      <c r="BO196" s="478">
        <f t="shared" si="86"/>
        <v>1.01098399007582</v>
      </c>
      <c r="BP196" s="478"/>
      <c r="BQ196" s="478"/>
      <c r="BR196" s="478"/>
      <c r="BS196" s="478"/>
      <c r="BT196" s="478"/>
      <c r="BU196" s="478"/>
      <c r="BW196" s="474" t="s">
        <v>203</v>
      </c>
      <c r="BX196" s="478">
        <f t="shared" si="87"/>
        <v>2.9425431162882987</v>
      </c>
      <c r="BY196" s="478">
        <f t="shared" si="87"/>
        <v>2.1483402767809023</v>
      </c>
      <c r="BZ196" s="478">
        <f t="shared" si="87"/>
        <v>2.0709147912359338</v>
      </c>
      <c r="CA196" s="478">
        <f t="shared" si="87"/>
        <v>1.2361195291371807</v>
      </c>
      <c r="CB196" s="478">
        <f t="shared" si="87"/>
        <v>1.600703994498498</v>
      </c>
      <c r="CC196" s="478">
        <f t="shared" si="87"/>
        <v>8.2298456239377593</v>
      </c>
      <c r="CD196" s="478">
        <f t="shared" si="87"/>
        <v>0.80240989550655062</v>
      </c>
      <c r="CE196" s="478">
        <f t="shared" si="87"/>
        <v>2.9496245421261502</v>
      </c>
      <c r="CF196" s="478">
        <f t="shared" si="87"/>
        <v>3.070827509334273</v>
      </c>
      <c r="CG196" s="478"/>
      <c r="CH196" s="478">
        <f t="shared" si="87"/>
        <v>5.5256137069936928</v>
      </c>
      <c r="CI196" s="478">
        <f t="shared" si="87"/>
        <v>1.4215420449970262</v>
      </c>
      <c r="CJ196" s="478">
        <f t="shared" si="87"/>
        <v>8.9054094127908989</v>
      </c>
      <c r="CK196" s="478">
        <f t="shared" si="87"/>
        <v>1.0015237242393393</v>
      </c>
      <c r="CL196" s="478">
        <f t="shared" si="87"/>
        <v>0.91728127999202158</v>
      </c>
      <c r="CM196" s="478">
        <f t="shared" si="87"/>
        <v>1.1896396695671108</v>
      </c>
      <c r="CN196" s="478">
        <f t="shared" si="87"/>
        <v>5.2734290994534971</v>
      </c>
      <c r="CO196" s="478">
        <f t="shared" si="87"/>
        <v>5.2734290994534971</v>
      </c>
      <c r="CP196" s="478"/>
      <c r="CQ196" s="478">
        <f t="shared" si="87"/>
        <v>10.277364304876047</v>
      </c>
      <c r="CR196" s="478">
        <f t="shared" si="87"/>
        <v>10.277364304876047</v>
      </c>
      <c r="CS196" s="478"/>
      <c r="CT196" s="478"/>
      <c r="CU196" s="478">
        <f t="shared" si="87"/>
        <v>5.549277669572783</v>
      </c>
      <c r="CV196" s="478">
        <f t="shared" si="87"/>
        <v>1.0459014500573627</v>
      </c>
      <c r="CW196" s="478">
        <f t="shared" si="87"/>
        <v>5.0956138630055436</v>
      </c>
      <c r="CX196" s="478"/>
      <c r="CY196" s="478">
        <f t="shared" si="87"/>
        <v>-3.0176992910202816</v>
      </c>
      <c r="CZ196" s="478">
        <f t="shared" si="87"/>
        <v>8.0286391274832845</v>
      </c>
      <c r="DA196" s="478">
        <f t="shared" si="87"/>
        <v>0.9485963560139421</v>
      </c>
      <c r="DB196" s="478">
        <f t="shared" si="87"/>
        <v>0.46076205099190304</v>
      </c>
      <c r="DC196" s="478">
        <f t="shared" si="87"/>
        <v>0.34452902504411576</v>
      </c>
      <c r="DD196" s="478">
        <f t="shared" si="87"/>
        <v>1.798394155151084</v>
      </c>
      <c r="DE196" s="478">
        <f t="shared" si="87"/>
        <v>1.319858656492201</v>
      </c>
      <c r="DF196" s="478">
        <f t="shared" si="87"/>
        <v>3.1355785761797428</v>
      </c>
    </row>
    <row r="197" spans="1:110" s="141" customFormat="1" ht="12.75" customHeight="1" x14ac:dyDescent="0.2">
      <c r="A197" s="474" t="s">
        <v>232</v>
      </c>
      <c r="B197" s="478">
        <f t="shared" ref="B197:AJ199" si="89">(B126/B125-1)*100</f>
        <v>6.6199869006881018</v>
      </c>
      <c r="C197" s="478">
        <f t="shared" si="89"/>
        <v>8.4957057057675875</v>
      </c>
      <c r="D197" s="478">
        <f t="shared" si="89"/>
        <v>14.81079037010311</v>
      </c>
      <c r="E197" s="478">
        <f t="shared" si="89"/>
        <v>4.8519774444847785</v>
      </c>
      <c r="F197" s="478">
        <f t="shared" si="89"/>
        <v>7.3852044778091486</v>
      </c>
      <c r="G197" s="478">
        <f t="shared" si="89"/>
        <v>2.1059548096765912</v>
      </c>
      <c r="H197" s="478">
        <f t="shared" si="89"/>
        <v>11.274037304235506</v>
      </c>
      <c r="I197" s="478">
        <f t="shared" si="89"/>
        <v>3.3892266757216127</v>
      </c>
      <c r="J197" s="478">
        <f t="shared" si="89"/>
        <v>4.9997481132389998</v>
      </c>
      <c r="K197" s="478">
        <f t="shared" si="89"/>
        <v>1.4533188168930344</v>
      </c>
      <c r="L197" s="478">
        <f t="shared" si="89"/>
        <v>1.228061438067285</v>
      </c>
      <c r="M197" s="478">
        <f t="shared" si="89"/>
        <v>3.8771594560987666</v>
      </c>
      <c r="N197" s="478">
        <f t="shared" si="89"/>
        <v>-1.1022057491966053</v>
      </c>
      <c r="O197" s="478">
        <f t="shared" si="89"/>
        <v>2.7418053631122152</v>
      </c>
      <c r="P197" s="478">
        <f t="shared" si="89"/>
        <v>2.954367712376782</v>
      </c>
      <c r="Q197" s="478">
        <f t="shared" si="89"/>
        <v>2.3583744809559271</v>
      </c>
      <c r="R197" s="478">
        <f t="shared" si="89"/>
        <v>2.4453963942736801</v>
      </c>
      <c r="S197" s="478">
        <f t="shared" si="89"/>
        <v>3.5950402171388562</v>
      </c>
      <c r="T197" s="478">
        <f t="shared" si="89"/>
        <v>0</v>
      </c>
      <c r="U197" s="478">
        <f t="shared" si="89"/>
        <v>11.022267577178969</v>
      </c>
      <c r="V197" s="478">
        <f t="shared" si="89"/>
        <v>15.323101374746395</v>
      </c>
      <c r="W197" s="478">
        <f t="shared" si="89"/>
        <v>7.6780820678349793</v>
      </c>
      <c r="X197" s="478">
        <f t="shared" si="89"/>
        <v>8.1950002339681305E-10</v>
      </c>
      <c r="Y197" s="478">
        <f t="shared" si="89"/>
        <v>8.5478351975201363</v>
      </c>
      <c r="Z197" s="478">
        <f t="shared" si="89"/>
        <v>1.7385722595508524</v>
      </c>
      <c r="AA197" s="478">
        <f t="shared" si="89"/>
        <v>-0.44003874099103335</v>
      </c>
      <c r="AB197" s="478">
        <f t="shared" si="89"/>
        <v>1.2817076057678012</v>
      </c>
      <c r="AC197" s="478">
        <f t="shared" si="89"/>
        <v>-0.1581813702389856</v>
      </c>
      <c r="AD197" s="478">
        <f t="shared" si="89"/>
        <v>13.61667682855372</v>
      </c>
      <c r="AE197" s="478">
        <f t="shared" si="89"/>
        <v>1.4062767819779998</v>
      </c>
      <c r="AF197" s="478">
        <f t="shared" si="89"/>
        <v>1.244353725774916</v>
      </c>
      <c r="AG197" s="478">
        <f t="shared" si="89"/>
        <v>0.30550764980257217</v>
      </c>
      <c r="AH197" s="478">
        <f t="shared" si="89"/>
        <v>2.8624310546998544</v>
      </c>
      <c r="AI197" s="478">
        <f t="shared" si="89"/>
        <v>2.5047607140648465</v>
      </c>
      <c r="AJ197" s="478">
        <f t="shared" si="89"/>
        <v>-0.48310936373605617</v>
      </c>
      <c r="AL197" s="474" t="s">
        <v>232</v>
      </c>
      <c r="AM197" s="478">
        <f t="shared" si="79"/>
        <v>5.4953605303944331</v>
      </c>
      <c r="AN197" s="478">
        <f t="shared" si="82"/>
        <v>4.9740534478390996</v>
      </c>
      <c r="AO197" s="478">
        <f t="shared" si="82"/>
        <v>2.5502128936597313</v>
      </c>
      <c r="AP197" s="478"/>
      <c r="AQ197" s="478">
        <f t="shared" si="83"/>
        <v>7.8530249369664684</v>
      </c>
      <c r="AR197" s="478">
        <f t="shared" si="83"/>
        <v>1.4540143219868629</v>
      </c>
      <c r="AS197" s="478"/>
      <c r="AT197" s="478"/>
      <c r="AU197" s="478"/>
      <c r="AV197" s="478">
        <f t="shared" ref="AV197:AY199" si="90">(AV126/AV125-1)*100</f>
        <v>1.4533188168930344</v>
      </c>
      <c r="AW197" s="478">
        <f t="shared" si="90"/>
        <v>-1.7684822603503125E-2</v>
      </c>
      <c r="AX197" s="478">
        <f t="shared" si="90"/>
        <v>9.375</v>
      </c>
      <c r="AY197" s="478">
        <f t="shared" si="90"/>
        <v>-14.784813831355825</v>
      </c>
      <c r="AZ197" s="478"/>
      <c r="BA197" s="478"/>
      <c r="BB197" s="478"/>
      <c r="BC197" s="478">
        <f>(BC126/BC125-1)*100</f>
        <v>3.397282455352979E-12</v>
      </c>
      <c r="BD197" s="478"/>
      <c r="BE197" s="478">
        <f t="shared" ref="BE197:BF199" si="91">(BE126/BE125-1)*100</f>
        <v>2.2204460492503131E-14</v>
      </c>
      <c r="BF197" s="478">
        <f t="shared" si="91"/>
        <v>8.6313523154793117</v>
      </c>
      <c r="BG197" s="478"/>
      <c r="BH197" s="478">
        <f t="shared" si="86"/>
        <v>7.6780820678350015</v>
      </c>
      <c r="BI197" s="478">
        <f t="shared" si="86"/>
        <v>8.1950002339681305E-10</v>
      </c>
      <c r="BJ197" s="478">
        <f t="shared" si="86"/>
        <v>4.8033176104922415</v>
      </c>
      <c r="BK197" s="478">
        <f t="shared" si="86"/>
        <v>2.3012880421866555</v>
      </c>
      <c r="BL197" s="478">
        <f t="shared" si="86"/>
        <v>-0.62588700167947042</v>
      </c>
      <c r="BM197" s="478">
        <f t="shared" si="86"/>
        <v>1.2817076057678234</v>
      </c>
      <c r="BN197" s="478">
        <f t="shared" si="86"/>
        <v>6.6773253593055415E-10</v>
      </c>
      <c r="BO197" s="478">
        <f t="shared" si="86"/>
        <v>8.107618236494595</v>
      </c>
      <c r="BP197" s="478"/>
      <c r="BQ197" s="478"/>
      <c r="BR197" s="478"/>
      <c r="BS197" s="478"/>
      <c r="BT197" s="478"/>
      <c r="BU197" s="478"/>
      <c r="BW197" s="474" t="s">
        <v>232</v>
      </c>
      <c r="BX197" s="478">
        <f t="shared" si="87"/>
        <v>6.9743817189963364</v>
      </c>
      <c r="BY197" s="478">
        <f t="shared" si="87"/>
        <v>9.3834120519254327</v>
      </c>
      <c r="BZ197" s="478">
        <f t="shared" si="87"/>
        <v>18.794331406562748</v>
      </c>
      <c r="CA197" s="478">
        <f t="shared" si="87"/>
        <v>4.8519774444847785</v>
      </c>
      <c r="CB197" s="478">
        <f t="shared" si="87"/>
        <v>6.4193204467268616</v>
      </c>
      <c r="CC197" s="478">
        <f t="shared" si="87"/>
        <v>2.558510923620827</v>
      </c>
      <c r="CD197" s="478">
        <f t="shared" si="87"/>
        <v>11.274037304235529</v>
      </c>
      <c r="CE197" s="478">
        <f t="shared" si="87"/>
        <v>3.3892266757216349</v>
      </c>
      <c r="CF197" s="478">
        <f t="shared" si="87"/>
        <v>4.9997481132389998</v>
      </c>
      <c r="CG197" s="478"/>
      <c r="CH197" s="478">
        <f t="shared" si="87"/>
        <v>1.6762381048687658</v>
      </c>
      <c r="CI197" s="478">
        <f t="shared" si="87"/>
        <v>3.2312330291699221</v>
      </c>
      <c r="CJ197" s="478">
        <f t="shared" si="87"/>
        <v>0.55185867969409497</v>
      </c>
      <c r="CK197" s="478">
        <f t="shared" si="87"/>
        <v>2.6874480671860823</v>
      </c>
      <c r="CL197" s="478">
        <f t="shared" si="87"/>
        <v>2.954367712376782</v>
      </c>
      <c r="CM197" s="478">
        <f t="shared" si="87"/>
        <v>2.0796914439230818</v>
      </c>
      <c r="CN197" s="478">
        <f t="shared" si="87"/>
        <v>5.2204619030061794</v>
      </c>
      <c r="CO197" s="478">
        <f t="shared" si="87"/>
        <v>5.2204619030061794</v>
      </c>
      <c r="CP197" s="478"/>
      <c r="CQ197" s="478">
        <f t="shared" si="87"/>
        <v>15.670127210006513</v>
      </c>
      <c r="CR197" s="478">
        <f t="shared" si="87"/>
        <v>15.670127210006513</v>
      </c>
      <c r="CS197" s="478"/>
      <c r="CT197" s="478"/>
      <c r="CU197" s="478">
        <f t="shared" si="87"/>
        <v>12.214738753162301</v>
      </c>
      <c r="CV197" s="478">
        <f t="shared" si="87"/>
        <v>1.2307995644112779</v>
      </c>
      <c r="CW197" s="478">
        <f t="shared" si="87"/>
        <v>0.5780030990109708</v>
      </c>
      <c r="CX197" s="478"/>
      <c r="CY197" s="478">
        <f t="shared" si="87"/>
        <v>-0.742282550537543</v>
      </c>
      <c r="CZ197" s="478">
        <f t="shared" si="87"/>
        <v>17.089479931675378</v>
      </c>
      <c r="DA197" s="478">
        <f t="shared" si="87"/>
        <v>1.4119497185817176</v>
      </c>
      <c r="DB197" s="478">
        <f t="shared" si="87"/>
        <v>1.244353725774916</v>
      </c>
      <c r="DC197" s="478">
        <f t="shared" si="87"/>
        <v>0.30550764980254996</v>
      </c>
      <c r="DD197" s="478">
        <f t="shared" si="87"/>
        <v>2.8624310546998766</v>
      </c>
      <c r="DE197" s="478">
        <f t="shared" si="87"/>
        <v>2.5318684948589354</v>
      </c>
      <c r="DF197" s="478">
        <f t="shared" si="87"/>
        <v>-0.48310936373605617</v>
      </c>
    </row>
    <row r="198" spans="1:110" s="141" customFormat="1" ht="12.75" customHeight="1" x14ac:dyDescent="0.2">
      <c r="A198" s="474" t="s">
        <v>545</v>
      </c>
      <c r="B198" s="478">
        <f t="shared" si="89"/>
        <v>8.2118850384446773</v>
      </c>
      <c r="C198" s="478">
        <f t="shared" si="89"/>
        <v>18.087512277449356</v>
      </c>
      <c r="D198" s="478">
        <f t="shared" si="89"/>
        <v>38.147188559062073</v>
      </c>
      <c r="E198" s="478">
        <f t="shared" si="89"/>
        <v>8.691076049550329</v>
      </c>
      <c r="F198" s="478">
        <f t="shared" si="89"/>
        <v>11.384668233497241</v>
      </c>
      <c r="G198" s="478">
        <f t="shared" si="89"/>
        <v>4.7361965259388628</v>
      </c>
      <c r="H198" s="478">
        <f t="shared" si="89"/>
        <v>14.883048670941811</v>
      </c>
      <c r="I198" s="478">
        <f t="shared" si="89"/>
        <v>5.438560435743911</v>
      </c>
      <c r="J198" s="478">
        <f t="shared" si="89"/>
        <v>6.4525242838828545</v>
      </c>
      <c r="K198" s="478">
        <f t="shared" si="89"/>
        <v>5.3633944958179525</v>
      </c>
      <c r="L198" s="478">
        <f t="shared" si="89"/>
        <v>8.1971160818536291</v>
      </c>
      <c r="M198" s="478">
        <f t="shared" si="89"/>
        <v>11.471154382587855</v>
      </c>
      <c r="N198" s="478">
        <f t="shared" si="89"/>
        <v>3.7590586729654651</v>
      </c>
      <c r="O198" s="478">
        <f t="shared" si="89"/>
        <v>6.2886920325054829</v>
      </c>
      <c r="P198" s="478">
        <f t="shared" si="89"/>
        <v>6.4546989457588966</v>
      </c>
      <c r="Q198" s="478">
        <f t="shared" si="89"/>
        <v>5.7149608642724781</v>
      </c>
      <c r="R198" s="478">
        <f t="shared" si="89"/>
        <v>4.936476116084032</v>
      </c>
      <c r="S198" s="478">
        <f t="shared" si="89"/>
        <v>4.0062750197072727</v>
      </c>
      <c r="T198" s="478">
        <f t="shared" si="89"/>
        <v>5.8862697539958209</v>
      </c>
      <c r="U198" s="478">
        <f t="shared" si="89"/>
        <v>-3.0922820698827902</v>
      </c>
      <c r="V198" s="478">
        <f t="shared" si="89"/>
        <v>-2.1551500614199082</v>
      </c>
      <c r="W198" s="478">
        <f t="shared" si="89"/>
        <v>-7.5917094718529698</v>
      </c>
      <c r="X198" s="478">
        <f t="shared" si="89"/>
        <v>8.1950002339681305E-10</v>
      </c>
      <c r="Y198" s="478">
        <f t="shared" si="89"/>
        <v>-4.3497347356192932</v>
      </c>
      <c r="Z198" s="478">
        <f t="shared" si="89"/>
        <v>3.2543270189114626</v>
      </c>
      <c r="AA198" s="478">
        <f t="shared" si="89"/>
        <v>3.9845162588110661</v>
      </c>
      <c r="AB198" s="478">
        <f t="shared" si="89"/>
        <v>1.1174412539003198</v>
      </c>
      <c r="AC198" s="478">
        <f t="shared" si="89"/>
        <v>2.3646814526849802</v>
      </c>
      <c r="AD198" s="478">
        <f t="shared" si="89"/>
        <v>-6.9689188048422723</v>
      </c>
      <c r="AE198" s="478">
        <f t="shared" si="89"/>
        <v>4.8805160970648354</v>
      </c>
      <c r="AF198" s="478">
        <f t="shared" si="89"/>
        <v>4.9368658981886693</v>
      </c>
      <c r="AG198" s="478">
        <f t="shared" si="89"/>
        <v>6.3582172696762251</v>
      </c>
      <c r="AH198" s="478">
        <f t="shared" si="89"/>
        <v>0.89636106029424845</v>
      </c>
      <c r="AI198" s="478">
        <f t="shared" si="89"/>
        <v>6.1063086323771776</v>
      </c>
      <c r="AJ198" s="478">
        <f t="shared" si="89"/>
        <v>2.8717199779660918</v>
      </c>
      <c r="AL198" s="474" t="s">
        <v>545</v>
      </c>
      <c r="AM198" s="478">
        <f t="shared" si="79"/>
        <v>4.9704805794212437</v>
      </c>
      <c r="AN198" s="478">
        <f t="shared" si="82"/>
        <v>7.6119283449978203</v>
      </c>
      <c r="AO198" s="478">
        <f t="shared" si="82"/>
        <v>8.9504782320474874</v>
      </c>
      <c r="AP198" s="478"/>
      <c r="AQ198" s="478">
        <f t="shared" si="83"/>
        <v>8.4616718928132162</v>
      </c>
      <c r="AR198" s="478">
        <f t="shared" si="83"/>
        <v>2.2831876596691725</v>
      </c>
      <c r="AS198" s="478"/>
      <c r="AT198" s="478"/>
      <c r="AU198" s="478"/>
      <c r="AV198" s="478">
        <f t="shared" si="90"/>
        <v>5.3633944958179525</v>
      </c>
      <c r="AW198" s="478">
        <f t="shared" si="90"/>
        <v>11.275068847767766</v>
      </c>
      <c r="AX198" s="478">
        <f t="shared" si="90"/>
        <v>19.999999999999996</v>
      </c>
      <c r="AY198" s="478">
        <f t="shared" si="90"/>
        <v>-11.767452619811225</v>
      </c>
      <c r="AZ198" s="478"/>
      <c r="BA198" s="478"/>
      <c r="BB198" s="478"/>
      <c r="BC198" s="478">
        <f>(BC127/BC126-1)*100</f>
        <v>5.8862697539958431</v>
      </c>
      <c r="BD198" s="478"/>
      <c r="BE198" s="478">
        <f t="shared" si="91"/>
        <v>5.8862697539958431</v>
      </c>
      <c r="BF198" s="478">
        <f t="shared" si="91"/>
        <v>-3.7246485532010154</v>
      </c>
      <c r="BG198" s="478"/>
      <c r="BH198" s="478">
        <f t="shared" si="86"/>
        <v>-7.5917094718529698</v>
      </c>
      <c r="BI198" s="478">
        <f t="shared" si="86"/>
        <v>8.1950002339681305E-10</v>
      </c>
      <c r="BJ198" s="478">
        <f t="shared" si="86"/>
        <v>5.695179867854816</v>
      </c>
      <c r="BK198" s="478">
        <f t="shared" si="86"/>
        <v>2.9612900054350133</v>
      </c>
      <c r="BL198" s="478">
        <f t="shared" si="86"/>
        <v>3.3038534148155385E-2</v>
      </c>
      <c r="BM198" s="478">
        <f t="shared" si="86"/>
        <v>1.1174412539003642</v>
      </c>
      <c r="BN198" s="478">
        <f t="shared" si="86"/>
        <v>6.6773253593055415E-10</v>
      </c>
      <c r="BO198" s="478">
        <f t="shared" si="86"/>
        <v>8.5690281705905988</v>
      </c>
      <c r="BP198" s="478"/>
      <c r="BQ198" s="478"/>
      <c r="BR198" s="478"/>
      <c r="BS198" s="478"/>
      <c r="BT198" s="478"/>
      <c r="BU198" s="478"/>
      <c r="BW198" s="474" t="s">
        <v>545</v>
      </c>
      <c r="BX198" s="478">
        <f t="shared" si="87"/>
        <v>9.2288183355301534</v>
      </c>
      <c r="BY198" s="478">
        <f t="shared" si="87"/>
        <v>20.154027677265042</v>
      </c>
      <c r="BZ198" s="478">
        <f t="shared" si="87"/>
        <v>43.235843142176101</v>
      </c>
      <c r="CA198" s="478">
        <f t="shared" si="87"/>
        <v>8.691076049550329</v>
      </c>
      <c r="CB198" s="478">
        <f t="shared" si="87"/>
        <v>13.517748798347196</v>
      </c>
      <c r="CC198" s="478">
        <f t="shared" si="87"/>
        <v>6.3409573982040612</v>
      </c>
      <c r="CD198" s="478">
        <f t="shared" si="87"/>
        <v>14.883048670941811</v>
      </c>
      <c r="CE198" s="478">
        <f t="shared" si="87"/>
        <v>5.438560435743911</v>
      </c>
      <c r="CF198" s="478">
        <f t="shared" si="87"/>
        <v>6.4525242838828767</v>
      </c>
      <c r="CG198" s="478"/>
      <c r="CH198" s="478">
        <f t="shared" si="87"/>
        <v>7.5915330499885858</v>
      </c>
      <c r="CI198" s="478">
        <f t="shared" si="87"/>
        <v>5.4635042570002845</v>
      </c>
      <c r="CJ198" s="478">
        <f t="shared" si="87"/>
        <v>10.507160517812132</v>
      </c>
      <c r="CK198" s="478">
        <f t="shared" si="87"/>
        <v>6.2554071793252231</v>
      </c>
      <c r="CL198" s="478">
        <f t="shared" si="87"/>
        <v>6.4546989457588966</v>
      </c>
      <c r="CM198" s="478">
        <f t="shared" si="87"/>
        <v>5.59717392489818</v>
      </c>
      <c r="CN198" s="478">
        <f t="shared" si="87"/>
        <v>4.5157884260492498</v>
      </c>
      <c r="CO198" s="478">
        <f t="shared" si="87"/>
        <v>4.5157884260492498</v>
      </c>
      <c r="CP198" s="478"/>
      <c r="CQ198" s="478">
        <f t="shared" si="87"/>
        <v>-2.4486976833931196</v>
      </c>
      <c r="CR198" s="478">
        <f t="shared" si="87"/>
        <v>-2.4486976833931196</v>
      </c>
      <c r="CS198" s="478"/>
      <c r="CT198" s="478"/>
      <c r="CU198" s="478">
        <f t="shared" si="87"/>
        <v>-8.3311716171064472</v>
      </c>
      <c r="CV198" s="478">
        <f t="shared" si="87"/>
        <v>4.4571609441986348</v>
      </c>
      <c r="CW198" s="478">
        <f t="shared" si="87"/>
        <v>5.6701398614622534</v>
      </c>
      <c r="CX198" s="478"/>
      <c r="CY198" s="478">
        <f t="shared" si="87"/>
        <v>3.5228118630728611</v>
      </c>
      <c r="CZ198" s="478">
        <f t="shared" si="87"/>
        <v>-12.480659320114151</v>
      </c>
      <c r="DA198" s="478">
        <f t="shared" si="87"/>
        <v>4.8746491304950013</v>
      </c>
      <c r="DB198" s="478">
        <f t="shared" si="87"/>
        <v>4.9368658981886693</v>
      </c>
      <c r="DC198" s="478">
        <f t="shared" si="87"/>
        <v>6.3582172696762695</v>
      </c>
      <c r="DD198" s="478">
        <f t="shared" si="87"/>
        <v>0.89636106029427065</v>
      </c>
      <c r="DE198" s="478">
        <f t="shared" si="87"/>
        <v>6.0782558269665277</v>
      </c>
      <c r="DF198" s="478">
        <f t="shared" si="87"/>
        <v>2.8717199779660918</v>
      </c>
    </row>
    <row r="199" spans="1:110" s="141" customFormat="1" ht="15" customHeight="1" x14ac:dyDescent="0.2">
      <c r="A199" s="471" t="s">
        <v>584</v>
      </c>
      <c r="B199" s="475">
        <f t="shared" si="89"/>
        <v>4.2564535821840499</v>
      </c>
      <c r="C199" s="475">
        <f t="shared" si="89"/>
        <v>2.3746225748452421</v>
      </c>
      <c r="D199" s="475">
        <f t="shared" si="89"/>
        <v>-3.5497234700100688</v>
      </c>
      <c r="E199" s="475">
        <f t="shared" si="89"/>
        <v>3.8463295590730473</v>
      </c>
      <c r="F199" s="475">
        <f t="shared" si="89"/>
        <v>4.179149134463378</v>
      </c>
      <c r="G199" s="475">
        <f t="shared" si="89"/>
        <v>4.7511116354498339</v>
      </c>
      <c r="H199" s="475">
        <f t="shared" si="89"/>
        <v>5.3799927496624989</v>
      </c>
      <c r="I199" s="475">
        <f t="shared" si="89"/>
        <v>5.1555364100154266</v>
      </c>
      <c r="J199" s="475">
        <f t="shared" si="89"/>
        <v>13.808403903745692</v>
      </c>
      <c r="K199" s="475">
        <f t="shared" si="89"/>
        <v>3.4676495367248261</v>
      </c>
      <c r="L199" s="475">
        <f t="shared" si="89"/>
        <v>10.314496766788107</v>
      </c>
      <c r="M199" s="475">
        <f t="shared" si="89"/>
        <v>6.8957588489793054</v>
      </c>
      <c r="N199" s="475">
        <f t="shared" si="89"/>
        <v>16.256847370167637</v>
      </c>
      <c r="O199" s="475">
        <f t="shared" si="89"/>
        <v>5.1116347406340301</v>
      </c>
      <c r="P199" s="475">
        <f t="shared" si="89"/>
        <v>6.2524384564054181</v>
      </c>
      <c r="Q199" s="475">
        <f t="shared" si="89"/>
        <v>1.219662506409569</v>
      </c>
      <c r="R199" s="475">
        <f t="shared" si="89"/>
        <v>2.0106196883365346</v>
      </c>
      <c r="S199" s="475">
        <f t="shared" si="89"/>
        <v>2.1275095278888267</v>
      </c>
      <c r="T199" s="475">
        <f t="shared" si="89"/>
        <v>1.853016375548111</v>
      </c>
      <c r="U199" s="475">
        <f t="shared" si="89"/>
        <v>10.170531014180618</v>
      </c>
      <c r="V199" s="475">
        <f t="shared" si="89"/>
        <v>5.1895155776507051</v>
      </c>
      <c r="W199" s="475">
        <f t="shared" si="89"/>
        <v>14.646701629893254</v>
      </c>
      <c r="X199" s="475">
        <f t="shared" si="89"/>
        <v>0</v>
      </c>
      <c r="Y199" s="475">
        <f t="shared" si="89"/>
        <v>1.0377400389716129</v>
      </c>
      <c r="Z199" s="475">
        <f t="shared" si="89"/>
        <v>0.86538447357111803</v>
      </c>
      <c r="AA199" s="475">
        <f t="shared" si="89"/>
        <v>2.4970610102990731</v>
      </c>
      <c r="AB199" s="475">
        <f t="shared" si="89"/>
        <v>1.0691099576007002</v>
      </c>
      <c r="AC199" s="475">
        <f t="shared" si="89"/>
        <v>0.92680570053755851</v>
      </c>
      <c r="AD199" s="475">
        <f t="shared" si="89"/>
        <v>0.90539030136309595</v>
      </c>
      <c r="AE199" s="475">
        <f t="shared" si="89"/>
        <v>4.4435390706559996</v>
      </c>
      <c r="AF199" s="475">
        <f t="shared" si="89"/>
        <v>5.2757097142882348</v>
      </c>
      <c r="AG199" s="475">
        <f t="shared" si="89"/>
        <v>13.816713471489628</v>
      </c>
      <c r="AH199" s="475">
        <f t="shared" si="89"/>
        <v>5.3746947346356322</v>
      </c>
      <c r="AI199" s="475">
        <f t="shared" si="89"/>
        <v>2.7268116744308735</v>
      </c>
      <c r="AJ199" s="475">
        <f t="shared" si="89"/>
        <v>4.0186070565528365</v>
      </c>
      <c r="AL199" s="471" t="s">
        <v>584</v>
      </c>
      <c r="AM199" s="475">
        <f t="shared" si="79"/>
        <v>6.2693822455552883</v>
      </c>
      <c r="AN199" s="475">
        <f t="shared" si="82"/>
        <v>3.6761377184007626</v>
      </c>
      <c r="AO199" s="475">
        <f t="shared" si="82"/>
        <v>6.5454917113665134</v>
      </c>
      <c r="AP199" s="475"/>
      <c r="AQ199" s="475">
        <f t="shared" si="83"/>
        <v>2.4317475881296957</v>
      </c>
      <c r="AR199" s="475">
        <f t="shared" si="83"/>
        <v>0.31527351002269555</v>
      </c>
      <c r="AS199" s="475"/>
      <c r="AT199" s="475"/>
      <c r="AU199" s="475"/>
      <c r="AV199" s="475">
        <f t="shared" si="90"/>
        <v>3.4676495367248483</v>
      </c>
      <c r="AW199" s="475">
        <f t="shared" si="90"/>
        <v>8.5092365657955185</v>
      </c>
      <c r="AX199" s="475">
        <f t="shared" si="90"/>
        <v>9.5238095238095113</v>
      </c>
      <c r="AY199" s="475">
        <f t="shared" si="90"/>
        <v>3.8205569648629645</v>
      </c>
      <c r="AZ199" s="475"/>
      <c r="BA199" s="475"/>
      <c r="BB199" s="475"/>
      <c r="BC199" s="475">
        <f>(BC128/BC127-1)*100</f>
        <v>1.853016375548111</v>
      </c>
      <c r="BD199" s="475"/>
      <c r="BE199" s="475">
        <f t="shared" si="91"/>
        <v>1.853016375548111</v>
      </c>
      <c r="BF199" s="475">
        <f t="shared" si="91"/>
        <v>12.92046751061422</v>
      </c>
      <c r="BG199" s="475"/>
      <c r="BH199" s="475">
        <f t="shared" si="86"/>
        <v>14.646701629893233</v>
      </c>
      <c r="BI199" s="475">
        <f t="shared" si="86"/>
        <v>0</v>
      </c>
      <c r="BJ199" s="475">
        <f t="shared" si="86"/>
        <v>1.5806877012835674</v>
      </c>
      <c r="BK199" s="475">
        <f t="shared" si="86"/>
        <v>0.12950732497993833</v>
      </c>
      <c r="BL199" s="475">
        <f t="shared" si="86"/>
        <v>1.2271865456360498</v>
      </c>
      <c r="BM199" s="475">
        <f t="shared" si="86"/>
        <v>1.069109957600678</v>
      </c>
      <c r="BN199" s="475">
        <f t="shared" si="86"/>
        <v>0</v>
      </c>
      <c r="BO199" s="475">
        <f t="shared" si="86"/>
        <v>2.1902558493238411</v>
      </c>
      <c r="BP199" s="475"/>
      <c r="BQ199" s="475"/>
      <c r="BR199" s="475"/>
      <c r="BS199" s="475"/>
      <c r="BT199" s="475"/>
      <c r="BU199" s="475"/>
      <c r="BW199" s="471" t="s">
        <v>584</v>
      </c>
      <c r="BX199" s="475">
        <f t="shared" si="87"/>
        <v>3.6552621873452207</v>
      </c>
      <c r="BY199" s="475">
        <f t="shared" si="87"/>
        <v>2.1304821244710004</v>
      </c>
      <c r="BZ199" s="475">
        <f t="shared" si="87"/>
        <v>-5.0010550665919311</v>
      </c>
      <c r="CA199" s="475">
        <f t="shared" si="87"/>
        <v>3.8463295590730473</v>
      </c>
      <c r="CB199" s="475">
        <f t="shared" si="87"/>
        <v>5.6299571490650679</v>
      </c>
      <c r="CC199" s="475">
        <f t="shared" si="87"/>
        <v>7.6574597006340284</v>
      </c>
      <c r="CD199" s="475">
        <f t="shared" si="87"/>
        <v>5.3799927496624989</v>
      </c>
      <c r="CE199" s="475">
        <f t="shared" si="87"/>
        <v>5.1555364100154488</v>
      </c>
      <c r="CF199" s="475">
        <f t="shared" si="87"/>
        <v>13.808403903745671</v>
      </c>
      <c r="CG199" s="475"/>
      <c r="CH199" s="475">
        <f t="shared" si="87"/>
        <v>11.330079922926718</v>
      </c>
      <c r="CI199" s="475">
        <f t="shared" si="87"/>
        <v>4.599925434545038</v>
      </c>
      <c r="CJ199" s="475">
        <f t="shared" si="87"/>
        <v>18.901630001486346</v>
      </c>
      <c r="CK199" s="475">
        <f t="shared" si="87"/>
        <v>5.1116347406340079</v>
      </c>
      <c r="CL199" s="475">
        <f t="shared" si="87"/>
        <v>6.2524384564053959</v>
      </c>
      <c r="CM199" s="475">
        <f t="shared" ref="CM199:DF199" si="92">(CM128/CM127-1)*100</f>
        <v>1.219662506409569</v>
      </c>
      <c r="CN199" s="475">
        <f t="shared" si="92"/>
        <v>2.1275095278888267</v>
      </c>
      <c r="CO199" s="475">
        <f t="shared" si="92"/>
        <v>2.1275095278888267</v>
      </c>
      <c r="CP199" s="475"/>
      <c r="CQ199" s="475">
        <f t="shared" si="92"/>
        <v>5.1895155776507051</v>
      </c>
      <c r="CR199" s="475">
        <f t="shared" si="92"/>
        <v>5.1895155776507051</v>
      </c>
      <c r="CS199" s="475"/>
      <c r="CT199" s="475"/>
      <c r="CU199" s="475">
        <f t="shared" si="92"/>
        <v>0.7347946285927387</v>
      </c>
      <c r="CV199" s="475">
        <f t="shared" si="92"/>
        <v>3.9624310791574135</v>
      </c>
      <c r="CW199" s="475">
        <f t="shared" si="92"/>
        <v>2.9510120530043871</v>
      </c>
      <c r="CX199" s="475"/>
      <c r="CY199" s="475">
        <f t="shared" si="92"/>
        <v>1.2832044903284379</v>
      </c>
      <c r="CZ199" s="475">
        <f t="shared" si="92"/>
        <v>0.2584111421698454</v>
      </c>
      <c r="DA199" s="475">
        <f t="shared" si="92"/>
        <v>4.4435390706560218</v>
      </c>
      <c r="DB199" s="475">
        <f t="shared" si="92"/>
        <v>5.2757097142882348</v>
      </c>
      <c r="DC199" s="475">
        <f t="shared" si="92"/>
        <v>13.816713471489628</v>
      </c>
      <c r="DD199" s="475">
        <f t="shared" si="92"/>
        <v>5.37469473463561</v>
      </c>
      <c r="DE199" s="475">
        <f t="shared" si="92"/>
        <v>2.7268116744308735</v>
      </c>
      <c r="DF199" s="475">
        <f t="shared" si="92"/>
        <v>4.0186070565528365</v>
      </c>
    </row>
    <row r="200" spans="1:110" x14ac:dyDescent="0.2">
      <c r="A200" t="s">
        <v>609</v>
      </c>
      <c r="B200" t="s">
        <v>610</v>
      </c>
      <c r="AL200" t="s">
        <v>609</v>
      </c>
      <c r="AM200" t="s">
        <v>610</v>
      </c>
      <c r="BW200" t="s">
        <v>609</v>
      </c>
      <c r="BX200" t="s">
        <v>610</v>
      </c>
    </row>
    <row r="201" spans="1:110" x14ac:dyDescent="0.2">
      <c r="A201" t="s">
        <v>188</v>
      </c>
      <c r="B201" t="s">
        <v>611</v>
      </c>
      <c r="AL201" t="s">
        <v>188</v>
      </c>
      <c r="AM201" t="s">
        <v>611</v>
      </c>
      <c r="BW201" t="s">
        <v>188</v>
      </c>
      <c r="BX201" t="s">
        <v>611</v>
      </c>
    </row>
    <row r="202" spans="1:110" x14ac:dyDescent="0.2">
      <c r="B202" t="s">
        <v>612</v>
      </c>
      <c r="AM202" t="s">
        <v>612</v>
      </c>
      <c r="BX202" t="s">
        <v>612</v>
      </c>
    </row>
    <row r="205" spans="1:110" x14ac:dyDescent="0.2">
      <c r="AM205" s="473"/>
      <c r="BX205" s="473"/>
    </row>
  </sheetData>
  <pageMargins left="0.74803149606299213" right="0.74803149606299213" top="0.98425196850393704" bottom="0.98425196850393704" header="0.51181102362204722" footer="0.51181102362204722"/>
  <pageSetup scale="62" orientation="portrait" r:id="rId1"/>
  <headerFooter alignWithMargins="0">
    <oddFooter>&amp;L&amp;"Times New Roman,Bold Italic"&amp;12FSM Compact Economic Report - FY 2010&amp;RPage S&amp;P  of  &amp;N</oddFooter>
  </headerFooter>
  <colBreaks count="2" manualBreakCount="2">
    <brk id="37" max="197" man="1"/>
    <brk id="74" max="19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zoomScale="80" zoomScaleNormal="80" zoomScaleSheetLayoutView="80" workbookViewId="0">
      <pane xSplit="2" ySplit="2" topLeftCell="C3" activePane="bottomRight" state="frozen"/>
      <selection activeCell="A2" sqref="A2"/>
      <selection pane="topRight" activeCell="A2" sqref="A2"/>
      <selection pane="bottomLeft" activeCell="A2" sqref="A2"/>
      <selection pane="bottomRight" activeCell="A3" sqref="A3"/>
    </sheetView>
  </sheetViews>
  <sheetFormatPr defaultRowHeight="12.75" x14ac:dyDescent="0.2"/>
  <cols>
    <col min="1" max="1" width="2.28515625" style="282" customWidth="1"/>
    <col min="2" max="2" width="43" style="282" customWidth="1"/>
    <col min="3" max="3" width="10.42578125" style="157" customWidth="1"/>
    <col min="4" max="14" width="10.42578125" customWidth="1"/>
    <col min="15" max="18" width="10.42578125" style="8" customWidth="1"/>
  </cols>
  <sheetData>
    <row r="1" spans="1:30" s="2" customFormat="1" ht="19.899999999999999" customHeight="1" x14ac:dyDescent="0.2">
      <c r="A1" s="184" t="s">
        <v>813</v>
      </c>
      <c r="O1" s="76"/>
      <c r="P1" s="76"/>
      <c r="Q1" s="76"/>
      <c r="R1" s="76"/>
    </row>
    <row r="2" spans="1:30" s="53" customFormat="1" ht="20.100000000000001" customHeight="1" x14ac:dyDescent="0.2">
      <c r="A2" s="234"/>
      <c r="B2" s="235" t="s">
        <v>455</v>
      </c>
      <c r="C2" s="236" t="s">
        <v>237</v>
      </c>
      <c r="D2" s="236" t="s">
        <v>17</v>
      </c>
      <c r="E2" s="236" t="s">
        <v>18</v>
      </c>
      <c r="F2" s="236" t="s">
        <v>19</v>
      </c>
      <c r="G2" s="236" t="s">
        <v>20</v>
      </c>
      <c r="H2" s="236" t="s">
        <v>21</v>
      </c>
      <c r="I2" s="236" t="s">
        <v>22</v>
      </c>
      <c r="J2" s="236" t="s">
        <v>23</v>
      </c>
      <c r="K2" s="236" t="s">
        <v>24</v>
      </c>
      <c r="L2" s="236" t="s">
        <v>25</v>
      </c>
      <c r="M2" s="236" t="s">
        <v>26</v>
      </c>
      <c r="N2" s="236" t="s">
        <v>191</v>
      </c>
      <c r="O2" s="236" t="s">
        <v>203</v>
      </c>
      <c r="P2" s="236" t="s">
        <v>232</v>
      </c>
      <c r="Q2" s="236" t="s">
        <v>545</v>
      </c>
      <c r="R2" s="236" t="s">
        <v>584</v>
      </c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9"/>
      <c r="AD2" s="275"/>
    </row>
    <row r="3" spans="1:30" s="10" customFormat="1" ht="20.25" customHeight="1" x14ac:dyDescent="0.2">
      <c r="A3" s="276" t="s">
        <v>460</v>
      </c>
      <c r="B3" s="277"/>
      <c r="C3" s="278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19"/>
      <c r="AD3" s="19"/>
    </row>
    <row r="4" spans="1:30" s="10" customFormat="1" ht="16.5" customHeight="1" x14ac:dyDescent="0.2">
      <c r="A4" s="276"/>
      <c r="B4" s="280" t="s">
        <v>461</v>
      </c>
      <c r="C4" s="281">
        <v>222.62669753365654</v>
      </c>
      <c r="D4" s="281">
        <v>219.26448678346316</v>
      </c>
      <c r="E4" s="281">
        <v>207.37036314072415</v>
      </c>
      <c r="F4" s="281">
        <v>220.08575296976272</v>
      </c>
      <c r="G4" s="281">
        <v>221.09625333350974</v>
      </c>
      <c r="H4" s="281">
        <v>233.6114343600378</v>
      </c>
      <c r="I4" s="281">
        <v>240.36726445002171</v>
      </c>
      <c r="J4" s="281">
        <v>241.73818472742542</v>
      </c>
      <c r="K4" s="281">
        <v>245.12122738310688</v>
      </c>
      <c r="L4" s="281">
        <v>239.73178314306318</v>
      </c>
      <c r="M4" s="281">
        <v>250.04754693856142</v>
      </c>
      <c r="N4" s="281">
        <v>254.51705276210356</v>
      </c>
      <c r="O4" s="281">
        <v>257.45153381987996</v>
      </c>
      <c r="P4" s="281">
        <v>263.44230108438933</v>
      </c>
      <c r="Q4" s="281">
        <v>279.7880411375636</v>
      </c>
      <c r="R4" s="281">
        <v>297.45143283535663</v>
      </c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19"/>
      <c r="AD4" s="19"/>
    </row>
    <row r="5" spans="1:30" ht="14.25" x14ac:dyDescent="0.2">
      <c r="B5" s="285" t="s">
        <v>462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8"/>
      <c r="AD5" s="8"/>
    </row>
    <row r="6" spans="1:30" x14ac:dyDescent="0.2">
      <c r="B6" s="284" t="s">
        <v>463</v>
      </c>
      <c r="C6" s="283">
        <v>30.571374681844979</v>
      </c>
      <c r="D6" s="283">
        <v>29.647911100034051</v>
      </c>
      <c r="E6" s="283">
        <v>19.823789250183829</v>
      </c>
      <c r="F6" s="283">
        <v>19.221812109165221</v>
      </c>
      <c r="G6" s="283">
        <v>22.697659463625488</v>
      </c>
      <c r="H6" s="283">
        <v>21.13895806850973</v>
      </c>
      <c r="I6" s="283">
        <v>19.273863804699836</v>
      </c>
      <c r="J6" s="283">
        <v>18.414770372096747</v>
      </c>
      <c r="K6" s="283">
        <v>18.350126080231103</v>
      </c>
      <c r="L6" s="283">
        <v>19.494737165583015</v>
      </c>
      <c r="M6" s="283">
        <v>23.684196529271304</v>
      </c>
      <c r="N6" s="283">
        <v>27.210759129476607</v>
      </c>
      <c r="O6" s="283">
        <v>29.757748340983738</v>
      </c>
      <c r="P6" s="283">
        <v>27.728798076499999</v>
      </c>
      <c r="Q6" s="283">
        <v>28.917254081999999</v>
      </c>
      <c r="R6" s="283">
        <v>26.972675267500001</v>
      </c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8"/>
      <c r="AD6" s="8"/>
    </row>
    <row r="7" spans="1:30" x14ac:dyDescent="0.2">
      <c r="B7" s="284" t="s">
        <v>464</v>
      </c>
      <c r="C7" s="283">
        <v>-19.144121949615265</v>
      </c>
      <c r="D7" s="283">
        <v>-19.070878510160853</v>
      </c>
      <c r="E7" s="283">
        <v>-17.105819096279482</v>
      </c>
      <c r="F7" s="283">
        <v>-18.34631377911127</v>
      </c>
      <c r="G7" s="283">
        <v>-16.559094704361627</v>
      </c>
      <c r="H7" s="283">
        <v>-14.827924550210472</v>
      </c>
      <c r="I7" s="283">
        <v>-14.050872918409206</v>
      </c>
      <c r="J7" s="283">
        <v>-13.718968593027267</v>
      </c>
      <c r="K7" s="283">
        <v>-14.108512953633504</v>
      </c>
      <c r="L7" s="283">
        <v>-12.047175596754792</v>
      </c>
      <c r="M7" s="283">
        <v>-11.456097384744627</v>
      </c>
      <c r="N7" s="283">
        <v>-11.901056366039999</v>
      </c>
      <c r="O7" s="283">
        <v>-12.239921748160363</v>
      </c>
      <c r="P7" s="283">
        <v>-15.398034032805</v>
      </c>
      <c r="Q7" s="283">
        <v>-10.127673058062255</v>
      </c>
      <c r="R7" s="283">
        <v>-12.735846995291666</v>
      </c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8"/>
      <c r="AD7" s="8"/>
    </row>
    <row r="8" spans="1:30" s="10" customFormat="1" ht="16.5" customHeight="1" x14ac:dyDescent="0.2">
      <c r="A8" s="276"/>
      <c r="B8" s="277" t="s">
        <v>465</v>
      </c>
      <c r="C8" s="281">
        <v>234.05395026588627</v>
      </c>
      <c r="D8" s="281">
        <v>229.84151937333633</v>
      </c>
      <c r="E8" s="281">
        <v>210.08833329462851</v>
      </c>
      <c r="F8" s="281">
        <v>220.96125129981669</v>
      </c>
      <c r="G8" s="281">
        <v>227.23481809277359</v>
      </c>
      <c r="H8" s="281">
        <v>239.92246787833707</v>
      </c>
      <c r="I8" s="281">
        <v>245.59025533631234</v>
      </c>
      <c r="J8" s="281">
        <v>246.4339865064949</v>
      </c>
      <c r="K8" s="281">
        <v>249.36284050970451</v>
      </c>
      <c r="L8" s="281">
        <v>247.17934471189139</v>
      </c>
      <c r="M8" s="281">
        <v>262.27564608308813</v>
      </c>
      <c r="N8" s="281">
        <v>269.82675552554019</v>
      </c>
      <c r="O8" s="281">
        <v>274.96936041270334</v>
      </c>
      <c r="P8" s="281">
        <v>275.77306512808428</v>
      </c>
      <c r="Q8" s="281">
        <v>298.57762216150132</v>
      </c>
      <c r="R8" s="281">
        <v>311.68826110756493</v>
      </c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19"/>
      <c r="AD8" s="19"/>
    </row>
    <row r="9" spans="1:30" ht="14.25" x14ac:dyDescent="0.2">
      <c r="B9" s="285" t="s">
        <v>466</v>
      </c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8"/>
      <c r="AD9" s="8"/>
    </row>
    <row r="10" spans="1:30" x14ac:dyDescent="0.2">
      <c r="B10" s="284" t="s">
        <v>463</v>
      </c>
      <c r="C10" s="283">
        <v>98.236720016955303</v>
      </c>
      <c r="D10" s="283">
        <v>99.756528947515662</v>
      </c>
      <c r="E10" s="283">
        <v>86.712545059611827</v>
      </c>
      <c r="F10" s="283">
        <v>92.647023365372789</v>
      </c>
      <c r="G10" s="283">
        <v>93.086467499066757</v>
      </c>
      <c r="H10" s="283">
        <v>96.702015668743272</v>
      </c>
      <c r="I10" s="283">
        <v>100.71864374334355</v>
      </c>
      <c r="J10" s="283">
        <v>111.55954084064331</v>
      </c>
      <c r="K10" s="283">
        <v>132.49769055012811</v>
      </c>
      <c r="L10" s="283">
        <v>110.37799043771308</v>
      </c>
      <c r="M10" s="283">
        <v>126.75613576801905</v>
      </c>
      <c r="N10" s="283">
        <v>113.90683616489392</v>
      </c>
      <c r="O10" s="283">
        <v>111.78538840298273</v>
      </c>
      <c r="P10" s="283">
        <v>116.20082373895751</v>
      </c>
      <c r="Q10" s="283">
        <v>122.81750788758521</v>
      </c>
      <c r="R10" s="283">
        <v>127.09640377520503</v>
      </c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8"/>
      <c r="AD10" s="8"/>
    </row>
    <row r="11" spans="1:30" x14ac:dyDescent="0.2">
      <c r="B11" s="284" t="s">
        <v>464</v>
      </c>
      <c r="C11" s="283">
        <v>-4.1900561169553079</v>
      </c>
      <c r="D11" s="283">
        <v>-4.7956635975156585</v>
      </c>
      <c r="E11" s="283">
        <v>-5.040890809611815</v>
      </c>
      <c r="F11" s="283">
        <v>-5.6532246153727819</v>
      </c>
      <c r="G11" s="283">
        <v>-6.1825225990667443</v>
      </c>
      <c r="H11" s="283">
        <v>-7.9910954187432779</v>
      </c>
      <c r="I11" s="283">
        <v>-8.6962975433435528</v>
      </c>
      <c r="J11" s="283">
        <v>-9.1900913906433104</v>
      </c>
      <c r="K11" s="283">
        <v>-10.501419250128118</v>
      </c>
      <c r="L11" s="283">
        <v>-11.854530037713079</v>
      </c>
      <c r="M11" s="283">
        <v>-12.853118538389422</v>
      </c>
      <c r="N11" s="283">
        <v>-14.25994627029932</v>
      </c>
      <c r="O11" s="283">
        <v>-15.388465042982734</v>
      </c>
      <c r="P11" s="283">
        <v>-17.75487029895752</v>
      </c>
      <c r="Q11" s="283">
        <v>-18.707197637585207</v>
      </c>
      <c r="R11" s="283">
        <v>-19.428267225205026</v>
      </c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8"/>
      <c r="AD11" s="8"/>
    </row>
    <row r="12" spans="1:30" s="19" customFormat="1" ht="16.5" customHeight="1" x14ac:dyDescent="0.2">
      <c r="A12" s="286"/>
      <c r="B12" s="287" t="s">
        <v>467</v>
      </c>
      <c r="C12" s="288">
        <v>328.10061416588627</v>
      </c>
      <c r="D12" s="288">
        <v>324.80238472333633</v>
      </c>
      <c r="E12" s="288">
        <v>291.75998754462853</v>
      </c>
      <c r="F12" s="288">
        <v>307.95505004981669</v>
      </c>
      <c r="G12" s="288">
        <v>314.13876299277359</v>
      </c>
      <c r="H12" s="288">
        <v>328.63338812833706</v>
      </c>
      <c r="I12" s="288">
        <v>337.6126015363123</v>
      </c>
      <c r="J12" s="288">
        <v>348.80343595649487</v>
      </c>
      <c r="K12" s="288">
        <v>371.35911180970453</v>
      </c>
      <c r="L12" s="288">
        <v>345.70280511189139</v>
      </c>
      <c r="M12" s="288">
        <v>376.17866331271779</v>
      </c>
      <c r="N12" s="288">
        <v>369.47364542013474</v>
      </c>
      <c r="O12" s="288">
        <v>371.36628377270335</v>
      </c>
      <c r="P12" s="288">
        <v>374.21901856808427</v>
      </c>
      <c r="Q12" s="288">
        <v>402.68793241150138</v>
      </c>
      <c r="R12" s="288">
        <v>419.35639765756491</v>
      </c>
      <c r="S12" s="314"/>
      <c r="T12" s="314"/>
      <c r="U12" s="314"/>
      <c r="V12" s="314"/>
      <c r="W12" s="314"/>
      <c r="X12" s="314"/>
      <c r="Y12" s="314"/>
      <c r="Z12" s="314"/>
      <c r="AA12" s="314"/>
      <c r="AB12" s="314"/>
    </row>
    <row r="13" spans="1:30" s="10" customFormat="1" ht="20.25" customHeight="1" x14ac:dyDescent="0.2">
      <c r="A13" s="276" t="s">
        <v>491</v>
      </c>
      <c r="B13" s="277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19"/>
      <c r="AD13" s="19"/>
    </row>
    <row r="14" spans="1:30" s="10" customFormat="1" ht="16.5" customHeight="1" x14ac:dyDescent="0.2">
      <c r="A14" s="276"/>
      <c r="B14" s="280" t="s">
        <v>468</v>
      </c>
      <c r="C14" s="281">
        <v>239.76254675883209</v>
      </c>
      <c r="D14" s="281">
        <v>232.33354840286478</v>
      </c>
      <c r="E14" s="281">
        <v>218.5119739308854</v>
      </c>
      <c r="F14" s="281">
        <v>224.4617505971045</v>
      </c>
      <c r="G14" s="281">
        <v>228.11515633993</v>
      </c>
      <c r="H14" s="281">
        <v>238.33557972958781</v>
      </c>
      <c r="I14" s="281">
        <v>242.27489958693417</v>
      </c>
      <c r="J14" s="281">
        <v>243.49352593761878</v>
      </c>
      <c r="K14" s="281">
        <v>247.76436472922413</v>
      </c>
      <c r="L14" s="281">
        <v>239.73178314306315</v>
      </c>
      <c r="M14" s="281">
        <v>244.75411266842275</v>
      </c>
      <c r="N14" s="281">
        <v>245.1299234500195</v>
      </c>
      <c r="O14" s="281">
        <v>239.89385960204203</v>
      </c>
      <c r="P14" s="281">
        <v>234.13182629253262</v>
      </c>
      <c r="Q14" s="281">
        <v>235.69801952694365</v>
      </c>
      <c r="R14" s="281">
        <v>243.0636665102073</v>
      </c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19"/>
      <c r="AD14" s="19"/>
    </row>
    <row r="15" spans="1:30" ht="14.25" x14ac:dyDescent="0.2">
      <c r="A15" s="276"/>
      <c r="B15" s="290" t="s">
        <v>469</v>
      </c>
      <c r="C15" s="549" t="s">
        <v>884</v>
      </c>
      <c r="D15" s="549" t="s">
        <v>884</v>
      </c>
      <c r="E15" s="549" t="s">
        <v>884</v>
      </c>
      <c r="F15" s="549" t="s">
        <v>884</v>
      </c>
      <c r="G15" s="549" t="s">
        <v>884</v>
      </c>
      <c r="H15" s="549" t="s">
        <v>884</v>
      </c>
      <c r="I15" s="549" t="s">
        <v>884</v>
      </c>
      <c r="J15" s="549" t="s">
        <v>884</v>
      </c>
      <c r="K15" s="549" t="s">
        <v>884</v>
      </c>
      <c r="L15" s="549" t="s">
        <v>884</v>
      </c>
      <c r="M15" s="549" t="s">
        <v>884</v>
      </c>
      <c r="N15" s="549" t="s">
        <v>884</v>
      </c>
      <c r="O15" s="549" t="s">
        <v>884</v>
      </c>
      <c r="P15" s="549" t="s">
        <v>884</v>
      </c>
      <c r="Q15" s="549" t="s">
        <v>884</v>
      </c>
      <c r="R15" s="549" t="s">
        <v>884</v>
      </c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8"/>
      <c r="AD15" s="8"/>
    </row>
    <row r="16" spans="1:30" s="10" customFormat="1" ht="16.5" customHeight="1" x14ac:dyDescent="0.2">
      <c r="A16" s="276"/>
      <c r="B16" s="280" t="s">
        <v>470</v>
      </c>
      <c r="C16" s="281">
        <v>239.76254675883209</v>
      </c>
      <c r="D16" s="281">
        <v>232.33354840286478</v>
      </c>
      <c r="E16" s="281">
        <v>218.5119739308854</v>
      </c>
      <c r="F16" s="281">
        <v>224.4617505971045</v>
      </c>
      <c r="G16" s="281">
        <v>228.11515633993</v>
      </c>
      <c r="H16" s="281">
        <v>238.33557972958781</v>
      </c>
      <c r="I16" s="281">
        <v>242.27489958693417</v>
      </c>
      <c r="J16" s="281">
        <v>243.49352593761878</v>
      </c>
      <c r="K16" s="281">
        <v>247.76436472922413</v>
      </c>
      <c r="L16" s="281">
        <v>239.73178314306315</v>
      </c>
      <c r="M16" s="281">
        <v>244.75411266842275</v>
      </c>
      <c r="N16" s="281">
        <v>245.1299234500195</v>
      </c>
      <c r="O16" s="281">
        <v>239.89385960204203</v>
      </c>
      <c r="P16" s="281">
        <v>234.13182629253262</v>
      </c>
      <c r="Q16" s="281">
        <v>235.69801952694365</v>
      </c>
      <c r="R16" s="281">
        <v>243.0636665102073</v>
      </c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19"/>
      <c r="AD16" s="19"/>
    </row>
    <row r="17" spans="1:30" ht="14.25" x14ac:dyDescent="0.2">
      <c r="A17" s="276"/>
      <c r="B17" s="291" t="s">
        <v>471</v>
      </c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8"/>
      <c r="AD17" s="8"/>
    </row>
    <row r="18" spans="1:30" x14ac:dyDescent="0.2">
      <c r="A18" s="276"/>
      <c r="B18" s="292" t="s">
        <v>463</v>
      </c>
      <c r="C18" s="283">
        <v>33.613062810830471</v>
      </c>
      <c r="D18" s="283">
        <v>31.899326756887071</v>
      </c>
      <c r="E18" s="283">
        <v>21.237774699230908</v>
      </c>
      <c r="F18" s="283">
        <v>19.983385640714932</v>
      </c>
      <c r="G18" s="283">
        <v>23.696323137289966</v>
      </c>
      <c r="H18" s="283">
        <v>21.617392165064782</v>
      </c>
      <c r="I18" s="283">
        <v>19.500570758126585</v>
      </c>
      <c r="J18" s="283">
        <v>18.614334673284667</v>
      </c>
      <c r="K18" s="283">
        <v>18.596850303791388</v>
      </c>
      <c r="L18" s="283">
        <v>19.494737165583015</v>
      </c>
      <c r="M18" s="283">
        <v>22.866386915882327</v>
      </c>
      <c r="N18" s="283">
        <v>25.318703880060173</v>
      </c>
      <c r="O18" s="283">
        <v>26.750166420738402</v>
      </c>
      <c r="P18" s="283">
        <v>23.514835213446137</v>
      </c>
      <c r="Q18" s="283">
        <v>22.780654415422362</v>
      </c>
      <c r="R18" s="283">
        <v>20.426163809954463</v>
      </c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8"/>
      <c r="AD18" s="8"/>
    </row>
    <row r="19" spans="1:30" x14ac:dyDescent="0.2">
      <c r="A19" s="276"/>
      <c r="B19" s="292" t="s">
        <v>464</v>
      </c>
      <c r="C19" s="283">
        <v>-21.04885960305732</v>
      </c>
      <c r="D19" s="283">
        <v>-20.519090976895772</v>
      </c>
      <c r="E19" s="283">
        <v>-18.325937964116346</v>
      </c>
      <c r="F19" s="283">
        <v>-19.073199823794582</v>
      </c>
      <c r="G19" s="283">
        <v>-17.287670546135857</v>
      </c>
      <c r="H19" s="283">
        <v>-15.163522201853224</v>
      </c>
      <c r="I19" s="283">
        <v>-14.216144948169127</v>
      </c>
      <c r="J19" s="283">
        <v>-13.867643614489115</v>
      </c>
      <c r="K19" s="283">
        <v>-14.298207121883689</v>
      </c>
      <c r="L19" s="283">
        <v>-12.047175596754792</v>
      </c>
      <c r="M19" s="283">
        <v>-11.060521095653062</v>
      </c>
      <c r="N19" s="283">
        <v>-11.073536043515283</v>
      </c>
      <c r="O19" s="283">
        <v>-11.002846720400791</v>
      </c>
      <c r="P19" s="283">
        <v>-13.057985127718453</v>
      </c>
      <c r="Q19" s="283">
        <v>-7.9784553302974999</v>
      </c>
      <c r="R19" s="283">
        <v>-9.6447421104645876</v>
      </c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8"/>
      <c r="AD19" s="8"/>
    </row>
    <row r="20" spans="1:30" s="10" customFormat="1" ht="16.5" customHeight="1" x14ac:dyDescent="0.2">
      <c r="A20" s="276"/>
      <c r="B20" s="280" t="s">
        <v>472</v>
      </c>
      <c r="C20" s="281">
        <v>252.32674996660526</v>
      </c>
      <c r="D20" s="281">
        <v>243.7137841828561</v>
      </c>
      <c r="E20" s="281">
        <v>221.42381066599995</v>
      </c>
      <c r="F20" s="281">
        <v>225.37193641402484</v>
      </c>
      <c r="G20" s="281">
        <v>234.52380893108409</v>
      </c>
      <c r="H20" s="281">
        <v>244.78944969279937</v>
      </c>
      <c r="I20" s="281">
        <v>247.55932539689161</v>
      </c>
      <c r="J20" s="281">
        <v>248.24021699641435</v>
      </c>
      <c r="K20" s="281">
        <v>252.06300791113185</v>
      </c>
      <c r="L20" s="281">
        <v>247.17934471189139</v>
      </c>
      <c r="M20" s="281">
        <v>256.55997848865201</v>
      </c>
      <c r="N20" s="281">
        <v>259.37509128656438</v>
      </c>
      <c r="O20" s="281">
        <v>255.64117930237967</v>
      </c>
      <c r="P20" s="281">
        <v>244.58867637826035</v>
      </c>
      <c r="Q20" s="281">
        <v>250.50021861206852</v>
      </c>
      <c r="R20" s="281">
        <v>253.8450882096972</v>
      </c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19"/>
      <c r="AD20" s="19"/>
    </row>
    <row r="21" spans="1:30" ht="14.25" x14ac:dyDescent="0.2">
      <c r="A21" s="276"/>
      <c r="B21" s="291" t="s">
        <v>473</v>
      </c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8"/>
      <c r="AD21" s="8"/>
    </row>
    <row r="22" spans="1:30" x14ac:dyDescent="0.2">
      <c r="A22" s="276"/>
      <c r="B22" s="292" t="s">
        <v>463</v>
      </c>
      <c r="C22" s="283">
        <v>108.01074778691004</v>
      </c>
      <c r="D22" s="283">
        <v>107.33188258332342</v>
      </c>
      <c r="E22" s="283">
        <v>92.897552144621741</v>
      </c>
      <c r="F22" s="283">
        <v>96.317724149004562</v>
      </c>
      <c r="G22" s="283">
        <v>97.18213532552457</v>
      </c>
      <c r="H22" s="283">
        <v>98.890654359050757</v>
      </c>
      <c r="I22" s="283">
        <v>101.90333702060744</v>
      </c>
      <c r="J22" s="283">
        <v>112.7685323924708</v>
      </c>
      <c r="K22" s="283">
        <v>134.27917094331895</v>
      </c>
      <c r="L22" s="283">
        <v>110.37799043771308</v>
      </c>
      <c r="M22" s="283">
        <v>122.37927686723229</v>
      </c>
      <c r="N22" s="283">
        <v>105.98651221197851</v>
      </c>
      <c r="O22" s="283">
        <v>100.48736580880082</v>
      </c>
      <c r="P22" s="283">
        <v>98.541711557415681</v>
      </c>
      <c r="Q22" s="283">
        <v>96.754110726303807</v>
      </c>
      <c r="R22" s="283">
        <v>96.248960750902754</v>
      </c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8"/>
      <c r="AD22" s="8"/>
    </row>
    <row r="23" spans="1:30" x14ac:dyDescent="0.2">
      <c r="A23" s="293"/>
      <c r="B23" s="294" t="s">
        <v>464</v>
      </c>
      <c r="C23" s="295">
        <v>-4.6069442707711259</v>
      </c>
      <c r="D23" s="295">
        <v>-5.1598387352519026</v>
      </c>
      <c r="E23" s="295">
        <v>-5.4004459968200402</v>
      </c>
      <c r="F23" s="295">
        <v>-5.8772069439129906</v>
      </c>
      <c r="G23" s="295">
        <v>-6.4545445113344968</v>
      </c>
      <c r="H23" s="295">
        <v>-8.171956391396753</v>
      </c>
      <c r="I23" s="295">
        <v>-8.7985868996511982</v>
      </c>
      <c r="J23" s="295">
        <v>-9.2896861251508795</v>
      </c>
      <c r="K23" s="295">
        <v>-10.642614711098828</v>
      </c>
      <c r="L23" s="295">
        <v>-11.854530037713079</v>
      </c>
      <c r="M23" s="295">
        <v>-12.409303444652471</v>
      </c>
      <c r="N23" s="295">
        <v>-13.268404429487946</v>
      </c>
      <c r="O23" s="295">
        <v>-13.833170310556339</v>
      </c>
      <c r="P23" s="295">
        <v>-15.056651505927571</v>
      </c>
      <c r="Q23" s="295">
        <v>-14.737298474273381</v>
      </c>
      <c r="R23" s="295">
        <v>-14.712851615567219</v>
      </c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8"/>
      <c r="AD23" s="8"/>
    </row>
    <row r="24" spans="1:30" s="10" customFormat="1" ht="16.5" customHeight="1" x14ac:dyDescent="0.2">
      <c r="A24" s="286"/>
      <c r="B24" s="296" t="s">
        <v>474</v>
      </c>
      <c r="C24" s="288">
        <v>355.7305534827442</v>
      </c>
      <c r="D24" s="288">
        <v>345.8858280309276</v>
      </c>
      <c r="E24" s="288">
        <v>308.92091681380163</v>
      </c>
      <c r="F24" s="288">
        <v>315.81245361911641</v>
      </c>
      <c r="G24" s="288">
        <v>325.25139974527411</v>
      </c>
      <c r="H24" s="288">
        <v>335.50814766045335</v>
      </c>
      <c r="I24" s="288">
        <v>340.66407551784783</v>
      </c>
      <c r="J24" s="288">
        <v>351.71906326373426</v>
      </c>
      <c r="K24" s="288">
        <v>375.69956414335201</v>
      </c>
      <c r="L24" s="288">
        <v>345.70280511189139</v>
      </c>
      <c r="M24" s="288">
        <v>366.52995191123182</v>
      </c>
      <c r="N24" s="288">
        <v>352.09319906905495</v>
      </c>
      <c r="O24" s="288">
        <v>342.29537480062413</v>
      </c>
      <c r="P24" s="288">
        <v>328.07373642974846</v>
      </c>
      <c r="Q24" s="288">
        <v>332.51703086409896</v>
      </c>
      <c r="R24" s="288">
        <v>335.38119734503272</v>
      </c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19"/>
      <c r="AD24" s="19"/>
    </row>
    <row r="25" spans="1:30" s="7" customFormat="1" ht="16.5" customHeight="1" x14ac:dyDescent="0.2">
      <c r="A25" s="285"/>
      <c r="B25" s="297" t="s">
        <v>475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9"/>
      <c r="AD25" s="9"/>
    </row>
    <row r="26" spans="1:30" x14ac:dyDescent="0.2">
      <c r="A26" s="276"/>
      <c r="B26" s="292" t="s">
        <v>476</v>
      </c>
      <c r="C26" s="299"/>
      <c r="D26" s="299">
        <f t="shared" ref="D26:N26" si="0">D14/C14-1</f>
        <v>-3.0984815837145074E-2</v>
      </c>
      <c r="E26" s="299">
        <f t="shared" si="0"/>
        <v>-5.9490222428027706E-2</v>
      </c>
      <c r="F26" s="299">
        <f t="shared" si="0"/>
        <v>2.7228607014922579E-2</v>
      </c>
      <c r="G26" s="299">
        <f t="shared" si="0"/>
        <v>1.6276295329190171E-2</v>
      </c>
      <c r="H26" s="299">
        <f t="shared" si="0"/>
        <v>4.480378925119588E-2</v>
      </c>
      <c r="I26" s="299">
        <f t="shared" si="0"/>
        <v>1.6528458998089413E-2</v>
      </c>
      <c r="J26" s="299">
        <f t="shared" si="0"/>
        <v>5.0299323320834866E-3</v>
      </c>
      <c r="K26" s="299">
        <f t="shared" si="0"/>
        <v>1.753984536204678E-2</v>
      </c>
      <c r="L26" s="299">
        <f t="shared" si="0"/>
        <v>-3.2420245723954633E-2</v>
      </c>
      <c r="M26" s="299">
        <f t="shared" si="0"/>
        <v>2.0949785879507132E-2</v>
      </c>
      <c r="N26" s="299">
        <f t="shared" si="0"/>
        <v>1.5354625811982991E-3</v>
      </c>
      <c r="O26" s="299">
        <f>O14/N14-1</f>
        <v>-2.1360361779923953E-2</v>
      </c>
      <c r="P26" s="299">
        <f>P14/O14-1</f>
        <v>-2.4019094607373392E-2</v>
      </c>
      <c r="Q26" s="299">
        <f>Q14/P14-1</f>
        <v>6.6893649582444592E-3</v>
      </c>
      <c r="R26" s="299">
        <f>R14/Q14-1</f>
        <v>3.1250355849602895E-2</v>
      </c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8"/>
      <c r="AD26" s="8"/>
    </row>
    <row r="27" spans="1:30" x14ac:dyDescent="0.2">
      <c r="A27" s="276"/>
      <c r="B27" s="292" t="s">
        <v>477</v>
      </c>
      <c r="C27" s="299"/>
      <c r="D27" s="299">
        <f>D20/C20-1</f>
        <v>-3.413417636017213E-2</v>
      </c>
      <c r="E27" s="299">
        <f t="shared" ref="E27:R27" si="1">E20/D20-1</f>
        <v>-9.1459634060469086E-2</v>
      </c>
      <c r="F27" s="299">
        <f t="shared" si="1"/>
        <v>1.7830628676065663E-2</v>
      </c>
      <c r="G27" s="299">
        <f t="shared" si="1"/>
        <v>4.0607862108645865E-2</v>
      </c>
      <c r="H27" s="299">
        <f t="shared" si="1"/>
        <v>4.3772275439769359E-2</v>
      </c>
      <c r="I27" s="299">
        <f t="shared" si="1"/>
        <v>1.1315339397054647E-2</v>
      </c>
      <c r="J27" s="299">
        <f t="shared" si="1"/>
        <v>2.7504178985426897E-3</v>
      </c>
      <c r="K27" s="299">
        <f t="shared" si="1"/>
        <v>1.5399563217319834E-2</v>
      </c>
      <c r="L27" s="299">
        <f t="shared" si="1"/>
        <v>-1.937477156887002E-2</v>
      </c>
      <c r="M27" s="299">
        <f t="shared" si="1"/>
        <v>3.7950718688467111E-2</v>
      </c>
      <c r="N27" s="299">
        <f t="shared" si="1"/>
        <v>1.0972532873192886E-2</v>
      </c>
      <c r="O27" s="299">
        <f t="shared" si="1"/>
        <v>-1.4395800173654272E-2</v>
      </c>
      <c r="P27" s="299">
        <f t="shared" si="1"/>
        <v>-4.323443881099498E-2</v>
      </c>
      <c r="Q27" s="299">
        <f t="shared" si="1"/>
        <v>2.4169321005956368E-2</v>
      </c>
      <c r="R27" s="299">
        <f t="shared" si="1"/>
        <v>1.3352761191832041E-2</v>
      </c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8"/>
      <c r="AD27" s="8"/>
    </row>
    <row r="28" spans="1:30" x14ac:dyDescent="0.2">
      <c r="A28" s="286"/>
      <c r="B28" s="300" t="s">
        <v>478</v>
      </c>
      <c r="C28" s="301"/>
      <c r="D28" s="301">
        <f t="shared" ref="D28:N28" si="2">D24/C24-1</f>
        <v>-2.7674669368241811E-2</v>
      </c>
      <c r="E28" s="301">
        <f t="shared" si="2"/>
        <v>-0.10687026822567802</v>
      </c>
      <c r="F28" s="301">
        <f t="shared" si="2"/>
        <v>2.2308417560046756E-2</v>
      </c>
      <c r="G28" s="301">
        <f t="shared" si="2"/>
        <v>2.9887821135582859E-2</v>
      </c>
      <c r="H28" s="301">
        <f t="shared" si="2"/>
        <v>3.1534830974476957E-2</v>
      </c>
      <c r="I28" s="301">
        <f t="shared" si="2"/>
        <v>1.5367519070244695E-2</v>
      </c>
      <c r="J28" s="301">
        <f t="shared" si="2"/>
        <v>3.2451287178084653E-2</v>
      </c>
      <c r="K28" s="301">
        <f t="shared" si="2"/>
        <v>6.818083915353812E-2</v>
      </c>
      <c r="L28" s="301">
        <f t="shared" si="2"/>
        <v>-7.9842411049524276E-2</v>
      </c>
      <c r="M28" s="301">
        <f t="shared" si="2"/>
        <v>6.0245813720254393E-2</v>
      </c>
      <c r="N28" s="301">
        <f t="shared" si="2"/>
        <v>-3.9387648313317758E-2</v>
      </c>
      <c r="O28" s="301">
        <f>O24/N24-1</f>
        <v>-2.7827360182862249E-2</v>
      </c>
      <c r="P28" s="301">
        <f>P24/O24-1</f>
        <v>-4.1547854332414813E-2</v>
      </c>
      <c r="Q28" s="301">
        <f>Q24/P24-1</f>
        <v>1.354358469137007E-2</v>
      </c>
      <c r="R28" s="301">
        <f>R24/Q24-1</f>
        <v>8.6135933353270744E-3</v>
      </c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8"/>
      <c r="AD28" s="8"/>
    </row>
    <row r="29" spans="1:30" s="10" customFormat="1" ht="16.5" customHeight="1" x14ac:dyDescent="0.2">
      <c r="A29" s="276"/>
      <c r="B29" s="280" t="s">
        <v>479</v>
      </c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19"/>
      <c r="AD29" s="19"/>
    </row>
    <row r="30" spans="1:30" s="10" customFormat="1" ht="14.25" x14ac:dyDescent="0.2">
      <c r="A30" s="276"/>
      <c r="B30" s="292" t="s">
        <v>715</v>
      </c>
      <c r="C30" s="298">
        <v>105753.67501414561</v>
      </c>
      <c r="D30" s="298">
        <v>106002.40516730481</v>
      </c>
      <c r="E30" s="298">
        <v>106252.19656984665</v>
      </c>
      <c r="F30" s="298">
        <v>106503.05537352001</v>
      </c>
      <c r="G30" s="298">
        <v>106754.98777176054</v>
      </c>
      <c r="H30" s="298">
        <v>107008</v>
      </c>
      <c r="I30" s="298">
        <v>106594.8</v>
      </c>
      <c r="J30" s="298">
        <v>106181.6</v>
      </c>
      <c r="K30" s="298">
        <v>105768.4</v>
      </c>
      <c r="L30" s="298">
        <v>105355.20000000001</v>
      </c>
      <c r="M30" s="298">
        <v>104942</v>
      </c>
      <c r="N30" s="298">
        <v>104478.39999999998</v>
      </c>
      <c r="O30" s="298">
        <v>104014.79999999999</v>
      </c>
      <c r="P30" s="298">
        <v>103551.19999999998</v>
      </c>
      <c r="Q30" s="298">
        <v>103087.59999999999</v>
      </c>
      <c r="R30" s="298">
        <v>102623.99999999997</v>
      </c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19"/>
      <c r="AD30" s="19"/>
    </row>
    <row r="31" spans="1:30" s="9" customFormat="1" ht="16.5" customHeight="1" x14ac:dyDescent="0.2">
      <c r="A31" s="303"/>
      <c r="B31" s="304" t="s">
        <v>480</v>
      </c>
      <c r="C31" s="305">
        <f t="shared" ref="C31" si="3">C4/C$30*1000000</f>
        <v>2105.1438401916339</v>
      </c>
      <c r="D31" s="305">
        <f t="shared" ref="D31:N31" si="4">D4/D$30*1000000</f>
        <v>2068.4859597043624</v>
      </c>
      <c r="E31" s="305">
        <f t="shared" si="4"/>
        <v>1951.6807165902287</v>
      </c>
      <c r="F31" s="305">
        <f t="shared" si="4"/>
        <v>2066.4736067701861</v>
      </c>
      <c r="G31" s="305">
        <f t="shared" si="4"/>
        <v>2071.062513783505</v>
      </c>
      <c r="H31" s="305">
        <f t="shared" si="4"/>
        <v>2183.1212092557362</v>
      </c>
      <c r="I31" s="305">
        <f t="shared" si="4"/>
        <v>2254.9623851259321</v>
      </c>
      <c r="J31" s="305">
        <f t="shared" si="4"/>
        <v>2276.648541060084</v>
      </c>
      <c r="K31" s="305">
        <f t="shared" si="4"/>
        <v>2317.5279892964904</v>
      </c>
      <c r="L31" s="305">
        <f t="shared" si="4"/>
        <v>2275.4622756452759</v>
      </c>
      <c r="M31" s="305">
        <f t="shared" si="4"/>
        <v>2382.7213788431841</v>
      </c>
      <c r="N31" s="305">
        <f t="shared" si="4"/>
        <v>2436.0734157692273</v>
      </c>
      <c r="O31" s="305">
        <f>O4/O$30*1000000</f>
        <v>2475.1432855697458</v>
      </c>
      <c r="P31" s="305">
        <f>P4/P$30*1000000</f>
        <v>2544.0777227534727</v>
      </c>
      <c r="Q31" s="305">
        <f>Q4/Q$30*1000000</f>
        <v>2714.0804630000471</v>
      </c>
      <c r="R31" s="305">
        <f>R4/R$30*1000000</f>
        <v>2898.4587702229178</v>
      </c>
      <c r="S31" s="305"/>
      <c r="T31" s="305"/>
      <c r="U31" s="305"/>
      <c r="V31" s="305"/>
      <c r="W31" s="305"/>
      <c r="X31" s="305"/>
      <c r="Y31" s="305"/>
      <c r="Z31" s="305"/>
      <c r="AA31" s="305"/>
      <c r="AB31" s="305"/>
    </row>
    <row r="32" spans="1:30" x14ac:dyDescent="0.2">
      <c r="A32" s="276"/>
      <c r="B32" s="290" t="s">
        <v>481</v>
      </c>
      <c r="C32" s="298">
        <f t="shared" ref="C32" si="5">C8/C$30*1000000</f>
        <v>2213.1992125529368</v>
      </c>
      <c r="D32" s="298">
        <f t="shared" ref="D32:N32" si="6">D8/D$30*1000000</f>
        <v>2168.2670219659149</v>
      </c>
      <c r="E32" s="298">
        <f t="shared" si="6"/>
        <v>1977.2610833181545</v>
      </c>
      <c r="F32" s="298">
        <f t="shared" si="6"/>
        <v>2074.6940125321003</v>
      </c>
      <c r="G32" s="298">
        <f t="shared" si="6"/>
        <v>2128.5639466194857</v>
      </c>
      <c r="H32" s="298">
        <f t="shared" si="6"/>
        <v>2242.0984214108948</v>
      </c>
      <c r="I32" s="298">
        <f t="shared" si="6"/>
        <v>2303.9609374595411</v>
      </c>
      <c r="J32" s="298">
        <f t="shared" si="6"/>
        <v>2320.8727925223852</v>
      </c>
      <c r="K32" s="298">
        <f t="shared" si="6"/>
        <v>2357.6308283920766</v>
      </c>
      <c r="L32" s="298">
        <f t="shared" si="6"/>
        <v>2346.152299192554</v>
      </c>
      <c r="M32" s="298">
        <f t="shared" si="6"/>
        <v>2499.2438307168541</v>
      </c>
      <c r="N32" s="298">
        <f t="shared" si="6"/>
        <v>2582.6080369295496</v>
      </c>
      <c r="O32" s="298">
        <f>O8/O$30*1000000</f>
        <v>2643.5599588972277</v>
      </c>
      <c r="P32" s="298">
        <f>P8/P$30*1000000</f>
        <v>2663.1566329321568</v>
      </c>
      <c r="Q32" s="298">
        <f>Q8/Q$30*1000000</f>
        <v>2896.3485633723294</v>
      </c>
      <c r="R32" s="298">
        <f>R8/R$30*1000000</f>
        <v>3037.1868286908034</v>
      </c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8"/>
      <c r="AD32" s="8"/>
    </row>
    <row r="33" spans="1:30" s="8" customFormat="1" x14ac:dyDescent="0.2">
      <c r="A33" s="293"/>
      <c r="B33" s="306" t="s">
        <v>482</v>
      </c>
      <c r="C33" s="305">
        <f t="shared" ref="C33" si="7">C12/C$30*1000000</f>
        <v>3102.4984627910048</v>
      </c>
      <c r="D33" s="305">
        <f t="shared" ref="D33:N33" si="8">D12/D$30*1000000</f>
        <v>3064.1039154790592</v>
      </c>
      <c r="E33" s="305">
        <f t="shared" si="8"/>
        <v>2745.919585322034</v>
      </c>
      <c r="F33" s="305">
        <f t="shared" si="8"/>
        <v>2891.513759579746</v>
      </c>
      <c r="G33" s="305">
        <f t="shared" si="8"/>
        <v>2942.6143878578705</v>
      </c>
      <c r="H33" s="305">
        <f t="shared" si="8"/>
        <v>3071.1104602304226</v>
      </c>
      <c r="I33" s="305">
        <f t="shared" si="8"/>
        <v>3167.2520754887883</v>
      </c>
      <c r="J33" s="305">
        <f t="shared" si="8"/>
        <v>3284.9706159682551</v>
      </c>
      <c r="K33" s="305">
        <f t="shared" si="8"/>
        <v>3511.059180338405</v>
      </c>
      <c r="L33" s="305">
        <f t="shared" si="8"/>
        <v>3281.3074733083072</v>
      </c>
      <c r="M33" s="305">
        <f t="shared" si="8"/>
        <v>3584.6340198654284</v>
      </c>
      <c r="N33" s="305">
        <f t="shared" si="8"/>
        <v>3536.3639318762039</v>
      </c>
      <c r="O33" s="305">
        <f>O12/O$30*1000000</f>
        <v>3570.3215674375515</v>
      </c>
      <c r="P33" s="305">
        <f>P12/P$30*1000000</f>
        <v>3613.8549680552646</v>
      </c>
      <c r="Q33" s="305">
        <f>Q12/Q$30*1000000</f>
        <v>3906.2693516145623</v>
      </c>
      <c r="R33" s="305">
        <f>R12/R$30*1000000</f>
        <v>4086.3384555032453</v>
      </c>
      <c r="S33" s="305"/>
      <c r="T33" s="305"/>
      <c r="U33" s="305"/>
      <c r="V33" s="305"/>
      <c r="W33" s="305"/>
      <c r="X33" s="305"/>
      <c r="Y33" s="305"/>
      <c r="Z33" s="305"/>
      <c r="AA33" s="305"/>
      <c r="AB33" s="305"/>
    </row>
    <row r="34" spans="1:30" s="9" customFormat="1" ht="16.5" customHeight="1" x14ac:dyDescent="0.2">
      <c r="A34" s="303"/>
      <c r="B34" s="304" t="s">
        <v>483</v>
      </c>
      <c r="C34" s="305">
        <f t="shared" ref="C34" si="9">C14/C30*1000000</f>
        <v>2267.1793365739909</v>
      </c>
      <c r="D34" s="305">
        <f t="shared" ref="D34:N34" si="10">D14/D30*1000000</f>
        <v>2191.7761963624321</v>
      </c>
      <c r="E34" s="305">
        <f t="shared" si="10"/>
        <v>2056.5407679571395</v>
      </c>
      <c r="F34" s="305">
        <f t="shared" si="10"/>
        <v>2107.5616075979046</v>
      </c>
      <c r="G34" s="305">
        <f t="shared" si="10"/>
        <v>2136.8102896291311</v>
      </c>
      <c r="H34" s="305">
        <f t="shared" si="10"/>
        <v>2227.268799805508</v>
      </c>
      <c r="I34" s="305">
        <f t="shared" si="10"/>
        <v>2272.8585220567434</v>
      </c>
      <c r="J34" s="305">
        <f t="shared" si="10"/>
        <v>2293.1800419057427</v>
      </c>
      <c r="K34" s="305">
        <f t="shared" si="10"/>
        <v>2342.5178477619415</v>
      </c>
      <c r="L34" s="305">
        <f t="shared" si="10"/>
        <v>2275.4622756452754</v>
      </c>
      <c r="M34" s="305">
        <f t="shared" si="10"/>
        <v>2332.2798561912555</v>
      </c>
      <c r="N34" s="305">
        <f t="shared" si="10"/>
        <v>2346.2258557751607</v>
      </c>
      <c r="O34" s="305">
        <f>O14/O30*1000000</f>
        <v>2306.3435165192072</v>
      </c>
      <c r="P34" s="305">
        <f>P14/P30*1000000</f>
        <v>2261.0247519346244</v>
      </c>
      <c r="Q34" s="305">
        <f>Q14/Q30*1000000</f>
        <v>2286.385748886808</v>
      </c>
      <c r="R34" s="305">
        <f>R14/R30*1000000</f>
        <v>2368.4875517443033</v>
      </c>
      <c r="S34" s="305"/>
      <c r="T34" s="305"/>
      <c r="U34" s="305"/>
      <c r="V34" s="305"/>
      <c r="W34" s="305"/>
      <c r="X34" s="305"/>
      <c r="Y34" s="305"/>
      <c r="Z34" s="305"/>
      <c r="AA34" s="305"/>
      <c r="AB34" s="305"/>
    </row>
    <row r="35" spans="1:30" s="10" customFormat="1" x14ac:dyDescent="0.2">
      <c r="A35" s="276"/>
      <c r="B35" s="290" t="s">
        <v>484</v>
      </c>
      <c r="C35" s="298">
        <f t="shared" ref="C35" si="11">C16/C30*1000000</f>
        <v>2267.1793365739909</v>
      </c>
      <c r="D35" s="298">
        <f t="shared" ref="D35:N35" si="12">D16/D30*1000000</f>
        <v>2191.7761963624321</v>
      </c>
      <c r="E35" s="298">
        <f t="shared" si="12"/>
        <v>2056.5407679571395</v>
      </c>
      <c r="F35" s="298">
        <f t="shared" si="12"/>
        <v>2107.5616075979046</v>
      </c>
      <c r="G35" s="298">
        <f t="shared" si="12"/>
        <v>2136.8102896291311</v>
      </c>
      <c r="H35" s="298">
        <f t="shared" si="12"/>
        <v>2227.268799805508</v>
      </c>
      <c r="I35" s="298">
        <f t="shared" si="12"/>
        <v>2272.8585220567434</v>
      </c>
      <c r="J35" s="298">
        <f t="shared" si="12"/>
        <v>2293.1800419057427</v>
      </c>
      <c r="K35" s="298">
        <f t="shared" si="12"/>
        <v>2342.5178477619415</v>
      </c>
      <c r="L35" s="298">
        <f t="shared" si="12"/>
        <v>2275.4622756452754</v>
      </c>
      <c r="M35" s="298">
        <f t="shared" si="12"/>
        <v>2332.2798561912555</v>
      </c>
      <c r="N35" s="298">
        <f t="shared" si="12"/>
        <v>2346.2258557751607</v>
      </c>
      <c r="O35" s="298">
        <f>O16/O30*1000000</f>
        <v>2306.3435165192072</v>
      </c>
      <c r="P35" s="298">
        <f>P16/P30*1000000</f>
        <v>2261.0247519346244</v>
      </c>
      <c r="Q35" s="298">
        <f>Q16/Q30*1000000</f>
        <v>2286.385748886808</v>
      </c>
      <c r="R35" s="298">
        <f>R16/R30*1000000</f>
        <v>2368.4875517443033</v>
      </c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19"/>
      <c r="AD35" s="19"/>
    </row>
    <row r="36" spans="1:30" x14ac:dyDescent="0.2">
      <c r="A36" s="276"/>
      <c r="B36" s="290" t="s">
        <v>485</v>
      </c>
      <c r="C36" s="298">
        <f t="shared" ref="C36" si="13">C20/C30*1000000</f>
        <v>2385.985640053209</v>
      </c>
      <c r="D36" s="298">
        <f t="shared" ref="D36:N36" si="14">D20/D30*1000000</f>
        <v>2299.1344752810078</v>
      </c>
      <c r="E36" s="298">
        <f t="shared" si="14"/>
        <v>2083.9457236109311</v>
      </c>
      <c r="F36" s="298">
        <f t="shared" si="14"/>
        <v>2116.1077081180092</v>
      </c>
      <c r="G36" s="298">
        <f t="shared" si="14"/>
        <v>2196.841701040611</v>
      </c>
      <c r="H36" s="298">
        <f t="shared" si="14"/>
        <v>2287.580832206932</v>
      </c>
      <c r="I36" s="298">
        <f t="shared" si="14"/>
        <v>2322.4334151092885</v>
      </c>
      <c r="J36" s="298">
        <f t="shared" si="14"/>
        <v>2337.8835598297101</v>
      </c>
      <c r="K36" s="298">
        <f t="shared" si="14"/>
        <v>2383.1598843428837</v>
      </c>
      <c r="L36" s="298">
        <f t="shared" si="14"/>
        <v>2346.152299192554</v>
      </c>
      <c r="M36" s="298">
        <f t="shared" si="14"/>
        <v>2444.778815809228</v>
      </c>
      <c r="N36" s="298">
        <f t="shared" si="14"/>
        <v>2482.5714337754448</v>
      </c>
      <c r="O36" s="298">
        <f>O20/O30*1000000</f>
        <v>2457.738507427594</v>
      </c>
      <c r="P36" s="298">
        <f>P20/P30*1000000</f>
        <v>2362.007165327494</v>
      </c>
      <c r="Q36" s="298">
        <f>Q20/Q30*1000000</f>
        <v>2429.9742996448513</v>
      </c>
      <c r="R36" s="298">
        <f>R20/R30*1000000</f>
        <v>2473.5450597296663</v>
      </c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8"/>
      <c r="AD36" s="8"/>
    </row>
    <row r="37" spans="1:30" x14ac:dyDescent="0.2">
      <c r="A37" s="286"/>
      <c r="B37" s="307" t="s">
        <v>486</v>
      </c>
      <c r="C37" s="308">
        <f t="shared" ref="C37" si="15">C24/C30*1000000</f>
        <v>3363.7654051753916</v>
      </c>
      <c r="D37" s="308">
        <f t="shared" ref="D37:N37" si="16">D24/D30*1000000</f>
        <v>3262.9998110421366</v>
      </c>
      <c r="E37" s="308">
        <f t="shared" si="16"/>
        <v>2907.4308747182208</v>
      </c>
      <c r="F37" s="308">
        <f t="shared" si="16"/>
        <v>2965.2900802847507</v>
      </c>
      <c r="G37" s="308">
        <f t="shared" si="16"/>
        <v>3046.7091658579307</v>
      </c>
      <c r="H37" s="308">
        <f t="shared" si="16"/>
        <v>3135.3557459297749</v>
      </c>
      <c r="I37" s="308">
        <f t="shared" si="16"/>
        <v>3195.8789314098608</v>
      </c>
      <c r="J37" s="308">
        <f t="shared" si="16"/>
        <v>3312.4294912087803</v>
      </c>
      <c r="K37" s="308">
        <f t="shared" si="16"/>
        <v>3552.0965065497071</v>
      </c>
      <c r="L37" s="308">
        <f t="shared" si="16"/>
        <v>3281.3074733083072</v>
      </c>
      <c r="M37" s="308">
        <f t="shared" si="16"/>
        <v>3492.6907426124126</v>
      </c>
      <c r="N37" s="308">
        <f t="shared" si="16"/>
        <v>3370.009485875119</v>
      </c>
      <c r="O37" s="308">
        <f>O24/O30*1000000</f>
        <v>3290.8333698725964</v>
      </c>
      <c r="P37" s="308">
        <f>P24/P30*1000000</f>
        <v>3168.2272772285451</v>
      </c>
      <c r="Q37" s="308">
        <f>Q24/Q30*1000000</f>
        <v>3225.5773814124973</v>
      </c>
      <c r="R37" s="308">
        <f>R24/R30*1000000</f>
        <v>3268.0581281672203</v>
      </c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8"/>
      <c r="AD37" s="8"/>
    </row>
    <row r="38" spans="1:30" s="7" customFormat="1" ht="16.5" customHeight="1" x14ac:dyDescent="0.2">
      <c r="A38" s="285"/>
      <c r="B38" s="297" t="s">
        <v>475</v>
      </c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9"/>
      <c r="AD38" s="9"/>
    </row>
    <row r="39" spans="1:30" x14ac:dyDescent="0.2">
      <c r="A39" s="276"/>
      <c r="B39" s="292" t="s">
        <v>484</v>
      </c>
      <c r="C39" s="299"/>
      <c r="D39" s="299">
        <f>D35/C35-1</f>
        <v>-3.3258568916521125E-2</v>
      </c>
      <c r="E39" s="299">
        <f t="shared" ref="E39:R39" si="17">E35/D35-1</f>
        <v>-6.1701294424921338E-2</v>
      </c>
      <c r="F39" s="299">
        <f t="shared" si="17"/>
        <v>2.4809058218401736E-2</v>
      </c>
      <c r="G39" s="299">
        <f t="shared" si="17"/>
        <v>1.3877972499490854E-2</v>
      </c>
      <c r="H39" s="299">
        <f t="shared" si="17"/>
        <v>4.2333430635097313E-2</v>
      </c>
      <c r="I39" s="299">
        <f t="shared" si="17"/>
        <v>2.0468890982182408E-2</v>
      </c>
      <c r="J39" s="299">
        <f t="shared" si="17"/>
        <v>8.9409523961967441E-3</v>
      </c>
      <c r="K39" s="299">
        <f t="shared" si="17"/>
        <v>2.151501624582286E-2</v>
      </c>
      <c r="L39" s="299">
        <f t="shared" si="17"/>
        <v>-2.8625426346583271E-2</v>
      </c>
      <c r="M39" s="299">
        <f t="shared" si="17"/>
        <v>2.4969686886972431E-2</v>
      </c>
      <c r="N39" s="299">
        <f t="shared" si="17"/>
        <v>5.9795566757927521E-3</v>
      </c>
      <c r="O39" s="299">
        <f t="shared" si="17"/>
        <v>-1.6998508117956446E-2</v>
      </c>
      <c r="P39" s="299">
        <f t="shared" si="17"/>
        <v>-1.9649616052416663E-2</v>
      </c>
      <c r="Q39" s="299">
        <f t="shared" si="17"/>
        <v>1.1216594126394863E-2</v>
      </c>
      <c r="R39" s="299">
        <f t="shared" si="17"/>
        <v>3.5908989940769631E-2</v>
      </c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8"/>
      <c r="AD39" s="8"/>
    </row>
    <row r="40" spans="1:30" x14ac:dyDescent="0.2">
      <c r="A40" s="276"/>
      <c r="B40" s="292" t="s">
        <v>859</v>
      </c>
      <c r="C40" s="299"/>
      <c r="D40" s="299">
        <f t="shared" ref="D40:R41" si="18">D36/C36-1</f>
        <v>-3.6400539598496651E-2</v>
      </c>
      <c r="E40" s="299">
        <f t="shared" si="18"/>
        <v>-9.3595548230720915E-2</v>
      </c>
      <c r="F40" s="299">
        <f t="shared" si="18"/>
        <v>1.5433216010707795E-2</v>
      </c>
      <c r="G40" s="299">
        <f t="shared" si="18"/>
        <v>3.815211891761594E-2</v>
      </c>
      <c r="H40" s="299">
        <f t="shared" si="18"/>
        <v>4.1304355759151479E-2</v>
      </c>
      <c r="I40" s="299">
        <f t="shared" si="18"/>
        <v>1.5235563443995348E-2</v>
      </c>
      <c r="J40" s="299">
        <f t="shared" si="18"/>
        <v>6.6525673545281272E-3</v>
      </c>
      <c r="K40" s="299">
        <f t="shared" si="18"/>
        <v>1.9366372770281082E-2</v>
      </c>
      <c r="L40" s="299">
        <f t="shared" si="18"/>
        <v>-1.5528788225022461E-2</v>
      </c>
      <c r="M40" s="299">
        <f t="shared" si="18"/>
        <v>4.2037559390589063E-2</v>
      </c>
      <c r="N40" s="299">
        <f t="shared" si="18"/>
        <v>1.545850189875253E-2</v>
      </c>
      <c r="O40" s="299">
        <f t="shared" si="18"/>
        <v>-1.000290505642587E-2</v>
      </c>
      <c r="P40" s="299">
        <f t="shared" si="18"/>
        <v>-3.8950987589114083E-2</v>
      </c>
      <c r="Q40" s="299">
        <f t="shared" si="18"/>
        <v>2.877516009056369E-2</v>
      </c>
      <c r="R40" s="299">
        <f t="shared" si="18"/>
        <v>1.7930543582779013E-2</v>
      </c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8"/>
      <c r="AD40" s="8"/>
    </row>
    <row r="41" spans="1:30" x14ac:dyDescent="0.2">
      <c r="A41" s="286"/>
      <c r="B41" s="300" t="s">
        <v>860</v>
      </c>
      <c r="C41" s="301"/>
      <c r="D41" s="301">
        <f t="shared" si="18"/>
        <v>-2.9956189566079705E-2</v>
      </c>
      <c r="E41" s="301">
        <f t="shared" si="18"/>
        <v>-0.10896995308447599</v>
      </c>
      <c r="F41" s="301">
        <f t="shared" si="18"/>
        <v>1.9900457847389807E-2</v>
      </c>
      <c r="G41" s="301">
        <f t="shared" si="18"/>
        <v>2.7457376300048741E-2</v>
      </c>
      <c r="H41" s="301">
        <f t="shared" si="18"/>
        <v>2.9095845794943731E-2</v>
      </c>
      <c r="I41" s="301">
        <f t="shared" si="18"/>
        <v>1.9303450831267055E-2</v>
      </c>
      <c r="J41" s="301">
        <f t="shared" si="18"/>
        <v>3.646901597348795E-2</v>
      </c>
      <c r="K41" s="301">
        <f t="shared" si="18"/>
        <v>7.2353846618322004E-2</v>
      </c>
      <c r="L41" s="301">
        <f t="shared" si="18"/>
        <v>-7.623358001171765E-2</v>
      </c>
      <c r="M41" s="301">
        <f t="shared" si="18"/>
        <v>6.4420439420443287E-2</v>
      </c>
      <c r="N41" s="301">
        <f t="shared" si="18"/>
        <v>-3.5125141553624117E-2</v>
      </c>
      <c r="O41" s="301">
        <f t="shared" si="18"/>
        <v>-2.34943303080829E-2</v>
      </c>
      <c r="P41" s="301">
        <f t="shared" si="18"/>
        <v>-3.7256852251014494E-2</v>
      </c>
      <c r="Q41" s="301">
        <f t="shared" si="18"/>
        <v>1.8101638287175037E-2</v>
      </c>
      <c r="R41" s="301">
        <f t="shared" si="18"/>
        <v>1.3169966716507719E-2</v>
      </c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8"/>
      <c r="AD41" s="8"/>
    </row>
    <row r="42" spans="1:30" s="10" customFormat="1" ht="16.5" customHeight="1" x14ac:dyDescent="0.2">
      <c r="A42" s="276" t="s">
        <v>487</v>
      </c>
      <c r="B42" s="280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19"/>
      <c r="AD42" s="19"/>
    </row>
    <row r="43" spans="1:30" x14ac:dyDescent="0.2">
      <c r="B43" s="285" t="s">
        <v>461</v>
      </c>
      <c r="C43" s="283">
        <f t="shared" ref="C43" si="19">C4/C14*100</f>
        <v>92.852991654942741</v>
      </c>
      <c r="D43" s="283">
        <f t="shared" ref="D43:N43" si="20">D4/D14*100</f>
        <v>94.374871081149251</v>
      </c>
      <c r="E43" s="283">
        <f t="shared" si="20"/>
        <v>94.901144047288994</v>
      </c>
      <c r="F43" s="283">
        <f t="shared" si="20"/>
        <v>98.050448410163014</v>
      </c>
      <c r="G43" s="283">
        <f t="shared" si="20"/>
        <v>96.923087830270731</v>
      </c>
      <c r="H43" s="283">
        <f t="shared" si="20"/>
        <v>98.017859786226651</v>
      </c>
      <c r="I43" s="283">
        <f t="shared" si="20"/>
        <v>99.212615446269965</v>
      </c>
      <c r="J43" s="283">
        <f t="shared" si="20"/>
        <v>99.279101485990608</v>
      </c>
      <c r="K43" s="283">
        <f t="shared" si="20"/>
        <v>98.933205205274021</v>
      </c>
      <c r="L43" s="283">
        <f t="shared" si="20"/>
        <v>100.00000000000003</v>
      </c>
      <c r="M43" s="283">
        <f t="shared" si="20"/>
        <v>102.16275600537503</v>
      </c>
      <c r="N43" s="283">
        <f t="shared" si="20"/>
        <v>103.82945059500173</v>
      </c>
      <c r="O43" s="283">
        <f>O4/O14*100</f>
        <v>107.31893440164089</v>
      </c>
      <c r="P43" s="283">
        <f>P4/P14*100</f>
        <v>112.51879133904468</v>
      </c>
      <c r="Q43" s="283">
        <f>Q4/Q14*100</f>
        <v>118.70614852815081</v>
      </c>
      <c r="R43" s="283">
        <f>R4/R14*100</f>
        <v>122.37593429985776</v>
      </c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317"/>
      <c r="AD43" s="8"/>
    </row>
    <row r="44" spans="1:30" x14ac:dyDescent="0.2">
      <c r="B44" s="285" t="s">
        <v>465</v>
      </c>
      <c r="C44" s="283">
        <f t="shared" ref="C44" si="21">C8/C20*100</f>
        <v>92.758278817787911</v>
      </c>
      <c r="D44" s="283">
        <f t="shared" ref="D44:N44" si="22">D8/D20*100</f>
        <v>94.307968728140736</v>
      </c>
      <c r="E44" s="283">
        <f t="shared" si="22"/>
        <v>94.880642087553042</v>
      </c>
      <c r="F44" s="283">
        <f t="shared" si="22"/>
        <v>98.042930639729079</v>
      </c>
      <c r="G44" s="283">
        <f t="shared" si="22"/>
        <v>96.892003898652177</v>
      </c>
      <c r="H44" s="283">
        <f t="shared" si="22"/>
        <v>98.011768145820767</v>
      </c>
      <c r="I44" s="283">
        <f t="shared" si="22"/>
        <v>99.204606791756916</v>
      </c>
      <c r="J44" s="283">
        <f t="shared" si="22"/>
        <v>99.272386033264894</v>
      </c>
      <c r="K44" s="283">
        <f t="shared" si="22"/>
        <v>98.928772839853067</v>
      </c>
      <c r="L44" s="283">
        <f t="shared" si="22"/>
        <v>100</v>
      </c>
      <c r="M44" s="283">
        <f t="shared" si="22"/>
        <v>102.22780950797785</v>
      </c>
      <c r="N44" s="283">
        <f t="shared" si="22"/>
        <v>104.0295558787596</v>
      </c>
      <c r="O44" s="283">
        <f>O8/O20*100</f>
        <v>107.56066810639366</v>
      </c>
      <c r="P44" s="283">
        <f>P8/P20*100</f>
        <v>112.74972709758518</v>
      </c>
      <c r="Q44" s="283">
        <f>Q8/Q20*100</f>
        <v>119.1925595178369</v>
      </c>
      <c r="R44" s="283">
        <f>R8/R20*100</f>
        <v>122.78680013303406</v>
      </c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317"/>
      <c r="AD44" s="8"/>
    </row>
    <row r="45" spans="1:30" x14ac:dyDescent="0.2">
      <c r="A45" s="309"/>
      <c r="B45" s="310" t="s">
        <v>467</v>
      </c>
      <c r="C45" s="311">
        <f t="shared" ref="C45" si="23">C12/C24*100</f>
        <v>92.232902390208039</v>
      </c>
      <c r="D45" s="311">
        <f t="shared" ref="D45:N45" si="24">D12/D24*100</f>
        <v>93.904507904352158</v>
      </c>
      <c r="E45" s="311">
        <f t="shared" si="24"/>
        <v>94.444879470716899</v>
      </c>
      <c r="F45" s="311">
        <f t="shared" si="24"/>
        <v>97.512003254065434</v>
      </c>
      <c r="G45" s="311">
        <f t="shared" si="24"/>
        <v>96.583370045077871</v>
      </c>
      <c r="H45" s="311">
        <f t="shared" si="24"/>
        <v>97.95094110826966</v>
      </c>
      <c r="I45" s="311">
        <f t="shared" si="24"/>
        <v>99.104257184472132</v>
      </c>
      <c r="J45" s="311">
        <f t="shared" si="24"/>
        <v>99.171035177853554</v>
      </c>
      <c r="K45" s="311">
        <f t="shared" si="24"/>
        <v>98.844701259224422</v>
      </c>
      <c r="L45" s="311">
        <f t="shared" si="24"/>
        <v>100</v>
      </c>
      <c r="M45" s="311">
        <f t="shared" si="24"/>
        <v>102.63244827637517</v>
      </c>
      <c r="N45" s="311">
        <f t="shared" si="24"/>
        <v>104.9363198144793</v>
      </c>
      <c r="O45" s="311">
        <f>O12/O24*100</f>
        <v>108.49293070027957</v>
      </c>
      <c r="P45" s="311">
        <f>P12/P24*100</f>
        <v>114.06552156247261</v>
      </c>
      <c r="Q45" s="311">
        <f>Q12/Q24*100</f>
        <v>121.10294963390358</v>
      </c>
      <c r="R45" s="311">
        <f>R12/R24*100</f>
        <v>125.03873233720387</v>
      </c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317"/>
      <c r="AD45" s="8"/>
    </row>
    <row r="46" spans="1:30" s="3" customFormat="1" ht="19.5" customHeight="1" x14ac:dyDescent="0.2">
      <c r="A46" s="285" t="s">
        <v>488</v>
      </c>
      <c r="B46" s="285"/>
      <c r="C46" s="312"/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9"/>
      <c r="AD46" s="320"/>
    </row>
    <row r="47" spans="1:30" s="3" customFormat="1" x14ac:dyDescent="0.2">
      <c r="A47" s="321" t="s">
        <v>490</v>
      </c>
      <c r="B47" s="285"/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9"/>
      <c r="AD47" s="320"/>
    </row>
    <row r="48" spans="1:30" s="3" customFormat="1" x14ac:dyDescent="0.2">
      <c r="A48" s="321" t="s">
        <v>671</v>
      </c>
      <c r="B48" s="285"/>
      <c r="C48" s="312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9"/>
      <c r="AD48" s="320"/>
    </row>
    <row r="49" spans="1:30" x14ac:dyDescent="0.2">
      <c r="A49" s="321" t="s">
        <v>489</v>
      </c>
      <c r="B49" s="285"/>
      <c r="O49"/>
      <c r="P49"/>
      <c r="Q49"/>
      <c r="R49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x14ac:dyDescent="0.2">
      <c r="A50" s="321" t="s">
        <v>835</v>
      </c>
      <c r="O50"/>
      <c r="P50"/>
      <c r="Q50"/>
      <c r="R50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x14ac:dyDescent="0.2">
      <c r="A51" s="321" t="s">
        <v>836</v>
      </c>
    </row>
  </sheetData>
  <phoneticPr fontId="27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>
    <oddFooter>&amp;L&amp;"Arial,Bold Italic"FSM Compact Economic Report - FY 2010&amp;RPage S&amp;P  of 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R205"/>
  <sheetViews>
    <sheetView zoomScale="80" zoomScaleNormal="80" workbookViewId="0">
      <pane xSplit="1" ySplit="5" topLeftCell="B116" activePane="bottomRight" state="frozen"/>
      <selection activeCell="A2" sqref="A2"/>
      <selection pane="topRight" activeCell="A2" sqref="A2"/>
      <selection pane="bottomLeft" activeCell="A2" sqref="A2"/>
      <selection pane="bottomRight" activeCell="A3" sqref="A3"/>
    </sheetView>
  </sheetViews>
  <sheetFormatPr defaultRowHeight="12.75" outlineLevelRow="1" outlineLevelCol="1" x14ac:dyDescent="0.2"/>
  <cols>
    <col min="1" max="1" width="10.5703125" bestFit="1" customWidth="1"/>
    <col min="2" max="3" width="8.7109375" customWidth="1"/>
    <col min="4" max="11" width="8.7109375" hidden="1" customWidth="1" outlineLevel="1"/>
    <col min="12" max="12" width="9.28515625" customWidth="1" collapsed="1"/>
    <col min="13" max="14" width="8.7109375" hidden="1" customWidth="1" outlineLevel="1"/>
    <col min="15" max="15" width="8.7109375" customWidth="1" collapsed="1"/>
    <col min="16" max="17" width="8.7109375" hidden="1" customWidth="1" outlineLevel="1"/>
    <col min="18" max="18" width="8.7109375" customWidth="1" collapsed="1"/>
    <col min="19" max="20" width="8.7109375" hidden="1" customWidth="1" outlineLevel="1"/>
    <col min="21" max="21" width="8.7109375" customWidth="1" collapsed="1"/>
    <col min="22" max="24" width="8.7109375" hidden="1" customWidth="1" outlineLevel="1"/>
    <col min="25" max="25" width="8.7109375" customWidth="1" collapsed="1"/>
    <col min="26" max="30" width="8.7109375" hidden="1" customWidth="1" outlineLevel="1"/>
    <col min="31" max="31" width="8.7109375" customWidth="1" collapsed="1"/>
    <col min="32" max="36" width="9.140625" hidden="1" customWidth="1" outlineLevel="1"/>
    <col min="37" max="37" width="9.140625" collapsed="1"/>
    <col min="38" max="38" width="10.5703125" bestFit="1" customWidth="1"/>
    <col min="39" max="40" width="8.7109375" customWidth="1"/>
    <col min="41" max="48" width="8.7109375" hidden="1" customWidth="1" outlineLevel="1"/>
    <col min="49" max="49" width="9.28515625" customWidth="1" collapsed="1"/>
    <col min="50" max="51" width="8.7109375" hidden="1" customWidth="1" outlineLevel="1"/>
    <col min="52" max="52" width="8.7109375" customWidth="1" collapsed="1"/>
    <col min="53" max="54" width="8.7109375" hidden="1" customWidth="1" outlineLevel="1"/>
    <col min="55" max="55" width="8.7109375" customWidth="1" collapsed="1"/>
    <col min="56" max="57" width="8.7109375" hidden="1" customWidth="1" outlineLevel="1"/>
    <col min="58" max="58" width="8.7109375" customWidth="1" collapsed="1"/>
    <col min="59" max="61" width="8.7109375" hidden="1" customWidth="1" outlineLevel="1"/>
    <col min="62" max="62" width="8.7109375" customWidth="1" collapsed="1"/>
    <col min="63" max="67" width="8.7109375" hidden="1" customWidth="1" outlineLevel="1"/>
    <col min="68" max="68" width="8.7109375" customWidth="1" collapsed="1"/>
    <col min="69" max="73" width="9.140625" hidden="1" customWidth="1" outlineLevel="1"/>
    <col min="74" max="74" width="9.140625" collapsed="1"/>
    <col min="75" max="75" width="10.5703125" bestFit="1" customWidth="1"/>
    <col min="76" max="77" width="8.7109375" customWidth="1"/>
    <col min="78" max="85" width="8.7109375" hidden="1" customWidth="1" outlineLevel="1"/>
    <col min="86" max="86" width="9.28515625" customWidth="1" collapsed="1"/>
    <col min="87" max="88" width="8.7109375" hidden="1" customWidth="1" outlineLevel="1"/>
    <col min="89" max="89" width="8.7109375" customWidth="1" collapsed="1"/>
    <col min="90" max="91" width="8.7109375" hidden="1" customWidth="1" outlineLevel="1"/>
    <col min="92" max="92" width="8.7109375" customWidth="1" collapsed="1"/>
    <col min="93" max="94" width="8.7109375" hidden="1" customWidth="1" outlineLevel="1"/>
    <col min="95" max="95" width="8.7109375" customWidth="1" collapsed="1"/>
    <col min="96" max="98" width="8.7109375" hidden="1" customWidth="1" outlineLevel="1"/>
    <col min="99" max="99" width="8.7109375" customWidth="1" collapsed="1"/>
    <col min="100" max="104" width="8.7109375" hidden="1" customWidth="1" outlineLevel="1"/>
    <col min="105" max="105" width="8.7109375" customWidth="1" collapsed="1"/>
    <col min="106" max="110" width="9.140625" hidden="1" customWidth="1" outlineLevel="1"/>
    <col min="111" max="111" width="9.140625" collapsed="1"/>
    <col min="112" max="112" width="10.5703125" bestFit="1" customWidth="1"/>
    <col min="113" max="114" width="8.7109375" customWidth="1"/>
    <col min="115" max="122" width="8.7109375" hidden="1" customWidth="1" outlineLevel="1"/>
    <col min="123" max="123" width="9.28515625" customWidth="1" collapsed="1"/>
    <col min="124" max="125" width="8.7109375" hidden="1" customWidth="1" outlineLevel="1"/>
    <col min="126" max="126" width="8.7109375" customWidth="1" collapsed="1"/>
    <col min="127" max="128" width="8.7109375" hidden="1" customWidth="1" outlineLevel="1"/>
    <col min="129" max="129" width="8.7109375" customWidth="1" collapsed="1"/>
    <col min="130" max="131" width="8.7109375" hidden="1" customWidth="1" outlineLevel="1"/>
    <col min="132" max="132" width="8.7109375" customWidth="1" collapsed="1"/>
    <col min="133" max="135" width="8.7109375" hidden="1" customWidth="1" outlineLevel="1"/>
    <col min="136" max="136" width="8.7109375" customWidth="1" collapsed="1"/>
    <col min="137" max="141" width="8.7109375" hidden="1" customWidth="1" outlineLevel="1"/>
    <col min="142" max="142" width="8.7109375" customWidth="1" collapsed="1"/>
    <col min="143" max="147" width="9.140625" hidden="1" customWidth="1" outlineLevel="1"/>
    <col min="148" max="148" width="9.140625" collapsed="1"/>
  </cols>
  <sheetData>
    <row r="1" spans="1:147" x14ac:dyDescent="0.2">
      <c r="A1" s="171" t="s">
        <v>724</v>
      </c>
      <c r="AL1" s="171" t="s">
        <v>725</v>
      </c>
      <c r="BW1" s="171" t="s">
        <v>726</v>
      </c>
      <c r="DH1" s="171" t="s">
        <v>727</v>
      </c>
    </row>
    <row r="2" spans="1:147" ht="5.25" customHeight="1" x14ac:dyDescent="0.2"/>
    <row r="3" spans="1:147" s="2" customFormat="1" ht="39.950000000000003" customHeight="1" x14ac:dyDescent="0.2">
      <c r="A3" s="479">
        <v>0</v>
      </c>
      <c r="B3" s="480" t="s">
        <v>37</v>
      </c>
      <c r="C3" s="480" t="s">
        <v>40</v>
      </c>
      <c r="D3" s="480" t="s">
        <v>154</v>
      </c>
      <c r="E3" s="480" t="s">
        <v>155</v>
      </c>
      <c r="F3" s="480" t="s">
        <v>156</v>
      </c>
      <c r="G3" s="480" t="s">
        <v>157</v>
      </c>
      <c r="H3" s="480" t="s">
        <v>158</v>
      </c>
      <c r="I3" s="480" t="s">
        <v>159</v>
      </c>
      <c r="J3" s="480" t="s">
        <v>160</v>
      </c>
      <c r="K3" s="480" t="s">
        <v>161</v>
      </c>
      <c r="L3" s="480" t="s">
        <v>162</v>
      </c>
      <c r="M3" s="480" t="s">
        <v>163</v>
      </c>
      <c r="N3" s="480" t="s">
        <v>164</v>
      </c>
      <c r="O3" s="480" t="s">
        <v>165</v>
      </c>
      <c r="P3" s="480" t="s">
        <v>166</v>
      </c>
      <c r="Q3" s="480" t="s">
        <v>167</v>
      </c>
      <c r="R3" s="480" t="s">
        <v>168</v>
      </c>
      <c r="S3" s="480" t="s">
        <v>169</v>
      </c>
      <c r="T3" s="480" t="s">
        <v>170</v>
      </c>
      <c r="U3" s="480" t="s">
        <v>171</v>
      </c>
      <c r="V3" s="480" t="s">
        <v>172</v>
      </c>
      <c r="W3" s="480" t="s">
        <v>173</v>
      </c>
      <c r="X3" s="480" t="s">
        <v>174</v>
      </c>
      <c r="Y3" s="480" t="s">
        <v>175</v>
      </c>
      <c r="Z3" s="480" t="s">
        <v>176</v>
      </c>
      <c r="AA3" s="480" t="s">
        <v>177</v>
      </c>
      <c r="AB3" s="480" t="s">
        <v>178</v>
      </c>
      <c r="AC3" s="480" t="s">
        <v>179</v>
      </c>
      <c r="AD3" s="480" t="s">
        <v>180</v>
      </c>
      <c r="AE3" s="480" t="s">
        <v>181</v>
      </c>
      <c r="AF3" s="480" t="s">
        <v>182</v>
      </c>
      <c r="AG3" s="480" t="s">
        <v>183</v>
      </c>
      <c r="AH3" s="480" t="s">
        <v>184</v>
      </c>
      <c r="AI3" s="480" t="s">
        <v>185</v>
      </c>
      <c r="AJ3" s="480" t="s">
        <v>186</v>
      </c>
      <c r="AK3" s="76"/>
      <c r="AL3" s="479">
        <v>0</v>
      </c>
      <c r="AM3" s="480" t="s">
        <v>37</v>
      </c>
      <c r="AN3" s="480" t="s">
        <v>40</v>
      </c>
      <c r="AO3" s="480" t="s">
        <v>154</v>
      </c>
      <c r="AP3" s="480" t="s">
        <v>155</v>
      </c>
      <c r="AQ3" s="480" t="s">
        <v>156</v>
      </c>
      <c r="AR3" s="480" t="s">
        <v>157</v>
      </c>
      <c r="AS3" s="480" t="s">
        <v>158</v>
      </c>
      <c r="AT3" s="480" t="s">
        <v>159</v>
      </c>
      <c r="AU3" s="480" t="s">
        <v>160</v>
      </c>
      <c r="AV3" s="480" t="s">
        <v>161</v>
      </c>
      <c r="AW3" s="480" t="s">
        <v>162</v>
      </c>
      <c r="AX3" s="480" t="s">
        <v>163</v>
      </c>
      <c r="AY3" s="480" t="s">
        <v>164</v>
      </c>
      <c r="AZ3" s="480" t="s">
        <v>165</v>
      </c>
      <c r="BA3" s="480" t="s">
        <v>166</v>
      </c>
      <c r="BB3" s="480" t="s">
        <v>167</v>
      </c>
      <c r="BC3" s="480" t="s">
        <v>168</v>
      </c>
      <c r="BD3" s="480" t="s">
        <v>169</v>
      </c>
      <c r="BE3" s="480" t="s">
        <v>170</v>
      </c>
      <c r="BF3" s="480" t="s">
        <v>171</v>
      </c>
      <c r="BG3" s="480" t="s">
        <v>172</v>
      </c>
      <c r="BH3" s="480" t="s">
        <v>173</v>
      </c>
      <c r="BI3" s="480" t="s">
        <v>174</v>
      </c>
      <c r="BJ3" s="480" t="s">
        <v>175</v>
      </c>
      <c r="BK3" s="480" t="s">
        <v>176</v>
      </c>
      <c r="BL3" s="480" t="s">
        <v>177</v>
      </c>
      <c r="BM3" s="480" t="s">
        <v>178</v>
      </c>
      <c r="BN3" s="480" t="s">
        <v>179</v>
      </c>
      <c r="BO3" s="480" t="s">
        <v>180</v>
      </c>
      <c r="BP3" s="480" t="s">
        <v>181</v>
      </c>
      <c r="BQ3" s="480" t="s">
        <v>182</v>
      </c>
      <c r="BR3" s="480" t="s">
        <v>183</v>
      </c>
      <c r="BS3" s="480" t="s">
        <v>184</v>
      </c>
      <c r="BT3" s="480" t="s">
        <v>185</v>
      </c>
      <c r="BU3" s="480" t="s">
        <v>186</v>
      </c>
      <c r="BV3" s="76"/>
      <c r="BW3" s="479">
        <v>0</v>
      </c>
      <c r="BX3" s="480" t="s">
        <v>37</v>
      </c>
      <c r="BY3" s="480" t="s">
        <v>40</v>
      </c>
      <c r="BZ3" s="480" t="s">
        <v>154</v>
      </c>
      <c r="CA3" s="480" t="s">
        <v>155</v>
      </c>
      <c r="CB3" s="480" t="s">
        <v>156</v>
      </c>
      <c r="CC3" s="480" t="s">
        <v>157</v>
      </c>
      <c r="CD3" s="480" t="s">
        <v>158</v>
      </c>
      <c r="CE3" s="480" t="s">
        <v>159</v>
      </c>
      <c r="CF3" s="480" t="s">
        <v>160</v>
      </c>
      <c r="CG3" s="480" t="s">
        <v>161</v>
      </c>
      <c r="CH3" s="480" t="s">
        <v>162</v>
      </c>
      <c r="CI3" s="480" t="s">
        <v>163</v>
      </c>
      <c r="CJ3" s="480" t="s">
        <v>164</v>
      </c>
      <c r="CK3" s="480" t="s">
        <v>165</v>
      </c>
      <c r="CL3" s="480" t="s">
        <v>166</v>
      </c>
      <c r="CM3" s="480" t="s">
        <v>167</v>
      </c>
      <c r="CN3" s="480" t="s">
        <v>168</v>
      </c>
      <c r="CO3" s="480" t="s">
        <v>169</v>
      </c>
      <c r="CP3" s="480" t="s">
        <v>170</v>
      </c>
      <c r="CQ3" s="480" t="s">
        <v>171</v>
      </c>
      <c r="CR3" s="480" t="s">
        <v>172</v>
      </c>
      <c r="CS3" s="480" t="s">
        <v>173</v>
      </c>
      <c r="CT3" s="480" t="s">
        <v>174</v>
      </c>
      <c r="CU3" s="480" t="s">
        <v>175</v>
      </c>
      <c r="CV3" s="480" t="s">
        <v>176</v>
      </c>
      <c r="CW3" s="480" t="s">
        <v>177</v>
      </c>
      <c r="CX3" s="480" t="s">
        <v>178</v>
      </c>
      <c r="CY3" s="480" t="s">
        <v>179</v>
      </c>
      <c r="CZ3" s="480" t="s">
        <v>180</v>
      </c>
      <c r="DA3" s="480" t="s">
        <v>181</v>
      </c>
      <c r="DB3" s="480" t="s">
        <v>182</v>
      </c>
      <c r="DC3" s="480" t="s">
        <v>183</v>
      </c>
      <c r="DD3" s="480" t="s">
        <v>184</v>
      </c>
      <c r="DE3" s="480" t="s">
        <v>185</v>
      </c>
      <c r="DF3" s="480" t="s">
        <v>186</v>
      </c>
      <c r="DG3" s="76"/>
      <c r="DH3" s="479">
        <v>0</v>
      </c>
      <c r="DI3" s="480" t="s">
        <v>37</v>
      </c>
      <c r="DJ3" s="480" t="s">
        <v>40</v>
      </c>
      <c r="DK3" s="480" t="s">
        <v>154</v>
      </c>
      <c r="DL3" s="480" t="s">
        <v>155</v>
      </c>
      <c r="DM3" s="480" t="s">
        <v>156</v>
      </c>
      <c r="DN3" s="480" t="s">
        <v>157</v>
      </c>
      <c r="DO3" s="480" t="s">
        <v>158</v>
      </c>
      <c r="DP3" s="480" t="s">
        <v>159</v>
      </c>
      <c r="DQ3" s="480" t="s">
        <v>160</v>
      </c>
      <c r="DR3" s="480" t="s">
        <v>161</v>
      </c>
      <c r="DS3" s="480" t="s">
        <v>162</v>
      </c>
      <c r="DT3" s="480" t="s">
        <v>163</v>
      </c>
      <c r="DU3" s="480" t="s">
        <v>164</v>
      </c>
      <c r="DV3" s="480" t="s">
        <v>165</v>
      </c>
      <c r="DW3" s="480" t="s">
        <v>166</v>
      </c>
      <c r="DX3" s="480" t="s">
        <v>167</v>
      </c>
      <c r="DY3" s="480" t="s">
        <v>168</v>
      </c>
      <c r="DZ3" s="480" t="s">
        <v>169</v>
      </c>
      <c r="EA3" s="480" t="s">
        <v>170</v>
      </c>
      <c r="EB3" s="480" t="s">
        <v>171</v>
      </c>
      <c r="EC3" s="480" t="s">
        <v>172</v>
      </c>
      <c r="ED3" s="480" t="s">
        <v>173</v>
      </c>
      <c r="EE3" s="480" t="s">
        <v>174</v>
      </c>
      <c r="EF3" s="480" t="s">
        <v>175</v>
      </c>
      <c r="EG3" s="480" t="s">
        <v>176</v>
      </c>
      <c r="EH3" s="480" t="s">
        <v>177</v>
      </c>
      <c r="EI3" s="480" t="s">
        <v>178</v>
      </c>
      <c r="EJ3" s="480" t="s">
        <v>179</v>
      </c>
      <c r="EK3" s="480" t="s">
        <v>180</v>
      </c>
      <c r="EL3" s="480" t="s">
        <v>181</v>
      </c>
      <c r="EM3" s="480" t="s">
        <v>182</v>
      </c>
      <c r="EN3" s="480" t="s">
        <v>183</v>
      </c>
      <c r="EO3" s="480" t="s">
        <v>184</v>
      </c>
      <c r="EP3" s="480" t="s">
        <v>185</v>
      </c>
      <c r="EQ3" s="480" t="s">
        <v>186</v>
      </c>
    </row>
    <row r="4" spans="1:147" s="8" customFormat="1" ht="15" customHeight="1" x14ac:dyDescent="0.2">
      <c r="A4" s="471" t="s">
        <v>256</v>
      </c>
      <c r="B4" s="471">
        <v>32.394534215857149</v>
      </c>
      <c r="C4" s="471">
        <v>14.429655021077666</v>
      </c>
      <c r="D4" s="471">
        <v>5.0061905217797937</v>
      </c>
      <c r="E4" s="471">
        <v>2.6340338057306276</v>
      </c>
      <c r="F4" s="471">
        <v>2.7972368739716496</v>
      </c>
      <c r="G4" s="471">
        <v>0.58780865811783578</v>
      </c>
      <c r="H4" s="471">
        <v>0.39987839083545973</v>
      </c>
      <c r="I4" s="471">
        <v>1.2552067424280684</v>
      </c>
      <c r="J4" s="471">
        <v>1.3844979318884789</v>
      </c>
      <c r="K4" s="471">
        <v>0.36480209632575267</v>
      </c>
      <c r="L4" s="471">
        <v>2.3162629887309256</v>
      </c>
      <c r="M4" s="471">
        <v>0.54518244496058932</v>
      </c>
      <c r="N4" s="471">
        <v>1.7710805437703363</v>
      </c>
      <c r="O4" s="471">
        <v>1.9448932280958307</v>
      </c>
      <c r="P4" s="471">
        <v>1.5538522926896181</v>
      </c>
      <c r="Q4" s="471">
        <v>0.3910409354062126</v>
      </c>
      <c r="R4" s="471">
        <v>0.59104505348409553</v>
      </c>
      <c r="S4" s="471">
        <v>0.53282368651704992</v>
      </c>
      <c r="T4" s="471">
        <v>5.8221366967045565E-2</v>
      </c>
      <c r="U4" s="471">
        <v>3.0669441946724691</v>
      </c>
      <c r="V4" s="471">
        <v>1.8645043881532168</v>
      </c>
      <c r="W4" s="471">
        <v>1.2024398065192523</v>
      </c>
      <c r="X4" s="471">
        <v>0</v>
      </c>
      <c r="Y4" s="471">
        <v>5.1954803670412151</v>
      </c>
      <c r="Z4" s="471">
        <v>0.14850121875450972</v>
      </c>
      <c r="AA4" s="471">
        <v>0.19139582963037943</v>
      </c>
      <c r="AB4" s="471">
        <v>0.11272261272634722</v>
      </c>
      <c r="AC4" s="471">
        <v>0.63170273627841422</v>
      </c>
      <c r="AD4" s="471">
        <v>4.1111579696515648</v>
      </c>
      <c r="AE4" s="471">
        <v>4.85025336275495</v>
      </c>
      <c r="AF4" s="471">
        <v>2.5046191102508013</v>
      </c>
      <c r="AG4" s="471">
        <v>3.2211818701575141E-2</v>
      </c>
      <c r="AH4" s="471">
        <v>0.10924630429047311</v>
      </c>
      <c r="AI4" s="471">
        <v>1.4196751730271981</v>
      </c>
      <c r="AJ4" s="471">
        <v>0.78450095648490248</v>
      </c>
      <c r="AL4" s="471" t="s">
        <v>256</v>
      </c>
      <c r="AM4" s="471">
        <v>7.6740584949203399</v>
      </c>
      <c r="AN4" s="471">
        <v>3.3652063345293248</v>
      </c>
      <c r="AO4" s="471">
        <v>0.91280351173826424</v>
      </c>
      <c r="AP4" s="471">
        <v>0.85575148217087793</v>
      </c>
      <c r="AQ4" s="471">
        <v>0.42345099137010889</v>
      </c>
      <c r="AR4" s="471">
        <v>0.16745265735932369</v>
      </c>
      <c r="AS4" s="471">
        <v>0.22205202345186012</v>
      </c>
      <c r="AT4" s="471">
        <v>0.25954247798403784</v>
      </c>
      <c r="AU4" s="471">
        <v>0.48119085276070145</v>
      </c>
      <c r="AV4" s="471">
        <v>4.29623376941504E-2</v>
      </c>
      <c r="AW4" s="471">
        <v>0.31524331764107799</v>
      </c>
      <c r="AX4" s="471">
        <v>6.5257591111486338E-2</v>
      </c>
      <c r="AY4" s="471">
        <v>0.24998572652959167</v>
      </c>
      <c r="AZ4" s="471">
        <v>0.30726831967361867</v>
      </c>
      <c r="BA4" s="471">
        <v>0.25556769938386115</v>
      </c>
      <c r="BB4" s="471">
        <v>5.1700620289757498E-2</v>
      </c>
      <c r="BC4" s="471">
        <v>0.20079073018850052</v>
      </c>
      <c r="BD4" s="471">
        <v>0.20079073018850052</v>
      </c>
      <c r="BE4" s="471">
        <v>0</v>
      </c>
      <c r="BF4" s="471">
        <v>0.71096868480005504</v>
      </c>
      <c r="BG4" s="471">
        <v>0.20264693387578048</v>
      </c>
      <c r="BH4" s="471">
        <v>0.50832175092427456</v>
      </c>
      <c r="BI4" s="471">
        <v>0</v>
      </c>
      <c r="BJ4" s="471">
        <v>1.5249419223665719</v>
      </c>
      <c r="BK4" s="471">
        <v>0.13274185503775249</v>
      </c>
      <c r="BL4" s="471">
        <v>4.8562935167379473E-2</v>
      </c>
      <c r="BM4" s="471">
        <v>5.249185831267586E-2</v>
      </c>
      <c r="BN4" s="471">
        <v>0.2422617737723298</v>
      </c>
      <c r="BO4" s="471">
        <v>1.0488835000764343</v>
      </c>
      <c r="BP4" s="471">
        <v>1.2496391857211901</v>
      </c>
      <c r="BQ4" s="471">
        <v>0.61680384775781161</v>
      </c>
      <c r="BR4" s="471">
        <v>3.0380445580729727E-2</v>
      </c>
      <c r="BS4" s="471">
        <v>6.104229719468067E-2</v>
      </c>
      <c r="BT4" s="471">
        <v>0.284011504131151</v>
      </c>
      <c r="BU4" s="471">
        <v>0.25740109105681719</v>
      </c>
      <c r="BW4" s="471" t="s">
        <v>256</v>
      </c>
      <c r="BX4" s="471">
        <v>41.476499885223895</v>
      </c>
      <c r="BY4" s="471">
        <v>14.541455230328866</v>
      </c>
      <c r="BZ4" s="471">
        <v>4.3662032695260837</v>
      </c>
      <c r="CA4" s="471">
        <v>2.8349793847014046</v>
      </c>
      <c r="CB4" s="471">
        <v>2.0920366666052348</v>
      </c>
      <c r="CC4" s="471">
        <v>0.58268867655044787</v>
      </c>
      <c r="CD4" s="471">
        <v>0.73661653255427606</v>
      </c>
      <c r="CE4" s="471">
        <v>1.0449242678835118</v>
      </c>
      <c r="CF4" s="471">
        <v>2.1985949834389897</v>
      </c>
      <c r="CG4" s="471">
        <v>0.68541144906891804</v>
      </c>
      <c r="CH4" s="471">
        <v>5.896194643604928</v>
      </c>
      <c r="CI4" s="471">
        <v>4.474745611158264</v>
      </c>
      <c r="CJ4" s="471">
        <v>1.4214490324466642</v>
      </c>
      <c r="CK4" s="471">
        <v>2.648609344505946</v>
      </c>
      <c r="CL4" s="471">
        <v>1.9763202083550309</v>
      </c>
      <c r="CM4" s="471">
        <v>0.67228913615091523</v>
      </c>
      <c r="CN4" s="471">
        <v>1.6286108314988776</v>
      </c>
      <c r="CO4" s="471">
        <v>0.68668812130572243</v>
      </c>
      <c r="CP4" s="471">
        <v>0.94192271019315521</v>
      </c>
      <c r="CQ4" s="471">
        <v>3.9160817472239327</v>
      </c>
      <c r="CR4" s="471">
        <v>0.77254190642192155</v>
      </c>
      <c r="CS4" s="471">
        <v>2.5336324694468986</v>
      </c>
      <c r="CT4" s="471">
        <v>0.60990737135511275</v>
      </c>
      <c r="CU4" s="471">
        <v>6.2713874648821424</v>
      </c>
      <c r="CV4" s="471">
        <v>0.14357802474938419</v>
      </c>
      <c r="CW4" s="471">
        <v>0.62287318632922806</v>
      </c>
      <c r="CX4" s="471">
        <v>0.25113550851384875</v>
      </c>
      <c r="CY4" s="471">
        <v>1.1262836059903423</v>
      </c>
      <c r="CZ4" s="471">
        <v>4.1275171392993393</v>
      </c>
      <c r="DA4" s="471">
        <v>6.5741606231792016</v>
      </c>
      <c r="DB4" s="471">
        <v>3.4673049014661332</v>
      </c>
      <c r="DC4" s="471">
        <v>4.716803870127502E-2</v>
      </c>
      <c r="DD4" s="471">
        <v>0.17101108118864744</v>
      </c>
      <c r="DE4" s="471">
        <v>1.9604340052544011</v>
      </c>
      <c r="DF4" s="471">
        <v>0.92824259656874464</v>
      </c>
      <c r="DH4" s="471" t="s">
        <v>256</v>
      </c>
      <c r="DI4" s="471">
        <v>18.454907403998604</v>
      </c>
      <c r="DJ4" s="471">
        <v>4.7661498943821767</v>
      </c>
      <c r="DK4" s="471">
        <v>1.120825267503651</v>
      </c>
      <c r="DL4" s="471">
        <v>1.149696882214345</v>
      </c>
      <c r="DM4" s="471">
        <v>0.58673821229930834</v>
      </c>
      <c r="DN4" s="471">
        <v>0.25169972009236113</v>
      </c>
      <c r="DO4" s="471">
        <v>0.24719729401458296</v>
      </c>
      <c r="DP4" s="471">
        <v>0.64261380591203332</v>
      </c>
      <c r="DQ4" s="471">
        <v>0.57258530872851332</v>
      </c>
      <c r="DR4" s="471">
        <v>0.19479340361738168</v>
      </c>
      <c r="DS4" s="471">
        <v>3.6387281786600014</v>
      </c>
      <c r="DT4" s="471">
        <v>2.4744602264488282</v>
      </c>
      <c r="DU4" s="471">
        <v>1.1642679522111732</v>
      </c>
      <c r="DV4" s="471">
        <v>0.61496638374156931</v>
      </c>
      <c r="DW4" s="471">
        <v>0.47572932806133</v>
      </c>
      <c r="DX4" s="471">
        <v>0.13923705568023934</v>
      </c>
      <c r="DY4" s="471">
        <v>0.75545411866150203</v>
      </c>
      <c r="DZ4" s="471">
        <v>0.42209561331639545</v>
      </c>
      <c r="EA4" s="471">
        <v>0.33335850534510658</v>
      </c>
      <c r="EB4" s="471">
        <v>1.6393493375889514</v>
      </c>
      <c r="EC4" s="471">
        <v>0.57279820381064495</v>
      </c>
      <c r="ED4" s="471">
        <v>0.94532782036417218</v>
      </c>
      <c r="EE4" s="471">
        <v>0.12122331341413428</v>
      </c>
      <c r="EF4" s="471">
        <v>3.8935395795228569</v>
      </c>
      <c r="EG4" s="471">
        <v>0.144324169224539</v>
      </c>
      <c r="EH4" s="471">
        <v>0.36011136668691346</v>
      </c>
      <c r="EI4" s="471">
        <v>9.2392602914703192E-2</v>
      </c>
      <c r="EJ4" s="471">
        <v>0.64551299893934733</v>
      </c>
      <c r="EK4" s="471">
        <v>2.6511984417573538</v>
      </c>
      <c r="EL4" s="471">
        <v>3.1467199114415458</v>
      </c>
      <c r="EM4" s="471">
        <v>1.9748214946050728</v>
      </c>
      <c r="EN4" s="471">
        <v>1.1296106528529422E-2</v>
      </c>
      <c r="EO4" s="471">
        <v>9.8779715745138719E-2</v>
      </c>
      <c r="EP4" s="471">
        <v>0.83535380370262668</v>
      </c>
      <c r="EQ4" s="471">
        <v>0.22646879086017779</v>
      </c>
    </row>
    <row r="5" spans="1:147" ht="15" customHeight="1" x14ac:dyDescent="0.2">
      <c r="A5" s="472" t="s">
        <v>257</v>
      </c>
      <c r="B5" s="472">
        <v>41.615818000189996</v>
      </c>
      <c r="C5" s="472">
        <v>22.012826</v>
      </c>
      <c r="D5" s="472">
        <v>4.9070219999999996</v>
      </c>
      <c r="E5" s="472">
        <v>3.7274510000000003</v>
      </c>
      <c r="F5" s="472">
        <v>5.3104829999999996</v>
      </c>
      <c r="G5" s="472">
        <v>0.57891000000000004</v>
      </c>
      <c r="H5" s="472">
        <v>0.57262000000000002</v>
      </c>
      <c r="I5" s="472">
        <v>0.82981000000000005</v>
      </c>
      <c r="J5" s="472">
        <v>5.5902389999999995</v>
      </c>
      <c r="K5" s="472">
        <v>0.49629099999999998</v>
      </c>
      <c r="L5" s="472">
        <v>2.8107410000100002</v>
      </c>
      <c r="M5" s="472">
        <v>0.81004100001000001</v>
      </c>
      <c r="N5" s="472">
        <v>2.0007000000000001</v>
      </c>
      <c r="O5" s="472">
        <v>1.1345840001</v>
      </c>
      <c r="P5" s="472">
        <v>0.7209270001000001</v>
      </c>
      <c r="Q5" s="472">
        <v>0.413657</v>
      </c>
      <c r="R5" s="472">
        <v>0.92017600002999989</v>
      </c>
      <c r="S5" s="472">
        <v>0.53707100002999997</v>
      </c>
      <c r="T5" s="472">
        <v>0.38310499999999997</v>
      </c>
      <c r="U5" s="472">
        <v>1.8692580000199999</v>
      </c>
      <c r="V5" s="472">
        <v>0.88947400000999999</v>
      </c>
      <c r="W5" s="472">
        <v>0.97978399999999999</v>
      </c>
      <c r="X5" s="472"/>
      <c r="Y5" s="472">
        <v>6.74062100001</v>
      </c>
      <c r="Z5" s="472">
        <v>0.74498399999999998</v>
      </c>
      <c r="AA5" s="472">
        <v>0.31384599999999996</v>
      </c>
      <c r="AB5" s="472">
        <v>0.47287899999999999</v>
      </c>
      <c r="AC5" s="472">
        <v>1.1664190000099999</v>
      </c>
      <c r="AD5" s="472">
        <v>4.0424930000000003</v>
      </c>
      <c r="AE5" s="472">
        <v>6.1276120000200001</v>
      </c>
      <c r="AF5" s="472">
        <v>3.7093930000099999</v>
      </c>
      <c r="AG5" s="472">
        <v>0.156193</v>
      </c>
      <c r="AH5" s="472">
        <v>0.117802</v>
      </c>
      <c r="AI5" s="472">
        <v>1.8129230000100001</v>
      </c>
      <c r="AJ5" s="472">
        <v>0.33130100000000012</v>
      </c>
      <c r="AL5" s="472" t="s">
        <v>257</v>
      </c>
      <c r="AM5" s="472">
        <v>6.0183980000000012</v>
      </c>
      <c r="AN5" s="472">
        <v>2.4572889999999998</v>
      </c>
      <c r="AO5" s="472">
        <v>0.59367899999999996</v>
      </c>
      <c r="AP5" s="472">
        <v>0.77705299999999999</v>
      </c>
      <c r="AQ5" s="472">
        <v>0.23828400000000002</v>
      </c>
      <c r="AR5" s="472">
        <v>0.13979399999999997</v>
      </c>
      <c r="AS5" s="472">
        <v>0.11162900000000002</v>
      </c>
      <c r="AT5" s="472">
        <v>0.16237699999999999</v>
      </c>
      <c r="AU5" s="472">
        <v>0.37060000000000004</v>
      </c>
      <c r="AV5" s="472">
        <v>6.3872999999999999E-2</v>
      </c>
      <c r="AW5" s="472">
        <v>0.23131299999999999</v>
      </c>
      <c r="AX5" s="472">
        <v>0.13044</v>
      </c>
      <c r="AY5" s="472">
        <v>0.100873</v>
      </c>
      <c r="AZ5" s="472">
        <v>0.36044100000000001</v>
      </c>
      <c r="BA5" s="472">
        <v>0.27646399999999999</v>
      </c>
      <c r="BB5" s="472">
        <v>8.3976999999999996E-2</v>
      </c>
      <c r="BC5" s="472">
        <v>8.3467E-2</v>
      </c>
      <c r="BD5" s="472">
        <v>8.3467E-2</v>
      </c>
      <c r="BE5" s="472"/>
      <c r="BF5" s="472">
        <v>0.23226000000000002</v>
      </c>
      <c r="BG5" s="472">
        <v>6.9120000000000001E-2</v>
      </c>
      <c r="BH5" s="472">
        <v>0.16314000000000001</v>
      </c>
      <c r="BI5" s="472"/>
      <c r="BJ5" s="472">
        <v>1.271838</v>
      </c>
      <c r="BK5" s="472">
        <v>2.624E-3</v>
      </c>
      <c r="BL5" s="472">
        <v>8.3038000000000001E-2</v>
      </c>
      <c r="BM5" s="472">
        <v>3.7164000000000003E-2</v>
      </c>
      <c r="BN5" s="472">
        <v>0.33526</v>
      </c>
      <c r="BO5" s="472">
        <v>0.81375200000000003</v>
      </c>
      <c r="BP5" s="472">
        <v>1.3817900000000001</v>
      </c>
      <c r="BQ5" s="472">
        <v>0.82092700000000007</v>
      </c>
      <c r="BR5" s="472">
        <v>9.0012999999999996E-2</v>
      </c>
      <c r="BS5" s="472">
        <v>5.1487999999999999E-2</v>
      </c>
      <c r="BT5" s="472">
        <v>0.29017099999999996</v>
      </c>
      <c r="BU5" s="472">
        <v>0.129191</v>
      </c>
      <c r="BW5" s="472" t="s">
        <v>257</v>
      </c>
      <c r="BX5" s="472">
        <v>37.457678000000001</v>
      </c>
      <c r="BY5" s="472">
        <v>16.223683000000001</v>
      </c>
      <c r="BZ5" s="472">
        <v>4.7349560000000004</v>
      </c>
      <c r="CA5" s="472">
        <v>4.7629940000000008</v>
      </c>
      <c r="CB5" s="472">
        <v>2.6553340000000003</v>
      </c>
      <c r="CC5" s="472">
        <v>0.80973500000000009</v>
      </c>
      <c r="CD5" s="472">
        <v>0.84043599999999996</v>
      </c>
      <c r="CE5" s="472">
        <v>0.64015100000000003</v>
      </c>
      <c r="CF5" s="472">
        <v>1.376763</v>
      </c>
      <c r="CG5" s="472">
        <v>0.40331400000000001</v>
      </c>
      <c r="CH5" s="472">
        <v>3.5198130000000001</v>
      </c>
      <c r="CI5" s="472">
        <v>1.9350039999999999</v>
      </c>
      <c r="CJ5" s="472">
        <v>1.5848089999999999</v>
      </c>
      <c r="CK5" s="472">
        <v>1.1034930000000001</v>
      </c>
      <c r="CL5" s="472">
        <v>0.71193600000000012</v>
      </c>
      <c r="CM5" s="472">
        <v>0.39155699999999999</v>
      </c>
      <c r="CN5" s="472">
        <v>1.1522870000000003</v>
      </c>
      <c r="CO5" s="472">
        <v>0.71326600000000018</v>
      </c>
      <c r="CP5" s="472">
        <v>0.43902099999999999</v>
      </c>
      <c r="CQ5" s="472">
        <v>2.6836199999999995</v>
      </c>
      <c r="CR5" s="472">
        <v>0.57710700000000004</v>
      </c>
      <c r="CS5" s="472">
        <v>1.5863719999999999</v>
      </c>
      <c r="CT5" s="472">
        <v>0.52014099999999996</v>
      </c>
      <c r="CU5" s="472">
        <v>5.4508689999999991</v>
      </c>
      <c r="CV5" s="472">
        <v>0.58385200000000004</v>
      </c>
      <c r="CW5" s="472">
        <v>0.88818799999999998</v>
      </c>
      <c r="CX5" s="472">
        <v>0.27082099999999998</v>
      </c>
      <c r="CY5" s="472">
        <v>0.91371899999999995</v>
      </c>
      <c r="CZ5" s="472">
        <v>2.7942889999999996</v>
      </c>
      <c r="DA5" s="472">
        <v>7.323913000000001</v>
      </c>
      <c r="DB5" s="472">
        <v>5.0414950000000003</v>
      </c>
      <c r="DC5" s="472">
        <v>0.13487099999999999</v>
      </c>
      <c r="DD5" s="472">
        <v>0.11639099999999999</v>
      </c>
      <c r="DE5" s="472">
        <v>1.6031070000000001</v>
      </c>
      <c r="DF5" s="472">
        <v>0.42804899999999996</v>
      </c>
      <c r="DH5" s="472" t="s">
        <v>257</v>
      </c>
      <c r="DI5" s="472">
        <v>14.90812300008</v>
      </c>
      <c r="DJ5" s="472">
        <v>4.7932410000000001</v>
      </c>
      <c r="DK5" s="472">
        <v>0.96571299999999993</v>
      </c>
      <c r="DL5" s="472">
        <v>0.97001700000000002</v>
      </c>
      <c r="DM5" s="472">
        <v>0.992012</v>
      </c>
      <c r="DN5" s="472">
        <v>0.46489400000000008</v>
      </c>
      <c r="DO5" s="472">
        <v>0.20755100000000001</v>
      </c>
      <c r="DP5" s="472">
        <v>0.308896</v>
      </c>
      <c r="DQ5" s="472">
        <v>0.63243500000000008</v>
      </c>
      <c r="DR5" s="472">
        <v>0.25172299999999997</v>
      </c>
      <c r="DS5" s="472">
        <v>1.9444050000100002</v>
      </c>
      <c r="DT5" s="472">
        <v>0.94762900001000006</v>
      </c>
      <c r="DU5" s="472">
        <v>0.99677600000000011</v>
      </c>
      <c r="DV5" s="472">
        <v>0.31180300002</v>
      </c>
      <c r="DW5" s="472">
        <v>0.21051900000999998</v>
      </c>
      <c r="DX5" s="472">
        <v>0.10128400001</v>
      </c>
      <c r="DY5" s="472">
        <v>0.50268100003000005</v>
      </c>
      <c r="DZ5" s="472">
        <v>0.49139500003000003</v>
      </c>
      <c r="EA5" s="472">
        <v>1.1285999999999999E-2</v>
      </c>
      <c r="EB5" s="472">
        <v>0.80393700000000001</v>
      </c>
      <c r="EC5" s="472">
        <v>0.157028</v>
      </c>
      <c r="ED5" s="472">
        <v>0.55692799999999998</v>
      </c>
      <c r="EE5" s="472">
        <v>8.9981000000000005E-2</v>
      </c>
      <c r="EF5" s="472">
        <v>3.0039240000199996</v>
      </c>
      <c r="EG5" s="472">
        <v>0.82587999999999995</v>
      </c>
      <c r="EH5" s="472">
        <v>0.232907</v>
      </c>
      <c r="EI5" s="472">
        <v>0.131546</v>
      </c>
      <c r="EJ5" s="472">
        <v>0.44710600002000006</v>
      </c>
      <c r="EK5" s="472">
        <v>1.3664849999999999</v>
      </c>
      <c r="EL5" s="472">
        <v>3.5481319999999998</v>
      </c>
      <c r="EM5" s="472">
        <v>2.3966049999999997</v>
      </c>
      <c r="EN5" s="472">
        <v>5.6528000000000009E-2</v>
      </c>
      <c r="EO5" s="472">
        <v>4.7872999999999999E-2</v>
      </c>
      <c r="EP5" s="472">
        <v>0.73885000000000034</v>
      </c>
      <c r="EQ5" s="472">
        <v>0.30827599999999999</v>
      </c>
    </row>
    <row r="6" spans="1:147" s="473" customFormat="1" hidden="1" outlineLevel="1" x14ac:dyDescent="0.2">
      <c r="A6" s="473" t="s">
        <v>258</v>
      </c>
      <c r="AL6" s="473" t="s">
        <v>258</v>
      </c>
      <c r="BW6" s="473" t="s">
        <v>258</v>
      </c>
      <c r="BX6" s="473" t="s">
        <v>368</v>
      </c>
      <c r="DH6" s="473" t="s">
        <v>258</v>
      </c>
    </row>
    <row r="7" spans="1:147" ht="12.75" hidden="1" customHeight="1" outlineLevel="1" x14ac:dyDescent="0.2">
      <c r="A7" s="473" t="s">
        <v>259</v>
      </c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473"/>
      <c r="AF7" s="473"/>
      <c r="AG7" s="473"/>
      <c r="AH7" s="473"/>
      <c r="AI7" s="473"/>
      <c r="AJ7" s="473"/>
      <c r="AL7" s="473" t="s">
        <v>259</v>
      </c>
      <c r="AM7" s="473"/>
      <c r="AN7" s="473"/>
      <c r="AO7" s="473"/>
      <c r="AP7" s="473"/>
      <c r="AQ7" s="473"/>
      <c r="AR7" s="473"/>
      <c r="AS7" s="473"/>
      <c r="AT7" s="473"/>
      <c r="AU7" s="473"/>
      <c r="AV7" s="473"/>
      <c r="AW7" s="473"/>
      <c r="AX7" s="473"/>
      <c r="AY7" s="473"/>
      <c r="AZ7" s="473"/>
      <c r="BA7" s="473"/>
      <c r="BB7" s="473"/>
      <c r="BC7" s="473"/>
      <c r="BD7" s="473"/>
      <c r="BE7" s="473"/>
      <c r="BF7" s="473"/>
      <c r="BG7" s="473"/>
      <c r="BH7" s="473"/>
      <c r="BI7" s="473"/>
      <c r="BJ7" s="473"/>
      <c r="BK7" s="473"/>
      <c r="BL7" s="473"/>
      <c r="BM7" s="473"/>
      <c r="BN7" s="473"/>
      <c r="BO7" s="473"/>
      <c r="BP7" s="473"/>
      <c r="BQ7" s="473"/>
      <c r="BR7" s="473"/>
      <c r="BS7" s="473"/>
      <c r="BT7" s="473"/>
      <c r="BU7" s="473"/>
      <c r="BW7" s="473" t="s">
        <v>259</v>
      </c>
      <c r="BX7" s="481">
        <v>82.712159160467522</v>
      </c>
      <c r="BY7" s="481">
        <v>86.850235965403201</v>
      </c>
      <c r="BZ7" s="481">
        <v>75.799314023912416</v>
      </c>
      <c r="CA7" s="481">
        <v>96.121410209297508</v>
      </c>
      <c r="CB7" s="481">
        <v>87.471949586649743</v>
      </c>
      <c r="CC7" s="481">
        <v>88.158919856894045</v>
      </c>
      <c r="CD7" s="481">
        <v>80.047307176209657</v>
      </c>
      <c r="CE7" s="481">
        <v>89.797179131575803</v>
      </c>
      <c r="CF7" s="481">
        <v>91.859727525541913</v>
      </c>
      <c r="CG7" s="481">
        <v>97.657189651893304</v>
      </c>
      <c r="CH7" s="481">
        <v>80.316513517155272</v>
      </c>
      <c r="CI7" s="481">
        <v>78.015346948668693</v>
      </c>
      <c r="CJ7" s="481">
        <v>83.409139759844564</v>
      </c>
      <c r="CK7" s="481">
        <v>112.02703299775142</v>
      </c>
      <c r="CL7" s="481">
        <v>109.34106105529348</v>
      </c>
      <c r="CM7" s="481">
        <v>117.98093398931886</v>
      </c>
      <c r="CN7" s="481">
        <v>87.945606400449208</v>
      </c>
      <c r="CO7" s="481">
        <v>88.950435000636958</v>
      </c>
      <c r="CP7" s="481">
        <v>86.111111111111086</v>
      </c>
      <c r="CQ7" s="481">
        <v>48.563897274509124</v>
      </c>
      <c r="CR7" s="481">
        <v>56.339645155990972</v>
      </c>
      <c r="CS7" s="481">
        <v>40.909090909090907</v>
      </c>
      <c r="CT7" s="481">
        <v>83.333333333333343</v>
      </c>
      <c r="CU7" s="481">
        <v>70.784095374727002</v>
      </c>
      <c r="CV7" s="481">
        <v>78.295326623593638</v>
      </c>
      <c r="CW7" s="481">
        <v>45.444624759193964</v>
      </c>
      <c r="CX7" s="481">
        <v>118.85714285714285</v>
      </c>
      <c r="CY7" s="481">
        <v>104.66253321020041</v>
      </c>
      <c r="CZ7" s="481">
        <v>71.698328948615952</v>
      </c>
      <c r="DA7" s="481">
        <v>109.29264754684402</v>
      </c>
      <c r="DB7" s="481">
        <v>115.9926916266986</v>
      </c>
      <c r="DC7" s="481">
        <v>83.802314036875501</v>
      </c>
      <c r="DD7" s="481">
        <v>102.680104150712</v>
      </c>
      <c r="DE7" s="481">
        <v>98.118241692144878</v>
      </c>
      <c r="DF7" s="481">
        <v>97.663283346875346</v>
      </c>
      <c r="DH7" s="473" t="s">
        <v>259</v>
      </c>
      <c r="DI7" s="473"/>
      <c r="DJ7" s="473"/>
      <c r="DK7" s="473"/>
      <c r="DL7" s="473"/>
      <c r="DM7" s="473"/>
      <c r="DN7" s="473"/>
      <c r="DO7" s="473"/>
      <c r="DP7" s="473"/>
      <c r="DQ7" s="473"/>
      <c r="DR7" s="473"/>
      <c r="DS7" s="473"/>
      <c r="DT7" s="473"/>
      <c r="DU7" s="473"/>
      <c r="DV7" s="473"/>
      <c r="DW7" s="473"/>
      <c r="DX7" s="473"/>
      <c r="DY7" s="473"/>
      <c r="DZ7" s="473"/>
      <c r="EA7" s="473"/>
      <c r="EB7" s="473"/>
      <c r="EC7" s="473"/>
      <c r="ED7" s="473"/>
      <c r="EE7" s="473"/>
      <c r="EF7" s="473"/>
      <c r="EG7" s="473"/>
      <c r="EH7" s="473"/>
      <c r="EI7" s="473"/>
      <c r="EJ7" s="473"/>
      <c r="EK7" s="473"/>
      <c r="EL7" s="473"/>
      <c r="EM7" s="473"/>
      <c r="EN7" s="473"/>
      <c r="EO7" s="473"/>
      <c r="EP7" s="473"/>
      <c r="EQ7" s="473"/>
    </row>
    <row r="8" spans="1:147" ht="12.75" hidden="1" customHeight="1" outlineLevel="1" x14ac:dyDescent="0.2">
      <c r="A8" s="473" t="s">
        <v>260</v>
      </c>
      <c r="B8" s="473"/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473"/>
      <c r="AA8" s="473"/>
      <c r="AB8" s="473"/>
      <c r="AC8" s="473"/>
      <c r="AD8" s="473"/>
      <c r="AE8" s="473"/>
      <c r="AF8" s="473"/>
      <c r="AG8" s="473"/>
      <c r="AH8" s="473"/>
      <c r="AI8" s="473"/>
      <c r="AJ8" s="473"/>
      <c r="AL8" s="473" t="s">
        <v>260</v>
      </c>
      <c r="AM8" s="473"/>
      <c r="AN8" s="473"/>
      <c r="AO8" s="473"/>
      <c r="AP8" s="473"/>
      <c r="AQ8" s="473"/>
      <c r="AR8" s="473"/>
      <c r="AS8" s="473"/>
      <c r="AT8" s="473"/>
      <c r="AU8" s="473"/>
      <c r="AV8" s="473"/>
      <c r="AW8" s="473"/>
      <c r="AX8" s="473"/>
      <c r="AY8" s="473"/>
      <c r="AZ8" s="473"/>
      <c r="BA8" s="473"/>
      <c r="BB8" s="473"/>
      <c r="BC8" s="473"/>
      <c r="BD8" s="473"/>
      <c r="BE8" s="473"/>
      <c r="BF8" s="473"/>
      <c r="BG8" s="473"/>
      <c r="BH8" s="473"/>
      <c r="BI8" s="473"/>
      <c r="BJ8" s="473"/>
      <c r="BK8" s="473"/>
      <c r="BL8" s="473"/>
      <c r="BM8" s="473"/>
      <c r="BN8" s="473"/>
      <c r="BO8" s="473"/>
      <c r="BP8" s="473"/>
      <c r="BQ8" s="473"/>
      <c r="BR8" s="473"/>
      <c r="BS8" s="473"/>
      <c r="BT8" s="473"/>
      <c r="BU8" s="473"/>
      <c r="BW8" s="473" t="s">
        <v>260</v>
      </c>
      <c r="BX8" s="481">
        <v>82.53860830867076</v>
      </c>
      <c r="BY8" s="481">
        <v>86.663017843009825</v>
      </c>
      <c r="BZ8" s="481">
        <v>72.848754852368714</v>
      </c>
      <c r="CA8" s="481">
        <v>96.281097150041731</v>
      </c>
      <c r="CB8" s="481">
        <v>90.049726622634878</v>
      </c>
      <c r="CC8" s="481">
        <v>87.975751351356891</v>
      </c>
      <c r="CD8" s="481">
        <v>81.12604451429425</v>
      </c>
      <c r="CE8" s="481">
        <v>89.932160521401343</v>
      </c>
      <c r="CF8" s="481">
        <v>92.923239823441904</v>
      </c>
      <c r="CG8" s="481">
        <v>97.657189651893304</v>
      </c>
      <c r="CH8" s="481">
        <v>80.316513517155272</v>
      </c>
      <c r="CI8" s="481">
        <v>78.015346948668693</v>
      </c>
      <c r="CJ8" s="481">
        <v>83.409139759844564</v>
      </c>
      <c r="CK8" s="481">
        <v>107.20670526208784</v>
      </c>
      <c r="CL8" s="481">
        <v>101.60693693554472</v>
      </c>
      <c r="CM8" s="481">
        <v>119.61951779558089</v>
      </c>
      <c r="CN8" s="481">
        <v>86.892145622952384</v>
      </c>
      <c r="CO8" s="481">
        <v>87.319950382001451</v>
      </c>
      <c r="CP8" s="481">
        <v>86.111111111111086</v>
      </c>
      <c r="CQ8" s="481">
        <v>48.238629396446179</v>
      </c>
      <c r="CR8" s="481">
        <v>54.587831359488632</v>
      </c>
      <c r="CS8" s="481">
        <v>40.909090909090907</v>
      </c>
      <c r="CT8" s="481">
        <v>83.333333333333343</v>
      </c>
      <c r="CU8" s="481">
        <v>70.960111685599827</v>
      </c>
      <c r="CV8" s="481">
        <v>80.05744555030104</v>
      </c>
      <c r="CW8" s="481">
        <v>45.647244568435113</v>
      </c>
      <c r="CX8" s="481">
        <v>118.85714285714285</v>
      </c>
      <c r="CY8" s="481">
        <v>104.65406549282567</v>
      </c>
      <c r="CZ8" s="481">
        <v>71.618441577552233</v>
      </c>
      <c r="DA8" s="481">
        <v>109.75530363064146</v>
      </c>
      <c r="DB8" s="481">
        <v>116.47836232527823</v>
      </c>
      <c r="DC8" s="481">
        <v>83.802314036875501</v>
      </c>
      <c r="DD8" s="481">
        <v>102.68916360796815</v>
      </c>
      <c r="DE8" s="481">
        <v>98.694583874609023</v>
      </c>
      <c r="DF8" s="481">
        <v>97.782221830407195</v>
      </c>
      <c r="DH8" s="473" t="s">
        <v>260</v>
      </c>
      <c r="DI8" s="473"/>
      <c r="DJ8" s="473"/>
      <c r="DK8" s="473"/>
      <c r="DL8" s="473"/>
      <c r="DM8" s="473"/>
      <c r="DN8" s="473"/>
      <c r="DO8" s="473"/>
      <c r="DP8" s="473"/>
      <c r="DQ8" s="473"/>
      <c r="DR8" s="473"/>
      <c r="DS8" s="473"/>
      <c r="DT8" s="473"/>
      <c r="DU8" s="473"/>
      <c r="DV8" s="473"/>
      <c r="DW8" s="473"/>
      <c r="DX8" s="473"/>
      <c r="DY8" s="473"/>
      <c r="DZ8" s="473"/>
      <c r="EA8" s="473"/>
      <c r="EB8" s="473"/>
      <c r="EC8" s="473"/>
      <c r="ED8" s="473"/>
      <c r="EE8" s="473"/>
      <c r="EF8" s="473"/>
      <c r="EG8" s="473"/>
      <c r="EH8" s="473"/>
      <c r="EI8" s="473"/>
      <c r="EJ8" s="473"/>
      <c r="EK8" s="473"/>
      <c r="EL8" s="473"/>
      <c r="EM8" s="473"/>
      <c r="EN8" s="473"/>
      <c r="EO8" s="473"/>
      <c r="EP8" s="473"/>
      <c r="EQ8" s="473"/>
    </row>
    <row r="9" spans="1:147" ht="12.75" hidden="1" customHeight="1" outlineLevel="1" x14ac:dyDescent="0.2">
      <c r="A9" s="473" t="s">
        <v>261</v>
      </c>
      <c r="B9" s="473"/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  <c r="R9" s="473"/>
      <c r="S9" s="473"/>
      <c r="T9" s="473"/>
      <c r="U9" s="473"/>
      <c r="V9" s="473"/>
      <c r="W9" s="473"/>
      <c r="X9" s="473"/>
      <c r="Y9" s="473"/>
      <c r="Z9" s="473"/>
      <c r="AA9" s="473"/>
      <c r="AB9" s="473"/>
      <c r="AC9" s="473"/>
      <c r="AD9" s="473"/>
      <c r="AE9" s="473"/>
      <c r="AF9" s="473"/>
      <c r="AG9" s="473"/>
      <c r="AH9" s="473"/>
      <c r="AI9" s="473"/>
      <c r="AJ9" s="473"/>
      <c r="AL9" s="473" t="s">
        <v>261</v>
      </c>
      <c r="AM9" s="473"/>
      <c r="AN9" s="473"/>
      <c r="AO9" s="473"/>
      <c r="AP9" s="473"/>
      <c r="AQ9" s="473"/>
      <c r="AR9" s="473"/>
      <c r="AS9" s="473"/>
      <c r="AT9" s="473"/>
      <c r="AU9" s="473"/>
      <c r="AV9" s="473"/>
      <c r="AW9" s="473"/>
      <c r="AX9" s="473"/>
      <c r="AY9" s="473"/>
      <c r="AZ9" s="473"/>
      <c r="BA9" s="473"/>
      <c r="BB9" s="473"/>
      <c r="BC9" s="473"/>
      <c r="BD9" s="473"/>
      <c r="BE9" s="473"/>
      <c r="BF9" s="473"/>
      <c r="BG9" s="473"/>
      <c r="BH9" s="473"/>
      <c r="BI9" s="473"/>
      <c r="BJ9" s="473"/>
      <c r="BK9" s="473"/>
      <c r="BL9" s="473"/>
      <c r="BM9" s="473"/>
      <c r="BN9" s="473"/>
      <c r="BO9" s="473"/>
      <c r="BP9" s="473"/>
      <c r="BQ9" s="473"/>
      <c r="BR9" s="473"/>
      <c r="BS9" s="473"/>
      <c r="BT9" s="473"/>
      <c r="BU9" s="473"/>
      <c r="BW9" s="473" t="s">
        <v>261</v>
      </c>
      <c r="BX9" s="481">
        <v>82.23286768624466</v>
      </c>
      <c r="BY9" s="481">
        <v>85.555716215066667</v>
      </c>
      <c r="BZ9" s="481">
        <v>72.864704942482021</v>
      </c>
      <c r="CA9" s="481">
        <v>95.460750924818996</v>
      </c>
      <c r="CB9" s="481">
        <v>86.021586396094236</v>
      </c>
      <c r="CC9" s="481">
        <v>87.381856800889182</v>
      </c>
      <c r="CD9" s="481">
        <v>82.116624330497288</v>
      </c>
      <c r="CE9" s="481">
        <v>88.582346623146108</v>
      </c>
      <c r="CF9" s="481">
        <v>91.791142879310655</v>
      </c>
      <c r="CG9" s="481">
        <v>97.657189651893304</v>
      </c>
      <c r="CH9" s="481">
        <v>80.527110808740801</v>
      </c>
      <c r="CI9" s="481">
        <v>78.643826019376789</v>
      </c>
      <c r="CJ9" s="481">
        <v>83.05812965883446</v>
      </c>
      <c r="CK9" s="481">
        <v>110.43116370663158</v>
      </c>
      <c r="CL9" s="481">
        <v>105.30253820940518</v>
      </c>
      <c r="CM9" s="481">
        <v>121.79961024571602</v>
      </c>
      <c r="CN9" s="481">
        <v>91.437774963449584</v>
      </c>
      <c r="CO9" s="481">
        <v>91.312401553621399</v>
      </c>
      <c r="CP9" s="481">
        <v>91.666666666666657</v>
      </c>
      <c r="CQ9" s="481">
        <v>48.405045520106292</v>
      </c>
      <c r="CR9" s="481">
        <v>55.484108185606111</v>
      </c>
      <c r="CS9" s="481">
        <v>40.909090909090907</v>
      </c>
      <c r="CT9" s="481">
        <v>83.333333333333343</v>
      </c>
      <c r="CU9" s="481">
        <v>70.960795270777609</v>
      </c>
      <c r="CV9" s="481">
        <v>80.287684832183743</v>
      </c>
      <c r="CW9" s="481">
        <v>45.92303983028286</v>
      </c>
      <c r="CX9" s="481">
        <v>118.85714285714285</v>
      </c>
      <c r="CY9" s="481">
        <v>104.66253321020041</v>
      </c>
      <c r="CZ9" s="481">
        <v>71.433565554375349</v>
      </c>
      <c r="DA9" s="481">
        <v>109.34949342301584</v>
      </c>
      <c r="DB9" s="481">
        <v>116.17743261326237</v>
      </c>
      <c r="DC9" s="481">
        <v>88.113410574976328</v>
      </c>
      <c r="DD9" s="481">
        <v>106.18637762485224</v>
      </c>
      <c r="DE9" s="481">
        <v>97.689965117077108</v>
      </c>
      <c r="DF9" s="481">
        <v>96.064075929299904</v>
      </c>
      <c r="DH9" s="473" t="s">
        <v>261</v>
      </c>
      <c r="DI9" s="473"/>
      <c r="DJ9" s="473"/>
      <c r="DK9" s="473"/>
      <c r="DL9" s="473"/>
      <c r="DM9" s="473"/>
      <c r="DN9" s="473"/>
      <c r="DO9" s="473"/>
      <c r="DP9" s="473"/>
      <c r="DQ9" s="473"/>
      <c r="DR9" s="473"/>
      <c r="DS9" s="473"/>
      <c r="DT9" s="473"/>
      <c r="DU9" s="473"/>
      <c r="DV9" s="473"/>
      <c r="DW9" s="473"/>
      <c r="DX9" s="473"/>
      <c r="DY9" s="473"/>
      <c r="DZ9" s="473"/>
      <c r="EA9" s="473"/>
      <c r="EB9" s="473"/>
      <c r="EC9" s="473"/>
      <c r="ED9" s="473"/>
      <c r="EE9" s="473"/>
      <c r="EF9" s="473"/>
      <c r="EG9" s="473"/>
      <c r="EH9" s="473"/>
      <c r="EI9" s="473"/>
      <c r="EJ9" s="473"/>
      <c r="EK9" s="473"/>
      <c r="EL9" s="473"/>
      <c r="EM9" s="473"/>
      <c r="EN9" s="473"/>
      <c r="EO9" s="473"/>
      <c r="EP9" s="473"/>
      <c r="EQ9" s="473"/>
    </row>
    <row r="10" spans="1:147" ht="12.75" hidden="1" customHeight="1" outlineLevel="1" x14ac:dyDescent="0.2">
      <c r="A10" s="473" t="s">
        <v>262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3"/>
      <c r="Y10" s="473"/>
      <c r="Z10" s="473"/>
      <c r="AA10" s="473"/>
      <c r="AB10" s="473"/>
      <c r="AC10" s="473"/>
      <c r="AD10" s="473"/>
      <c r="AE10" s="473"/>
      <c r="AF10" s="473"/>
      <c r="AG10" s="473"/>
      <c r="AH10" s="473"/>
      <c r="AI10" s="473"/>
      <c r="AJ10" s="473"/>
      <c r="AL10" s="473" t="s">
        <v>262</v>
      </c>
      <c r="AM10" s="473"/>
      <c r="AN10" s="473"/>
      <c r="AO10" s="473"/>
      <c r="AP10" s="473"/>
      <c r="AQ10" s="473"/>
      <c r="AR10" s="473"/>
      <c r="AS10" s="473"/>
      <c r="AT10" s="473"/>
      <c r="AU10" s="473"/>
      <c r="AV10" s="473"/>
      <c r="AW10" s="473"/>
      <c r="AX10" s="473"/>
      <c r="AY10" s="473"/>
      <c r="AZ10" s="473"/>
      <c r="BA10" s="473"/>
      <c r="BB10" s="473"/>
      <c r="BC10" s="473"/>
      <c r="BD10" s="473"/>
      <c r="BE10" s="473"/>
      <c r="BF10" s="473"/>
      <c r="BG10" s="473"/>
      <c r="BH10" s="473"/>
      <c r="BI10" s="473"/>
      <c r="BJ10" s="473"/>
      <c r="BK10" s="473"/>
      <c r="BL10" s="473"/>
      <c r="BM10" s="473"/>
      <c r="BN10" s="473"/>
      <c r="BO10" s="473"/>
      <c r="BP10" s="473"/>
      <c r="BQ10" s="473"/>
      <c r="BR10" s="473"/>
      <c r="BS10" s="473"/>
      <c r="BT10" s="473"/>
      <c r="BU10" s="473"/>
      <c r="BW10" s="473" t="s">
        <v>262</v>
      </c>
      <c r="BX10" s="481">
        <v>81.925252344109367</v>
      </c>
      <c r="BY10" s="481">
        <v>84.626579127367449</v>
      </c>
      <c r="BZ10" s="481">
        <v>72.878846675606013</v>
      </c>
      <c r="CA10" s="481">
        <v>92.208662701439977</v>
      </c>
      <c r="CB10" s="481">
        <v>85.924917795653514</v>
      </c>
      <c r="CC10" s="481">
        <v>87.173335971472326</v>
      </c>
      <c r="CD10" s="481">
        <v>82.707798217465751</v>
      </c>
      <c r="CE10" s="481">
        <v>88.582346623146108</v>
      </c>
      <c r="CF10" s="481">
        <v>91.685152293572031</v>
      </c>
      <c r="CG10" s="481">
        <v>97.657189651893304</v>
      </c>
      <c r="CH10" s="481">
        <v>80.716901917323014</v>
      </c>
      <c r="CI10" s="481">
        <v>78.713657027233225</v>
      </c>
      <c r="CJ10" s="481">
        <v>83.409139759844564</v>
      </c>
      <c r="CK10" s="481">
        <v>110.55048126792173</v>
      </c>
      <c r="CL10" s="481">
        <v>105.47568327342366</v>
      </c>
      <c r="CM10" s="481">
        <v>121.79961024571602</v>
      </c>
      <c r="CN10" s="481">
        <v>91.437774963449584</v>
      </c>
      <c r="CO10" s="481">
        <v>91.312401553621399</v>
      </c>
      <c r="CP10" s="481">
        <v>91.666666666666657</v>
      </c>
      <c r="CQ10" s="481">
        <v>48.556332905251843</v>
      </c>
      <c r="CR10" s="481">
        <v>56.298905300258355</v>
      </c>
      <c r="CS10" s="481">
        <v>40.909090909090907</v>
      </c>
      <c r="CT10" s="481">
        <v>83.333333333333343</v>
      </c>
      <c r="CU10" s="481">
        <v>71.052903888814015</v>
      </c>
      <c r="CV10" s="481">
        <v>80.287684832183743</v>
      </c>
      <c r="CW10" s="481">
        <v>45.92303983028286</v>
      </c>
      <c r="CX10" s="481">
        <v>118.85714285714285</v>
      </c>
      <c r="CY10" s="481">
        <v>104.66253321020041</v>
      </c>
      <c r="CZ10" s="481">
        <v>71.616795833112462</v>
      </c>
      <c r="DA10" s="481">
        <v>109.71959154083414</v>
      </c>
      <c r="DB10" s="481">
        <v>116.17743261326237</v>
      </c>
      <c r="DC10" s="481">
        <v>88.113410574976328</v>
      </c>
      <c r="DD10" s="481">
        <v>105.8464280880069</v>
      </c>
      <c r="DE10" s="481">
        <v>98.739437522433192</v>
      </c>
      <c r="DF10" s="481">
        <v>97.690309645533532</v>
      </c>
      <c r="DH10" s="473" t="s">
        <v>262</v>
      </c>
      <c r="DI10" s="473"/>
      <c r="DJ10" s="473"/>
      <c r="DK10" s="473"/>
      <c r="DL10" s="473"/>
      <c r="DM10" s="473"/>
      <c r="DN10" s="473"/>
      <c r="DO10" s="473"/>
      <c r="DP10" s="473"/>
      <c r="DQ10" s="473"/>
      <c r="DR10" s="473"/>
      <c r="DS10" s="473"/>
      <c r="DT10" s="473"/>
      <c r="DU10" s="473"/>
      <c r="DV10" s="473"/>
      <c r="DW10" s="473"/>
      <c r="DX10" s="473"/>
      <c r="DY10" s="473"/>
      <c r="DZ10" s="473"/>
      <c r="EA10" s="473"/>
      <c r="EB10" s="473"/>
      <c r="EC10" s="473"/>
      <c r="ED10" s="473"/>
      <c r="EE10" s="473"/>
      <c r="EF10" s="473"/>
      <c r="EG10" s="473"/>
      <c r="EH10" s="473"/>
      <c r="EI10" s="473"/>
      <c r="EJ10" s="473"/>
      <c r="EK10" s="473"/>
      <c r="EL10" s="473"/>
      <c r="EM10" s="473"/>
      <c r="EN10" s="473"/>
      <c r="EO10" s="473"/>
      <c r="EP10" s="473"/>
      <c r="EQ10" s="473"/>
    </row>
    <row r="11" spans="1:147" ht="12.75" hidden="1" customHeight="1" outlineLevel="1" x14ac:dyDescent="0.2">
      <c r="A11" s="473" t="s">
        <v>263</v>
      </c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  <c r="S11" s="473"/>
      <c r="T11" s="473"/>
      <c r="U11" s="473"/>
      <c r="V11" s="473"/>
      <c r="W11" s="473"/>
      <c r="X11" s="473"/>
      <c r="Y11" s="473"/>
      <c r="Z11" s="473"/>
      <c r="AA11" s="473"/>
      <c r="AB11" s="473"/>
      <c r="AC11" s="473"/>
      <c r="AD11" s="473"/>
      <c r="AE11" s="473"/>
      <c r="AF11" s="473"/>
      <c r="AG11" s="473"/>
      <c r="AH11" s="473"/>
      <c r="AI11" s="473"/>
      <c r="AJ11" s="473"/>
      <c r="AL11" s="473" t="s">
        <v>263</v>
      </c>
      <c r="AM11" s="473"/>
      <c r="AN11" s="473"/>
      <c r="AO11" s="473"/>
      <c r="AP11" s="473"/>
      <c r="AQ11" s="473"/>
      <c r="AR11" s="473"/>
      <c r="AS11" s="473"/>
      <c r="AT11" s="473"/>
      <c r="AU11" s="473"/>
      <c r="AV11" s="473"/>
      <c r="AW11" s="473"/>
      <c r="AX11" s="473"/>
      <c r="AY11" s="473"/>
      <c r="AZ11" s="473"/>
      <c r="BA11" s="473"/>
      <c r="BB11" s="473"/>
      <c r="BC11" s="473"/>
      <c r="BD11" s="473"/>
      <c r="BE11" s="473"/>
      <c r="BF11" s="473"/>
      <c r="BG11" s="473"/>
      <c r="BH11" s="473"/>
      <c r="BI11" s="473"/>
      <c r="BJ11" s="473"/>
      <c r="BK11" s="473"/>
      <c r="BL11" s="473"/>
      <c r="BM11" s="473"/>
      <c r="BN11" s="473"/>
      <c r="BO11" s="473"/>
      <c r="BP11" s="473"/>
      <c r="BQ11" s="473"/>
      <c r="BR11" s="473"/>
      <c r="BS11" s="473"/>
      <c r="BT11" s="473"/>
      <c r="BU11" s="473"/>
      <c r="BW11" s="473" t="s">
        <v>263</v>
      </c>
      <c r="BX11" s="481">
        <v>81.164217781366744</v>
      </c>
      <c r="BY11" s="481">
        <v>82.345967736472517</v>
      </c>
      <c r="BZ11" s="481">
        <v>71.950294707329419</v>
      </c>
      <c r="CA11" s="481">
        <v>89.913256264011423</v>
      </c>
      <c r="CB11" s="481">
        <v>80.318572615707851</v>
      </c>
      <c r="CC11" s="481">
        <v>86.845405680969847</v>
      </c>
      <c r="CD11" s="481">
        <v>79.833229983067937</v>
      </c>
      <c r="CE11" s="481">
        <v>88.177402453669529</v>
      </c>
      <c r="CF11" s="481">
        <v>90.570596916130185</v>
      </c>
      <c r="CG11" s="481">
        <v>96.296251245971362</v>
      </c>
      <c r="CH11" s="481">
        <v>82.790295794304981</v>
      </c>
      <c r="CI11" s="481">
        <v>81.384693077742611</v>
      </c>
      <c r="CJ11" s="481">
        <v>84.679339337508878</v>
      </c>
      <c r="CK11" s="481">
        <v>107.9114384551206</v>
      </c>
      <c r="CL11" s="481">
        <v>101.39824541717226</v>
      </c>
      <c r="CM11" s="481">
        <v>122.34900791514389</v>
      </c>
      <c r="CN11" s="481">
        <v>90.136806305651589</v>
      </c>
      <c r="CO11" s="481">
        <v>88.538087170135128</v>
      </c>
      <c r="CP11" s="481">
        <v>93.055555555555543</v>
      </c>
      <c r="CQ11" s="481">
        <v>48.570797796117958</v>
      </c>
      <c r="CR11" s="481">
        <v>56.376809689511489</v>
      </c>
      <c r="CS11" s="481">
        <v>40.909090909090907</v>
      </c>
      <c r="CT11" s="481">
        <v>83.333333333333343</v>
      </c>
      <c r="CU11" s="481">
        <v>71.510108987597846</v>
      </c>
      <c r="CV11" s="481">
        <v>80.003980846898301</v>
      </c>
      <c r="CW11" s="481">
        <v>45.92303983028286</v>
      </c>
      <c r="CX11" s="481">
        <v>118.85714285714285</v>
      </c>
      <c r="CY11" s="481">
        <v>105.452158279885</v>
      </c>
      <c r="CZ11" s="481">
        <v>72.396760397601113</v>
      </c>
      <c r="DA11" s="481">
        <v>110.39675489690332</v>
      </c>
      <c r="DB11" s="481">
        <v>117.09197526217054</v>
      </c>
      <c r="DC11" s="481">
        <v>90.868884862032189</v>
      </c>
      <c r="DD11" s="481">
        <v>108.72036938852798</v>
      </c>
      <c r="DE11" s="481">
        <v>98.613390149473119</v>
      </c>
      <c r="DF11" s="481">
        <v>97.828848716968622</v>
      </c>
      <c r="DH11" s="473" t="s">
        <v>263</v>
      </c>
      <c r="DI11" s="473"/>
      <c r="DJ11" s="473"/>
      <c r="DK11" s="473"/>
      <c r="DL11" s="473"/>
      <c r="DM11" s="473"/>
      <c r="DN11" s="473"/>
      <c r="DO11" s="473"/>
      <c r="DP11" s="473"/>
      <c r="DQ11" s="473"/>
      <c r="DR11" s="473"/>
      <c r="DS11" s="473"/>
      <c r="DT11" s="473"/>
      <c r="DU11" s="473"/>
      <c r="DV11" s="473"/>
      <c r="DW11" s="473"/>
      <c r="DX11" s="473"/>
      <c r="DY11" s="473"/>
      <c r="DZ11" s="473"/>
      <c r="EA11" s="473"/>
      <c r="EB11" s="473"/>
      <c r="EC11" s="473"/>
      <c r="ED11" s="473"/>
      <c r="EE11" s="473"/>
      <c r="EF11" s="473"/>
      <c r="EG11" s="473"/>
      <c r="EH11" s="473"/>
      <c r="EI11" s="473"/>
      <c r="EJ11" s="473"/>
      <c r="EK11" s="473"/>
      <c r="EL11" s="473"/>
      <c r="EM11" s="473"/>
      <c r="EN11" s="473"/>
      <c r="EO11" s="473"/>
      <c r="EP11" s="473"/>
      <c r="EQ11" s="473"/>
    </row>
    <row r="12" spans="1:147" s="8" customFormat="1" ht="12.75" hidden="1" customHeight="1" outlineLevel="1" x14ac:dyDescent="0.2">
      <c r="A12" s="473" t="s">
        <v>264</v>
      </c>
      <c r="B12" s="474"/>
      <c r="C12" s="474"/>
      <c r="D12" s="474"/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74"/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  <c r="AC12" s="474"/>
      <c r="AD12" s="474"/>
      <c r="AE12" s="474"/>
      <c r="AF12" s="474"/>
      <c r="AG12" s="474"/>
      <c r="AH12" s="474"/>
      <c r="AI12" s="474"/>
      <c r="AJ12" s="474"/>
      <c r="AL12" s="473" t="s">
        <v>264</v>
      </c>
      <c r="AM12" s="474"/>
      <c r="AN12" s="474"/>
      <c r="AO12" s="474"/>
      <c r="AP12" s="474"/>
      <c r="AQ12" s="474"/>
      <c r="AR12" s="474"/>
      <c r="AS12" s="474"/>
      <c r="AT12" s="474"/>
      <c r="AU12" s="474"/>
      <c r="AV12" s="474"/>
      <c r="AW12" s="474"/>
      <c r="AX12" s="474"/>
      <c r="AY12" s="474"/>
      <c r="AZ12" s="474"/>
      <c r="BA12" s="474"/>
      <c r="BB12" s="474"/>
      <c r="BC12" s="474"/>
      <c r="BD12" s="474"/>
      <c r="BE12" s="474"/>
      <c r="BF12" s="474"/>
      <c r="BG12" s="474"/>
      <c r="BH12" s="474"/>
      <c r="BI12" s="474"/>
      <c r="BJ12" s="474"/>
      <c r="BK12" s="474"/>
      <c r="BL12" s="474"/>
      <c r="BM12" s="474"/>
      <c r="BN12" s="474"/>
      <c r="BO12" s="474"/>
      <c r="BP12" s="474"/>
      <c r="BQ12" s="474"/>
      <c r="BR12" s="474"/>
      <c r="BS12" s="474"/>
      <c r="BT12" s="474"/>
      <c r="BU12" s="474"/>
      <c r="BW12" s="473" t="s">
        <v>264</v>
      </c>
      <c r="BX12" s="482">
        <v>80.464009793401672</v>
      </c>
      <c r="BY12" s="482">
        <v>80.311175753535224</v>
      </c>
      <c r="BZ12" s="482">
        <v>71.021742739052783</v>
      </c>
      <c r="CA12" s="482">
        <v>87.617849826582855</v>
      </c>
      <c r="CB12" s="482">
        <v>74.712227435762188</v>
      </c>
      <c r="CC12" s="482">
        <v>86.045199770579671</v>
      </c>
      <c r="CD12" s="482">
        <v>79.881342015028892</v>
      </c>
      <c r="CE12" s="482">
        <v>87.772458284192936</v>
      </c>
      <c r="CF12" s="482">
        <v>90.928086992159038</v>
      </c>
      <c r="CG12" s="482">
        <v>94.935312840049406</v>
      </c>
      <c r="CH12" s="482">
        <v>84.863689671286949</v>
      </c>
      <c r="CI12" s="482">
        <v>84.055729128251997</v>
      </c>
      <c r="CJ12" s="482">
        <v>85.949538915173235</v>
      </c>
      <c r="CK12" s="482">
        <v>105.43318460232638</v>
      </c>
      <c r="CL12" s="482">
        <v>98.910777272891579</v>
      </c>
      <c r="CM12" s="482">
        <v>119.89117906320334</v>
      </c>
      <c r="CN12" s="482">
        <v>90.800483430064517</v>
      </c>
      <c r="CO12" s="482">
        <v>88.804535952576671</v>
      </c>
      <c r="CP12" s="482">
        <v>94.444444444444443</v>
      </c>
      <c r="CQ12" s="482">
        <v>48.585262686984073</v>
      </c>
      <c r="CR12" s="482">
        <v>56.454714078764617</v>
      </c>
      <c r="CS12" s="482">
        <v>40.909090909090907</v>
      </c>
      <c r="CT12" s="482">
        <v>83.333333333333343</v>
      </c>
      <c r="CU12" s="482">
        <v>71.715199532963382</v>
      </c>
      <c r="CV12" s="482">
        <v>79.505538089676264</v>
      </c>
      <c r="CW12" s="482">
        <v>45.92303983028286</v>
      </c>
      <c r="CX12" s="482">
        <v>118.85714285714285</v>
      </c>
      <c r="CY12" s="482">
        <v>104.24340204912737</v>
      </c>
      <c r="CZ12" s="482">
        <v>73.176724962089764</v>
      </c>
      <c r="DA12" s="482">
        <v>110.61051231743602</v>
      </c>
      <c r="DB12" s="482">
        <v>118.4135197660809</v>
      </c>
      <c r="DC12" s="482">
        <v>93.624359149088065</v>
      </c>
      <c r="DD12" s="482">
        <v>105.8464280880069</v>
      </c>
      <c r="DE12" s="482">
        <v>96.754766191512402</v>
      </c>
      <c r="DF12" s="482">
        <v>95.165275948691061</v>
      </c>
      <c r="DH12" s="473" t="s">
        <v>264</v>
      </c>
      <c r="DI12" s="474"/>
      <c r="DJ12" s="474"/>
      <c r="DK12" s="474"/>
      <c r="DL12" s="474"/>
      <c r="DM12" s="474"/>
      <c r="DN12" s="474"/>
      <c r="DO12" s="474"/>
      <c r="DP12" s="474"/>
      <c r="DQ12" s="474"/>
      <c r="DR12" s="474"/>
      <c r="DS12" s="474"/>
      <c r="DT12" s="474"/>
      <c r="DU12" s="474"/>
      <c r="DV12" s="474"/>
      <c r="DW12" s="474"/>
      <c r="DX12" s="474"/>
      <c r="DY12" s="474"/>
      <c r="DZ12" s="474"/>
      <c r="EA12" s="474"/>
      <c r="EB12" s="474"/>
      <c r="EC12" s="474"/>
      <c r="ED12" s="474"/>
      <c r="EE12" s="474"/>
      <c r="EF12" s="474"/>
      <c r="EG12" s="474"/>
      <c r="EH12" s="474"/>
      <c r="EI12" s="474"/>
      <c r="EJ12" s="474"/>
      <c r="EK12" s="474"/>
      <c r="EL12" s="474"/>
      <c r="EM12" s="474"/>
      <c r="EN12" s="474"/>
      <c r="EO12" s="474"/>
      <c r="EP12" s="474"/>
      <c r="EQ12" s="474"/>
    </row>
    <row r="13" spans="1:147" hidden="1" outlineLevel="1" x14ac:dyDescent="0.2">
      <c r="A13" s="473" t="s">
        <v>265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473"/>
      <c r="AD13" s="473"/>
      <c r="AE13" s="473"/>
      <c r="AF13" s="473"/>
      <c r="AG13" s="473"/>
      <c r="AH13" s="473"/>
      <c r="AI13" s="473"/>
      <c r="AJ13" s="473"/>
      <c r="AL13" s="473" t="s">
        <v>265</v>
      </c>
      <c r="AM13" s="473"/>
      <c r="AN13" s="473"/>
      <c r="AO13" s="473"/>
      <c r="AP13" s="473"/>
      <c r="AQ13" s="473"/>
      <c r="AR13" s="473"/>
      <c r="AS13" s="473"/>
      <c r="AT13" s="473"/>
      <c r="AU13" s="473"/>
      <c r="AV13" s="473"/>
      <c r="AW13" s="473"/>
      <c r="AX13" s="473"/>
      <c r="AY13" s="473"/>
      <c r="AZ13" s="473"/>
      <c r="BA13" s="473"/>
      <c r="BB13" s="473"/>
      <c r="BC13" s="473"/>
      <c r="BD13" s="473"/>
      <c r="BE13" s="473"/>
      <c r="BF13" s="473"/>
      <c r="BG13" s="473"/>
      <c r="BH13" s="473"/>
      <c r="BI13" s="473"/>
      <c r="BJ13" s="473"/>
      <c r="BK13" s="473"/>
      <c r="BL13" s="473"/>
      <c r="BM13" s="473"/>
      <c r="BN13" s="473"/>
      <c r="BO13" s="473"/>
      <c r="BP13" s="473"/>
      <c r="BQ13" s="473"/>
      <c r="BR13" s="473"/>
      <c r="BS13" s="473"/>
      <c r="BT13" s="473"/>
      <c r="BU13" s="473"/>
      <c r="BW13" s="473" t="s">
        <v>265</v>
      </c>
      <c r="BX13" s="481">
        <v>79.174577529969667</v>
      </c>
      <c r="BY13" s="481">
        <v>77.634381661785113</v>
      </c>
      <c r="BZ13" s="481">
        <v>73.506708985903174</v>
      </c>
      <c r="CA13" s="481">
        <v>81.220412998982127</v>
      </c>
      <c r="CB13" s="481">
        <v>69.012027033985348</v>
      </c>
      <c r="CC13" s="481">
        <v>85.209552633168812</v>
      </c>
      <c r="CD13" s="481">
        <v>78.311034651183562</v>
      </c>
      <c r="CE13" s="481">
        <v>88.129269096182711</v>
      </c>
      <c r="CF13" s="481">
        <v>86.084746754599877</v>
      </c>
      <c r="CG13" s="481">
        <v>94.935312840049406</v>
      </c>
      <c r="CH13" s="481">
        <v>84.821283958213684</v>
      </c>
      <c r="CI13" s="481">
        <v>84.019355436224643</v>
      </c>
      <c r="CJ13" s="481">
        <v>85.899026537055136</v>
      </c>
      <c r="CK13" s="481">
        <v>102.43029011190357</v>
      </c>
      <c r="CL13" s="481">
        <v>96.846648153810875</v>
      </c>
      <c r="CM13" s="481">
        <v>114.80735588289706</v>
      </c>
      <c r="CN13" s="481">
        <v>90.800483430064517</v>
      </c>
      <c r="CO13" s="481">
        <v>88.804535952576671</v>
      </c>
      <c r="CP13" s="481">
        <v>94.444444444444443</v>
      </c>
      <c r="CQ13" s="481">
        <v>48.556332905251843</v>
      </c>
      <c r="CR13" s="481">
        <v>56.298905300258355</v>
      </c>
      <c r="CS13" s="481">
        <v>40.909090909090907</v>
      </c>
      <c r="CT13" s="481">
        <v>83.333333333333343</v>
      </c>
      <c r="CU13" s="481">
        <v>72.159363496036605</v>
      </c>
      <c r="CV13" s="481">
        <v>81.867664580978698</v>
      </c>
      <c r="CW13" s="481">
        <v>46.788494102761724</v>
      </c>
      <c r="CX13" s="481">
        <v>118.85714285714285</v>
      </c>
      <c r="CY13" s="481">
        <v>104.24340204912737</v>
      </c>
      <c r="CZ13" s="481">
        <v>73.176724962089764</v>
      </c>
      <c r="DA13" s="481">
        <v>109.86282416811591</v>
      </c>
      <c r="DB13" s="481">
        <v>116.39575703021828</v>
      </c>
      <c r="DC13" s="481">
        <v>90.9070619371942</v>
      </c>
      <c r="DD13" s="481">
        <v>111.70847895451412</v>
      </c>
      <c r="DE13" s="481">
        <v>99.299416107003708</v>
      </c>
      <c r="DF13" s="481">
        <v>93.523969737562737</v>
      </c>
      <c r="DH13" s="473" t="s">
        <v>265</v>
      </c>
      <c r="DI13" s="473"/>
      <c r="DJ13" s="473"/>
      <c r="DK13" s="473"/>
      <c r="DL13" s="473"/>
      <c r="DM13" s="473"/>
      <c r="DN13" s="473"/>
      <c r="DO13" s="473"/>
      <c r="DP13" s="473"/>
      <c r="DQ13" s="473"/>
      <c r="DR13" s="473"/>
      <c r="DS13" s="473"/>
      <c r="DT13" s="473"/>
      <c r="DU13" s="473"/>
      <c r="DV13" s="473"/>
      <c r="DW13" s="473"/>
      <c r="DX13" s="473"/>
      <c r="DY13" s="473"/>
      <c r="DZ13" s="473"/>
      <c r="EA13" s="473"/>
      <c r="EB13" s="473"/>
      <c r="EC13" s="473"/>
      <c r="ED13" s="473"/>
      <c r="EE13" s="473"/>
      <c r="EF13" s="473"/>
      <c r="EG13" s="473"/>
      <c r="EH13" s="473"/>
      <c r="EI13" s="473"/>
      <c r="EJ13" s="473"/>
      <c r="EK13" s="473"/>
      <c r="EL13" s="473"/>
      <c r="EM13" s="473"/>
      <c r="EN13" s="473"/>
      <c r="EO13" s="473"/>
      <c r="EP13" s="473"/>
      <c r="EQ13" s="473"/>
    </row>
    <row r="14" spans="1:147" hidden="1" outlineLevel="1" x14ac:dyDescent="0.2">
      <c r="A14" s="473" t="s">
        <v>266</v>
      </c>
      <c r="B14" s="473">
        <v>78.170533401762185</v>
      </c>
      <c r="C14" s="473">
        <v>87.010426915478035</v>
      </c>
      <c r="D14" s="473">
        <v>96.19719907603033</v>
      </c>
      <c r="E14" s="473">
        <v>82.939486927566378</v>
      </c>
      <c r="F14" s="473">
        <v>89.039445686969913</v>
      </c>
      <c r="G14" s="473">
        <v>90.477908739678924</v>
      </c>
      <c r="H14" s="473">
        <v>93.469022302285424</v>
      </c>
      <c r="I14" s="473">
        <v>97.933625617076103</v>
      </c>
      <c r="J14" s="473">
        <v>78.454538935511323</v>
      </c>
      <c r="K14" s="473">
        <v>92.962114374834769</v>
      </c>
      <c r="L14" s="473">
        <v>90.84196768065047</v>
      </c>
      <c r="M14" s="473">
        <v>86.230137094431313</v>
      </c>
      <c r="N14" s="473">
        <v>92.859866120692914</v>
      </c>
      <c r="O14" s="473">
        <v>101.2733283787008</v>
      </c>
      <c r="P14" s="473">
        <v>94.192399505999148</v>
      </c>
      <c r="Q14" s="473">
        <v>116.59754048587261</v>
      </c>
      <c r="R14" s="473">
        <v>101.83097618343933</v>
      </c>
      <c r="S14" s="473">
        <v>99.921619879314363</v>
      </c>
      <c r="T14" s="473">
        <v>104.63415767195765</v>
      </c>
      <c r="U14" s="473">
        <v>31.616144222781987</v>
      </c>
      <c r="V14" s="473">
        <v>37.626045196005968</v>
      </c>
      <c r="W14" s="473">
        <v>27.702821869488549</v>
      </c>
      <c r="X14" s="473">
        <v>0</v>
      </c>
      <c r="Y14" s="473">
        <v>64.723526292893567</v>
      </c>
      <c r="Z14" s="473">
        <v>82.520547495835601</v>
      </c>
      <c r="AA14" s="473">
        <v>87.695560060751291</v>
      </c>
      <c r="AB14" s="473">
        <v>108.74697556075169</v>
      </c>
      <c r="AC14" s="473">
        <v>99.679080623988057</v>
      </c>
      <c r="AD14" s="473">
        <v>53.489564172121682</v>
      </c>
      <c r="AE14" s="473">
        <v>96.104538990448503</v>
      </c>
      <c r="AF14" s="473">
        <v>91.250225893481343</v>
      </c>
      <c r="AG14" s="473">
        <v>93.41451623505742</v>
      </c>
      <c r="AH14" s="473">
        <v>92.284150547354884</v>
      </c>
      <c r="AI14" s="473">
        <v>109.53217040224057</v>
      </c>
      <c r="AJ14" s="473">
        <v>91.584940445008016</v>
      </c>
      <c r="AL14" s="473" t="s">
        <v>266</v>
      </c>
      <c r="AM14" s="473">
        <v>81.049562928702954</v>
      </c>
      <c r="AN14" s="473">
        <v>84.520102955231465</v>
      </c>
      <c r="AO14" s="473">
        <v>79.905051719861092</v>
      </c>
      <c r="AP14" s="473">
        <v>79.236942966929107</v>
      </c>
      <c r="AQ14" s="473">
        <v>84.740900376293695</v>
      </c>
      <c r="AR14" s="473">
        <v>81.815386246354933</v>
      </c>
      <c r="AS14" s="473">
        <v>97.579380431847355</v>
      </c>
      <c r="AT14" s="473">
        <v>93.632470087558858</v>
      </c>
      <c r="AU14" s="473">
        <v>92.001295183015031</v>
      </c>
      <c r="AV14" s="473">
        <v>152.49184420594892</v>
      </c>
      <c r="AW14" s="473">
        <v>65.040704532351043</v>
      </c>
      <c r="AX14" s="473">
        <v>64.767177349515038</v>
      </c>
      <c r="AY14" s="473">
        <v>65.403508771929836</v>
      </c>
      <c r="AZ14" s="473">
        <v>89.8404231497274</v>
      </c>
      <c r="BA14" s="473">
        <v>87.543611347966745</v>
      </c>
      <c r="BB14" s="473">
        <v>98.307048702762387</v>
      </c>
      <c r="BC14" s="473">
        <v>97.539762251335475</v>
      </c>
      <c r="BD14" s="473">
        <v>97.539762251335475</v>
      </c>
      <c r="BE14" s="473">
        <v>0</v>
      </c>
      <c r="BF14" s="473">
        <v>36.527456705424775</v>
      </c>
      <c r="BG14" s="473">
        <v>40.722021660649837</v>
      </c>
      <c r="BH14" s="473">
        <v>34.999999999999993</v>
      </c>
      <c r="BI14" s="473">
        <v>0</v>
      </c>
      <c r="BJ14" s="473">
        <v>76.310544238111135</v>
      </c>
      <c r="BK14" s="473">
        <v>78.528799669361376</v>
      </c>
      <c r="BL14" s="473">
        <v>107.29958869835264</v>
      </c>
      <c r="BM14" s="473">
        <v>163.63636363636365</v>
      </c>
      <c r="BN14" s="473">
        <v>124.75315789167409</v>
      </c>
      <c r="BO14" s="473">
        <v>62.855432861575387</v>
      </c>
      <c r="BP14" s="473">
        <v>100.42172984522016</v>
      </c>
      <c r="BQ14" s="473">
        <v>102.42676816968891</v>
      </c>
      <c r="BR14" s="473">
        <v>117.17866903104103</v>
      </c>
      <c r="BS14" s="473">
        <v>73.098608303770334</v>
      </c>
      <c r="BT14" s="473">
        <v>99.741612444413477</v>
      </c>
      <c r="BU14" s="473">
        <v>94.509798483702454</v>
      </c>
      <c r="BW14" s="473" t="s">
        <v>266</v>
      </c>
      <c r="BX14" s="481">
        <v>78.630191034424143</v>
      </c>
      <c r="BY14" s="481">
        <v>76.573714741559314</v>
      </c>
      <c r="BZ14" s="481">
        <v>73.134150873438955</v>
      </c>
      <c r="CA14" s="481">
        <v>80.620860066680066</v>
      </c>
      <c r="CB14" s="481">
        <v>67.073104622495336</v>
      </c>
      <c r="CC14" s="481">
        <v>81.481225448631193</v>
      </c>
      <c r="CD14" s="481">
        <v>80.301369247628514</v>
      </c>
      <c r="CE14" s="481">
        <v>90.019008553740079</v>
      </c>
      <c r="CF14" s="481">
        <v>83.35283304994833</v>
      </c>
      <c r="CG14" s="481">
        <v>86.158764617381706</v>
      </c>
      <c r="CH14" s="481">
        <v>80.61908844864665</v>
      </c>
      <c r="CI14" s="481">
        <v>75.608077084515301</v>
      </c>
      <c r="CJ14" s="481">
        <v>87.353579319213637</v>
      </c>
      <c r="CK14" s="481">
        <v>101.01144179106684</v>
      </c>
      <c r="CL14" s="481">
        <v>94.985799055230771</v>
      </c>
      <c r="CM14" s="481">
        <v>114.36827537991468</v>
      </c>
      <c r="CN14" s="481">
        <v>91.537225598393576</v>
      </c>
      <c r="CO14" s="481">
        <v>89.944822139799612</v>
      </c>
      <c r="CP14" s="481">
        <v>94.444444444444443</v>
      </c>
      <c r="CQ14" s="481">
        <v>48.498473341787395</v>
      </c>
      <c r="CR14" s="481">
        <v>55.987287743245858</v>
      </c>
      <c r="CS14" s="481">
        <v>40.909090909090907</v>
      </c>
      <c r="CT14" s="481">
        <v>83.333333333333343</v>
      </c>
      <c r="CU14" s="481">
        <v>72.21123110016012</v>
      </c>
      <c r="CV14" s="481">
        <v>81.93951947774211</v>
      </c>
      <c r="CW14" s="481">
        <v>46.788494102761724</v>
      </c>
      <c r="CX14" s="481">
        <v>118.85714285714285</v>
      </c>
      <c r="CY14" s="481">
        <v>103.88775791938765</v>
      </c>
      <c r="CZ14" s="481">
        <v>73.348664563560291</v>
      </c>
      <c r="DA14" s="481">
        <v>111.99782093856903</v>
      </c>
      <c r="DB14" s="481">
        <v>118.38040127657493</v>
      </c>
      <c r="DC14" s="481">
        <v>91.677833742491003</v>
      </c>
      <c r="DD14" s="481">
        <v>111.73929870036422</v>
      </c>
      <c r="DE14" s="481">
        <v>102.56895822827444</v>
      </c>
      <c r="DF14" s="481">
        <v>94.016658814234518</v>
      </c>
      <c r="DH14" s="473" t="s">
        <v>266</v>
      </c>
      <c r="DI14" s="473">
        <v>86.322555021456964</v>
      </c>
      <c r="DJ14" s="473">
        <v>85.235620242220918</v>
      </c>
      <c r="DK14" s="473">
        <v>81.985113881349122</v>
      </c>
      <c r="DL14" s="473">
        <v>85.294686628124836</v>
      </c>
      <c r="DM14" s="473">
        <v>88.288253666732231</v>
      </c>
      <c r="DN14" s="473">
        <v>81.60917743914834</v>
      </c>
      <c r="DO14" s="473">
        <v>75.996275501941312</v>
      </c>
      <c r="DP14" s="473">
        <v>86.282596603920339</v>
      </c>
      <c r="DQ14" s="473">
        <v>80.963375897971218</v>
      </c>
      <c r="DR14" s="473">
        <v>124.89393125031626</v>
      </c>
      <c r="DS14" s="473">
        <v>89.272866896885489</v>
      </c>
      <c r="DT14" s="473">
        <v>81.033575968120232</v>
      </c>
      <c r="DU14" s="473">
        <v>99.064303334464739</v>
      </c>
      <c r="DV14" s="473">
        <v>108.28139407973148</v>
      </c>
      <c r="DW14" s="473">
        <v>97.295317928190798</v>
      </c>
      <c r="DX14" s="473">
        <v>141.56933861072469</v>
      </c>
      <c r="DY14" s="473">
        <v>85.364061552407492</v>
      </c>
      <c r="DZ14" s="473">
        <v>85.108628613088541</v>
      </c>
      <c r="EA14" s="473">
        <v>98.060606060606034</v>
      </c>
      <c r="EB14" s="473">
        <v>68.013686304338151</v>
      </c>
      <c r="EC14" s="473">
        <v>48.65891869494137</v>
      </c>
      <c r="ED14" s="473">
        <v>100</v>
      </c>
      <c r="EE14" s="473">
        <v>29.987834549878347</v>
      </c>
      <c r="EF14" s="473">
        <v>75.871050341220553</v>
      </c>
      <c r="EG14" s="473">
        <v>96.957702958563601</v>
      </c>
      <c r="EH14" s="473">
        <v>58.07008949482335</v>
      </c>
      <c r="EI14" s="473">
        <v>55.555555555555536</v>
      </c>
      <c r="EJ14" s="473">
        <v>91.470079400712578</v>
      </c>
      <c r="EK14" s="473">
        <v>68.774479840109194</v>
      </c>
      <c r="EL14" s="473">
        <v>102.7020686764176</v>
      </c>
      <c r="EM14" s="473">
        <v>99.405504770620652</v>
      </c>
      <c r="EN14" s="473">
        <v>106.82816383215891</v>
      </c>
      <c r="EO14" s="473">
        <v>170.12877027910329</v>
      </c>
      <c r="EP14" s="473">
        <v>112.73466728139262</v>
      </c>
      <c r="EQ14" s="473">
        <v>99.835242301088073</v>
      </c>
    </row>
    <row r="15" spans="1:147" hidden="1" outlineLevel="1" x14ac:dyDescent="0.2">
      <c r="A15" s="473" t="s">
        <v>267</v>
      </c>
      <c r="B15" s="473">
        <v>78.155667285511697</v>
      </c>
      <c r="C15" s="473">
        <v>87.050823561808059</v>
      </c>
      <c r="D15" s="473">
        <v>95.995072420047464</v>
      </c>
      <c r="E15" s="473">
        <v>83.138522616196653</v>
      </c>
      <c r="F15" s="473">
        <v>89.00814596698055</v>
      </c>
      <c r="G15" s="473">
        <v>90.219338595550383</v>
      </c>
      <c r="H15" s="473">
        <v>93.34468956362322</v>
      </c>
      <c r="I15" s="473">
        <v>98.181141098837884</v>
      </c>
      <c r="J15" s="473">
        <v>78.685243193547493</v>
      </c>
      <c r="K15" s="473">
        <v>92.533739826203131</v>
      </c>
      <c r="L15" s="473">
        <v>91.051578683195814</v>
      </c>
      <c r="M15" s="473">
        <v>86.224504818984343</v>
      </c>
      <c r="N15" s="473">
        <v>93.163656444609728</v>
      </c>
      <c r="O15" s="473">
        <v>101.26450257396151</v>
      </c>
      <c r="P15" s="473">
        <v>94.189329966555874</v>
      </c>
      <c r="Q15" s="473">
        <v>116.57625724342601</v>
      </c>
      <c r="R15" s="473">
        <v>101.84794620386914</v>
      </c>
      <c r="S15" s="473">
        <v>99.950074602352942</v>
      </c>
      <c r="T15" s="473">
        <v>104.63426666666663</v>
      </c>
      <c r="U15" s="473">
        <v>31.240467049387913</v>
      </c>
      <c r="V15" s="473">
        <v>37.370874729204807</v>
      </c>
      <c r="W15" s="473">
        <v>27.248677248677257</v>
      </c>
      <c r="X15" s="473">
        <v>0</v>
      </c>
      <c r="Y15" s="473">
        <v>64.771648490076657</v>
      </c>
      <c r="Z15" s="473">
        <v>82.376870339070138</v>
      </c>
      <c r="AA15" s="473">
        <v>88.283331691555375</v>
      </c>
      <c r="AB15" s="473">
        <v>108.74697556075169</v>
      </c>
      <c r="AC15" s="473">
        <v>99.748689421490042</v>
      </c>
      <c r="AD15" s="473">
        <v>53.533937589671133</v>
      </c>
      <c r="AE15" s="473">
        <v>95.998809560793063</v>
      </c>
      <c r="AF15" s="473">
        <v>91.108581909655229</v>
      </c>
      <c r="AG15" s="473">
        <v>93.388997343070258</v>
      </c>
      <c r="AH15" s="473">
        <v>92.152202336677945</v>
      </c>
      <c r="AI15" s="473">
        <v>109.49425565073111</v>
      </c>
      <c r="AJ15" s="473">
        <v>91.544073677689667</v>
      </c>
      <c r="AL15" s="473" t="s">
        <v>267</v>
      </c>
      <c r="AM15" s="473">
        <v>81.18875852865132</v>
      </c>
      <c r="AN15" s="473">
        <v>84.67190747573089</v>
      </c>
      <c r="AO15" s="473">
        <v>79.915770730619499</v>
      </c>
      <c r="AP15" s="473">
        <v>79.560504595718569</v>
      </c>
      <c r="AQ15" s="473">
        <v>85.146816361270055</v>
      </c>
      <c r="AR15" s="473">
        <v>81.67862310902882</v>
      </c>
      <c r="AS15" s="473">
        <v>97.459818789448789</v>
      </c>
      <c r="AT15" s="473">
        <v>93.819140506394731</v>
      </c>
      <c r="AU15" s="473">
        <v>92.021571421027573</v>
      </c>
      <c r="AV15" s="473">
        <v>152.49184420594892</v>
      </c>
      <c r="AW15" s="473">
        <v>65.204373506108908</v>
      </c>
      <c r="AX15" s="473">
        <v>65.054240452739563</v>
      </c>
      <c r="AY15" s="473">
        <v>65.403508771929836</v>
      </c>
      <c r="AZ15" s="473">
        <v>89.861707727071064</v>
      </c>
      <c r="BA15" s="473">
        <v>87.551420394397852</v>
      </c>
      <c r="BB15" s="473">
        <v>98.378007473819906</v>
      </c>
      <c r="BC15" s="473">
        <v>97.837235727831413</v>
      </c>
      <c r="BD15" s="473">
        <v>97.837235727831413</v>
      </c>
      <c r="BE15" s="473">
        <v>0</v>
      </c>
      <c r="BF15" s="473">
        <v>36.527456705424775</v>
      </c>
      <c r="BG15" s="473">
        <v>40.722021660649837</v>
      </c>
      <c r="BH15" s="473">
        <v>34.999999999999993</v>
      </c>
      <c r="BI15" s="473">
        <v>0</v>
      </c>
      <c r="BJ15" s="473">
        <v>76.300999624918063</v>
      </c>
      <c r="BK15" s="473">
        <v>78.528799669361376</v>
      </c>
      <c r="BL15" s="473">
        <v>107.09500860754009</v>
      </c>
      <c r="BM15" s="473">
        <v>163.63636363636365</v>
      </c>
      <c r="BN15" s="473">
        <v>124.75315789167408</v>
      </c>
      <c r="BO15" s="473">
        <v>62.855432861575387</v>
      </c>
      <c r="BP15" s="473">
        <v>100.79412243703065</v>
      </c>
      <c r="BQ15" s="473">
        <v>103.07446605009476</v>
      </c>
      <c r="BR15" s="473">
        <v>117.17866903104104</v>
      </c>
      <c r="BS15" s="473">
        <v>73.098608303770334</v>
      </c>
      <c r="BT15" s="473">
        <v>99.698654623388308</v>
      </c>
      <c r="BU15" s="473">
        <v>94.517895948621401</v>
      </c>
      <c r="BW15" s="473" t="s">
        <v>267</v>
      </c>
      <c r="BX15" s="473">
        <v>80.116717988826679</v>
      </c>
      <c r="BY15" s="473">
        <v>78.565786887577062</v>
      </c>
      <c r="BZ15" s="473">
        <v>77.403334743576266</v>
      </c>
      <c r="CA15" s="473">
        <v>81.683992244369023</v>
      </c>
      <c r="CB15" s="473">
        <v>68.306158004872813</v>
      </c>
      <c r="CC15" s="473">
        <v>83.624554441567639</v>
      </c>
      <c r="CD15" s="473">
        <v>80.789038375915908</v>
      </c>
      <c r="CE15" s="473">
        <v>89.568220565189208</v>
      </c>
      <c r="CF15" s="473">
        <v>83.648005259655861</v>
      </c>
      <c r="CG15" s="473">
        <v>89.966886810415161</v>
      </c>
      <c r="CH15" s="473">
        <v>88.55464383271719</v>
      </c>
      <c r="CI15" s="473">
        <v>85.530631098646666</v>
      </c>
      <c r="CJ15" s="473">
        <v>92.618730834365138</v>
      </c>
      <c r="CK15" s="473">
        <v>100.55976818553506</v>
      </c>
      <c r="CL15" s="473">
        <v>94.226744241037736</v>
      </c>
      <c r="CM15" s="473">
        <v>114.59796305523177</v>
      </c>
      <c r="CN15" s="473">
        <v>91.939620479852479</v>
      </c>
      <c r="CO15" s="473">
        <v>89.046122009191691</v>
      </c>
      <c r="CP15" s="473">
        <v>97.222222222222214</v>
      </c>
      <c r="CQ15" s="473">
        <v>48.556332905251843</v>
      </c>
      <c r="CR15" s="473">
        <v>56.298905300258355</v>
      </c>
      <c r="CS15" s="473">
        <v>40.909090909090907</v>
      </c>
      <c r="CT15" s="473">
        <v>83.333333333333343</v>
      </c>
      <c r="CU15" s="473">
        <v>71.853980996436718</v>
      </c>
      <c r="CV15" s="473">
        <v>81.887905396968392</v>
      </c>
      <c r="CW15" s="473">
        <v>45.860704120557472</v>
      </c>
      <c r="CX15" s="473">
        <v>118.85714285714285</v>
      </c>
      <c r="CY15" s="473">
        <v>103.98090281050995</v>
      </c>
      <c r="CZ15" s="473">
        <v>73.101802897594723</v>
      </c>
      <c r="DA15" s="473">
        <v>111.91934184550918</v>
      </c>
      <c r="DB15" s="473">
        <v>117.67469711615637</v>
      </c>
      <c r="DC15" s="473">
        <v>92.187326969721099</v>
      </c>
      <c r="DD15" s="473">
        <v>111.73929870036422</v>
      </c>
      <c r="DE15" s="473">
        <v>103.73396070127613</v>
      </c>
      <c r="DF15" s="473">
        <v>95.054619978943649</v>
      </c>
      <c r="DH15" s="473" t="s">
        <v>267</v>
      </c>
      <c r="DI15" s="473">
        <v>86.184989493014356</v>
      </c>
      <c r="DJ15" s="473">
        <v>85.274366595966825</v>
      </c>
      <c r="DK15" s="473">
        <v>82.463639985071467</v>
      </c>
      <c r="DL15" s="473">
        <v>85.431849236134113</v>
      </c>
      <c r="DM15" s="473">
        <v>88.038688421707235</v>
      </c>
      <c r="DN15" s="473">
        <v>81.442333109523958</v>
      </c>
      <c r="DO15" s="473">
        <v>75.61028348516156</v>
      </c>
      <c r="DP15" s="473">
        <v>86.29943257069462</v>
      </c>
      <c r="DQ15" s="473">
        <v>81.025326895389838</v>
      </c>
      <c r="DR15" s="473">
        <v>124.44986539592171</v>
      </c>
      <c r="DS15" s="473">
        <v>88.871459918340605</v>
      </c>
      <c r="DT15" s="473">
        <v>80.598018193529128</v>
      </c>
      <c r="DU15" s="473">
        <v>98.703480594499382</v>
      </c>
      <c r="DV15" s="473">
        <v>107.8908966419303</v>
      </c>
      <c r="DW15" s="473">
        <v>96.775943966197161</v>
      </c>
      <c r="DX15" s="473">
        <v>141.56933861072469</v>
      </c>
      <c r="DY15" s="473">
        <v>85.20656944329869</v>
      </c>
      <c r="DZ15" s="473">
        <v>84.945529447610554</v>
      </c>
      <c r="EA15" s="473">
        <v>98.181818181818144</v>
      </c>
      <c r="EB15" s="473">
        <v>68.050660374178463</v>
      </c>
      <c r="EC15" s="473">
        <v>48.84432819995093</v>
      </c>
      <c r="ED15" s="473">
        <v>100</v>
      </c>
      <c r="EE15" s="473">
        <v>29.927007299270077</v>
      </c>
      <c r="EF15" s="473">
        <v>75.600206976533457</v>
      </c>
      <c r="EG15" s="473">
        <v>97.069508619373195</v>
      </c>
      <c r="EH15" s="473">
        <v>58.083320159941145</v>
      </c>
      <c r="EI15" s="473">
        <v>55.555555555555536</v>
      </c>
      <c r="EJ15" s="473">
        <v>91.453162426531577</v>
      </c>
      <c r="EK15" s="473">
        <v>68.177957513841889</v>
      </c>
      <c r="EL15" s="473">
        <v>102.55836330368764</v>
      </c>
      <c r="EM15" s="473">
        <v>99.358501183687949</v>
      </c>
      <c r="EN15" s="473">
        <v>106.86038564659195</v>
      </c>
      <c r="EO15" s="473">
        <v>169.09853563877473</v>
      </c>
      <c r="EP15" s="473">
        <v>112.13154320219451</v>
      </c>
      <c r="EQ15" s="473">
        <v>99.981578909066911</v>
      </c>
    </row>
    <row r="16" spans="1:147" hidden="1" outlineLevel="1" x14ac:dyDescent="0.2">
      <c r="A16" s="473" t="s">
        <v>268</v>
      </c>
      <c r="B16" s="473">
        <v>78.060020713774918</v>
      </c>
      <c r="C16" s="473">
        <v>86.94730226494201</v>
      </c>
      <c r="D16" s="473">
        <v>95.456206649081551</v>
      </c>
      <c r="E16" s="473">
        <v>83.311942684589653</v>
      </c>
      <c r="F16" s="473">
        <v>89.065139504564115</v>
      </c>
      <c r="G16" s="473">
        <v>91.887028646649298</v>
      </c>
      <c r="H16" s="473">
        <v>93.82717271575487</v>
      </c>
      <c r="I16" s="473">
        <v>98.181141098837884</v>
      </c>
      <c r="J16" s="473">
        <v>78.166777733493674</v>
      </c>
      <c r="K16" s="473">
        <v>95.051730296672247</v>
      </c>
      <c r="L16" s="473">
        <v>91.051578683195814</v>
      </c>
      <c r="M16" s="473">
        <v>86.224504818984343</v>
      </c>
      <c r="N16" s="473">
        <v>93.163656444609728</v>
      </c>
      <c r="O16" s="473">
        <v>100.90227586398174</v>
      </c>
      <c r="P16" s="473">
        <v>93.600720829827694</v>
      </c>
      <c r="Q16" s="473">
        <v>116.70395669810567</v>
      </c>
      <c r="R16" s="473">
        <v>101.78567243532532</v>
      </c>
      <c r="S16" s="473">
        <v>99.845383739861546</v>
      </c>
      <c r="T16" s="473">
        <v>104.63426666666663</v>
      </c>
      <c r="U16" s="473">
        <v>31.240467049387913</v>
      </c>
      <c r="V16" s="473">
        <v>37.370874729204807</v>
      </c>
      <c r="W16" s="473">
        <v>27.248677248677257</v>
      </c>
      <c r="X16" s="473">
        <v>0</v>
      </c>
      <c r="Y16" s="473">
        <v>64.573296279834508</v>
      </c>
      <c r="Z16" s="473">
        <v>81.970765922919909</v>
      </c>
      <c r="AA16" s="473">
        <v>84.575147139942132</v>
      </c>
      <c r="AB16" s="473">
        <v>108.74697556075169</v>
      </c>
      <c r="AC16" s="473">
        <v>99.321589630754687</v>
      </c>
      <c r="AD16" s="473">
        <v>53.555724902689597</v>
      </c>
      <c r="AE16" s="473">
        <v>96.00670952447129</v>
      </c>
      <c r="AF16" s="473">
        <v>91.1111104236399</v>
      </c>
      <c r="AG16" s="473">
        <v>93.693535640397201</v>
      </c>
      <c r="AH16" s="473">
        <v>92.458697586975816</v>
      </c>
      <c r="AI16" s="473">
        <v>109.39904094090082</v>
      </c>
      <c r="AJ16" s="473">
        <v>91.844791160323865</v>
      </c>
      <c r="AL16" s="473" t="s">
        <v>268</v>
      </c>
      <c r="AM16" s="473">
        <v>80.701173059442823</v>
      </c>
      <c r="AN16" s="473">
        <v>84.647556996941631</v>
      </c>
      <c r="AO16" s="473">
        <v>79.915770730619499</v>
      </c>
      <c r="AP16" s="473">
        <v>79.583385480282132</v>
      </c>
      <c r="AQ16" s="473">
        <v>83.769533094620755</v>
      </c>
      <c r="AR16" s="473">
        <v>82.74522602338611</v>
      </c>
      <c r="AS16" s="473">
        <v>98.177188643840125</v>
      </c>
      <c r="AT16" s="473">
        <v>93.682877518828747</v>
      </c>
      <c r="AU16" s="473">
        <v>92.165523001573803</v>
      </c>
      <c r="AV16" s="473">
        <v>152.49184420594892</v>
      </c>
      <c r="AW16" s="473">
        <v>64.222359663561718</v>
      </c>
      <c r="AX16" s="473">
        <v>63.331861833392473</v>
      </c>
      <c r="AY16" s="473">
        <v>65.403508771929836</v>
      </c>
      <c r="AZ16" s="473">
        <v>89.770856298797156</v>
      </c>
      <c r="BA16" s="473">
        <v>87.551420394397852</v>
      </c>
      <c r="BB16" s="473">
        <v>97.952254847474848</v>
      </c>
      <c r="BC16" s="473">
        <v>97.905874013688361</v>
      </c>
      <c r="BD16" s="473">
        <v>97.905874013688361</v>
      </c>
      <c r="BE16" s="473">
        <v>0</v>
      </c>
      <c r="BF16" s="473">
        <v>36.527456705424775</v>
      </c>
      <c r="BG16" s="473">
        <v>40.722021660649837</v>
      </c>
      <c r="BH16" s="473">
        <v>34.999999999999993</v>
      </c>
      <c r="BI16" s="473">
        <v>0</v>
      </c>
      <c r="BJ16" s="473">
        <v>76.311234190118654</v>
      </c>
      <c r="BK16" s="473">
        <v>78.528799669361376</v>
      </c>
      <c r="BL16" s="473">
        <v>107.31437719124364</v>
      </c>
      <c r="BM16" s="473">
        <v>163.63636363636365</v>
      </c>
      <c r="BN16" s="473">
        <v>124.75315789167408</v>
      </c>
      <c r="BO16" s="473">
        <v>62.855432861575387</v>
      </c>
      <c r="BP16" s="473">
        <v>98.510684495225831</v>
      </c>
      <c r="BQ16" s="473">
        <v>99.188278767659654</v>
      </c>
      <c r="BR16" s="473">
        <v>117.17866903104104</v>
      </c>
      <c r="BS16" s="473">
        <v>73.098608303770334</v>
      </c>
      <c r="BT16" s="473">
        <v>99.698654623388308</v>
      </c>
      <c r="BU16" s="473">
        <v>94.517895948621401</v>
      </c>
      <c r="BW16" s="473" t="s">
        <v>268</v>
      </c>
      <c r="BX16" s="473">
        <v>81.073687063989397</v>
      </c>
      <c r="BY16" s="473">
        <v>80.439083870457395</v>
      </c>
      <c r="BZ16" s="473">
        <v>81.630312486504735</v>
      </c>
      <c r="CA16" s="473">
        <v>82.556544891859417</v>
      </c>
      <c r="CB16" s="473">
        <v>69.522314199862095</v>
      </c>
      <c r="CC16" s="473">
        <v>85.42977886326274</v>
      </c>
      <c r="CD16" s="473">
        <v>81.043682774619214</v>
      </c>
      <c r="CE16" s="473">
        <v>89.438451417511047</v>
      </c>
      <c r="CF16" s="473">
        <v>83.539476933184503</v>
      </c>
      <c r="CG16" s="473">
        <v>93.775009003448602</v>
      </c>
      <c r="CH16" s="473">
        <v>91.837584830395741</v>
      </c>
      <c r="CI16" s="473">
        <v>87.599825729870759</v>
      </c>
      <c r="CJ16" s="473">
        <v>97.532872248506578</v>
      </c>
      <c r="CK16" s="473">
        <v>100.03096841484395</v>
      </c>
      <c r="CL16" s="473">
        <v>93.430538271866467</v>
      </c>
      <c r="CM16" s="473">
        <v>114.66191334462707</v>
      </c>
      <c r="CN16" s="473">
        <v>92.342015361311368</v>
      </c>
      <c r="CO16" s="473">
        <v>88.147421878583785</v>
      </c>
      <c r="CP16" s="473">
        <v>100</v>
      </c>
      <c r="CQ16" s="473">
        <v>48.556332905251843</v>
      </c>
      <c r="CR16" s="473">
        <v>56.298905300258355</v>
      </c>
      <c r="CS16" s="473">
        <v>40.909090909090907</v>
      </c>
      <c r="CT16" s="473">
        <v>83.333333333333343</v>
      </c>
      <c r="CU16" s="473">
        <v>71.337786365194248</v>
      </c>
      <c r="CV16" s="473">
        <v>81.718388563054759</v>
      </c>
      <c r="CW16" s="473">
        <v>44.916755158249131</v>
      </c>
      <c r="CX16" s="473">
        <v>118.85714285714285</v>
      </c>
      <c r="CY16" s="473">
        <v>102.83595961327666</v>
      </c>
      <c r="CZ16" s="473">
        <v>72.854941231629155</v>
      </c>
      <c r="DA16" s="473">
        <v>111.47882103279952</v>
      </c>
      <c r="DB16" s="473">
        <v>116.96745940541801</v>
      </c>
      <c r="DC16" s="473">
        <v>92.696820196951194</v>
      </c>
      <c r="DD16" s="473">
        <v>111.73929870036422</v>
      </c>
      <c r="DE16" s="473">
        <v>103.49296884580184</v>
      </c>
      <c r="DF16" s="473">
        <v>95.905454038402667</v>
      </c>
      <c r="DH16" s="473" t="s">
        <v>268</v>
      </c>
      <c r="DI16" s="473">
        <v>86.644468417666118</v>
      </c>
      <c r="DJ16" s="473">
        <v>84.914001325455743</v>
      </c>
      <c r="DK16" s="473">
        <v>80.004618047182788</v>
      </c>
      <c r="DL16" s="473">
        <v>84.525531767922885</v>
      </c>
      <c r="DM16" s="473">
        <v>89.017932283513744</v>
      </c>
      <c r="DN16" s="473">
        <v>82.352121292229626</v>
      </c>
      <c r="DO16" s="473">
        <v>76.558392816502277</v>
      </c>
      <c r="DP16" s="473">
        <v>86.198416770048979</v>
      </c>
      <c r="DQ16" s="473">
        <v>80.559292711752718</v>
      </c>
      <c r="DR16" s="473">
        <v>126.90007773721059</v>
      </c>
      <c r="DS16" s="473">
        <v>90.281855714685648</v>
      </c>
      <c r="DT16" s="473">
        <v>81.373483669019677</v>
      </c>
      <c r="DU16" s="473">
        <v>100.86841703429151</v>
      </c>
      <c r="DV16" s="473">
        <v>108.18544308019148</v>
      </c>
      <c r="DW16" s="473">
        <v>97.167700059379797</v>
      </c>
      <c r="DX16" s="473">
        <v>141.56933861072469</v>
      </c>
      <c r="DY16" s="473">
        <v>86.010737259272531</v>
      </c>
      <c r="DZ16" s="473">
        <v>85.780507249648025</v>
      </c>
      <c r="EA16" s="473">
        <v>97.454545454545411</v>
      </c>
      <c r="EB16" s="473">
        <v>67.571824368115301</v>
      </c>
      <c r="EC16" s="473">
        <v>46.819143847431903</v>
      </c>
      <c r="ED16" s="473">
        <v>100</v>
      </c>
      <c r="EE16" s="473">
        <v>30.2919708029197</v>
      </c>
      <c r="EF16" s="473">
        <v>76.961297768559035</v>
      </c>
      <c r="EG16" s="473">
        <v>96.398674654515673</v>
      </c>
      <c r="EH16" s="473">
        <v>58.003936169234308</v>
      </c>
      <c r="EI16" s="473">
        <v>55.555555555555536</v>
      </c>
      <c r="EJ16" s="473">
        <v>91.503913349074551</v>
      </c>
      <c r="EK16" s="473">
        <v>71.235294667397483</v>
      </c>
      <c r="EL16" s="473">
        <v>103.01442132999887</v>
      </c>
      <c r="EM16" s="473">
        <v>99.789050273694713</v>
      </c>
      <c r="EN16" s="473">
        <v>107.65150349406949</v>
      </c>
      <c r="EO16" s="473">
        <v>171.52347683079429</v>
      </c>
      <c r="EP16" s="473">
        <v>112.8370108471031</v>
      </c>
      <c r="EQ16" s="473">
        <v>99.859093503976865</v>
      </c>
    </row>
    <row r="17" spans="1:147" hidden="1" outlineLevel="1" x14ac:dyDescent="0.2">
      <c r="A17" s="473" t="s">
        <v>269</v>
      </c>
      <c r="B17" s="473">
        <v>77.875177444535211</v>
      </c>
      <c r="C17" s="473">
        <v>87.08616084605606</v>
      </c>
      <c r="D17" s="473">
        <v>93.70458094221857</v>
      </c>
      <c r="E17" s="473">
        <v>84.679576884764273</v>
      </c>
      <c r="F17" s="473">
        <v>88.934334722211602</v>
      </c>
      <c r="G17" s="473">
        <v>92.003297832977012</v>
      </c>
      <c r="H17" s="473">
        <v>93.563659435913294</v>
      </c>
      <c r="I17" s="473">
        <v>99.666233989408568</v>
      </c>
      <c r="J17" s="473">
        <v>79.032537821656803</v>
      </c>
      <c r="K17" s="473">
        <v>94.999473475351635</v>
      </c>
      <c r="L17" s="473">
        <v>92.30924469846785</v>
      </c>
      <c r="M17" s="473">
        <v>86.190711166302449</v>
      </c>
      <c r="N17" s="473">
        <v>94.986398388110601</v>
      </c>
      <c r="O17" s="473">
        <v>100.48709432556618</v>
      </c>
      <c r="P17" s="473">
        <v>92.993694456439911</v>
      </c>
      <c r="Q17" s="473">
        <v>116.70395669810567</v>
      </c>
      <c r="R17" s="473">
        <v>101.82521878936036</v>
      </c>
      <c r="S17" s="473">
        <v>99.911421215601592</v>
      </c>
      <c r="T17" s="473">
        <v>104.63492063492058</v>
      </c>
      <c r="U17" s="473">
        <v>28.986404009023477</v>
      </c>
      <c r="V17" s="473">
        <v>35.839851928397842</v>
      </c>
      <c r="W17" s="473">
        <v>24.523809523809526</v>
      </c>
      <c r="X17" s="473">
        <v>0</v>
      </c>
      <c r="Y17" s="473">
        <v>64.66367725269086</v>
      </c>
      <c r="Z17" s="473">
        <v>80.702598566176874</v>
      </c>
      <c r="AA17" s="473">
        <v>84.393592373153396</v>
      </c>
      <c r="AB17" s="473">
        <v>108.74697556075169</v>
      </c>
      <c r="AC17" s="473">
        <v>99.312142625031228</v>
      </c>
      <c r="AD17" s="473">
        <v>53.843752721004769</v>
      </c>
      <c r="AE17" s="473">
        <v>95.380232910216833</v>
      </c>
      <c r="AF17" s="473">
        <v>90.263775034667844</v>
      </c>
      <c r="AG17" s="473">
        <v>93.844960585801218</v>
      </c>
      <c r="AH17" s="473">
        <v>91.973503573212071</v>
      </c>
      <c r="AI17" s="473">
        <v>109.07633772201379</v>
      </c>
      <c r="AJ17" s="473">
        <v>91.90030803904807</v>
      </c>
      <c r="AL17" s="473" t="s">
        <v>269</v>
      </c>
      <c r="AM17" s="473">
        <v>81.048761189924505</v>
      </c>
      <c r="AN17" s="473">
        <v>85.534033641148909</v>
      </c>
      <c r="AO17" s="473">
        <v>79.980084795169958</v>
      </c>
      <c r="AP17" s="473">
        <v>81.547636137582472</v>
      </c>
      <c r="AQ17" s="473">
        <v>84.82774573782963</v>
      </c>
      <c r="AR17" s="473">
        <v>82.991250113786762</v>
      </c>
      <c r="AS17" s="473">
        <v>98.177188643840125</v>
      </c>
      <c r="AT17" s="473">
        <v>94.666637044278076</v>
      </c>
      <c r="AU17" s="473">
        <v>92.431132010195327</v>
      </c>
      <c r="AV17" s="473">
        <v>152.49184420594892</v>
      </c>
      <c r="AW17" s="473">
        <v>64.222359663561718</v>
      </c>
      <c r="AX17" s="473">
        <v>63.331861833392473</v>
      </c>
      <c r="AY17" s="473">
        <v>65.403508771929836</v>
      </c>
      <c r="AZ17" s="473">
        <v>89.80771233458519</v>
      </c>
      <c r="BA17" s="473">
        <v>87.598274672984488</v>
      </c>
      <c r="BB17" s="473">
        <v>97.952254847474848</v>
      </c>
      <c r="BC17" s="473">
        <v>99.759353158520952</v>
      </c>
      <c r="BD17" s="473">
        <v>99.759353158520952</v>
      </c>
      <c r="BE17" s="473">
        <v>0</v>
      </c>
      <c r="BF17" s="473">
        <v>36.527456705424775</v>
      </c>
      <c r="BG17" s="473">
        <v>40.722021660649837</v>
      </c>
      <c r="BH17" s="473">
        <v>34.999999999999993</v>
      </c>
      <c r="BI17" s="473">
        <v>0</v>
      </c>
      <c r="BJ17" s="473">
        <v>76.264201076160774</v>
      </c>
      <c r="BK17" s="473">
        <v>78.528799669361376</v>
      </c>
      <c r="BL17" s="473">
        <v>106.30626523007192</v>
      </c>
      <c r="BM17" s="473">
        <v>163.63636363636365</v>
      </c>
      <c r="BN17" s="473">
        <v>124.75315789167408</v>
      </c>
      <c r="BO17" s="473">
        <v>62.855432861575387</v>
      </c>
      <c r="BP17" s="473">
        <v>98.461602104283912</v>
      </c>
      <c r="BQ17" s="473">
        <v>99.188278767659654</v>
      </c>
      <c r="BR17" s="473">
        <v>117.17866903104104</v>
      </c>
      <c r="BS17" s="473">
        <v>73.098608303770334</v>
      </c>
      <c r="BT17" s="473">
        <v>99.440907697237265</v>
      </c>
      <c r="BU17" s="473">
        <v>94.566480738135112</v>
      </c>
      <c r="BW17" s="473" t="s">
        <v>269</v>
      </c>
      <c r="BX17" s="473">
        <v>82.648029891994739</v>
      </c>
      <c r="BY17" s="473">
        <v>80.68837755244391</v>
      </c>
      <c r="BZ17" s="473">
        <v>81.729085546209575</v>
      </c>
      <c r="CA17" s="473">
        <v>82.987311096667995</v>
      </c>
      <c r="CB17" s="473">
        <v>69.522314199862095</v>
      </c>
      <c r="CC17" s="473">
        <v>85.548825195552453</v>
      </c>
      <c r="CD17" s="473">
        <v>81.043682774619214</v>
      </c>
      <c r="CE17" s="473">
        <v>89.438451417511047</v>
      </c>
      <c r="CF17" s="473">
        <v>84.685121937518815</v>
      </c>
      <c r="CG17" s="473">
        <v>93.775009003448602</v>
      </c>
      <c r="CH17" s="473">
        <v>91.837584830395741</v>
      </c>
      <c r="CI17" s="473">
        <v>87.599825729870759</v>
      </c>
      <c r="CJ17" s="473">
        <v>97.532872248506578</v>
      </c>
      <c r="CK17" s="473">
        <v>99.764752480179212</v>
      </c>
      <c r="CL17" s="473">
        <v>93.044224852853645</v>
      </c>
      <c r="CM17" s="473">
        <v>114.66191334462707</v>
      </c>
      <c r="CN17" s="473">
        <v>92.342015361311368</v>
      </c>
      <c r="CO17" s="473">
        <v>88.147421878583785</v>
      </c>
      <c r="CP17" s="473">
        <v>100</v>
      </c>
      <c r="CQ17" s="473">
        <v>48.556332905251843</v>
      </c>
      <c r="CR17" s="473">
        <v>56.298905300258355</v>
      </c>
      <c r="CS17" s="473">
        <v>40.909090909090907</v>
      </c>
      <c r="CT17" s="473">
        <v>83.333333333333343</v>
      </c>
      <c r="CU17" s="473">
        <v>71.312662122811489</v>
      </c>
      <c r="CV17" s="473">
        <v>81.44996509813403</v>
      </c>
      <c r="CW17" s="473">
        <v>44.916755158249131</v>
      </c>
      <c r="CX17" s="473">
        <v>118.85714285714285</v>
      </c>
      <c r="CY17" s="473">
        <v>102.83595961327666</v>
      </c>
      <c r="CZ17" s="473">
        <v>72.854941231629155</v>
      </c>
      <c r="DA17" s="473">
        <v>122.30103129339659</v>
      </c>
      <c r="DB17" s="473">
        <v>133.84974809513292</v>
      </c>
      <c r="DC17" s="473">
        <v>92.696820196951194</v>
      </c>
      <c r="DD17" s="473">
        <v>111.73929870036422</v>
      </c>
      <c r="DE17" s="473">
        <v>103.47210268863422</v>
      </c>
      <c r="DF17" s="473">
        <v>95.905454038402667</v>
      </c>
      <c r="DH17" s="473" t="s">
        <v>269</v>
      </c>
      <c r="DI17" s="473">
        <v>86.278554171662236</v>
      </c>
      <c r="DJ17" s="473">
        <v>84.786114177420103</v>
      </c>
      <c r="DK17" s="473">
        <v>80.416752731628208</v>
      </c>
      <c r="DL17" s="473">
        <v>84.442189947767389</v>
      </c>
      <c r="DM17" s="473">
        <v>88.499784675170304</v>
      </c>
      <c r="DN17" s="473">
        <v>82.260843497189043</v>
      </c>
      <c r="DO17" s="473">
        <v>75.19055004716445</v>
      </c>
      <c r="DP17" s="473">
        <v>86.198416770048979</v>
      </c>
      <c r="DQ17" s="473">
        <v>80.464964512627247</v>
      </c>
      <c r="DR17" s="473">
        <v>126.68589495213213</v>
      </c>
      <c r="DS17" s="473">
        <v>89.283809639761287</v>
      </c>
      <c r="DT17" s="473">
        <v>79.535602496963534</v>
      </c>
      <c r="DU17" s="473">
        <v>100.86841703429151</v>
      </c>
      <c r="DV17" s="473">
        <v>106.1370048916455</v>
      </c>
      <c r="DW17" s="473">
        <v>94.443212380600599</v>
      </c>
      <c r="DX17" s="473">
        <v>141.56933861072469</v>
      </c>
      <c r="DY17" s="473">
        <v>85.869952420593535</v>
      </c>
      <c r="DZ17" s="473">
        <v>85.636890058817471</v>
      </c>
      <c r="EA17" s="473">
        <v>97.454545454545411</v>
      </c>
      <c r="EB17" s="473">
        <v>67.314832781093983</v>
      </c>
      <c r="EC17" s="473">
        <v>45.906416524970261</v>
      </c>
      <c r="ED17" s="473">
        <v>100</v>
      </c>
      <c r="EE17" s="473">
        <v>30.2919708029197</v>
      </c>
      <c r="EF17" s="473">
        <v>76.697328372462067</v>
      </c>
      <c r="EG17" s="473">
        <v>96.398674654515673</v>
      </c>
      <c r="EH17" s="473">
        <v>58.003936169234308</v>
      </c>
      <c r="EI17" s="473">
        <v>55.555555555555536</v>
      </c>
      <c r="EJ17" s="473">
        <v>91.453162426531577</v>
      </c>
      <c r="EK17" s="473">
        <v>70.713497863349346</v>
      </c>
      <c r="EL17" s="473">
        <v>102.60824711993035</v>
      </c>
      <c r="EM17" s="473">
        <v>99.937577842105284</v>
      </c>
      <c r="EN17" s="473">
        <v>108.63595222814524</v>
      </c>
      <c r="EO17" s="473">
        <v>167.7670101808425</v>
      </c>
      <c r="EP17" s="473">
        <v>109.92373401682309</v>
      </c>
      <c r="EQ17" s="473">
        <v>100.61462774675981</v>
      </c>
    </row>
    <row r="18" spans="1:147" hidden="1" outlineLevel="1" x14ac:dyDescent="0.2">
      <c r="A18" s="473" t="s">
        <v>270</v>
      </c>
      <c r="B18" s="473">
        <v>78.716965413025306</v>
      </c>
      <c r="C18" s="473">
        <v>88.463471157788135</v>
      </c>
      <c r="D18" s="473">
        <v>95.690763169796568</v>
      </c>
      <c r="E18" s="473">
        <v>81.962006874348845</v>
      </c>
      <c r="F18" s="473">
        <v>89.086043817866269</v>
      </c>
      <c r="G18" s="473">
        <v>92.248356806120668</v>
      </c>
      <c r="H18" s="473">
        <v>94.10774496261682</v>
      </c>
      <c r="I18" s="473">
        <v>96.696048208267257</v>
      </c>
      <c r="J18" s="473">
        <v>84.434906268647538</v>
      </c>
      <c r="K18" s="473">
        <v>95.051730296672247</v>
      </c>
      <c r="L18" s="473">
        <v>89.773341040106104</v>
      </c>
      <c r="M18" s="473">
        <v>86.190711166302449</v>
      </c>
      <c r="N18" s="473">
        <v>91.34091450110887</v>
      </c>
      <c r="O18" s="473">
        <v>100.92168479111159</v>
      </c>
      <c r="P18" s="473">
        <v>94.145241332450553</v>
      </c>
      <c r="Q18" s="473">
        <v>115.58694393431749</v>
      </c>
      <c r="R18" s="473">
        <v>101.84687257055172</v>
      </c>
      <c r="S18" s="473">
        <v>99.947824232186818</v>
      </c>
      <c r="T18" s="473">
        <v>104.63492063492058</v>
      </c>
      <c r="U18" s="473">
        <v>31.322799888303518</v>
      </c>
      <c r="V18" s="473">
        <v>37.579650565678499</v>
      </c>
      <c r="W18" s="473">
        <v>27.248677248677257</v>
      </c>
      <c r="X18" s="473">
        <v>0</v>
      </c>
      <c r="Y18" s="473">
        <v>64.468023791156071</v>
      </c>
      <c r="Z18" s="473">
        <v>82.712321045541429</v>
      </c>
      <c r="AA18" s="473">
        <v>84.233986847343402</v>
      </c>
      <c r="AB18" s="473">
        <v>108.74697556075169</v>
      </c>
      <c r="AC18" s="473">
        <v>99.321589630754701</v>
      </c>
      <c r="AD18" s="473">
        <v>53.337489645457183</v>
      </c>
      <c r="AE18" s="473">
        <v>96.199708059394652</v>
      </c>
      <c r="AF18" s="473">
        <v>91.977816312972308</v>
      </c>
      <c r="AG18" s="473">
        <v>94.20608087109845</v>
      </c>
      <c r="AH18" s="473">
        <v>91.71799307996973</v>
      </c>
      <c r="AI18" s="473">
        <v>108.06640151867708</v>
      </c>
      <c r="AJ18" s="473">
        <v>91.652329130134177</v>
      </c>
      <c r="AL18" s="473" t="s">
        <v>270</v>
      </c>
      <c r="AM18" s="473">
        <v>81.190351329061187</v>
      </c>
      <c r="AN18" s="473">
        <v>85.893837790595427</v>
      </c>
      <c r="AO18" s="473">
        <v>80.444495499160993</v>
      </c>
      <c r="AP18" s="473">
        <v>81.572944314675127</v>
      </c>
      <c r="AQ18" s="473">
        <v>85.240930717824426</v>
      </c>
      <c r="AR18" s="473">
        <v>86.008404708241855</v>
      </c>
      <c r="AS18" s="473">
        <v>98.177188643840125</v>
      </c>
      <c r="AT18" s="473">
        <v>94.93916301941006</v>
      </c>
      <c r="AU18" s="473">
        <v>92.431132010195327</v>
      </c>
      <c r="AV18" s="473">
        <v>152.49184420594892</v>
      </c>
      <c r="AW18" s="473">
        <v>64.222359663561718</v>
      </c>
      <c r="AX18" s="473">
        <v>63.331861833392473</v>
      </c>
      <c r="AY18" s="473">
        <v>65.403508771929836</v>
      </c>
      <c r="AZ18" s="473">
        <v>89.80771233458519</v>
      </c>
      <c r="BA18" s="473">
        <v>87.598274672984488</v>
      </c>
      <c r="BB18" s="473">
        <v>97.952254847474848</v>
      </c>
      <c r="BC18" s="473">
        <v>99.75056389841869</v>
      </c>
      <c r="BD18" s="473">
        <v>99.75056389841869</v>
      </c>
      <c r="BE18" s="473">
        <v>0</v>
      </c>
      <c r="BF18" s="473">
        <v>36.527456705424775</v>
      </c>
      <c r="BG18" s="473">
        <v>40.722021660649837</v>
      </c>
      <c r="BH18" s="473">
        <v>34.999999999999993</v>
      </c>
      <c r="BI18" s="473">
        <v>0</v>
      </c>
      <c r="BJ18" s="473">
        <v>76.264201076160774</v>
      </c>
      <c r="BK18" s="473">
        <v>78.528799669361376</v>
      </c>
      <c r="BL18" s="473">
        <v>106.30626523007192</v>
      </c>
      <c r="BM18" s="473">
        <v>163.63636363636365</v>
      </c>
      <c r="BN18" s="473">
        <v>124.75315789167408</v>
      </c>
      <c r="BO18" s="473">
        <v>62.855432861575387</v>
      </c>
      <c r="BP18" s="473">
        <v>98.471974686802525</v>
      </c>
      <c r="BQ18" s="473">
        <v>99.188278767659654</v>
      </c>
      <c r="BR18" s="473">
        <v>117.17866903104104</v>
      </c>
      <c r="BS18" s="473">
        <v>73.098608303770334</v>
      </c>
      <c r="BT18" s="473">
        <v>99.490562364886117</v>
      </c>
      <c r="BU18" s="473">
        <v>94.566480738135112</v>
      </c>
      <c r="BW18" s="473" t="s">
        <v>270</v>
      </c>
      <c r="BX18" s="473">
        <v>82.349161007292594</v>
      </c>
      <c r="BY18" s="473">
        <v>80.135704570798779</v>
      </c>
      <c r="BZ18" s="473">
        <v>80.408818311597116</v>
      </c>
      <c r="CA18" s="473">
        <v>82.223721914797423</v>
      </c>
      <c r="CB18" s="473">
        <v>69.23558582133424</v>
      </c>
      <c r="CC18" s="473">
        <v>85.749892432660857</v>
      </c>
      <c r="CD18" s="473">
        <v>81.11063335337397</v>
      </c>
      <c r="CE18" s="473">
        <v>90.690992799132871</v>
      </c>
      <c r="CF18" s="473">
        <v>85.257372899764661</v>
      </c>
      <c r="CG18" s="473">
        <v>93.775009003448602</v>
      </c>
      <c r="CH18" s="473">
        <v>91.067273272369462</v>
      </c>
      <c r="CI18" s="473">
        <v>87.599825729870759</v>
      </c>
      <c r="CJ18" s="473">
        <v>95.727309365337959</v>
      </c>
      <c r="CK18" s="473">
        <v>101.22859538065833</v>
      </c>
      <c r="CL18" s="473">
        <v>95.26885515872921</v>
      </c>
      <c r="CM18" s="473">
        <v>114.43934514908534</v>
      </c>
      <c r="CN18" s="473">
        <v>92.342015361311368</v>
      </c>
      <c r="CO18" s="473">
        <v>88.147421878583785</v>
      </c>
      <c r="CP18" s="473">
        <v>100</v>
      </c>
      <c r="CQ18" s="473">
        <v>48.498473341787395</v>
      </c>
      <c r="CR18" s="473">
        <v>55.987287743245858</v>
      </c>
      <c r="CS18" s="473">
        <v>40.909090909090907</v>
      </c>
      <c r="CT18" s="473">
        <v>83.333333333333343</v>
      </c>
      <c r="CU18" s="473">
        <v>71.190962351803279</v>
      </c>
      <c r="CV18" s="473">
        <v>81.88352121529239</v>
      </c>
      <c r="CW18" s="473">
        <v>44.916755158249131</v>
      </c>
      <c r="CX18" s="473">
        <v>118.85714285714285</v>
      </c>
      <c r="CY18" s="473">
        <v>102.83595961327666</v>
      </c>
      <c r="CZ18" s="473">
        <v>72.532119468260774</v>
      </c>
      <c r="DA18" s="473">
        <v>122.31872038161485</v>
      </c>
      <c r="DB18" s="473">
        <v>133.83562364920198</v>
      </c>
      <c r="DC18" s="473">
        <v>93.251718486468945</v>
      </c>
      <c r="DD18" s="473">
        <v>111.47579531368331</v>
      </c>
      <c r="DE18" s="473">
        <v>103.56962512337792</v>
      </c>
      <c r="DF18" s="473">
        <v>95.823228064742679</v>
      </c>
      <c r="DH18" s="473" t="s">
        <v>270</v>
      </c>
      <c r="DI18" s="473">
        <v>86.296006537848712</v>
      </c>
      <c r="DJ18" s="473">
        <v>84.695671529975456</v>
      </c>
      <c r="DK18" s="473">
        <v>79.312278552506797</v>
      </c>
      <c r="DL18" s="473">
        <v>80.868944556075107</v>
      </c>
      <c r="DM18" s="473">
        <v>89.017932283513744</v>
      </c>
      <c r="DN18" s="473">
        <v>81.636784652010249</v>
      </c>
      <c r="DO18" s="473">
        <v>77.621124276177554</v>
      </c>
      <c r="DP18" s="473">
        <v>86.198416770048979</v>
      </c>
      <c r="DQ18" s="473">
        <v>85.671345445629598</v>
      </c>
      <c r="DR18" s="473">
        <v>126.90007773721059</v>
      </c>
      <c r="DS18" s="473">
        <v>89.283809639761287</v>
      </c>
      <c r="DT18" s="473">
        <v>79.535602496963534</v>
      </c>
      <c r="DU18" s="473">
        <v>100.86841703429151</v>
      </c>
      <c r="DV18" s="473">
        <v>105.00020276221086</v>
      </c>
      <c r="DW18" s="473">
        <v>95.247955895821022</v>
      </c>
      <c r="DX18" s="473">
        <v>134.5496295332434</v>
      </c>
      <c r="DY18" s="473">
        <v>85.968597109721657</v>
      </c>
      <c r="DZ18" s="473">
        <v>85.737519311767343</v>
      </c>
      <c r="EA18" s="473">
        <v>97.454545454545411</v>
      </c>
      <c r="EB18" s="473">
        <v>67.314832781093983</v>
      </c>
      <c r="EC18" s="473">
        <v>45.906416524970261</v>
      </c>
      <c r="ED18" s="473">
        <v>100</v>
      </c>
      <c r="EE18" s="473">
        <v>30.2919708029197</v>
      </c>
      <c r="EF18" s="473">
        <v>77.236390294435722</v>
      </c>
      <c r="EG18" s="473">
        <v>95.495481671079375</v>
      </c>
      <c r="EH18" s="473">
        <v>57.741968999901765</v>
      </c>
      <c r="EI18" s="473">
        <v>55.555555555555536</v>
      </c>
      <c r="EJ18" s="473">
        <v>91.503913349074551</v>
      </c>
      <c r="EK18" s="473">
        <v>72.246805798104873</v>
      </c>
      <c r="EL18" s="473">
        <v>102.3110814267323</v>
      </c>
      <c r="EM18" s="473">
        <v>99.782904674180074</v>
      </c>
      <c r="EN18" s="473">
        <v>108.63595222814524</v>
      </c>
      <c r="EO18" s="473">
        <v>166.77894151706874</v>
      </c>
      <c r="EP18" s="473">
        <v>109.18030550428482</v>
      </c>
      <c r="EQ18" s="473">
        <v>100.18283562698322</v>
      </c>
    </row>
    <row r="19" spans="1:147" hidden="1" outlineLevel="1" x14ac:dyDescent="0.2">
      <c r="A19" s="473" t="s">
        <v>271</v>
      </c>
      <c r="B19" s="473">
        <v>78.536881610415463</v>
      </c>
      <c r="C19" s="473">
        <v>87.75392067486743</v>
      </c>
      <c r="D19" s="473">
        <v>90.852365999266809</v>
      </c>
      <c r="E19" s="473">
        <v>83.766669699855882</v>
      </c>
      <c r="F19" s="473">
        <v>88.240296199439044</v>
      </c>
      <c r="G19" s="473">
        <v>92.283567527978249</v>
      </c>
      <c r="H19" s="473">
        <v>94.321771438203427</v>
      </c>
      <c r="I19" s="473">
        <v>93.392133687671873</v>
      </c>
      <c r="J19" s="473">
        <v>85.459106591694891</v>
      </c>
      <c r="K19" s="473">
        <v>94.137194218228288</v>
      </c>
      <c r="L19" s="473">
        <v>91.426920428554553</v>
      </c>
      <c r="M19" s="473">
        <v>83.656187215158397</v>
      </c>
      <c r="N19" s="473">
        <v>94.826991210892913</v>
      </c>
      <c r="O19" s="473">
        <v>102.11735112484091</v>
      </c>
      <c r="P19" s="473">
        <v>95.234675648222748</v>
      </c>
      <c r="Q19" s="473">
        <v>117.0125125880692</v>
      </c>
      <c r="R19" s="473">
        <v>103.26476266444618</v>
      </c>
      <c r="S19" s="473">
        <v>102.33149460125155</v>
      </c>
      <c r="T19" s="473">
        <v>104.63492063492058</v>
      </c>
      <c r="U19" s="473">
        <v>31.322799888303518</v>
      </c>
      <c r="V19" s="473">
        <v>37.579650565678499</v>
      </c>
      <c r="W19" s="473">
        <v>27.248677248677257</v>
      </c>
      <c r="X19" s="473">
        <v>0</v>
      </c>
      <c r="Y19" s="473">
        <v>64.701754861945304</v>
      </c>
      <c r="Z19" s="473">
        <v>80.829849922789322</v>
      </c>
      <c r="AA19" s="473">
        <v>83.484768922675016</v>
      </c>
      <c r="AB19" s="473">
        <v>108.24931627002071</v>
      </c>
      <c r="AC19" s="473">
        <v>99.572289050306708</v>
      </c>
      <c r="AD19" s="473">
        <v>53.913562854241121</v>
      </c>
      <c r="AE19" s="473">
        <v>95.905720972224771</v>
      </c>
      <c r="AF19" s="473">
        <v>92.192467799909707</v>
      </c>
      <c r="AG19" s="473">
        <v>94.144299717772483</v>
      </c>
      <c r="AH19" s="473">
        <v>91.406070646349903</v>
      </c>
      <c r="AI19" s="473">
        <v>106.36521536507695</v>
      </c>
      <c r="AJ19" s="473">
        <v>92.004087046276837</v>
      </c>
      <c r="AL19" s="473" t="s">
        <v>271</v>
      </c>
      <c r="AM19" s="473">
        <v>81.937649585989092</v>
      </c>
      <c r="AN19" s="473">
        <v>86.068296855349018</v>
      </c>
      <c r="AO19" s="473">
        <v>80.24131919108963</v>
      </c>
      <c r="AP19" s="473">
        <v>80.866942917931269</v>
      </c>
      <c r="AQ19" s="473">
        <v>87.233832595915743</v>
      </c>
      <c r="AR19" s="473">
        <v>86.464594957731066</v>
      </c>
      <c r="AS19" s="473">
        <v>98.254752085295436</v>
      </c>
      <c r="AT19" s="473">
        <v>91.579095480364074</v>
      </c>
      <c r="AU19" s="473">
        <v>96.529619999570414</v>
      </c>
      <c r="AV19" s="473">
        <v>143.45717928747717</v>
      </c>
      <c r="AW19" s="473">
        <v>66.224788223961653</v>
      </c>
      <c r="AX19" s="473">
        <v>64.939318719650359</v>
      </c>
      <c r="AY19" s="473">
        <v>67.929824561403521</v>
      </c>
      <c r="AZ19" s="473">
        <v>94.383884004293449</v>
      </c>
      <c r="BA19" s="473">
        <v>90.959856786588148</v>
      </c>
      <c r="BB19" s="473">
        <v>107.00570888062352</v>
      </c>
      <c r="BC19" s="473">
        <v>102.65743777521392</v>
      </c>
      <c r="BD19" s="473">
        <v>102.65743777521392</v>
      </c>
      <c r="BE19" s="473">
        <v>0</v>
      </c>
      <c r="BF19" s="473">
        <v>36.585278410361987</v>
      </c>
      <c r="BG19" s="473">
        <v>40.938628158844779</v>
      </c>
      <c r="BH19" s="473">
        <v>34.999999999999993</v>
      </c>
      <c r="BI19" s="473">
        <v>0</v>
      </c>
      <c r="BJ19" s="473">
        <v>76.469526677418528</v>
      </c>
      <c r="BK19" s="473">
        <v>71.832426392637842</v>
      </c>
      <c r="BL19" s="473">
        <v>106.30626523007192</v>
      </c>
      <c r="BM19" s="473">
        <v>157.09090909090909</v>
      </c>
      <c r="BN19" s="473">
        <v>126.15485661713835</v>
      </c>
      <c r="BO19" s="473">
        <v>62.960993380305716</v>
      </c>
      <c r="BP19" s="473">
        <v>99.810706546361061</v>
      </c>
      <c r="BQ19" s="473">
        <v>100.26713878665848</v>
      </c>
      <c r="BR19" s="473">
        <v>117.66691348533703</v>
      </c>
      <c r="BS19" s="473">
        <v>72.175704331738729</v>
      </c>
      <c r="BT19" s="473">
        <v>99.297770625061617</v>
      </c>
      <c r="BU19" s="473">
        <v>102.3735843903153</v>
      </c>
      <c r="BW19" s="473" t="s">
        <v>271</v>
      </c>
      <c r="BX19" s="473">
        <v>82.712266689511949</v>
      </c>
      <c r="BY19" s="473">
        <v>80.744878569255505</v>
      </c>
      <c r="BZ19" s="473">
        <v>80.408818311597116</v>
      </c>
      <c r="CA19" s="473">
        <v>82.523068344930309</v>
      </c>
      <c r="CB19" s="473">
        <v>72.240708192259518</v>
      </c>
      <c r="CC19" s="473">
        <v>85.852477440775573</v>
      </c>
      <c r="CD19" s="473">
        <v>81.381520003361047</v>
      </c>
      <c r="CE19" s="473">
        <v>88.315679183567426</v>
      </c>
      <c r="CF19" s="473">
        <v>85.504730456305822</v>
      </c>
      <c r="CG19" s="473">
        <v>93.775009003448602</v>
      </c>
      <c r="CH19" s="473">
        <v>90.776222992616667</v>
      </c>
      <c r="CI19" s="473">
        <v>87.91333617117526</v>
      </c>
      <c r="CJ19" s="473">
        <v>94.623766684189562</v>
      </c>
      <c r="CK19" s="473">
        <v>101.29492249481834</v>
      </c>
      <c r="CL19" s="473">
        <v>95.264697533313424</v>
      </c>
      <c r="CM19" s="473">
        <v>114.66191334462705</v>
      </c>
      <c r="CN19" s="473">
        <v>95.061153313834083</v>
      </c>
      <c r="CO19" s="473">
        <v>92.355943640609965</v>
      </c>
      <c r="CP19" s="473">
        <v>100</v>
      </c>
      <c r="CQ19" s="473">
        <v>48.498473341787395</v>
      </c>
      <c r="CR19" s="473">
        <v>55.987287743245858</v>
      </c>
      <c r="CS19" s="473">
        <v>40.909090909090907</v>
      </c>
      <c r="CT19" s="473">
        <v>83.333333333333343</v>
      </c>
      <c r="CU19" s="473">
        <v>71.384962691190111</v>
      </c>
      <c r="CV19" s="473">
        <v>81.633346289220015</v>
      </c>
      <c r="CW19" s="473">
        <v>44.729201729033861</v>
      </c>
      <c r="CX19" s="473">
        <v>118.85714285714285</v>
      </c>
      <c r="CY19" s="473">
        <v>102.83595961327666</v>
      </c>
      <c r="CZ19" s="473">
        <v>73.060788594028779</v>
      </c>
      <c r="DA19" s="473">
        <v>122.39798537714066</v>
      </c>
      <c r="DB19" s="473">
        <v>134.61408059304037</v>
      </c>
      <c r="DC19" s="473">
        <v>93.251718486468945</v>
      </c>
      <c r="DD19" s="473">
        <v>111.40780540631425</v>
      </c>
      <c r="DE19" s="473">
        <v>101.85262086859603</v>
      </c>
      <c r="DF19" s="473">
        <v>95.903379153027757</v>
      </c>
      <c r="DH19" s="473" t="s">
        <v>271</v>
      </c>
      <c r="DI19" s="473">
        <v>86.464111954012566</v>
      </c>
      <c r="DJ19" s="473">
        <v>85.969875252102966</v>
      </c>
      <c r="DK19" s="473">
        <v>82.395837509627043</v>
      </c>
      <c r="DL19" s="473">
        <v>83.981229733101344</v>
      </c>
      <c r="DM19" s="473">
        <v>89.017932283513744</v>
      </c>
      <c r="DN19" s="473">
        <v>81.002684582440466</v>
      </c>
      <c r="DO19" s="473">
        <v>77.621124276177554</v>
      </c>
      <c r="DP19" s="473">
        <v>86.198416770048979</v>
      </c>
      <c r="DQ19" s="473">
        <v>85.99965286652828</v>
      </c>
      <c r="DR19" s="473">
        <v>126.90007773721059</v>
      </c>
      <c r="DS19" s="473">
        <v>88.529690615575049</v>
      </c>
      <c r="DT19" s="473">
        <v>80.311067972454083</v>
      </c>
      <c r="DU19" s="473">
        <v>98.296565205914035</v>
      </c>
      <c r="DV19" s="473">
        <v>105.01677510462711</v>
      </c>
      <c r="DW19" s="473">
        <v>95.269997636193807</v>
      </c>
      <c r="DX19" s="473">
        <v>134.5496295332434</v>
      </c>
      <c r="DY19" s="473">
        <v>86.112026618381464</v>
      </c>
      <c r="DZ19" s="473">
        <v>85.737519442301505</v>
      </c>
      <c r="EA19" s="473">
        <v>104.72727272727269</v>
      </c>
      <c r="EB19" s="473">
        <v>67.314832781093983</v>
      </c>
      <c r="EC19" s="473">
        <v>45.906416524970261</v>
      </c>
      <c r="ED19" s="473">
        <v>100</v>
      </c>
      <c r="EE19" s="473">
        <v>30.2919708029197</v>
      </c>
      <c r="EF19" s="473">
        <v>77.066746143029647</v>
      </c>
      <c r="EG19" s="473">
        <v>95.019373076257537</v>
      </c>
      <c r="EH19" s="473">
        <v>57.741968999901765</v>
      </c>
      <c r="EI19" s="473">
        <v>55.555555555555536</v>
      </c>
      <c r="EJ19" s="473">
        <v>91.503913349074551</v>
      </c>
      <c r="EK19" s="473">
        <v>72.114079072462147</v>
      </c>
      <c r="EL19" s="473">
        <v>101.71112748637813</v>
      </c>
      <c r="EM19" s="473">
        <v>99.135624350461953</v>
      </c>
      <c r="EN19" s="473">
        <v>107.66295057237267</v>
      </c>
      <c r="EO19" s="473">
        <v>166.77894151706874</v>
      </c>
      <c r="EP19" s="473">
        <v>109.18030550428482</v>
      </c>
      <c r="EQ19" s="473">
        <v>98.663348498620437</v>
      </c>
    </row>
    <row r="20" spans="1:147" hidden="1" outlineLevel="1" x14ac:dyDescent="0.2">
      <c r="A20" s="473" t="s">
        <v>272</v>
      </c>
      <c r="B20" s="473">
        <v>79.339933549815413</v>
      </c>
      <c r="C20" s="473">
        <v>85.603130151178121</v>
      </c>
      <c r="D20" s="473">
        <v>84.798553135683065</v>
      </c>
      <c r="E20" s="473">
        <v>80.298243623190359</v>
      </c>
      <c r="F20" s="473">
        <v>86.619090717865447</v>
      </c>
      <c r="G20" s="473">
        <v>93.638076824046664</v>
      </c>
      <c r="H20" s="473">
        <v>93.764077463228929</v>
      </c>
      <c r="I20" s="473">
        <v>95.093686746749555</v>
      </c>
      <c r="J20" s="473">
        <v>85.477890598614835</v>
      </c>
      <c r="K20" s="473">
        <v>94.390619427787826</v>
      </c>
      <c r="L20" s="473">
        <v>96.938206745347927</v>
      </c>
      <c r="M20" s="473">
        <v>91.432106697268324</v>
      </c>
      <c r="N20" s="473">
        <v>99.34739123077506</v>
      </c>
      <c r="O20" s="473">
        <v>101.26638937806678</v>
      </c>
      <c r="P20" s="473">
        <v>94.867713352464776</v>
      </c>
      <c r="Q20" s="473">
        <v>115.11410207003006</v>
      </c>
      <c r="R20" s="473">
        <v>103.20307926185588</v>
      </c>
      <c r="S20" s="473">
        <v>102.22779622600321</v>
      </c>
      <c r="T20" s="473">
        <v>104.63492063492058</v>
      </c>
      <c r="U20" s="473">
        <v>42.867557886511008</v>
      </c>
      <c r="V20" s="473">
        <v>45.930684024625613</v>
      </c>
      <c r="W20" s="473">
        <v>40.873015873015873</v>
      </c>
      <c r="X20" s="473">
        <v>0</v>
      </c>
      <c r="Y20" s="473">
        <v>65.833720868684921</v>
      </c>
      <c r="Z20" s="473">
        <v>80.678865686866601</v>
      </c>
      <c r="AA20" s="473">
        <v>85.770376995883936</v>
      </c>
      <c r="AB20" s="473">
        <v>108.24931627002071</v>
      </c>
      <c r="AC20" s="473">
        <v>100.07162568961309</v>
      </c>
      <c r="AD20" s="473">
        <v>55.307467104378595</v>
      </c>
      <c r="AE20" s="473">
        <v>95.718706728308462</v>
      </c>
      <c r="AF20" s="473">
        <v>92.37092311397231</v>
      </c>
      <c r="AG20" s="473">
        <v>93.779535863963162</v>
      </c>
      <c r="AH20" s="473">
        <v>91.516280885787012</v>
      </c>
      <c r="AI20" s="473">
        <v>105.33933994279967</v>
      </c>
      <c r="AJ20" s="473">
        <v>91.53691133785469</v>
      </c>
      <c r="AL20" s="473" t="s">
        <v>272</v>
      </c>
      <c r="AM20" s="473">
        <v>82.034146564835623</v>
      </c>
      <c r="AN20" s="473">
        <v>86.18300893643864</v>
      </c>
      <c r="AO20" s="473">
        <v>84.733818070360812</v>
      </c>
      <c r="AP20" s="473">
        <v>80.100726781898743</v>
      </c>
      <c r="AQ20" s="473">
        <v>85.969433068101381</v>
      </c>
      <c r="AR20" s="473">
        <v>84.895965522270927</v>
      </c>
      <c r="AS20" s="473">
        <v>97.22993800759356</v>
      </c>
      <c r="AT20" s="473">
        <v>83.253723163967337</v>
      </c>
      <c r="AU20" s="473">
        <v>96.300406084503464</v>
      </c>
      <c r="AV20" s="473">
        <v>143.45717928747717</v>
      </c>
      <c r="AW20" s="473">
        <v>65.436652334702003</v>
      </c>
      <c r="AX20" s="473">
        <v>64.40349975756439</v>
      </c>
      <c r="AY20" s="473">
        <v>66.807017543859644</v>
      </c>
      <c r="AZ20" s="473">
        <v>94.402863131167607</v>
      </c>
      <c r="BA20" s="473">
        <v>90.959856786588148</v>
      </c>
      <c r="BB20" s="473">
        <v>107.09464983913054</v>
      </c>
      <c r="BC20" s="473">
        <v>102.59941314975423</v>
      </c>
      <c r="BD20" s="473">
        <v>102.59941314975423</v>
      </c>
      <c r="BE20" s="473">
        <v>0</v>
      </c>
      <c r="BF20" s="473">
        <v>36.35399159061312</v>
      </c>
      <c r="BG20" s="473">
        <v>40.072202166065004</v>
      </c>
      <c r="BH20" s="473">
        <v>34.999999999999993</v>
      </c>
      <c r="BI20" s="473">
        <v>0</v>
      </c>
      <c r="BJ20" s="473">
        <v>76.54441074053139</v>
      </c>
      <c r="BK20" s="473">
        <v>71.792708069105657</v>
      </c>
      <c r="BL20" s="473">
        <v>106.53824857638611</v>
      </c>
      <c r="BM20" s="473">
        <v>157.09090909090909</v>
      </c>
      <c r="BN20" s="473">
        <v>126.1429029387232</v>
      </c>
      <c r="BO20" s="473">
        <v>63.046073790309201</v>
      </c>
      <c r="BP20" s="473">
        <v>100.30399227321644</v>
      </c>
      <c r="BQ20" s="473">
        <v>100.98905440668536</v>
      </c>
      <c r="BR20" s="473">
        <v>116.07968873269277</v>
      </c>
      <c r="BS20" s="473">
        <v>72.175704331738729</v>
      </c>
      <c r="BT20" s="473">
        <v>100.13409466945856</v>
      </c>
      <c r="BU20" s="473">
        <v>102.18788422377357</v>
      </c>
      <c r="BW20" s="473" t="s">
        <v>272</v>
      </c>
      <c r="BX20" s="473">
        <v>84.162173032171779</v>
      </c>
      <c r="BY20" s="473">
        <v>83.241751254458308</v>
      </c>
      <c r="BZ20" s="473">
        <v>81.557845464217934</v>
      </c>
      <c r="CA20" s="473">
        <v>81.184691186490554</v>
      </c>
      <c r="CB20" s="473">
        <v>86.305556452241291</v>
      </c>
      <c r="CC20" s="473">
        <v>86.814100740000256</v>
      </c>
      <c r="CD20" s="473">
        <v>80.977990263245317</v>
      </c>
      <c r="CE20" s="473">
        <v>84.078447405347617</v>
      </c>
      <c r="CF20" s="473">
        <v>85.590452642530508</v>
      </c>
      <c r="CG20" s="473">
        <v>93.775009003448602</v>
      </c>
      <c r="CH20" s="473">
        <v>89.524209392887798</v>
      </c>
      <c r="CI20" s="473">
        <v>86.451259570486997</v>
      </c>
      <c r="CJ20" s="473">
        <v>93.654064829417237</v>
      </c>
      <c r="CK20" s="473">
        <v>101.20945042008017</v>
      </c>
      <c r="CL20" s="473">
        <v>95.164247741718896</v>
      </c>
      <c r="CM20" s="473">
        <v>114.60964185617676</v>
      </c>
      <c r="CN20" s="473">
        <v>94.961636606717391</v>
      </c>
      <c r="CO20" s="473">
        <v>92.201917535683123</v>
      </c>
      <c r="CP20" s="473">
        <v>100</v>
      </c>
      <c r="CQ20" s="473">
        <v>51.829653454722568</v>
      </c>
      <c r="CR20" s="473">
        <v>55.208243850714609</v>
      </c>
      <c r="CS20" s="473">
        <v>43.18181818181818</v>
      </c>
      <c r="CT20" s="473">
        <v>100</v>
      </c>
      <c r="CU20" s="473">
        <v>72.244061129438265</v>
      </c>
      <c r="CV20" s="473">
        <v>82.783701988210836</v>
      </c>
      <c r="CW20" s="473">
        <v>44.751715041171771</v>
      </c>
      <c r="CX20" s="473">
        <v>118.85714285714285</v>
      </c>
      <c r="CY20" s="473">
        <v>103.16029082980764</v>
      </c>
      <c r="CZ20" s="473">
        <v>74.46913825382299</v>
      </c>
      <c r="DA20" s="473">
        <v>121.76452003106468</v>
      </c>
      <c r="DB20" s="473">
        <v>134.03067109360103</v>
      </c>
      <c r="DC20" s="473">
        <v>93.251718486468945</v>
      </c>
      <c r="DD20" s="473">
        <v>111.81574485052865</v>
      </c>
      <c r="DE20" s="473">
        <v>100.81902575338978</v>
      </c>
      <c r="DF20" s="473">
        <v>95.756516460119755</v>
      </c>
      <c r="DH20" s="473" t="s">
        <v>272</v>
      </c>
      <c r="DI20" s="473">
        <v>86.881119323482466</v>
      </c>
      <c r="DJ20" s="473">
        <v>85.928405194587242</v>
      </c>
      <c r="DK20" s="473">
        <v>82.395837509627043</v>
      </c>
      <c r="DL20" s="473">
        <v>83.284552601376362</v>
      </c>
      <c r="DM20" s="473">
        <v>87.88980549410131</v>
      </c>
      <c r="DN20" s="473">
        <v>84.363521700868901</v>
      </c>
      <c r="DO20" s="473">
        <v>77.111123689848114</v>
      </c>
      <c r="DP20" s="473">
        <v>84.653469230762781</v>
      </c>
      <c r="DQ20" s="473">
        <v>86.504700572020326</v>
      </c>
      <c r="DR20" s="473">
        <v>128.05311883899358</v>
      </c>
      <c r="DS20" s="473">
        <v>90.007810543343609</v>
      </c>
      <c r="DT20" s="473">
        <v>81.086533447944632</v>
      </c>
      <c r="DU20" s="473">
        <v>100.60970800962484</v>
      </c>
      <c r="DV20" s="473">
        <v>100.50319700961875</v>
      </c>
      <c r="DW20" s="473">
        <v>92.86047833627471</v>
      </c>
      <c r="DX20" s="473">
        <v>123.66072766523737</v>
      </c>
      <c r="DY20" s="473">
        <v>86.019364727847034</v>
      </c>
      <c r="DZ20" s="473">
        <v>85.71066400985984</v>
      </c>
      <c r="EA20" s="473">
        <v>101.36363636363632</v>
      </c>
      <c r="EB20" s="473">
        <v>68.868360062457967</v>
      </c>
      <c r="EC20" s="473">
        <v>45.906416524970261</v>
      </c>
      <c r="ED20" s="473">
        <v>100</v>
      </c>
      <c r="EE20" s="473">
        <v>36.496350364963504</v>
      </c>
      <c r="EF20" s="473">
        <v>79.797744179711913</v>
      </c>
      <c r="EG20" s="473">
        <v>94.33677088261301</v>
      </c>
      <c r="EH20" s="473">
        <v>82.715466940661614</v>
      </c>
      <c r="EI20" s="473">
        <v>55.555555555555536</v>
      </c>
      <c r="EJ20" s="473">
        <v>93.827408088779052</v>
      </c>
      <c r="EK20" s="473">
        <v>72.176252101591544</v>
      </c>
      <c r="EL20" s="473">
        <v>99.697142086967645</v>
      </c>
      <c r="EM20" s="473">
        <v>96.309108746695671</v>
      </c>
      <c r="EN20" s="473">
        <v>107.66295057237267</v>
      </c>
      <c r="EO20" s="473">
        <v>166.26039024486508</v>
      </c>
      <c r="EP20" s="473">
        <v>108.93960467362757</v>
      </c>
      <c r="EQ20" s="473">
        <v>98.6793542641486</v>
      </c>
    </row>
    <row r="21" spans="1:147" hidden="1" outlineLevel="1" x14ac:dyDescent="0.2">
      <c r="A21" s="473" t="s">
        <v>273</v>
      </c>
      <c r="B21" s="473">
        <v>79.284106978555926</v>
      </c>
      <c r="C21" s="473">
        <v>86.149510766509636</v>
      </c>
      <c r="D21" s="473">
        <v>88.713244359523856</v>
      </c>
      <c r="E21" s="473">
        <v>81.197863328185733</v>
      </c>
      <c r="F21" s="473">
        <v>86.794646647589573</v>
      </c>
      <c r="G21" s="473">
        <v>93.925231260186763</v>
      </c>
      <c r="H21" s="473">
        <v>94.092715767479589</v>
      </c>
      <c r="I21" s="473">
        <v>93.113562892655338</v>
      </c>
      <c r="J21" s="473">
        <v>84.250391060887168</v>
      </c>
      <c r="K21" s="473">
        <v>91.297352523564228</v>
      </c>
      <c r="L21" s="473">
        <v>99.511918725372027</v>
      </c>
      <c r="M21" s="473">
        <v>91.432106697268324</v>
      </c>
      <c r="N21" s="473">
        <v>103.04722640472745</v>
      </c>
      <c r="O21" s="473">
        <v>97.123501077936496</v>
      </c>
      <c r="P21" s="473">
        <v>95.070459357952245</v>
      </c>
      <c r="Q21" s="473">
        <v>101.56659708236057</v>
      </c>
      <c r="R21" s="473">
        <v>101.3941114939132</v>
      </c>
      <c r="S21" s="473">
        <v>99.186669917549651</v>
      </c>
      <c r="T21" s="473">
        <v>104.63492063492058</v>
      </c>
      <c r="U21" s="473">
        <v>42.867557886511008</v>
      </c>
      <c r="V21" s="473">
        <v>45.930684024625613</v>
      </c>
      <c r="W21" s="473">
        <v>40.873015873015873</v>
      </c>
      <c r="X21" s="473">
        <v>0</v>
      </c>
      <c r="Y21" s="473">
        <v>65.029968285778921</v>
      </c>
      <c r="Z21" s="473">
        <v>79.942820233319381</v>
      </c>
      <c r="AA21" s="473">
        <v>90.004719708636429</v>
      </c>
      <c r="AB21" s="473">
        <v>105.48624116354162</v>
      </c>
      <c r="AC21" s="473">
        <v>99.228639546489234</v>
      </c>
      <c r="AD21" s="473">
        <v>54.369128308102333</v>
      </c>
      <c r="AE21" s="473">
        <v>94.153414306740046</v>
      </c>
      <c r="AF21" s="473">
        <v>90.661807130660065</v>
      </c>
      <c r="AG21" s="473">
        <v>93.779535863963162</v>
      </c>
      <c r="AH21" s="473">
        <v>91.503668954393788</v>
      </c>
      <c r="AI21" s="473">
        <v>103.57196733381595</v>
      </c>
      <c r="AJ21" s="473">
        <v>91.251572315997493</v>
      </c>
      <c r="AL21" s="473" t="s">
        <v>273</v>
      </c>
      <c r="AM21" s="473">
        <v>82.195924815305688</v>
      </c>
      <c r="AN21" s="473">
        <v>86.644954616183327</v>
      </c>
      <c r="AO21" s="473">
        <v>84.118256971922023</v>
      </c>
      <c r="AP21" s="473">
        <v>79.78502170400678</v>
      </c>
      <c r="AQ21" s="473">
        <v>87.016701265472349</v>
      </c>
      <c r="AR21" s="473">
        <v>85.522949683108777</v>
      </c>
      <c r="AS21" s="473">
        <v>98.404814146673218</v>
      </c>
      <c r="AT21" s="473">
        <v>92.486429243222048</v>
      </c>
      <c r="AU21" s="473">
        <v>96.342281501830968</v>
      </c>
      <c r="AV21" s="473">
        <v>142.33530468432716</v>
      </c>
      <c r="AW21" s="473">
        <v>67.190065843638962</v>
      </c>
      <c r="AX21" s="473">
        <v>64.939318719650345</v>
      </c>
      <c r="AY21" s="473">
        <v>70.175438596491219</v>
      </c>
      <c r="AZ21" s="473">
        <v>94.336054279971449</v>
      </c>
      <c r="BA21" s="473">
        <v>90.874924143696205</v>
      </c>
      <c r="BB21" s="473">
        <v>107.09464983913054</v>
      </c>
      <c r="BC21" s="473">
        <v>102.44342500275202</v>
      </c>
      <c r="BD21" s="473">
        <v>102.44342500275202</v>
      </c>
      <c r="BE21" s="473">
        <v>0</v>
      </c>
      <c r="BF21" s="473">
        <v>36.35399159061312</v>
      </c>
      <c r="BG21" s="473">
        <v>40.072202166065004</v>
      </c>
      <c r="BH21" s="473">
        <v>34.999999999999993</v>
      </c>
      <c r="BI21" s="473">
        <v>0</v>
      </c>
      <c r="BJ21" s="473">
        <v>75.800603513491822</v>
      </c>
      <c r="BK21" s="473">
        <v>72.481354666626515</v>
      </c>
      <c r="BL21" s="473">
        <v>106.53824857638611</v>
      </c>
      <c r="BM21" s="473">
        <v>157.09090909090909</v>
      </c>
      <c r="BN21" s="473">
        <v>122.02840388087859</v>
      </c>
      <c r="BO21" s="473">
        <v>62.940513271578887</v>
      </c>
      <c r="BP21" s="473">
        <v>100.67675883294989</v>
      </c>
      <c r="BQ21" s="473">
        <v>100.89612488272157</v>
      </c>
      <c r="BR21" s="473">
        <v>116.07968873269277</v>
      </c>
      <c r="BS21" s="473">
        <v>72.175704331738729</v>
      </c>
      <c r="BT21" s="473">
        <v>101.84855569344631</v>
      </c>
      <c r="BU21" s="473">
        <v>102.89456661410439</v>
      </c>
      <c r="BW21" s="473" t="s">
        <v>273</v>
      </c>
      <c r="BX21" s="473">
        <v>85.192944554958999</v>
      </c>
      <c r="BY21" s="473">
        <v>82.850418245867843</v>
      </c>
      <c r="BZ21" s="473">
        <v>81.646659229203991</v>
      </c>
      <c r="CA21" s="473">
        <v>77.534898003518066</v>
      </c>
      <c r="CB21" s="473">
        <v>90.340463122291752</v>
      </c>
      <c r="CC21" s="473">
        <v>86.026185479276251</v>
      </c>
      <c r="CD21" s="473">
        <v>81.013417998218713</v>
      </c>
      <c r="CE21" s="473">
        <v>87.362145054660289</v>
      </c>
      <c r="CF21" s="473">
        <v>84.191081665279512</v>
      </c>
      <c r="CG21" s="473">
        <v>88.724350502959354</v>
      </c>
      <c r="CH21" s="473">
        <v>89.511531757004533</v>
      </c>
      <c r="CI21" s="473">
        <v>84.625305244889844</v>
      </c>
      <c r="CJ21" s="473">
        <v>96.078319466348077</v>
      </c>
      <c r="CK21" s="473">
        <v>96.192826725773301</v>
      </c>
      <c r="CL21" s="473">
        <v>95.501680935980829</v>
      </c>
      <c r="CM21" s="473">
        <v>97.724865664124053</v>
      </c>
      <c r="CN21" s="473">
        <v>91.566071060751966</v>
      </c>
      <c r="CO21" s="473">
        <v>86.946460937269705</v>
      </c>
      <c r="CP21" s="473">
        <v>100</v>
      </c>
      <c r="CQ21" s="473">
        <v>51.829653454722568</v>
      </c>
      <c r="CR21" s="473">
        <v>55.208243850714609</v>
      </c>
      <c r="CS21" s="473">
        <v>43.18181818181818</v>
      </c>
      <c r="CT21" s="473">
        <v>100</v>
      </c>
      <c r="CU21" s="473">
        <v>84.629492012869335</v>
      </c>
      <c r="CV21" s="473">
        <v>79.06023659481852</v>
      </c>
      <c r="CW21" s="473">
        <v>95.434602277482426</v>
      </c>
      <c r="CX21" s="473">
        <v>114.28571428571428</v>
      </c>
      <c r="CY21" s="473">
        <v>102.36413140632339</v>
      </c>
      <c r="CZ21" s="473">
        <v>74.268943426717442</v>
      </c>
      <c r="DA21" s="473">
        <v>117.06294208014971</v>
      </c>
      <c r="DB21" s="473">
        <v>127.57743566544329</v>
      </c>
      <c r="DC21" s="473">
        <v>93.251718486468945</v>
      </c>
      <c r="DD21" s="473">
        <v>111.40780540631427</v>
      </c>
      <c r="DE21" s="473">
        <v>98.824775133048746</v>
      </c>
      <c r="DF21" s="473">
        <v>94.876721044752216</v>
      </c>
      <c r="DH21" s="473" t="s">
        <v>273</v>
      </c>
      <c r="DI21" s="473">
        <v>87.548143111364439</v>
      </c>
      <c r="DJ21" s="473">
        <v>86.525040026354361</v>
      </c>
      <c r="DK21" s="473">
        <v>82.869759944623539</v>
      </c>
      <c r="DL21" s="473">
        <v>83.872591236035348</v>
      </c>
      <c r="DM21" s="473">
        <v>88.636024640609165</v>
      </c>
      <c r="DN21" s="473">
        <v>88.419469155847807</v>
      </c>
      <c r="DO21" s="473">
        <v>77.911269147985934</v>
      </c>
      <c r="DP21" s="473">
        <v>83.821574401916379</v>
      </c>
      <c r="DQ21" s="473">
        <v>85.588047452736234</v>
      </c>
      <c r="DR21" s="473">
        <v>126.90007773721061</v>
      </c>
      <c r="DS21" s="473">
        <v>91.379571463392367</v>
      </c>
      <c r="DT21" s="473">
        <v>81.086533447944632</v>
      </c>
      <c r="DU21" s="473">
        <v>103.61164681419524</v>
      </c>
      <c r="DV21" s="473">
        <v>100.605910174191</v>
      </c>
      <c r="DW21" s="473">
        <v>92.997090098782451</v>
      </c>
      <c r="DX21" s="473">
        <v>123.66072766523737</v>
      </c>
      <c r="DY21" s="473">
        <v>85.947649909377773</v>
      </c>
      <c r="DZ21" s="473">
        <v>85.710663879163022</v>
      </c>
      <c r="EA21" s="473">
        <v>97.727272727272691</v>
      </c>
      <c r="EB21" s="473">
        <v>69.750717838251902</v>
      </c>
      <c r="EC21" s="473">
        <v>49.040184674690913</v>
      </c>
      <c r="ED21" s="473">
        <v>100</v>
      </c>
      <c r="EE21" s="473">
        <v>36.496350364963504</v>
      </c>
      <c r="EF21" s="473">
        <v>80.877892465511735</v>
      </c>
      <c r="EG21" s="473">
        <v>97.896346575262555</v>
      </c>
      <c r="EH21" s="473">
        <v>82.755158936015022</v>
      </c>
      <c r="EI21" s="473">
        <v>55.555555555555536</v>
      </c>
      <c r="EJ21" s="473">
        <v>93.892378641253273</v>
      </c>
      <c r="EK21" s="473">
        <v>72.762811598965669</v>
      </c>
      <c r="EL21" s="473">
        <v>99.666245733048214</v>
      </c>
      <c r="EM21" s="473">
        <v>96.34564559714272</v>
      </c>
      <c r="EN21" s="473">
        <v>107.66295057237267</v>
      </c>
      <c r="EO21" s="473">
        <v>167.73511959378115</v>
      </c>
      <c r="EP21" s="473">
        <v>108.57776080610849</v>
      </c>
      <c r="EQ21" s="473">
        <v>98.693498111818954</v>
      </c>
    </row>
    <row r="22" spans="1:147" hidden="1" outlineLevel="1" x14ac:dyDescent="0.2">
      <c r="A22" s="473" t="s">
        <v>274</v>
      </c>
      <c r="B22" s="473">
        <v>80.661062432070025</v>
      </c>
      <c r="C22" s="473">
        <v>86.724525825828948</v>
      </c>
      <c r="D22" s="473">
        <v>86.309099282285217</v>
      </c>
      <c r="E22" s="473">
        <v>83.08092625585985</v>
      </c>
      <c r="F22" s="473">
        <v>87.011339837243867</v>
      </c>
      <c r="G22" s="473">
        <v>95.384743709425564</v>
      </c>
      <c r="H22" s="473">
        <v>95.857418488046733</v>
      </c>
      <c r="I22" s="473">
        <v>96.493169395419244</v>
      </c>
      <c r="J22" s="473">
        <v>85.969747361356198</v>
      </c>
      <c r="K22" s="473">
        <v>91.856323962833585</v>
      </c>
      <c r="L22" s="473">
        <v>101.16162812008132</v>
      </c>
      <c r="M22" s="473">
        <v>96.652471421100373</v>
      </c>
      <c r="N22" s="473">
        <v>103.13460177960165</v>
      </c>
      <c r="O22" s="473">
        <v>99.242737711720011</v>
      </c>
      <c r="P22" s="473">
        <v>97.050623972269818</v>
      </c>
      <c r="Q22" s="473">
        <v>103.98680681766541</v>
      </c>
      <c r="R22" s="473">
        <v>103.32037758666411</v>
      </c>
      <c r="S22" s="473">
        <v>101.04108950756643</v>
      </c>
      <c r="T22" s="473">
        <v>106.66666666666664</v>
      </c>
      <c r="U22" s="473">
        <v>43.8398235426559</v>
      </c>
      <c r="V22" s="473">
        <v>47.17725819386974</v>
      </c>
      <c r="W22" s="473">
        <v>41.666666666666671</v>
      </c>
      <c r="X22" s="473">
        <v>0</v>
      </c>
      <c r="Y22" s="473">
        <v>67.602042827076801</v>
      </c>
      <c r="Z22" s="473">
        <v>84.5171921029674</v>
      </c>
      <c r="AA22" s="473">
        <v>90.554968523001719</v>
      </c>
      <c r="AB22" s="473">
        <v>107.53451769098903</v>
      </c>
      <c r="AC22" s="473">
        <v>101.02919197996232</v>
      </c>
      <c r="AD22" s="473">
        <v>56.948585806611405</v>
      </c>
      <c r="AE22" s="473">
        <v>96.786334935230016</v>
      </c>
      <c r="AF22" s="473">
        <v>93.692935232210857</v>
      </c>
      <c r="AG22" s="473">
        <v>95.60049772539935</v>
      </c>
      <c r="AH22" s="473">
        <v>93.686441125987855</v>
      </c>
      <c r="AI22" s="473">
        <v>105.54329019095188</v>
      </c>
      <c r="AJ22" s="473">
        <v>92.976223159664798</v>
      </c>
      <c r="AL22" s="473" t="s">
        <v>274</v>
      </c>
      <c r="AM22" s="473">
        <v>82.537487862300651</v>
      </c>
      <c r="AN22" s="473">
        <v>87.276364060390776</v>
      </c>
      <c r="AO22" s="473">
        <v>84.160963010570953</v>
      </c>
      <c r="AP22" s="473">
        <v>80.181537031434146</v>
      </c>
      <c r="AQ22" s="473">
        <v>91.298296080608253</v>
      </c>
      <c r="AR22" s="473">
        <v>84.147250554203723</v>
      </c>
      <c r="AS22" s="473">
        <v>97.553657918859528</v>
      </c>
      <c r="AT22" s="473">
        <v>95.437707819570051</v>
      </c>
      <c r="AU22" s="473">
        <v>96.398898784355183</v>
      </c>
      <c r="AV22" s="473">
        <v>142.33530468432716</v>
      </c>
      <c r="AW22" s="473">
        <v>67.190065843638962</v>
      </c>
      <c r="AX22" s="473">
        <v>64.939318719650345</v>
      </c>
      <c r="AY22" s="473">
        <v>70.175438596491219</v>
      </c>
      <c r="AZ22" s="473">
        <v>96.02836141071154</v>
      </c>
      <c r="BA22" s="473">
        <v>91.510708039250162</v>
      </c>
      <c r="BB22" s="473">
        <v>112.68156714800767</v>
      </c>
      <c r="BC22" s="473">
        <v>102.81395029712019</v>
      </c>
      <c r="BD22" s="473">
        <v>102.81395029712019</v>
      </c>
      <c r="BE22" s="473">
        <v>0</v>
      </c>
      <c r="BF22" s="473">
        <v>36.35399159061312</v>
      </c>
      <c r="BG22" s="473">
        <v>40.072202166065004</v>
      </c>
      <c r="BH22" s="473">
        <v>34.999999999999993</v>
      </c>
      <c r="BI22" s="473">
        <v>0</v>
      </c>
      <c r="BJ22" s="473">
        <v>75.651960686755217</v>
      </c>
      <c r="BK22" s="473">
        <v>72.849171058520483</v>
      </c>
      <c r="BL22" s="473">
        <v>106.22739089232512</v>
      </c>
      <c r="BM22" s="473">
        <v>157.09090909090909</v>
      </c>
      <c r="BN22" s="473">
        <v>121.19164639181761</v>
      </c>
      <c r="BO22" s="473">
        <v>62.940513271578887</v>
      </c>
      <c r="BP22" s="473">
        <v>100.85801752725342</v>
      </c>
      <c r="BQ22" s="473">
        <v>101.45250967082931</v>
      </c>
      <c r="BR22" s="473">
        <v>116.07968873269277</v>
      </c>
      <c r="BS22" s="473">
        <v>73.73283444945217</v>
      </c>
      <c r="BT22" s="473">
        <v>100.88630050248246</v>
      </c>
      <c r="BU22" s="473">
        <v>102.65693716282901</v>
      </c>
      <c r="BW22" s="473" t="s">
        <v>274</v>
      </c>
      <c r="BX22" s="473">
        <v>85.038829780154842</v>
      </c>
      <c r="BY22" s="473">
        <v>82.850418245867843</v>
      </c>
      <c r="BZ22" s="473">
        <v>81.646659229203991</v>
      </c>
      <c r="CA22" s="473">
        <v>77.534898003518066</v>
      </c>
      <c r="CB22" s="473">
        <v>90.340463122291752</v>
      </c>
      <c r="CC22" s="473">
        <v>86.026185479276251</v>
      </c>
      <c r="CD22" s="473">
        <v>81.013417998218713</v>
      </c>
      <c r="CE22" s="473">
        <v>87.362145054660289</v>
      </c>
      <c r="CF22" s="473">
        <v>84.191081665279512</v>
      </c>
      <c r="CG22" s="473">
        <v>88.724350502959354</v>
      </c>
      <c r="CH22" s="473">
        <v>89.511531757004533</v>
      </c>
      <c r="CI22" s="473">
        <v>84.625305244889844</v>
      </c>
      <c r="CJ22" s="473">
        <v>96.078319466348077</v>
      </c>
      <c r="CK22" s="473">
        <v>96.192826725773301</v>
      </c>
      <c r="CL22" s="473">
        <v>95.501680935980829</v>
      </c>
      <c r="CM22" s="473">
        <v>97.724865664124053</v>
      </c>
      <c r="CN22" s="473">
        <v>91.566071060751966</v>
      </c>
      <c r="CO22" s="473">
        <v>86.946460937269705</v>
      </c>
      <c r="CP22" s="473">
        <v>100</v>
      </c>
      <c r="CQ22" s="473">
        <v>51.829653454722568</v>
      </c>
      <c r="CR22" s="473">
        <v>55.208243850714609</v>
      </c>
      <c r="CS22" s="473">
        <v>43.18181818181818</v>
      </c>
      <c r="CT22" s="473">
        <v>100</v>
      </c>
      <c r="CU22" s="473">
        <v>84.629492012869335</v>
      </c>
      <c r="CV22" s="473">
        <v>79.06023659481852</v>
      </c>
      <c r="CW22" s="473">
        <v>95.434602277482426</v>
      </c>
      <c r="CX22" s="473">
        <v>114.28571428571428</v>
      </c>
      <c r="CY22" s="473">
        <v>102.36413140632339</v>
      </c>
      <c r="CZ22" s="473">
        <v>74.268943426717442</v>
      </c>
      <c r="DA22" s="473">
        <v>115.93200879450276</v>
      </c>
      <c r="DB22" s="473">
        <v>125.81405804792753</v>
      </c>
      <c r="DC22" s="473">
        <v>93.251718486468945</v>
      </c>
      <c r="DD22" s="473">
        <v>111.40780540631427</v>
      </c>
      <c r="DE22" s="473">
        <v>98.824775133048746</v>
      </c>
      <c r="DF22" s="473">
        <v>94.876721044752216</v>
      </c>
      <c r="DH22" s="473" t="s">
        <v>274</v>
      </c>
      <c r="DI22" s="473">
        <v>88.163070044916068</v>
      </c>
      <c r="DJ22" s="473">
        <v>86.093556467695862</v>
      </c>
      <c r="DK22" s="473">
        <v>79.806315325150763</v>
      </c>
      <c r="DL22" s="473">
        <v>84.509055176349406</v>
      </c>
      <c r="DM22" s="473">
        <v>89.114685650416561</v>
      </c>
      <c r="DN22" s="473">
        <v>89.015730478215403</v>
      </c>
      <c r="DO22" s="473">
        <v>77.911269147985934</v>
      </c>
      <c r="DP22" s="473">
        <v>83.821574401916379</v>
      </c>
      <c r="DQ22" s="473">
        <v>85.104357688014645</v>
      </c>
      <c r="DR22" s="473">
        <v>126.90007773721061</v>
      </c>
      <c r="DS22" s="473">
        <v>92.011236572502924</v>
      </c>
      <c r="DT22" s="473">
        <v>82.249731661180448</v>
      </c>
      <c r="DU22" s="473">
        <v>103.61164681419524</v>
      </c>
      <c r="DV22" s="473">
        <v>100.605910174191</v>
      </c>
      <c r="DW22" s="473">
        <v>92.997090098782451</v>
      </c>
      <c r="DX22" s="473">
        <v>123.66072766523737</v>
      </c>
      <c r="DY22" s="473">
        <v>86.019364599727766</v>
      </c>
      <c r="DZ22" s="473">
        <v>85.710663879163022</v>
      </c>
      <c r="EA22" s="473">
        <v>101.36363636363633</v>
      </c>
      <c r="EB22" s="473">
        <v>69.797157721188427</v>
      </c>
      <c r="EC22" s="473">
        <v>49.205119840465684</v>
      </c>
      <c r="ED22" s="473">
        <v>100</v>
      </c>
      <c r="EE22" s="473">
        <v>36.496350364963504</v>
      </c>
      <c r="EF22" s="473">
        <v>80.9706015309919</v>
      </c>
      <c r="EG22" s="473">
        <v>97.896346575262555</v>
      </c>
      <c r="EH22" s="473">
        <v>82.755158936015022</v>
      </c>
      <c r="EI22" s="473">
        <v>55.555555555555536</v>
      </c>
      <c r="EJ22" s="473">
        <v>93.892378641253273</v>
      </c>
      <c r="EK22" s="473">
        <v>72.950573116842307</v>
      </c>
      <c r="EL22" s="473">
        <v>102.91080279072503</v>
      </c>
      <c r="EM22" s="473">
        <v>100.98087481309418</v>
      </c>
      <c r="EN22" s="473">
        <v>107.66295057237267</v>
      </c>
      <c r="EO22" s="473">
        <v>167.73511959378115</v>
      </c>
      <c r="EP22" s="473">
        <v>108.69054398892938</v>
      </c>
      <c r="EQ22" s="473">
        <v>98.701521404341662</v>
      </c>
    </row>
    <row r="23" spans="1:147" hidden="1" outlineLevel="1" x14ac:dyDescent="0.2">
      <c r="A23" s="473" t="s">
        <v>275</v>
      </c>
      <c r="B23" s="473">
        <v>79.518558348405989</v>
      </c>
      <c r="C23" s="473">
        <v>86.470211435116795</v>
      </c>
      <c r="D23" s="473">
        <v>83.197276487949793</v>
      </c>
      <c r="E23" s="473">
        <v>82.787014107714811</v>
      </c>
      <c r="F23" s="473">
        <v>88.027517717158076</v>
      </c>
      <c r="G23" s="473">
        <v>94.625477957197944</v>
      </c>
      <c r="H23" s="473">
        <v>96.15452990337424</v>
      </c>
      <c r="I23" s="473">
        <v>96.94016610105534</v>
      </c>
      <c r="J23" s="473">
        <v>86.646340895254127</v>
      </c>
      <c r="K23" s="473">
        <v>92.013725939910685</v>
      </c>
      <c r="L23" s="473">
        <v>99.606917405763809</v>
      </c>
      <c r="M23" s="473">
        <v>95.791225418284426</v>
      </c>
      <c r="N23" s="473">
        <v>101.2764667886542</v>
      </c>
      <c r="O23" s="473">
        <v>97.43070592011027</v>
      </c>
      <c r="P23" s="473">
        <v>95.448607541599344</v>
      </c>
      <c r="Q23" s="473">
        <v>101.72026969283512</v>
      </c>
      <c r="R23" s="473">
        <v>102.67909471065484</v>
      </c>
      <c r="S23" s="473">
        <v>99.96300383906916</v>
      </c>
      <c r="T23" s="473">
        <v>106.66666666666664</v>
      </c>
      <c r="U23" s="473">
        <v>35.707928661628678</v>
      </c>
      <c r="V23" s="473">
        <v>47.886690647906512</v>
      </c>
      <c r="W23" s="473">
        <v>27.777777777777779</v>
      </c>
      <c r="X23" s="473">
        <v>0</v>
      </c>
      <c r="Y23" s="473">
        <v>67.995623556868267</v>
      </c>
      <c r="Z23" s="473">
        <v>84.773580952604405</v>
      </c>
      <c r="AA23" s="473">
        <v>92.127988946917952</v>
      </c>
      <c r="AB23" s="473">
        <v>113.18874458283511</v>
      </c>
      <c r="AC23" s="473">
        <v>101.33601057070456</v>
      </c>
      <c r="AD23" s="473">
        <v>57.011599038798799</v>
      </c>
      <c r="AE23" s="473">
        <v>96.541496215260551</v>
      </c>
      <c r="AF23" s="473">
        <v>93.594091601041939</v>
      </c>
      <c r="AG23" s="473">
        <v>96.879779507012515</v>
      </c>
      <c r="AH23" s="473">
        <v>92.528966703315561</v>
      </c>
      <c r="AI23" s="473">
        <v>105.06581811544558</v>
      </c>
      <c r="AJ23" s="473">
        <v>91.777364951102513</v>
      </c>
      <c r="AL23" s="473" t="s">
        <v>275</v>
      </c>
      <c r="AM23" s="473">
        <v>82.473826440541913</v>
      </c>
      <c r="AN23" s="473">
        <v>85.102690731151725</v>
      </c>
      <c r="AO23" s="473">
        <v>79.541256970204486</v>
      </c>
      <c r="AP23" s="473">
        <v>81.148684138832976</v>
      </c>
      <c r="AQ23" s="473">
        <v>83.788238218253781</v>
      </c>
      <c r="AR23" s="473">
        <v>84.024448600107135</v>
      </c>
      <c r="AS23" s="473">
        <v>96.061949334226625</v>
      </c>
      <c r="AT23" s="473">
        <v>89.535150666874046</v>
      </c>
      <c r="AU23" s="473">
        <v>96.35271981623076</v>
      </c>
      <c r="AV23" s="473">
        <v>131.82812470936244</v>
      </c>
      <c r="AW23" s="473">
        <v>65.742149414122977</v>
      </c>
      <c r="AX23" s="473">
        <v>64.939318719650345</v>
      </c>
      <c r="AY23" s="473">
        <v>66.807017543859658</v>
      </c>
      <c r="AZ23" s="473">
        <v>91.641274047399477</v>
      </c>
      <c r="BA23" s="473">
        <v>87.77369087408438</v>
      </c>
      <c r="BB23" s="473">
        <v>105.89815765387381</v>
      </c>
      <c r="BC23" s="473">
        <v>101.1149261215908</v>
      </c>
      <c r="BD23" s="473">
        <v>101.1149261215908</v>
      </c>
      <c r="BE23" s="473">
        <v>0</v>
      </c>
      <c r="BF23" s="473">
        <v>36.35399159061312</v>
      </c>
      <c r="BG23" s="473">
        <v>40.072202166065004</v>
      </c>
      <c r="BH23" s="473">
        <v>34.999999999999993</v>
      </c>
      <c r="BI23" s="473">
        <v>0</v>
      </c>
      <c r="BJ23" s="473">
        <v>79.062660413412061</v>
      </c>
      <c r="BK23" s="473">
        <v>73.589915547036782</v>
      </c>
      <c r="BL23" s="473">
        <v>106.56657833987607</v>
      </c>
      <c r="BM23" s="473">
        <v>145.09090909090909</v>
      </c>
      <c r="BN23" s="473">
        <v>123.67987255389956</v>
      </c>
      <c r="BO23" s="473">
        <v>67.004472207522539</v>
      </c>
      <c r="BP23" s="473">
        <v>102.67509250640641</v>
      </c>
      <c r="BQ23" s="473">
        <v>104.79311932091821</v>
      </c>
      <c r="BR23" s="473">
        <v>116.07968873269277</v>
      </c>
      <c r="BS23" s="473">
        <v>72.036491772860856</v>
      </c>
      <c r="BT23" s="473">
        <v>100.54459806246703</v>
      </c>
      <c r="BU23" s="473">
        <v>102.77171111255558</v>
      </c>
      <c r="BW23" s="473" t="s">
        <v>275</v>
      </c>
      <c r="BX23" s="473">
        <v>85.168012772685898</v>
      </c>
      <c r="BY23" s="473">
        <v>82.345002103271042</v>
      </c>
      <c r="BZ23" s="473">
        <v>81.660800962327983</v>
      </c>
      <c r="CA23" s="473">
        <v>76.601507601863588</v>
      </c>
      <c r="CB23" s="473">
        <v>88.459593745816264</v>
      </c>
      <c r="CC23" s="473">
        <v>86.549435311304563</v>
      </c>
      <c r="CD23" s="473">
        <v>81.239982359951938</v>
      </c>
      <c r="CE23" s="473">
        <v>87.362145054660289</v>
      </c>
      <c r="CF23" s="473">
        <v>85.027970291702317</v>
      </c>
      <c r="CG23" s="473">
        <v>89.14310078170459</v>
      </c>
      <c r="CH23" s="473">
        <v>89.152018274719325</v>
      </c>
      <c r="CI23" s="473">
        <v>83.998284362280842</v>
      </c>
      <c r="CJ23" s="473">
        <v>96.078319466348077</v>
      </c>
      <c r="CK23" s="473">
        <v>96.262018938792338</v>
      </c>
      <c r="CL23" s="473">
        <v>95.501680935980829</v>
      </c>
      <c r="CM23" s="473">
        <v>97.947433859665765</v>
      </c>
      <c r="CN23" s="473">
        <v>90.99509588029693</v>
      </c>
      <c r="CO23" s="473">
        <v>86.062739142171935</v>
      </c>
      <c r="CP23" s="473">
        <v>100</v>
      </c>
      <c r="CQ23" s="473">
        <v>54.96008517300595</v>
      </c>
      <c r="CR23" s="473">
        <v>54.89662629370212</v>
      </c>
      <c r="CS23" s="473">
        <v>47.727272727272727</v>
      </c>
      <c r="CT23" s="473">
        <v>100</v>
      </c>
      <c r="CU23" s="473">
        <v>84.785379801426288</v>
      </c>
      <c r="CV23" s="473">
        <v>79.06023659481852</v>
      </c>
      <c r="CW23" s="473">
        <v>95.503838619280742</v>
      </c>
      <c r="CX23" s="473">
        <v>114.28571428571428</v>
      </c>
      <c r="CY23" s="473">
        <v>102.36413140632339</v>
      </c>
      <c r="CZ23" s="473">
        <v>74.543548561281867</v>
      </c>
      <c r="DA23" s="473">
        <v>115.88780476390738</v>
      </c>
      <c r="DB23" s="473">
        <v>125.81405804792753</v>
      </c>
      <c r="DC23" s="473">
        <v>93.251718486468945</v>
      </c>
      <c r="DD23" s="473">
        <v>111.40780540631427</v>
      </c>
      <c r="DE23" s="473">
        <v>98.779607678267695</v>
      </c>
      <c r="DF23" s="473">
        <v>94.41454877051406</v>
      </c>
      <c r="DH23" s="473" t="s">
        <v>275</v>
      </c>
      <c r="DI23" s="473">
        <v>88.53343601163202</v>
      </c>
      <c r="DJ23" s="473">
        <v>85.550755882983069</v>
      </c>
      <c r="DK23" s="473">
        <v>80.975315826172633</v>
      </c>
      <c r="DL23" s="473">
        <v>81.46145709595018</v>
      </c>
      <c r="DM23" s="473">
        <v>88.473343808421916</v>
      </c>
      <c r="DN23" s="473">
        <v>86.795919659283669</v>
      </c>
      <c r="DO23" s="473">
        <v>79.356052689670335</v>
      </c>
      <c r="DP23" s="473">
        <v>81.258080292425461</v>
      </c>
      <c r="DQ23" s="473">
        <v>86.38413996331839</v>
      </c>
      <c r="DR23" s="473">
        <v>129.78955288437896</v>
      </c>
      <c r="DS23" s="473">
        <v>93.416178589622419</v>
      </c>
      <c r="DT23" s="473">
        <v>80.363558866553163</v>
      </c>
      <c r="DU23" s="473">
        <v>108.92769498918695</v>
      </c>
      <c r="DV23" s="473">
        <v>100.85533718774759</v>
      </c>
      <c r="DW23" s="473">
        <v>95.977815123253876</v>
      </c>
      <c r="DX23" s="473">
        <v>115.63428844313216</v>
      </c>
      <c r="DY23" s="473">
        <v>85.117436228334896</v>
      </c>
      <c r="DZ23" s="473">
        <v>84.790590238810452</v>
      </c>
      <c r="EA23" s="473">
        <v>101.36363636363633</v>
      </c>
      <c r="EB23" s="473">
        <v>71.284403302933626</v>
      </c>
      <c r="EC23" s="473">
        <v>54.487198111598154</v>
      </c>
      <c r="ED23" s="473">
        <v>100</v>
      </c>
      <c r="EE23" s="473">
        <v>36.496350364963504</v>
      </c>
      <c r="EF23" s="473">
        <v>84.354655988072395</v>
      </c>
      <c r="EG23" s="473">
        <v>99.223721687598527</v>
      </c>
      <c r="EH23" s="473">
        <v>84.362861885658873</v>
      </c>
      <c r="EI23" s="473">
        <v>70.222222222222186</v>
      </c>
      <c r="EJ23" s="473">
        <v>92.086397641311052</v>
      </c>
      <c r="EK23" s="473">
        <v>77.544543119516746</v>
      </c>
      <c r="EL23" s="473">
        <v>100.54572877070208</v>
      </c>
      <c r="EM23" s="473">
        <v>98.247124059334965</v>
      </c>
      <c r="EN23" s="473">
        <v>111.6202552157086</v>
      </c>
      <c r="EO23" s="473">
        <v>161.56565089134725</v>
      </c>
      <c r="EP23" s="473">
        <v>107.38511862361166</v>
      </c>
      <c r="EQ23" s="473">
        <v>96.198941584224045</v>
      </c>
    </row>
    <row r="24" spans="1:147" hidden="1" outlineLevel="1" x14ac:dyDescent="0.2">
      <c r="A24" s="473" t="s">
        <v>276</v>
      </c>
      <c r="B24" s="473">
        <v>78.905980191526609</v>
      </c>
      <c r="C24" s="473">
        <v>85.62945102572732</v>
      </c>
      <c r="D24" s="473">
        <v>79.471128979382783</v>
      </c>
      <c r="E24" s="473">
        <v>80.280381018663434</v>
      </c>
      <c r="F24" s="473">
        <v>89.27971648732813</v>
      </c>
      <c r="G24" s="473">
        <v>95.711848826118697</v>
      </c>
      <c r="H24" s="473">
        <v>96.710547855958893</v>
      </c>
      <c r="I24" s="473">
        <v>92.506582497478618</v>
      </c>
      <c r="J24" s="473">
        <v>86.930194963355049</v>
      </c>
      <c r="K24" s="473">
        <v>96.797435291431569</v>
      </c>
      <c r="L24" s="473">
        <v>98.034086638149404</v>
      </c>
      <c r="M24" s="473">
        <v>90.623749401388821</v>
      </c>
      <c r="N24" s="473">
        <v>101.2764667886542</v>
      </c>
      <c r="O24" s="473">
        <v>97.278055237984574</v>
      </c>
      <c r="P24" s="473">
        <v>95.213730257116069</v>
      </c>
      <c r="Q24" s="473">
        <v>101.74556994314111</v>
      </c>
      <c r="R24" s="473">
        <v>103.03532583451369</v>
      </c>
      <c r="S24" s="473">
        <v>100.56187788307118</v>
      </c>
      <c r="T24" s="473">
        <v>106.66666666666664</v>
      </c>
      <c r="U24" s="473">
        <v>35.707928661628678</v>
      </c>
      <c r="V24" s="473">
        <v>47.886690647906512</v>
      </c>
      <c r="W24" s="473">
        <v>27.777777777777779</v>
      </c>
      <c r="X24" s="473">
        <v>0</v>
      </c>
      <c r="Y24" s="473">
        <v>68.013059811212599</v>
      </c>
      <c r="Z24" s="473">
        <v>85.789807709371971</v>
      </c>
      <c r="AA24" s="473">
        <v>91.957529893528644</v>
      </c>
      <c r="AB24" s="473">
        <v>111.83588437502267</v>
      </c>
      <c r="AC24" s="473">
        <v>101.43701554789334</v>
      </c>
      <c r="AD24" s="473">
        <v>56.98382559376811</v>
      </c>
      <c r="AE24" s="473">
        <v>95.462184368822292</v>
      </c>
      <c r="AF24" s="473">
        <v>92.263860047245203</v>
      </c>
      <c r="AG24" s="473">
        <v>102.93503297367127</v>
      </c>
      <c r="AH24" s="473">
        <v>92.528966703315561</v>
      </c>
      <c r="AI24" s="473">
        <v>103.85655755303796</v>
      </c>
      <c r="AJ24" s="473">
        <v>90.452477023553257</v>
      </c>
      <c r="AL24" s="473" t="s">
        <v>276</v>
      </c>
      <c r="AM24" s="473">
        <v>82.122444016431047</v>
      </c>
      <c r="AN24" s="473">
        <v>84.836003285735472</v>
      </c>
      <c r="AO24" s="473">
        <v>78.079642041144211</v>
      </c>
      <c r="AP24" s="473">
        <v>81.102922369705823</v>
      </c>
      <c r="AQ24" s="473">
        <v>84.330555264798477</v>
      </c>
      <c r="AR24" s="473">
        <v>84.175203905458204</v>
      </c>
      <c r="AS24" s="473">
        <v>95.990316921652564</v>
      </c>
      <c r="AT24" s="473">
        <v>89.671413654440059</v>
      </c>
      <c r="AU24" s="473">
        <v>96.764915826585337</v>
      </c>
      <c r="AV24" s="473">
        <v>131.82812470936244</v>
      </c>
      <c r="AW24" s="473">
        <v>65.742149414122977</v>
      </c>
      <c r="AX24" s="473">
        <v>64.939318719650345</v>
      </c>
      <c r="AY24" s="473">
        <v>66.807017543859658</v>
      </c>
      <c r="AZ24" s="473">
        <v>91.754779231219686</v>
      </c>
      <c r="BA24" s="473">
        <v>87.917987551413574</v>
      </c>
      <c r="BB24" s="473">
        <v>105.89815765387381</v>
      </c>
      <c r="BC24" s="473">
        <v>101.5685174028073</v>
      </c>
      <c r="BD24" s="473">
        <v>101.5685174028073</v>
      </c>
      <c r="BE24" s="473">
        <v>0</v>
      </c>
      <c r="BF24" s="473">
        <v>36.35399159061312</v>
      </c>
      <c r="BG24" s="473">
        <v>40.072202166065004</v>
      </c>
      <c r="BH24" s="473">
        <v>34.999999999999993</v>
      </c>
      <c r="BI24" s="473">
        <v>0</v>
      </c>
      <c r="BJ24" s="473">
        <v>79.362473597826721</v>
      </c>
      <c r="BK24" s="473">
        <v>73.856595719324346</v>
      </c>
      <c r="BL24" s="473">
        <v>106.56657833987607</v>
      </c>
      <c r="BM24" s="473">
        <v>127.63636363636364</v>
      </c>
      <c r="BN24" s="473">
        <v>121.48039572551066</v>
      </c>
      <c r="BO24" s="473">
        <v>68.152638365649963</v>
      </c>
      <c r="BP24" s="473">
        <v>100.93719138004481</v>
      </c>
      <c r="BQ24" s="473">
        <v>101.84217023643399</v>
      </c>
      <c r="BR24" s="473">
        <v>116.07968873269277</v>
      </c>
      <c r="BS24" s="473">
        <v>72.036491772860856</v>
      </c>
      <c r="BT24" s="473">
        <v>100.54828881288363</v>
      </c>
      <c r="BU24" s="473">
        <v>102.72312632304184</v>
      </c>
      <c r="BW24" s="473" t="s">
        <v>276</v>
      </c>
      <c r="BX24" s="473">
        <v>85.133280257634198</v>
      </c>
      <c r="BY24" s="473">
        <v>82.362597397307113</v>
      </c>
      <c r="BZ24" s="473">
        <v>78.962427283265896</v>
      </c>
      <c r="CA24" s="473">
        <v>78.989697402459271</v>
      </c>
      <c r="CB24" s="473">
        <v>87.883754303996326</v>
      </c>
      <c r="CC24" s="473">
        <v>87.090321750004364</v>
      </c>
      <c r="CD24" s="473">
        <v>81.54516007898863</v>
      </c>
      <c r="CE24" s="473">
        <v>88.484917288603938</v>
      </c>
      <c r="CF24" s="473">
        <v>84.845906041688181</v>
      </c>
      <c r="CG24" s="473">
        <v>96.820146245362224</v>
      </c>
      <c r="CH24" s="473">
        <v>89.122013802142149</v>
      </c>
      <c r="CI24" s="473">
        <v>83.68477392097634</v>
      </c>
      <c r="CJ24" s="473">
        <v>96.429329567358138</v>
      </c>
      <c r="CK24" s="473">
        <v>96.272204476187909</v>
      </c>
      <c r="CL24" s="473">
        <v>95.516461455339012</v>
      </c>
      <c r="CM24" s="473">
        <v>97.947433859665765</v>
      </c>
      <c r="CN24" s="473">
        <v>91.103280651330522</v>
      </c>
      <c r="CO24" s="473">
        <v>86.230181166506256</v>
      </c>
      <c r="CP24" s="473">
        <v>100</v>
      </c>
      <c r="CQ24" s="473">
        <v>53.576012373514871</v>
      </c>
      <c r="CR24" s="473">
        <v>56.028027598978483</v>
      </c>
      <c r="CS24" s="473">
        <v>45.454545454545453</v>
      </c>
      <c r="CT24" s="473">
        <v>100</v>
      </c>
      <c r="CU24" s="473">
        <v>84.735041752606335</v>
      </c>
      <c r="CV24" s="473">
        <v>79.06023659481852</v>
      </c>
      <c r="CW24" s="473">
        <v>95.425947734757642</v>
      </c>
      <c r="CX24" s="473">
        <v>114.28571428571428</v>
      </c>
      <c r="CY24" s="473">
        <v>102.36413140632339</v>
      </c>
      <c r="CZ24" s="473">
        <v>74.483349435524985</v>
      </c>
      <c r="DA24" s="473">
        <v>116.85489020421605</v>
      </c>
      <c r="DB24" s="473">
        <v>127.44885097057183</v>
      </c>
      <c r="DC24" s="473">
        <v>102.45134802321077</v>
      </c>
      <c r="DD24" s="473">
        <v>111.40780540631427</v>
      </c>
      <c r="DE24" s="473">
        <v>97.850816062344634</v>
      </c>
      <c r="DF24" s="473">
        <v>93.497968643214293</v>
      </c>
      <c r="DH24" s="473" t="s">
        <v>276</v>
      </c>
      <c r="DI24" s="473">
        <v>89.255558052797298</v>
      </c>
      <c r="DJ24" s="473">
        <v>86.48938338641338</v>
      </c>
      <c r="DK24" s="473">
        <v>80.127827951282626</v>
      </c>
      <c r="DL24" s="473">
        <v>84.360797438468907</v>
      </c>
      <c r="DM24" s="473">
        <v>89.252939322235306</v>
      </c>
      <c r="DN24" s="473">
        <v>89.524161117557256</v>
      </c>
      <c r="DO24" s="473">
        <v>80.70593517962466</v>
      </c>
      <c r="DP24" s="473">
        <v>83.146226098885933</v>
      </c>
      <c r="DQ24" s="473">
        <v>84.798143730391956</v>
      </c>
      <c r="DR24" s="473">
        <v>133.39280632745084</v>
      </c>
      <c r="DS24" s="473">
        <v>96.932041510591091</v>
      </c>
      <c r="DT24" s="473">
        <v>80.363558866553163</v>
      </c>
      <c r="DU24" s="473">
        <v>116.62175098666415</v>
      </c>
      <c r="DV24" s="473">
        <v>99.688655203918287</v>
      </c>
      <c r="DW24" s="473">
        <v>94.314705894062683</v>
      </c>
      <c r="DX24" s="473">
        <v>115.97178705839356</v>
      </c>
      <c r="DY24" s="473">
        <v>86.173525077503356</v>
      </c>
      <c r="DZ24" s="473">
        <v>85.849636437191805</v>
      </c>
      <c r="EA24" s="473">
        <v>102.27272727272725</v>
      </c>
      <c r="EB24" s="473">
        <v>71.284403302933626</v>
      </c>
      <c r="EC24" s="473">
        <v>54.487198111598154</v>
      </c>
      <c r="ED24" s="473">
        <v>100</v>
      </c>
      <c r="EE24" s="473">
        <v>36.496350364963504</v>
      </c>
      <c r="EF24" s="473">
        <v>84.594940414291273</v>
      </c>
      <c r="EG24" s="473">
        <v>101.12290386053942</v>
      </c>
      <c r="EH24" s="473">
        <v>84.585137059638001</v>
      </c>
      <c r="EI24" s="473">
        <v>70.222222222222186</v>
      </c>
      <c r="EJ24" s="473">
        <v>92.026971347393228</v>
      </c>
      <c r="EK24" s="473">
        <v>77.158973605117566</v>
      </c>
      <c r="EL24" s="473">
        <v>100.05528720021545</v>
      </c>
      <c r="EM24" s="473">
        <v>98.54804493984058</v>
      </c>
      <c r="EN24" s="473">
        <v>111.38781219039878</v>
      </c>
      <c r="EO24" s="473">
        <v>161.56565089134725</v>
      </c>
      <c r="EP24" s="473">
        <v>104.37872333668935</v>
      </c>
      <c r="EQ24" s="473">
        <v>94.880116250856588</v>
      </c>
    </row>
    <row r="25" spans="1:147" hidden="1" outlineLevel="1" x14ac:dyDescent="0.2">
      <c r="A25" s="473" t="s">
        <v>277</v>
      </c>
      <c r="B25" s="473">
        <v>79.987405691952631</v>
      </c>
      <c r="C25" s="473">
        <v>86.949593364071433</v>
      </c>
      <c r="D25" s="473">
        <v>82.534768188990597</v>
      </c>
      <c r="E25" s="473">
        <v>81.299734797441957</v>
      </c>
      <c r="F25" s="473">
        <v>90.538762667763805</v>
      </c>
      <c r="G25" s="473">
        <v>93.190355921812227</v>
      </c>
      <c r="H25" s="473">
        <v>89.338870965225809</v>
      </c>
      <c r="I25" s="473">
        <v>94.525155358448444</v>
      </c>
      <c r="J25" s="473">
        <v>88.519144979907594</v>
      </c>
      <c r="K25" s="473">
        <v>94.308643514241695</v>
      </c>
      <c r="L25" s="473">
        <v>103.4628901009529</v>
      </c>
      <c r="M25" s="473">
        <v>90.623749401388821</v>
      </c>
      <c r="N25" s="473">
        <v>109.08063375063367</v>
      </c>
      <c r="O25" s="473">
        <v>96.768281697416725</v>
      </c>
      <c r="P25" s="473">
        <v>95.137630778761377</v>
      </c>
      <c r="Q25" s="473">
        <v>100.29725946282889</v>
      </c>
      <c r="R25" s="473">
        <v>101.78942764954083</v>
      </c>
      <c r="S25" s="473">
        <v>98.467349823964483</v>
      </c>
      <c r="T25" s="473">
        <v>106.66666666666664</v>
      </c>
      <c r="U25" s="473">
        <v>37.386559357966171</v>
      </c>
      <c r="V25" s="473">
        <v>52.143285372127139</v>
      </c>
      <c r="W25" s="473">
        <v>27.777777777777779</v>
      </c>
      <c r="X25" s="473">
        <v>0</v>
      </c>
      <c r="Y25" s="473">
        <v>68.732611855395959</v>
      </c>
      <c r="Z25" s="473">
        <v>93.871249297001569</v>
      </c>
      <c r="AA25" s="473">
        <v>92.494630714337362</v>
      </c>
      <c r="AB25" s="473">
        <v>101.59619837205265</v>
      </c>
      <c r="AC25" s="473">
        <v>102.40371115080028</v>
      </c>
      <c r="AD25" s="473">
        <v>57.418403522844692</v>
      </c>
      <c r="AE25" s="473">
        <v>94.132973202498277</v>
      </c>
      <c r="AF25" s="473">
        <v>91.725717568955758</v>
      </c>
      <c r="AG25" s="473">
        <v>99.00522326616354</v>
      </c>
      <c r="AH25" s="473">
        <v>89.03887041756596</v>
      </c>
      <c r="AI25" s="473">
        <v>101.09495308605156</v>
      </c>
      <c r="AJ25" s="473">
        <v>88.766830345343593</v>
      </c>
      <c r="AL25" s="473" t="s">
        <v>277</v>
      </c>
      <c r="AM25" s="473">
        <v>81.587142590515469</v>
      </c>
      <c r="AN25" s="473">
        <v>84.156600100274062</v>
      </c>
      <c r="AO25" s="473">
        <v>79.392621658263138</v>
      </c>
      <c r="AP25" s="473">
        <v>78.961267227068973</v>
      </c>
      <c r="AQ25" s="473">
        <v>85.12614846265609</v>
      </c>
      <c r="AR25" s="473">
        <v>86.775466930201091</v>
      </c>
      <c r="AS25" s="473">
        <v>87.596812996491309</v>
      </c>
      <c r="AT25" s="473">
        <v>89.61157642946543</v>
      </c>
      <c r="AU25" s="473">
        <v>96.992721165850242</v>
      </c>
      <c r="AV25" s="473">
        <v>116.24653299894531</v>
      </c>
      <c r="AW25" s="473">
        <v>67.375861930712773</v>
      </c>
      <c r="AX25" s="473">
        <v>68.862868266983185</v>
      </c>
      <c r="AY25" s="473">
        <v>65.403508771929836</v>
      </c>
      <c r="AZ25" s="473">
        <v>91.407680524235417</v>
      </c>
      <c r="BA25" s="473">
        <v>89.160763967927124</v>
      </c>
      <c r="BB25" s="473">
        <v>99.690379662490571</v>
      </c>
      <c r="BC25" s="473">
        <v>94.196837070374144</v>
      </c>
      <c r="BD25" s="473">
        <v>94.196837070374144</v>
      </c>
      <c r="BE25" s="473">
        <v>0</v>
      </c>
      <c r="BF25" s="473">
        <v>36.23834818073869</v>
      </c>
      <c r="BG25" s="473">
        <v>39.638989169675114</v>
      </c>
      <c r="BH25" s="473">
        <v>34.999999999999993</v>
      </c>
      <c r="BI25" s="473">
        <v>0</v>
      </c>
      <c r="BJ25" s="473">
        <v>79.041193821317918</v>
      </c>
      <c r="BK25" s="473">
        <v>94.189785303490453</v>
      </c>
      <c r="BL25" s="473">
        <v>105.52384232052721</v>
      </c>
      <c r="BM25" s="473">
        <v>109.09090909090908</v>
      </c>
      <c r="BN25" s="473">
        <v>119.57789980577141</v>
      </c>
      <c r="BO25" s="473">
        <v>68.469319921840892</v>
      </c>
      <c r="BP25" s="473">
        <v>100.05469727664955</v>
      </c>
      <c r="BQ25" s="473">
        <v>101.54542376768244</v>
      </c>
      <c r="BR25" s="473">
        <v>99.964567695511874</v>
      </c>
      <c r="BS25" s="473">
        <v>70.649011942663705</v>
      </c>
      <c r="BT25" s="473">
        <v>100.53158180585325</v>
      </c>
      <c r="BU25" s="473">
        <v>105.30441905485057</v>
      </c>
      <c r="BW25" s="473" t="s">
        <v>277</v>
      </c>
      <c r="BX25" s="473">
        <v>83.572324546530893</v>
      </c>
      <c r="BY25" s="473">
        <v>81.271804260723471</v>
      </c>
      <c r="BZ25" s="473">
        <v>78.762266775240008</v>
      </c>
      <c r="CA25" s="473">
        <v>77.951945621635815</v>
      </c>
      <c r="CB25" s="473">
        <v>84.738827111135976</v>
      </c>
      <c r="CC25" s="473">
        <v>85.756339464194326</v>
      </c>
      <c r="CD25" s="473">
        <v>74.274647741151611</v>
      </c>
      <c r="CE25" s="473">
        <v>93.280694614894756</v>
      </c>
      <c r="CF25" s="473">
        <v>85.951983172069959</v>
      </c>
      <c r="CG25" s="473">
        <v>98.461775340312073</v>
      </c>
      <c r="CH25" s="473">
        <v>87.694133297026227</v>
      </c>
      <c r="CI25" s="473">
        <v>84.328595953057018</v>
      </c>
      <c r="CJ25" s="473">
        <v>92.217208355236949</v>
      </c>
      <c r="CK25" s="473">
        <v>97.258878163326742</v>
      </c>
      <c r="CL25" s="473">
        <v>95.618870116168722</v>
      </c>
      <c r="CM25" s="473">
        <v>100.89422720916126</v>
      </c>
      <c r="CN25" s="473">
        <v>90.981233158570276</v>
      </c>
      <c r="CO25" s="473">
        <v>86.041283236996733</v>
      </c>
      <c r="CP25" s="473">
        <v>100</v>
      </c>
      <c r="CQ25" s="473">
        <v>53.799886258115365</v>
      </c>
      <c r="CR25" s="473">
        <v>57.233757971295866</v>
      </c>
      <c r="CS25" s="473">
        <v>45.454545454545453</v>
      </c>
      <c r="CT25" s="473">
        <v>100</v>
      </c>
      <c r="CU25" s="473">
        <v>85.972543947889648</v>
      </c>
      <c r="CV25" s="473">
        <v>83.627511558493808</v>
      </c>
      <c r="CW25" s="473">
        <v>92.984371601863529</v>
      </c>
      <c r="CX25" s="473">
        <v>100</v>
      </c>
      <c r="CY25" s="473">
        <v>103.3244234798542</v>
      </c>
      <c r="CZ25" s="473">
        <v>77.97325128829408</v>
      </c>
      <c r="DA25" s="473">
        <v>107.96466928433577</v>
      </c>
      <c r="DB25" s="473">
        <v>116.57351009103469</v>
      </c>
      <c r="DC25" s="473">
        <v>101.08648614168619</v>
      </c>
      <c r="DD25" s="473">
        <v>106.00058407735219</v>
      </c>
      <c r="DE25" s="473">
        <v>91.205389098734102</v>
      </c>
      <c r="DF25" s="473">
        <v>91.395197773541966</v>
      </c>
      <c r="DH25" s="473" t="s">
        <v>277</v>
      </c>
      <c r="DI25" s="473">
        <v>89.46480572640462</v>
      </c>
      <c r="DJ25" s="473">
        <v>86.187093204128644</v>
      </c>
      <c r="DK25" s="473">
        <v>79.278840295256089</v>
      </c>
      <c r="DL25" s="473">
        <v>82.507665904960191</v>
      </c>
      <c r="DM25" s="473">
        <v>89.573610243232636</v>
      </c>
      <c r="DN25" s="473">
        <v>88.300585546385719</v>
      </c>
      <c r="DO25" s="473">
        <v>80.436368636873553</v>
      </c>
      <c r="DP25" s="473">
        <v>86.387231350695032</v>
      </c>
      <c r="DQ25" s="473">
        <v>85.71011419411758</v>
      </c>
      <c r="DR25" s="473">
        <v>133.39280632745084</v>
      </c>
      <c r="DS25" s="473">
        <v>97.860177762914418</v>
      </c>
      <c r="DT25" s="473">
        <v>83.077688030770091</v>
      </c>
      <c r="DU25" s="473">
        <v>115.42744293814108</v>
      </c>
      <c r="DV25" s="473">
        <v>98.819718515621801</v>
      </c>
      <c r="DW25" s="473">
        <v>94.347437389156127</v>
      </c>
      <c r="DX25" s="473">
        <v>112.37078479363231</v>
      </c>
      <c r="DY25" s="473">
        <v>83.246309995669705</v>
      </c>
      <c r="DZ25" s="473">
        <v>82.863530753124721</v>
      </c>
      <c r="EA25" s="473">
        <v>102.27272727272725</v>
      </c>
      <c r="EB25" s="473">
        <v>71.069980093930809</v>
      </c>
      <c r="EC25" s="473">
        <v>53.725655978273309</v>
      </c>
      <c r="ED25" s="473">
        <v>100</v>
      </c>
      <c r="EE25" s="473">
        <v>36.496350364963504</v>
      </c>
      <c r="EF25" s="473">
        <v>85.88153347152759</v>
      </c>
      <c r="EG25" s="473">
        <v>101.12290386053942</v>
      </c>
      <c r="EH25" s="473">
        <v>84.845588716420679</v>
      </c>
      <c r="EI25" s="473">
        <v>70.222222222222186</v>
      </c>
      <c r="EJ25" s="473">
        <v>97.326690655014417</v>
      </c>
      <c r="EK25" s="473">
        <v>78.372465612105671</v>
      </c>
      <c r="EL25" s="473">
        <v>100.19456078431739</v>
      </c>
      <c r="EM25" s="473">
        <v>98.595925599629396</v>
      </c>
      <c r="EN25" s="473">
        <v>111.38781219039878</v>
      </c>
      <c r="EO25" s="473">
        <v>158.23317592238917</v>
      </c>
      <c r="EP25" s="473">
        <v>104.66602382093259</v>
      </c>
      <c r="EQ25" s="473">
        <v>95.756588642657931</v>
      </c>
    </row>
    <row r="26" spans="1:147" hidden="1" outlineLevel="1" x14ac:dyDescent="0.2">
      <c r="A26" s="473" t="s">
        <v>278</v>
      </c>
      <c r="B26" s="473">
        <v>80.442917586947942</v>
      </c>
      <c r="C26" s="473">
        <v>86.43889084999303</v>
      </c>
      <c r="D26" s="473">
        <v>81.002899413238751</v>
      </c>
      <c r="E26" s="473">
        <v>81.996839468311308</v>
      </c>
      <c r="F26" s="473">
        <v>91.391556084337367</v>
      </c>
      <c r="G26" s="473">
        <v>92.126289070690916</v>
      </c>
      <c r="H26" s="473">
        <v>89.151128936218853</v>
      </c>
      <c r="I26" s="473">
        <v>94.244010496024032</v>
      </c>
      <c r="J26" s="473">
        <v>86.803780570840189</v>
      </c>
      <c r="K26" s="473">
        <v>93.970770180942665</v>
      </c>
      <c r="L26" s="473">
        <v>101.3947744960754</v>
      </c>
      <c r="M26" s="473">
        <v>90.623749401388821</v>
      </c>
      <c r="N26" s="473">
        <v>106.10761776511769</v>
      </c>
      <c r="O26" s="473">
        <v>96.992331924037941</v>
      </c>
      <c r="P26" s="473">
        <v>95.325973158538517</v>
      </c>
      <c r="Q26" s="473">
        <v>100.59858692648584</v>
      </c>
      <c r="R26" s="473">
        <v>101.67172922566097</v>
      </c>
      <c r="S26" s="473">
        <v>98.269482410477281</v>
      </c>
      <c r="T26" s="473">
        <v>106.66666666666664</v>
      </c>
      <c r="U26" s="473">
        <v>45.798226021716303</v>
      </c>
      <c r="V26" s="473">
        <v>52.143285372127139</v>
      </c>
      <c r="W26" s="473">
        <v>41.666666666666671</v>
      </c>
      <c r="X26" s="473">
        <v>0</v>
      </c>
      <c r="Y26" s="473">
        <v>68.556036877625786</v>
      </c>
      <c r="Z26" s="473">
        <v>93.807175831111408</v>
      </c>
      <c r="AA26" s="473">
        <v>96.262016632138341</v>
      </c>
      <c r="AB26" s="473">
        <v>100.00000000000003</v>
      </c>
      <c r="AC26" s="473">
        <v>101.87079683897664</v>
      </c>
      <c r="AD26" s="473">
        <v>57.173343477926892</v>
      </c>
      <c r="AE26" s="473">
        <v>93.188503460553122</v>
      </c>
      <c r="AF26" s="473">
        <v>90.883802489472473</v>
      </c>
      <c r="AG26" s="473">
        <v>97.656453071975761</v>
      </c>
      <c r="AH26" s="473">
        <v>89.931380731493547</v>
      </c>
      <c r="AI26" s="473">
        <v>99.100063064300159</v>
      </c>
      <c r="AJ26" s="473">
        <v>91.039178081634176</v>
      </c>
      <c r="AL26" s="473" t="s">
        <v>278</v>
      </c>
      <c r="AM26" s="473">
        <v>81.388653029842914</v>
      </c>
      <c r="AN26" s="473">
        <v>84.687187160100223</v>
      </c>
      <c r="AO26" s="473">
        <v>78.234624772600867</v>
      </c>
      <c r="AP26" s="473">
        <v>80.155040493943361</v>
      </c>
      <c r="AQ26" s="473">
        <v>87.692303390623366</v>
      </c>
      <c r="AR26" s="473">
        <v>86.41712793781636</v>
      </c>
      <c r="AS26" s="473">
        <v>88.537239489868369</v>
      </c>
      <c r="AT26" s="473">
        <v>88.85383572904405</v>
      </c>
      <c r="AU26" s="473">
        <v>98.485819028738263</v>
      </c>
      <c r="AV26" s="473">
        <v>116.24653299894531</v>
      </c>
      <c r="AW26" s="473">
        <v>61.483778875429735</v>
      </c>
      <c r="AX26" s="473">
        <v>58.528596550900659</v>
      </c>
      <c r="AY26" s="473">
        <v>65.403508771929836</v>
      </c>
      <c r="AZ26" s="473">
        <v>92.293593257699328</v>
      </c>
      <c r="BA26" s="473">
        <v>90.301656246263065</v>
      </c>
      <c r="BB26" s="473">
        <v>99.636373710209327</v>
      </c>
      <c r="BC26" s="473">
        <v>96.354914952937165</v>
      </c>
      <c r="BD26" s="473">
        <v>96.354914952937165</v>
      </c>
      <c r="BE26" s="473">
        <v>0</v>
      </c>
      <c r="BF26" s="473">
        <v>36.23834818073869</v>
      </c>
      <c r="BG26" s="473">
        <v>39.638989169675114</v>
      </c>
      <c r="BH26" s="473">
        <v>34.999999999999993</v>
      </c>
      <c r="BI26" s="473">
        <v>0</v>
      </c>
      <c r="BJ26" s="473">
        <v>79.03876984534935</v>
      </c>
      <c r="BK26" s="473">
        <v>94.189785303490453</v>
      </c>
      <c r="BL26" s="473">
        <v>105.47188660333426</v>
      </c>
      <c r="BM26" s="473">
        <v>109.09090909090908</v>
      </c>
      <c r="BN26" s="473">
        <v>119.57789980577141</v>
      </c>
      <c r="BO26" s="473">
        <v>68.469319921840892</v>
      </c>
      <c r="BP26" s="473">
        <v>99.033532289623082</v>
      </c>
      <c r="BQ26" s="473">
        <v>101.42579553517631</v>
      </c>
      <c r="BR26" s="473">
        <v>99.671621022934275</v>
      </c>
      <c r="BS26" s="473">
        <v>80.047166807985946</v>
      </c>
      <c r="BT26" s="473">
        <v>92.960113695988227</v>
      </c>
      <c r="BU26" s="473">
        <v>107.06358265552318</v>
      </c>
      <c r="BW26" s="473" t="s">
        <v>278</v>
      </c>
      <c r="BX26" s="473">
        <v>83.799120340411449</v>
      </c>
      <c r="BY26" s="473">
        <v>82.84527737979252</v>
      </c>
      <c r="BZ26" s="473">
        <v>82.981913059186837</v>
      </c>
      <c r="CA26" s="473">
        <v>79.341485888230238</v>
      </c>
      <c r="CB26" s="473">
        <v>85.661626287292478</v>
      </c>
      <c r="CC26" s="473">
        <v>84.112854076464572</v>
      </c>
      <c r="CD26" s="473">
        <v>74.638355444655502</v>
      </c>
      <c r="CE26" s="473">
        <v>87.139179617843126</v>
      </c>
      <c r="CF26" s="473">
        <v>86.786167196829624</v>
      </c>
      <c r="CG26" s="473">
        <v>97.693707026815432</v>
      </c>
      <c r="CH26" s="473">
        <v>83.931154125985984</v>
      </c>
      <c r="CI26" s="473">
        <v>82.330544087869455</v>
      </c>
      <c r="CJ26" s="473">
        <v>86.082275507627898</v>
      </c>
      <c r="CK26" s="473">
        <v>95.793180247286941</v>
      </c>
      <c r="CL26" s="473">
        <v>92.824481994917335</v>
      </c>
      <c r="CM26" s="473">
        <v>102.37379085942648</v>
      </c>
      <c r="CN26" s="473">
        <v>90.755940699012498</v>
      </c>
      <c r="CO26" s="473">
        <v>85.692588821551709</v>
      </c>
      <c r="CP26" s="473">
        <v>100</v>
      </c>
      <c r="CQ26" s="473">
        <v>51.034757089676134</v>
      </c>
      <c r="CR26" s="473">
        <v>59.512806344180781</v>
      </c>
      <c r="CS26" s="473">
        <v>40.909090909090907</v>
      </c>
      <c r="CT26" s="473">
        <v>100</v>
      </c>
      <c r="CU26" s="473">
        <v>87.29390126370275</v>
      </c>
      <c r="CV26" s="473">
        <v>83.850635684876366</v>
      </c>
      <c r="CW26" s="473">
        <v>93.969925625044851</v>
      </c>
      <c r="CX26" s="473">
        <v>100</v>
      </c>
      <c r="CY26" s="473">
        <v>102.04334622176404</v>
      </c>
      <c r="CZ26" s="473">
        <v>80.350808335771362</v>
      </c>
      <c r="DA26" s="473">
        <v>107.99172578551396</v>
      </c>
      <c r="DB26" s="473">
        <v>116.94924464816913</v>
      </c>
      <c r="DC26" s="473">
        <v>98.988956223869309</v>
      </c>
      <c r="DD26" s="473">
        <v>103.04876826093232</v>
      </c>
      <c r="DE26" s="473">
        <v>89.480253380816052</v>
      </c>
      <c r="DF26" s="473">
        <v>95.740389421595125</v>
      </c>
      <c r="DH26" s="473" t="s">
        <v>278</v>
      </c>
      <c r="DI26" s="473">
        <v>88.969410655991183</v>
      </c>
      <c r="DJ26" s="473">
        <v>86.534175979177107</v>
      </c>
      <c r="DK26" s="473">
        <v>78.952719949847534</v>
      </c>
      <c r="DL26" s="473">
        <v>86.396182271399212</v>
      </c>
      <c r="DM26" s="473">
        <v>88.432761215931095</v>
      </c>
      <c r="DN26" s="473">
        <v>87.292227984394458</v>
      </c>
      <c r="DO26" s="473">
        <v>76.744477168664162</v>
      </c>
      <c r="DP26" s="473">
        <v>86.387231350695032</v>
      </c>
      <c r="DQ26" s="473">
        <v>86.621966091576041</v>
      </c>
      <c r="DR26" s="473">
        <v>133.39280632745084</v>
      </c>
      <c r="DS26" s="473">
        <v>94.39675131769944</v>
      </c>
      <c r="DT26" s="473">
        <v>83.298383078848929</v>
      </c>
      <c r="DU26" s="473">
        <v>107.58586772481219</v>
      </c>
      <c r="DV26" s="473">
        <v>98.019706164142036</v>
      </c>
      <c r="DW26" s="473">
        <v>93.328780644900391</v>
      </c>
      <c r="DX26" s="473">
        <v>112.23326761498257</v>
      </c>
      <c r="DY26" s="473">
        <v>82.755071683596299</v>
      </c>
      <c r="DZ26" s="473">
        <v>82.362409559462719</v>
      </c>
      <c r="EA26" s="473">
        <v>102.27272727272725</v>
      </c>
      <c r="EB26" s="473">
        <v>69.205325784050373</v>
      </c>
      <c r="EC26" s="473">
        <v>52.620662063979516</v>
      </c>
      <c r="ED26" s="473">
        <v>100</v>
      </c>
      <c r="EE26" s="473">
        <v>30.2919708029197</v>
      </c>
      <c r="EF26" s="473">
        <v>86.440281492134019</v>
      </c>
      <c r="EG26" s="473">
        <v>101.13068940920918</v>
      </c>
      <c r="EH26" s="473">
        <v>84.708162563252429</v>
      </c>
      <c r="EI26" s="473">
        <v>66.666666666666643</v>
      </c>
      <c r="EJ26" s="473">
        <v>97.319337717885162</v>
      </c>
      <c r="EK26" s="473">
        <v>79.965950669123316</v>
      </c>
      <c r="EL26" s="473">
        <v>99.491171291442512</v>
      </c>
      <c r="EM26" s="473">
        <v>97.78535945446454</v>
      </c>
      <c r="EN26" s="473">
        <v>108.94369618141431</v>
      </c>
      <c r="EO26" s="473">
        <v>158.23809168688553</v>
      </c>
      <c r="EP26" s="473">
        <v>104.83753636434136</v>
      </c>
      <c r="EQ26" s="473">
        <v>94.229215320091924</v>
      </c>
    </row>
    <row r="27" spans="1:147" hidden="1" outlineLevel="1" x14ac:dyDescent="0.2">
      <c r="A27" s="473" t="s">
        <v>279</v>
      </c>
      <c r="B27" s="473">
        <v>80.262334155354239</v>
      </c>
      <c r="C27" s="473">
        <v>87.178128200744055</v>
      </c>
      <c r="D27" s="473">
        <v>82.022208108304326</v>
      </c>
      <c r="E27" s="473">
        <v>86.815586765365722</v>
      </c>
      <c r="F27" s="473">
        <v>89.540113733460913</v>
      </c>
      <c r="G27" s="473">
        <v>92.176548947700468</v>
      </c>
      <c r="H27" s="473">
        <v>91.989914505591884</v>
      </c>
      <c r="I27" s="473">
        <v>94.244010496024032</v>
      </c>
      <c r="J27" s="473">
        <v>87.019792941730273</v>
      </c>
      <c r="K27" s="473">
        <v>93.149975897514608</v>
      </c>
      <c r="L27" s="473">
        <v>91.727630178687932</v>
      </c>
      <c r="M27" s="473">
        <v>92.836290382622948</v>
      </c>
      <c r="N27" s="473">
        <v>91.242537837537697</v>
      </c>
      <c r="O27" s="473">
        <v>98.003596647104857</v>
      </c>
      <c r="P27" s="473">
        <v>96.494070912047775</v>
      </c>
      <c r="Q27" s="473">
        <v>101.27044100624371</v>
      </c>
      <c r="R27" s="473">
        <v>103.59213813173763</v>
      </c>
      <c r="S27" s="473">
        <v>99.227493350712479</v>
      </c>
      <c r="T27" s="473">
        <v>109.99999999999996</v>
      </c>
      <c r="U27" s="473">
        <v>46.217883695800673</v>
      </c>
      <c r="V27" s="473">
        <v>53.20743405318229</v>
      </c>
      <c r="W27" s="473">
        <v>41.666666666666671</v>
      </c>
      <c r="X27" s="473">
        <v>0</v>
      </c>
      <c r="Y27" s="473">
        <v>67.944970689418014</v>
      </c>
      <c r="Z27" s="473">
        <v>94.846453083264791</v>
      </c>
      <c r="AA27" s="473">
        <v>93.507280894750807</v>
      </c>
      <c r="AB27" s="473">
        <v>100</v>
      </c>
      <c r="AC27" s="473">
        <v>100.43374849844776</v>
      </c>
      <c r="AD27" s="473">
        <v>56.561071141787522</v>
      </c>
      <c r="AE27" s="473">
        <v>93.58895084449091</v>
      </c>
      <c r="AF27" s="473">
        <v>90.881050435414352</v>
      </c>
      <c r="AG27" s="473">
        <v>97.569669395255431</v>
      </c>
      <c r="AH27" s="473">
        <v>90.699300014420444</v>
      </c>
      <c r="AI27" s="473">
        <v>100.49387046140858</v>
      </c>
      <c r="AJ27" s="473">
        <v>91.504818456685001</v>
      </c>
      <c r="AL27" s="473" t="s">
        <v>279</v>
      </c>
      <c r="AM27" s="473">
        <v>80.286616438982676</v>
      </c>
      <c r="AN27" s="473">
        <v>83.607579154725485</v>
      </c>
      <c r="AO27" s="473">
        <v>74.373325214608514</v>
      </c>
      <c r="AP27" s="473">
        <v>78.678832323737311</v>
      </c>
      <c r="AQ27" s="473">
        <v>88.687028533018449</v>
      </c>
      <c r="AR27" s="473">
        <v>88.069962577460601</v>
      </c>
      <c r="AS27" s="473">
        <v>86.869401416691105</v>
      </c>
      <c r="AT27" s="473">
        <v>91.442832492798104</v>
      </c>
      <c r="AU27" s="473">
        <v>99.381869022806484</v>
      </c>
      <c r="AV27" s="473">
        <v>116.24653299894531</v>
      </c>
      <c r="AW27" s="473">
        <v>61.242459470510397</v>
      </c>
      <c r="AX27" s="473">
        <v>58.528596550900659</v>
      </c>
      <c r="AY27" s="473">
        <v>64.84210526315789</v>
      </c>
      <c r="AZ27" s="473">
        <v>89.840029436391362</v>
      </c>
      <c r="BA27" s="473">
        <v>88.227192155840925</v>
      </c>
      <c r="BB27" s="473">
        <v>95.785353002705321</v>
      </c>
      <c r="BC27" s="473">
        <v>93.502475079071075</v>
      </c>
      <c r="BD27" s="473">
        <v>93.502475079071075</v>
      </c>
      <c r="BE27" s="473">
        <v>0</v>
      </c>
      <c r="BF27" s="473">
        <v>36.296169885675901</v>
      </c>
      <c r="BG27" s="473">
        <v>39.855595667870055</v>
      </c>
      <c r="BH27" s="473">
        <v>34.999999999999993</v>
      </c>
      <c r="BI27" s="473">
        <v>0</v>
      </c>
      <c r="BJ27" s="473">
        <v>77.438624162126573</v>
      </c>
      <c r="BK27" s="473">
        <v>95.020481615732493</v>
      </c>
      <c r="BL27" s="473">
        <v>104.94728352636058</v>
      </c>
      <c r="BM27" s="473">
        <v>109.09090909090908</v>
      </c>
      <c r="BN27" s="473">
        <v>111.1039088569142</v>
      </c>
      <c r="BO27" s="473">
        <v>68.197067681930562</v>
      </c>
      <c r="BP27" s="473">
        <v>98.225203222853239</v>
      </c>
      <c r="BQ27" s="473">
        <v>98.919475839993112</v>
      </c>
      <c r="BR27" s="473">
        <v>96.097671617487535</v>
      </c>
      <c r="BS27" s="473">
        <v>78.427014467692544</v>
      </c>
      <c r="BT27" s="473">
        <v>92.923987804190446</v>
      </c>
      <c r="BU27" s="473">
        <v>116.76626127507535</v>
      </c>
      <c r="BW27" s="473" t="s">
        <v>279</v>
      </c>
      <c r="BX27" s="473">
        <v>84.529066138025854</v>
      </c>
      <c r="BY27" s="473">
        <v>83.992177074984312</v>
      </c>
      <c r="BZ27" s="473">
        <v>82.602576876990767</v>
      </c>
      <c r="CA27" s="473">
        <v>82.932723485011323</v>
      </c>
      <c r="CB27" s="473">
        <v>86.032040935352541</v>
      </c>
      <c r="CC27" s="473">
        <v>84.578902614870742</v>
      </c>
      <c r="CD27" s="473">
        <v>77.898245987615056</v>
      </c>
      <c r="CE27" s="473">
        <v>87.821129730641687</v>
      </c>
      <c r="CF27" s="473">
        <v>86.581665351182565</v>
      </c>
      <c r="CG27" s="473">
        <v>96.173680087047018</v>
      </c>
      <c r="CH27" s="473">
        <v>81.812565709028306</v>
      </c>
      <c r="CI27" s="473">
        <v>80.501125601885278</v>
      </c>
      <c r="CJ27" s="473">
        <v>83.575060500412889</v>
      </c>
      <c r="CK27" s="473">
        <v>97.803742450881344</v>
      </c>
      <c r="CL27" s="473">
        <v>97.480114948553975</v>
      </c>
      <c r="CM27" s="473">
        <v>98.521116328302512</v>
      </c>
      <c r="CN27" s="473">
        <v>92.265793030795336</v>
      </c>
      <c r="CO27" s="473">
        <v>88.02944943940264</v>
      </c>
      <c r="CP27" s="473">
        <v>100</v>
      </c>
      <c r="CQ27" s="473">
        <v>54.563444988001471</v>
      </c>
      <c r="CR27" s="473">
        <v>61.346099852148342</v>
      </c>
      <c r="CS27" s="473">
        <v>45.454545454545453</v>
      </c>
      <c r="CT27" s="473">
        <v>100</v>
      </c>
      <c r="CU27" s="473">
        <v>86.87670905843531</v>
      </c>
      <c r="CV27" s="473">
        <v>80.944574713489615</v>
      </c>
      <c r="CW27" s="473">
        <v>93.303525835236115</v>
      </c>
      <c r="CX27" s="473">
        <v>100</v>
      </c>
      <c r="CY27" s="473">
        <v>101.97525137690448</v>
      </c>
      <c r="CZ27" s="473">
        <v>80.41940545017161</v>
      </c>
      <c r="DA27" s="473">
        <v>107.67991434019702</v>
      </c>
      <c r="DB27" s="473">
        <v>114.693504411462</v>
      </c>
      <c r="DC27" s="473">
        <v>106.76214207695664</v>
      </c>
      <c r="DD27" s="473">
        <v>103.04876826093232</v>
      </c>
      <c r="DE27" s="473">
        <v>93.120581888989022</v>
      </c>
      <c r="DF27" s="473">
        <v>96.496361202707917</v>
      </c>
      <c r="DH27" s="473" t="s">
        <v>279</v>
      </c>
      <c r="DI27" s="473">
        <v>88.725400144339076</v>
      </c>
      <c r="DJ27" s="473">
        <v>85.739186547303831</v>
      </c>
      <c r="DK27" s="473">
        <v>75.055376641851439</v>
      </c>
      <c r="DL27" s="473">
        <v>86.247676278524779</v>
      </c>
      <c r="DM27" s="473">
        <v>87.459453874313468</v>
      </c>
      <c r="DN27" s="473">
        <v>88.492248428007315</v>
      </c>
      <c r="DO27" s="473">
        <v>78.256767988138577</v>
      </c>
      <c r="DP27" s="473">
        <v>86.387231350695032</v>
      </c>
      <c r="DQ27" s="473">
        <v>87.080070302122436</v>
      </c>
      <c r="DR27" s="473">
        <v>133.39280632745084</v>
      </c>
      <c r="DS27" s="473">
        <v>94.029585585858641</v>
      </c>
      <c r="DT27" s="473">
        <v>83.944604308424388</v>
      </c>
      <c r="DU27" s="473">
        <v>106.01440976622924</v>
      </c>
      <c r="DV27" s="473">
        <v>97.842954799681806</v>
      </c>
      <c r="DW27" s="473">
        <v>92.319673527855514</v>
      </c>
      <c r="DX27" s="473">
        <v>114.578564317539</v>
      </c>
      <c r="DY27" s="473">
        <v>82.626798260386934</v>
      </c>
      <c r="DZ27" s="473">
        <v>82.231555492558869</v>
      </c>
      <c r="EA27" s="473">
        <v>102.27272727272725</v>
      </c>
      <c r="EB27" s="473">
        <v>69.348551083689998</v>
      </c>
      <c r="EC27" s="473">
        <v>53.129338810031847</v>
      </c>
      <c r="ED27" s="473">
        <v>100</v>
      </c>
      <c r="EE27" s="473">
        <v>30.2919708029197</v>
      </c>
      <c r="EF27" s="473">
        <v>86.698018440734486</v>
      </c>
      <c r="EG27" s="473">
        <v>100.54877116224749</v>
      </c>
      <c r="EH27" s="473">
        <v>84.708162563252429</v>
      </c>
      <c r="EI27" s="473">
        <v>66.666666666666643</v>
      </c>
      <c r="EJ27" s="473">
        <v>101.94870615018203</v>
      </c>
      <c r="EK27" s="473">
        <v>79.576761772029528</v>
      </c>
      <c r="EL27" s="473">
        <v>99.496633817616058</v>
      </c>
      <c r="EM27" s="473">
        <v>97.743548494936178</v>
      </c>
      <c r="EN27" s="473">
        <v>101.1367503010533</v>
      </c>
      <c r="EO27" s="473">
        <v>158.23809168688553</v>
      </c>
      <c r="EP27" s="473">
        <v>104.84143877461061</v>
      </c>
      <c r="EQ27" s="473">
        <v>95.936913663152097</v>
      </c>
    </row>
    <row r="28" spans="1:147" hidden="1" outlineLevel="1" x14ac:dyDescent="0.2">
      <c r="A28" s="473" t="s">
        <v>280</v>
      </c>
      <c r="B28" s="473">
        <v>80.873200664750129</v>
      </c>
      <c r="C28" s="473">
        <v>87.765220370568969</v>
      </c>
      <c r="D28" s="473">
        <v>84.1181469478867</v>
      </c>
      <c r="E28" s="473">
        <v>86.751194584022556</v>
      </c>
      <c r="F28" s="473">
        <v>89.347249082395408</v>
      </c>
      <c r="G28" s="473">
        <v>92.190513114771477</v>
      </c>
      <c r="H28" s="473">
        <v>92.316636390196422</v>
      </c>
      <c r="I28" s="473">
        <v>97.123478038596531</v>
      </c>
      <c r="J28" s="473">
        <v>87.418514276250349</v>
      </c>
      <c r="K28" s="473">
        <v>93.149975897514608</v>
      </c>
      <c r="L28" s="473">
        <v>98.892659357672571</v>
      </c>
      <c r="M28" s="473">
        <v>88.331187432849575</v>
      </c>
      <c r="N28" s="473">
        <v>103.51381300224406</v>
      </c>
      <c r="O28" s="473">
        <v>97.082314295138318</v>
      </c>
      <c r="P28" s="473">
        <v>96.325340247705967</v>
      </c>
      <c r="Q28" s="473">
        <v>98.720521805906827</v>
      </c>
      <c r="R28" s="473">
        <v>101.47735575462426</v>
      </c>
      <c r="S28" s="473">
        <v>100.21317699747367</v>
      </c>
      <c r="T28" s="473">
        <v>103.3333333333333</v>
      </c>
      <c r="U28" s="473">
        <v>46.217883695800673</v>
      </c>
      <c r="V28" s="473">
        <v>53.20743405318229</v>
      </c>
      <c r="W28" s="473">
        <v>41.666666666666671</v>
      </c>
      <c r="X28" s="473">
        <v>0</v>
      </c>
      <c r="Y28" s="473">
        <v>67.959711624244775</v>
      </c>
      <c r="Z28" s="473">
        <v>94.114496819786467</v>
      </c>
      <c r="AA28" s="473">
        <v>93.064157963749821</v>
      </c>
      <c r="AB28" s="473">
        <v>100</v>
      </c>
      <c r="AC28" s="473">
        <v>100.43374849844776</v>
      </c>
      <c r="AD28" s="473">
        <v>56.691216919107568</v>
      </c>
      <c r="AE28" s="473">
        <v>93.337404343499443</v>
      </c>
      <c r="AF28" s="473">
        <v>90.748842802334607</v>
      </c>
      <c r="AG28" s="473">
        <v>97.569669395255431</v>
      </c>
      <c r="AH28" s="473">
        <v>90.699300014420444</v>
      </c>
      <c r="AI28" s="473">
        <v>100.04623069078201</v>
      </c>
      <c r="AJ28" s="473">
        <v>90.605905100288467</v>
      </c>
      <c r="AL28" s="473" t="s">
        <v>280</v>
      </c>
      <c r="AM28" s="473">
        <v>78.793815764058692</v>
      </c>
      <c r="AN28" s="473">
        <v>79.424843668070253</v>
      </c>
      <c r="AO28" s="473">
        <v>71.408913758120562</v>
      </c>
      <c r="AP28" s="473">
        <v>71.117622833087381</v>
      </c>
      <c r="AQ28" s="473">
        <v>87.415112151491996</v>
      </c>
      <c r="AR28" s="473">
        <v>87.621603184517298</v>
      </c>
      <c r="AS28" s="473">
        <v>83.014372935537921</v>
      </c>
      <c r="AT28" s="473">
        <v>91.408766745906576</v>
      </c>
      <c r="AU28" s="473">
        <v>96.00999724217435</v>
      </c>
      <c r="AV28" s="473">
        <v>108.07219679377093</v>
      </c>
      <c r="AW28" s="473">
        <v>58.289489152330425</v>
      </c>
      <c r="AX28" s="473">
        <v>53.296401097111776</v>
      </c>
      <c r="AY28" s="473">
        <v>64.912280701754398</v>
      </c>
      <c r="AZ28" s="473">
        <v>89.698257028348834</v>
      </c>
      <c r="BA28" s="473">
        <v>88.869990068602121</v>
      </c>
      <c r="BB28" s="473">
        <v>92.75145720815901</v>
      </c>
      <c r="BC28" s="473">
        <v>91.631510324488616</v>
      </c>
      <c r="BD28" s="473">
        <v>91.631510324488616</v>
      </c>
      <c r="BE28" s="473">
        <v>0</v>
      </c>
      <c r="BF28" s="473">
        <v>36.35399159061312</v>
      </c>
      <c r="BG28" s="473">
        <v>40.072202166065004</v>
      </c>
      <c r="BH28" s="473">
        <v>34.999999999999993</v>
      </c>
      <c r="BI28" s="473">
        <v>0</v>
      </c>
      <c r="BJ28" s="473">
        <v>77.68282990146939</v>
      </c>
      <c r="BK28" s="473">
        <v>94.011351831295656</v>
      </c>
      <c r="BL28" s="473">
        <v>104.89181776928869</v>
      </c>
      <c r="BM28" s="473">
        <v>109.09090909090908</v>
      </c>
      <c r="BN28" s="473">
        <v>113.01792898159263</v>
      </c>
      <c r="BO28" s="473">
        <v>68.120180407345089</v>
      </c>
      <c r="BP28" s="473">
        <v>99.521889172453854</v>
      </c>
      <c r="BQ28" s="473">
        <v>98.527825101389354</v>
      </c>
      <c r="BR28" s="473">
        <v>96.089111013455238</v>
      </c>
      <c r="BS28" s="473">
        <v>82.433634147464787</v>
      </c>
      <c r="BT28" s="473">
        <v>100.01601443805902</v>
      </c>
      <c r="BU28" s="473">
        <v>115.16853527500665</v>
      </c>
      <c r="BW28" s="473" t="s">
        <v>280</v>
      </c>
      <c r="BX28" s="473">
        <v>83.672215741681171</v>
      </c>
      <c r="BY28" s="473">
        <v>82.545722182687186</v>
      </c>
      <c r="BZ28" s="473">
        <v>78.140259736892304</v>
      </c>
      <c r="CA28" s="473">
        <v>80.923615334915965</v>
      </c>
      <c r="CB28" s="473">
        <v>87.272708896403813</v>
      </c>
      <c r="CC28" s="473">
        <v>83.79328476916011</v>
      </c>
      <c r="CD28" s="473">
        <v>78.481022511750766</v>
      </c>
      <c r="CE28" s="473">
        <v>91.643081251703862</v>
      </c>
      <c r="CF28" s="473">
        <v>86.32639863096</v>
      </c>
      <c r="CG28" s="473">
        <v>99.981802280080473</v>
      </c>
      <c r="CH28" s="473">
        <v>81.579635573070675</v>
      </c>
      <c r="CI28" s="473">
        <v>81.214220087565593</v>
      </c>
      <c r="CJ28" s="473">
        <v>82.070731496083908</v>
      </c>
      <c r="CK28" s="473">
        <v>97.266323395074238</v>
      </c>
      <c r="CL28" s="473">
        <v>97.263473702051996</v>
      </c>
      <c r="CM28" s="473">
        <v>97.272640210913849</v>
      </c>
      <c r="CN28" s="473">
        <v>92.44523240538058</v>
      </c>
      <c r="CO28" s="473">
        <v>88.307175147363026</v>
      </c>
      <c r="CP28" s="473">
        <v>100</v>
      </c>
      <c r="CQ28" s="473">
        <v>51.504378057127866</v>
      </c>
      <c r="CR28" s="473">
        <v>57.148232500485364</v>
      </c>
      <c r="CS28" s="473">
        <v>42.204545454545453</v>
      </c>
      <c r="CT28" s="473">
        <v>100</v>
      </c>
      <c r="CU28" s="473">
        <v>87.983338161940978</v>
      </c>
      <c r="CV28" s="473">
        <v>86.173858309953502</v>
      </c>
      <c r="CW28" s="473">
        <v>95.45260367767402</v>
      </c>
      <c r="CX28" s="473">
        <v>100</v>
      </c>
      <c r="CY28" s="473">
        <v>101.97525137690448</v>
      </c>
      <c r="CZ28" s="473">
        <v>80.545223024753227</v>
      </c>
      <c r="DA28" s="473">
        <v>107.6362100225155</v>
      </c>
      <c r="DB28" s="473">
        <v>114.69172295172368</v>
      </c>
      <c r="DC28" s="473">
        <v>106.43554385437324</v>
      </c>
      <c r="DD28" s="473">
        <v>103.04876826093232</v>
      </c>
      <c r="DE28" s="473">
        <v>93.212920107939865</v>
      </c>
      <c r="DF28" s="473">
        <v>95.68763829845885</v>
      </c>
      <c r="DH28" s="473" t="s">
        <v>280</v>
      </c>
      <c r="DI28" s="473">
        <v>89.280617949488004</v>
      </c>
      <c r="DJ28" s="473">
        <v>86.476461807733386</v>
      </c>
      <c r="DK28" s="473">
        <v>78.334137205494088</v>
      </c>
      <c r="DL28" s="473">
        <v>86.742689805065453</v>
      </c>
      <c r="DM28" s="473">
        <v>87.999020189232084</v>
      </c>
      <c r="DN28" s="473">
        <v>90.241558865825851</v>
      </c>
      <c r="DO28" s="473">
        <v>77.744708602771922</v>
      </c>
      <c r="DP28" s="473">
        <v>86.623934822696</v>
      </c>
      <c r="DQ28" s="473">
        <v>88.096951390822369</v>
      </c>
      <c r="DR28" s="473">
        <v>120.00788937369802</v>
      </c>
      <c r="DS28" s="473">
        <v>94.740706832347314</v>
      </c>
      <c r="DT28" s="473">
        <v>85.237046767575322</v>
      </c>
      <c r="DU28" s="473">
        <v>106.03469854268982</v>
      </c>
      <c r="DV28" s="473">
        <v>98.0702979098686</v>
      </c>
      <c r="DW28" s="473">
        <v>92.609422713132261</v>
      </c>
      <c r="DX28" s="473">
        <v>114.61681626020281</v>
      </c>
      <c r="DY28" s="473">
        <v>82.748750491867668</v>
      </c>
      <c r="DZ28" s="473">
        <v>82.355961196078667</v>
      </c>
      <c r="EA28" s="473">
        <v>102.27272727272725</v>
      </c>
      <c r="EB28" s="473">
        <v>70.797909573714833</v>
      </c>
      <c r="EC28" s="473">
        <v>52.759374551259633</v>
      </c>
      <c r="ED28" s="473">
        <v>100</v>
      </c>
      <c r="EE28" s="473">
        <v>36.496350364963504</v>
      </c>
      <c r="EF28" s="473">
        <v>87.048635444831461</v>
      </c>
      <c r="EG28" s="473">
        <v>102.17554940937541</v>
      </c>
      <c r="EH28" s="473">
        <v>84.708162563252429</v>
      </c>
      <c r="EI28" s="473">
        <v>66.666666666666643</v>
      </c>
      <c r="EJ28" s="473">
        <v>101.94432184450822</v>
      </c>
      <c r="EK28" s="473">
        <v>79.567529618771857</v>
      </c>
      <c r="EL28" s="473">
        <v>99.681989784335869</v>
      </c>
      <c r="EM28" s="473">
        <v>97.743548494936178</v>
      </c>
      <c r="EN28" s="473">
        <v>101.13354383654261</v>
      </c>
      <c r="EO28" s="473">
        <v>158.22038468546492</v>
      </c>
      <c r="EP28" s="473">
        <v>105.90328274096781</v>
      </c>
      <c r="EQ28" s="473">
        <v>95.725231322457276</v>
      </c>
    </row>
    <row r="29" spans="1:147" hidden="1" outlineLevel="1" x14ac:dyDescent="0.2">
      <c r="A29" s="473" t="s">
        <v>281</v>
      </c>
      <c r="B29" s="473">
        <v>80.57542240125133</v>
      </c>
      <c r="C29" s="473">
        <v>87.29052943434499</v>
      </c>
      <c r="D29" s="473">
        <v>81.464913266436866</v>
      </c>
      <c r="E29" s="473">
        <v>87.518869280241503</v>
      </c>
      <c r="F29" s="473">
        <v>89.377179014029991</v>
      </c>
      <c r="G29" s="473">
        <v>92.80947867003033</v>
      </c>
      <c r="H29" s="473">
        <v>93.721301947913034</v>
      </c>
      <c r="I29" s="473">
        <v>95.395797513053026</v>
      </c>
      <c r="J29" s="473">
        <v>87.176797276991991</v>
      </c>
      <c r="K29" s="473">
        <v>93.149975897514608</v>
      </c>
      <c r="L29" s="473">
        <v>98.892659357672571</v>
      </c>
      <c r="M29" s="473">
        <v>88.331187432849575</v>
      </c>
      <c r="N29" s="473">
        <v>103.51381300224406</v>
      </c>
      <c r="O29" s="473">
        <v>97.080132241433319</v>
      </c>
      <c r="P29" s="473">
        <v>96.222709479564841</v>
      </c>
      <c r="Q29" s="473">
        <v>98.935726119666427</v>
      </c>
      <c r="R29" s="473">
        <v>101.41833316399855</v>
      </c>
      <c r="S29" s="473">
        <v>100.11395181705545</v>
      </c>
      <c r="T29" s="473">
        <v>103.3333333333333</v>
      </c>
      <c r="U29" s="473">
        <v>45.378568347631919</v>
      </c>
      <c r="V29" s="473">
        <v>51.079136691071966</v>
      </c>
      <c r="W29" s="473">
        <v>41.666666666666671</v>
      </c>
      <c r="X29" s="473">
        <v>0</v>
      </c>
      <c r="Y29" s="473">
        <v>67.922804846818394</v>
      </c>
      <c r="Z29" s="473">
        <v>90.733459310218606</v>
      </c>
      <c r="AA29" s="473">
        <v>93.064157963749821</v>
      </c>
      <c r="AB29" s="473">
        <v>100</v>
      </c>
      <c r="AC29" s="473">
        <v>100.43374849844776</v>
      </c>
      <c r="AD29" s="473">
        <v>57.047536638089646</v>
      </c>
      <c r="AE29" s="473">
        <v>93.5975959223437</v>
      </c>
      <c r="AF29" s="473">
        <v>90.854920983566899</v>
      </c>
      <c r="AG29" s="473">
        <v>97.800468510262775</v>
      </c>
      <c r="AH29" s="473">
        <v>90.436277440416333</v>
      </c>
      <c r="AI29" s="473">
        <v>100.51543808265524</v>
      </c>
      <c r="AJ29" s="473">
        <v>91.839748585387127</v>
      </c>
      <c r="AL29" s="473" t="s">
        <v>281</v>
      </c>
      <c r="AM29" s="473">
        <v>78.396791976050466</v>
      </c>
      <c r="AN29" s="473">
        <v>79.117304882914524</v>
      </c>
      <c r="AO29" s="473">
        <v>70.846165693304158</v>
      </c>
      <c r="AP29" s="473">
        <v>70.401698428596291</v>
      </c>
      <c r="AQ29" s="473">
        <v>87.415112151491996</v>
      </c>
      <c r="AR29" s="473">
        <v>87.50268334720829</v>
      </c>
      <c r="AS29" s="473">
        <v>83.558546041152695</v>
      </c>
      <c r="AT29" s="473">
        <v>93.452711559396633</v>
      </c>
      <c r="AU29" s="473">
        <v>95.361623028411131</v>
      </c>
      <c r="AV29" s="473">
        <v>110.14974235515989</v>
      </c>
      <c r="AW29" s="473">
        <v>58.289489152330425</v>
      </c>
      <c r="AX29" s="473">
        <v>53.296401097111776</v>
      </c>
      <c r="AY29" s="473">
        <v>64.912280701754398</v>
      </c>
      <c r="AZ29" s="473">
        <v>89.684220313862085</v>
      </c>
      <c r="BA29" s="473">
        <v>88.895719414377453</v>
      </c>
      <c r="BB29" s="473">
        <v>92.59083280124554</v>
      </c>
      <c r="BC29" s="473">
        <v>92.349195486238528</v>
      </c>
      <c r="BD29" s="473">
        <v>92.349195486238528</v>
      </c>
      <c r="BE29" s="473">
        <v>0</v>
      </c>
      <c r="BF29" s="473">
        <v>36.35399159061312</v>
      </c>
      <c r="BG29" s="473">
        <v>40.072202166065004</v>
      </c>
      <c r="BH29" s="473">
        <v>34.999999999999993</v>
      </c>
      <c r="BI29" s="473">
        <v>0</v>
      </c>
      <c r="BJ29" s="473">
        <v>77.688962992928921</v>
      </c>
      <c r="BK29" s="473">
        <v>94.011351831295656</v>
      </c>
      <c r="BL29" s="473">
        <v>105.02327499886673</v>
      </c>
      <c r="BM29" s="473">
        <v>109.09090909090908</v>
      </c>
      <c r="BN29" s="473">
        <v>113.01792898159263</v>
      </c>
      <c r="BO29" s="473">
        <v>68.120180407345089</v>
      </c>
      <c r="BP29" s="473">
        <v>97.997163254818219</v>
      </c>
      <c r="BQ29" s="473">
        <v>97.353112964893228</v>
      </c>
      <c r="BR29" s="473">
        <v>96.089111013455238</v>
      </c>
      <c r="BS29" s="473">
        <v>82.433634147464787</v>
      </c>
      <c r="BT29" s="473">
        <v>99.968924120243855</v>
      </c>
      <c r="BU29" s="473">
        <v>106.75050099179816</v>
      </c>
      <c r="BW29" s="473" t="s">
        <v>281</v>
      </c>
      <c r="BX29" s="473">
        <v>83.637425786586348</v>
      </c>
      <c r="BY29" s="473">
        <v>82.398087745961902</v>
      </c>
      <c r="BZ29" s="473">
        <v>78.36709512439522</v>
      </c>
      <c r="CA29" s="473">
        <v>81.362955827415405</v>
      </c>
      <c r="CB29" s="473">
        <v>86.543109705074571</v>
      </c>
      <c r="CC29" s="473">
        <v>82.577579315938678</v>
      </c>
      <c r="CD29" s="473">
        <v>77.436664307498447</v>
      </c>
      <c r="CE29" s="473">
        <v>91.643081251703862</v>
      </c>
      <c r="CF29" s="473">
        <v>85.205138973194451</v>
      </c>
      <c r="CG29" s="473">
        <v>99.981802280080473</v>
      </c>
      <c r="CH29" s="473">
        <v>82.590702216233183</v>
      </c>
      <c r="CI29" s="473">
        <v>82.231373795389629</v>
      </c>
      <c r="CJ29" s="473">
        <v>83.073617498969881</v>
      </c>
      <c r="CK29" s="473">
        <v>95.374407078097846</v>
      </c>
      <c r="CL29" s="473">
        <v>94.549758276724958</v>
      </c>
      <c r="CM29" s="473">
        <v>97.202377519105468</v>
      </c>
      <c r="CN29" s="473">
        <v>91.690030483828167</v>
      </c>
      <c r="CO29" s="473">
        <v>87.138318040047579</v>
      </c>
      <c r="CP29" s="473">
        <v>100</v>
      </c>
      <c r="CQ29" s="473">
        <v>52.450187955718739</v>
      </c>
      <c r="CR29" s="473">
        <v>58.550291969712809</v>
      </c>
      <c r="CS29" s="473">
        <v>43.18181818181818</v>
      </c>
      <c r="CT29" s="473">
        <v>100</v>
      </c>
      <c r="CU29" s="473">
        <v>87.220838194434563</v>
      </c>
      <c r="CV29" s="473">
        <v>86.173858309953502</v>
      </c>
      <c r="CW29" s="473">
        <v>95.764167215766406</v>
      </c>
      <c r="CX29" s="473">
        <v>100</v>
      </c>
      <c r="CY29" s="473">
        <v>102.0742766273148</v>
      </c>
      <c r="CZ29" s="473">
        <v>78.845772241773446</v>
      </c>
      <c r="DA29" s="473">
        <v>107.81073290540371</v>
      </c>
      <c r="DB29" s="473">
        <v>114.69172295172368</v>
      </c>
      <c r="DC29" s="473">
        <v>106.14160545404818</v>
      </c>
      <c r="DD29" s="473">
        <v>104.6494384403928</v>
      </c>
      <c r="DE29" s="473">
        <v>93.760216952256485</v>
      </c>
      <c r="DF29" s="473">
        <v>95.958541978533518</v>
      </c>
      <c r="DH29" s="473" t="s">
        <v>281</v>
      </c>
      <c r="DI29" s="473">
        <v>88.492027581275806</v>
      </c>
      <c r="DJ29" s="473">
        <v>85.126137888387575</v>
      </c>
      <c r="DK29" s="473">
        <v>71.769493653966691</v>
      </c>
      <c r="DL29" s="473">
        <v>86.772575911081091</v>
      </c>
      <c r="DM29" s="473">
        <v>87.999020189232084</v>
      </c>
      <c r="DN29" s="473">
        <v>91.146089710653953</v>
      </c>
      <c r="DO29" s="473">
        <v>76.474486982238432</v>
      </c>
      <c r="DP29" s="473">
        <v>86.623934822696</v>
      </c>
      <c r="DQ29" s="473">
        <v>88.156906945999367</v>
      </c>
      <c r="DR29" s="473">
        <v>120.00788937369802</v>
      </c>
      <c r="DS29" s="473">
        <v>92.968539020651875</v>
      </c>
      <c r="DT29" s="473">
        <v>85.883267997150767</v>
      </c>
      <c r="DU29" s="473">
        <v>101.38855737774486</v>
      </c>
      <c r="DV29" s="473">
        <v>97.672629801223792</v>
      </c>
      <c r="DW29" s="473">
        <v>93.318500016534657</v>
      </c>
      <c r="DX29" s="473">
        <v>110.86569607476784</v>
      </c>
      <c r="DY29" s="473">
        <v>82.339408337088315</v>
      </c>
      <c r="DZ29" s="473">
        <v>81.938383771481242</v>
      </c>
      <c r="EA29" s="473">
        <v>102.27272727272725</v>
      </c>
      <c r="EB29" s="473">
        <v>70.875309378609032</v>
      </c>
      <c r="EC29" s="473">
        <v>53.034266494217583</v>
      </c>
      <c r="ED29" s="473">
        <v>100</v>
      </c>
      <c r="EE29" s="473">
        <v>36.496350364963504</v>
      </c>
      <c r="EF29" s="473">
        <v>87.07868413095548</v>
      </c>
      <c r="EG29" s="473">
        <v>102.50156005854753</v>
      </c>
      <c r="EH29" s="473">
        <v>84.708162563252429</v>
      </c>
      <c r="EI29" s="473">
        <v>66.666666666666643</v>
      </c>
      <c r="EJ29" s="473">
        <v>101.94432184450822</v>
      </c>
      <c r="EK29" s="473">
        <v>79.484009323567548</v>
      </c>
      <c r="EL29" s="473">
        <v>99.10541924401258</v>
      </c>
      <c r="EM29" s="473">
        <v>97.117669476183934</v>
      </c>
      <c r="EN29" s="473">
        <v>97.943111648393995</v>
      </c>
      <c r="EO29" s="473">
        <v>158.22038468546492</v>
      </c>
      <c r="EP29" s="473">
        <v>106.33260225742312</v>
      </c>
      <c r="EQ29" s="473">
        <v>93.750261566770192</v>
      </c>
    </row>
    <row r="30" spans="1:147" hidden="1" outlineLevel="1" x14ac:dyDescent="0.2">
      <c r="A30" s="473" t="s">
        <v>282</v>
      </c>
      <c r="B30" s="473">
        <v>80.75119011080389</v>
      </c>
      <c r="C30" s="473">
        <v>87.059536240999407</v>
      </c>
      <c r="D30" s="473">
        <v>79.445058651604398</v>
      </c>
      <c r="E30" s="473">
        <v>87.835519004392722</v>
      </c>
      <c r="F30" s="473">
        <v>89.377179014029991</v>
      </c>
      <c r="G30" s="473">
        <v>93.086077300455443</v>
      </c>
      <c r="H30" s="473">
        <v>92.108821064218262</v>
      </c>
      <c r="I30" s="473">
        <v>95.395797513053026</v>
      </c>
      <c r="J30" s="473">
        <v>87.74754554570336</v>
      </c>
      <c r="K30" s="473">
        <v>93.149975897514608</v>
      </c>
      <c r="L30" s="473">
        <v>99.590449146922026</v>
      </c>
      <c r="M30" s="473">
        <v>90.623749401388821</v>
      </c>
      <c r="N30" s="473">
        <v>103.51381300224406</v>
      </c>
      <c r="O30" s="473">
        <v>97.232685157248369</v>
      </c>
      <c r="P30" s="473">
        <v>96.451680140846591</v>
      </c>
      <c r="Q30" s="473">
        <v>98.922899357004837</v>
      </c>
      <c r="R30" s="473">
        <v>103.69319155151254</v>
      </c>
      <c r="S30" s="473">
        <v>103.93830502714222</v>
      </c>
      <c r="T30" s="473">
        <v>103.3333333333333</v>
      </c>
      <c r="U30" s="473">
        <v>47.060901680381939</v>
      </c>
      <c r="V30" s="473">
        <v>51.079136691071966</v>
      </c>
      <c r="W30" s="473">
        <v>44.444444444444443</v>
      </c>
      <c r="X30" s="473">
        <v>0</v>
      </c>
      <c r="Y30" s="473">
        <v>67.909345684733907</v>
      </c>
      <c r="Z30" s="473">
        <v>90.758938807643318</v>
      </c>
      <c r="AA30" s="473">
        <v>92.837049321171278</v>
      </c>
      <c r="AB30" s="473">
        <v>100</v>
      </c>
      <c r="AC30" s="473">
        <v>100.36162202858617</v>
      </c>
      <c r="AD30" s="473">
        <v>57.048138768141463</v>
      </c>
      <c r="AE30" s="473">
        <v>93.705126651192828</v>
      </c>
      <c r="AF30" s="473">
        <v>91.106595756675787</v>
      </c>
      <c r="AG30" s="473">
        <v>95.613079928050226</v>
      </c>
      <c r="AH30" s="473">
        <v>90.458567489060741</v>
      </c>
      <c r="AI30" s="473">
        <v>100.62098027430758</v>
      </c>
      <c r="AJ30" s="473">
        <v>91.420070723194513</v>
      </c>
      <c r="AL30" s="473" t="s">
        <v>282</v>
      </c>
      <c r="AM30" s="473">
        <v>78.277100486159938</v>
      </c>
      <c r="AN30" s="473">
        <v>78.789763534425916</v>
      </c>
      <c r="AO30" s="473">
        <v>70.846165693304158</v>
      </c>
      <c r="AP30" s="473">
        <v>69.360361989132215</v>
      </c>
      <c r="AQ30" s="473">
        <v>87.425591984598412</v>
      </c>
      <c r="AR30" s="473">
        <v>87.50268334720829</v>
      </c>
      <c r="AS30" s="473">
        <v>83.364105870160145</v>
      </c>
      <c r="AT30" s="473">
        <v>93.452711559396633</v>
      </c>
      <c r="AU30" s="473">
        <v>95.557649066205641</v>
      </c>
      <c r="AV30" s="473">
        <v>110.14974235515989</v>
      </c>
      <c r="AW30" s="473">
        <v>58.289489152330425</v>
      </c>
      <c r="AX30" s="473">
        <v>53.296401097111776</v>
      </c>
      <c r="AY30" s="473">
        <v>64.912280701754398</v>
      </c>
      <c r="AZ30" s="473">
        <v>89.680939878435581</v>
      </c>
      <c r="BA30" s="473">
        <v>88.895906459632442</v>
      </c>
      <c r="BB30" s="473">
        <v>92.574770360554211</v>
      </c>
      <c r="BC30" s="473">
        <v>92.349195486238528</v>
      </c>
      <c r="BD30" s="473">
        <v>92.349195486238528</v>
      </c>
      <c r="BE30" s="473">
        <v>0</v>
      </c>
      <c r="BF30" s="473">
        <v>36.35399159061312</v>
      </c>
      <c r="BG30" s="473">
        <v>40.072202166065004</v>
      </c>
      <c r="BH30" s="473">
        <v>34.999999999999993</v>
      </c>
      <c r="BI30" s="473">
        <v>0</v>
      </c>
      <c r="BJ30" s="473">
        <v>77.688962992928921</v>
      </c>
      <c r="BK30" s="473">
        <v>94.011351831295656</v>
      </c>
      <c r="BL30" s="473">
        <v>105.02327499886673</v>
      </c>
      <c r="BM30" s="473">
        <v>109.09090909090908</v>
      </c>
      <c r="BN30" s="473">
        <v>113.01792898159263</v>
      </c>
      <c r="BO30" s="473">
        <v>68.120180407345089</v>
      </c>
      <c r="BP30" s="473">
        <v>98.038148124261454</v>
      </c>
      <c r="BQ30" s="473">
        <v>97.225251186919934</v>
      </c>
      <c r="BR30" s="473">
        <v>96.089111013455238</v>
      </c>
      <c r="BS30" s="473">
        <v>82.433634147464787</v>
      </c>
      <c r="BT30" s="473">
        <v>99.95054126890426</v>
      </c>
      <c r="BU30" s="473">
        <v>107.97498340327118</v>
      </c>
      <c r="BW30" s="473" t="s">
        <v>282</v>
      </c>
      <c r="BX30" s="473">
        <v>83.195455410409522</v>
      </c>
      <c r="BY30" s="473">
        <v>80.766733844071382</v>
      </c>
      <c r="BZ30" s="473">
        <v>76.828391798873341</v>
      </c>
      <c r="CA30" s="473">
        <v>80.885693767927236</v>
      </c>
      <c r="CB30" s="473">
        <v>81.614592968320153</v>
      </c>
      <c r="CC30" s="473">
        <v>84.130317204759052</v>
      </c>
      <c r="CD30" s="473">
        <v>76.56649368088074</v>
      </c>
      <c r="CE30" s="473">
        <v>91.841681868956954</v>
      </c>
      <c r="CF30" s="473">
        <v>85.359479172495824</v>
      </c>
      <c r="CG30" s="473">
        <v>92.365557894013605</v>
      </c>
      <c r="CH30" s="473">
        <v>84.23136955663</v>
      </c>
      <c r="CI30" s="473">
        <v>82.231373795389629</v>
      </c>
      <c r="CJ30" s="473">
        <v>86.919240769945546</v>
      </c>
      <c r="CK30" s="473">
        <v>94.476103894125217</v>
      </c>
      <c r="CL30" s="473">
        <v>92.985147714159325</v>
      </c>
      <c r="CM30" s="473">
        <v>97.781054827513969</v>
      </c>
      <c r="CN30" s="473">
        <v>91.690030483828167</v>
      </c>
      <c r="CO30" s="473">
        <v>87.138318040047579</v>
      </c>
      <c r="CP30" s="473">
        <v>100</v>
      </c>
      <c r="CQ30" s="473">
        <v>53.725504468417881</v>
      </c>
      <c r="CR30" s="473">
        <v>58.550291969712809</v>
      </c>
      <c r="CS30" s="473">
        <v>45</v>
      </c>
      <c r="CT30" s="473">
        <v>100</v>
      </c>
      <c r="CU30" s="473">
        <v>87.231499238364961</v>
      </c>
      <c r="CV30" s="473">
        <v>85.860640245438091</v>
      </c>
      <c r="CW30" s="473">
        <v>95.764167215766406</v>
      </c>
      <c r="CX30" s="473">
        <v>100</v>
      </c>
      <c r="CY30" s="473">
        <v>102.4186133710601</v>
      </c>
      <c r="CZ30" s="473">
        <v>78.845772241773446</v>
      </c>
      <c r="DA30" s="473">
        <v>107.85812875445863</v>
      </c>
      <c r="DB30" s="473">
        <v>114.69172295172368</v>
      </c>
      <c r="DC30" s="473">
        <v>106.14160545404818</v>
      </c>
      <c r="DD30" s="473">
        <v>104.59341498411169</v>
      </c>
      <c r="DE30" s="473">
        <v>93.692020965692691</v>
      </c>
      <c r="DF30" s="473">
        <v>96.870618259537679</v>
      </c>
      <c r="DH30" s="473" t="s">
        <v>282</v>
      </c>
      <c r="DI30" s="473">
        <v>88.70870639312615</v>
      </c>
      <c r="DJ30" s="473">
        <v>85.50307999980906</v>
      </c>
      <c r="DK30" s="473">
        <v>73.098316088978805</v>
      </c>
      <c r="DL30" s="473">
        <v>86.847389066086194</v>
      </c>
      <c r="DM30" s="473">
        <v>86.930883878688689</v>
      </c>
      <c r="DN30" s="473">
        <v>93.742078307192102</v>
      </c>
      <c r="DO30" s="473">
        <v>75.873930287444566</v>
      </c>
      <c r="DP30" s="473">
        <v>86.623934822696</v>
      </c>
      <c r="DQ30" s="473">
        <v>88.589120663257447</v>
      </c>
      <c r="DR30" s="473">
        <v>120.00788937369802</v>
      </c>
      <c r="DS30" s="473">
        <v>93.669990726142203</v>
      </c>
      <c r="DT30" s="473">
        <v>85.883267997150767</v>
      </c>
      <c r="DU30" s="473">
        <v>102.9236026348795</v>
      </c>
      <c r="DV30" s="473">
        <v>97.659060390859821</v>
      </c>
      <c r="DW30" s="473">
        <v>93.300452270914761</v>
      </c>
      <c r="DX30" s="473">
        <v>110.86569607476784</v>
      </c>
      <c r="DY30" s="473">
        <v>82.04271818897486</v>
      </c>
      <c r="DZ30" s="473">
        <v>81.635724720840756</v>
      </c>
      <c r="EA30" s="473">
        <v>102.27272727272725</v>
      </c>
      <c r="EB30" s="473">
        <v>70.875309378609032</v>
      </c>
      <c r="EC30" s="473">
        <v>53.034266494217583</v>
      </c>
      <c r="ED30" s="473">
        <v>100</v>
      </c>
      <c r="EE30" s="473">
        <v>36.496350364963504</v>
      </c>
      <c r="EF30" s="473">
        <v>87.288416666211276</v>
      </c>
      <c r="EG30" s="473">
        <v>103.46070304980731</v>
      </c>
      <c r="EH30" s="473">
        <v>84.708162563252429</v>
      </c>
      <c r="EI30" s="473">
        <v>66.666666666666643</v>
      </c>
      <c r="EJ30" s="473">
        <v>101.94432184450822</v>
      </c>
      <c r="EK30" s="473">
        <v>79.484009323567548</v>
      </c>
      <c r="EL30" s="473">
        <v>98.944522755503996</v>
      </c>
      <c r="EM30" s="473">
        <v>96.947512574204524</v>
      </c>
      <c r="EN30" s="473">
        <v>97.943111648393995</v>
      </c>
      <c r="EO30" s="473">
        <v>158.22038468546492</v>
      </c>
      <c r="EP30" s="473">
        <v>106.33260225742312</v>
      </c>
      <c r="EQ30" s="473">
        <v>93.271569805216799</v>
      </c>
    </row>
    <row r="31" spans="1:147" ht="12.75" hidden="1" customHeight="1" outlineLevel="1" x14ac:dyDescent="0.2">
      <c r="A31" s="473" t="s">
        <v>283</v>
      </c>
      <c r="B31" s="473">
        <v>80.286147057492556</v>
      </c>
      <c r="C31" s="473">
        <v>86.257515200344088</v>
      </c>
      <c r="D31" s="473">
        <v>79.483438796096635</v>
      </c>
      <c r="E31" s="473">
        <v>85.743331514595042</v>
      </c>
      <c r="F31" s="473">
        <v>84.182638761425892</v>
      </c>
      <c r="G31" s="473">
        <v>93.366378072031139</v>
      </c>
      <c r="H31" s="473">
        <v>95.312023075712446</v>
      </c>
      <c r="I31" s="473">
        <v>95.247405764170807</v>
      </c>
      <c r="J31" s="473">
        <v>90.317725465942701</v>
      </c>
      <c r="K31" s="473">
        <v>93.149975897514608</v>
      </c>
      <c r="L31" s="473">
        <v>96.427639874973138</v>
      </c>
      <c r="M31" s="473">
        <v>89.124523194269699</v>
      </c>
      <c r="N31" s="473">
        <v>99.623105857933581</v>
      </c>
      <c r="O31" s="473">
        <v>96.884610919414612</v>
      </c>
      <c r="P31" s="473">
        <v>96.039552588256882</v>
      </c>
      <c r="Q31" s="473">
        <v>98.713446280198625</v>
      </c>
      <c r="R31" s="473">
        <v>96.027477051084006</v>
      </c>
      <c r="S31" s="473">
        <v>91.051173231057035</v>
      </c>
      <c r="T31" s="473">
        <v>103.3333333333333</v>
      </c>
      <c r="U31" s="473">
        <v>48.053894486666081</v>
      </c>
      <c r="V31" s="473">
        <v>53.597122302582754</v>
      </c>
      <c r="W31" s="473">
        <v>44.444444444444443</v>
      </c>
      <c r="X31" s="473">
        <v>0</v>
      </c>
      <c r="Y31" s="473">
        <v>68.415759246164953</v>
      </c>
      <c r="Z31" s="473">
        <v>94.330381332080449</v>
      </c>
      <c r="AA31" s="473">
        <v>91.623627577645664</v>
      </c>
      <c r="AB31" s="473">
        <v>100</v>
      </c>
      <c r="AC31" s="473">
        <v>100.36162202858617</v>
      </c>
      <c r="AD31" s="473">
        <v>57.376975510945677</v>
      </c>
      <c r="AE31" s="473">
        <v>93.894321755037183</v>
      </c>
      <c r="AF31" s="473">
        <v>91.255599238663379</v>
      </c>
      <c r="AG31" s="473">
        <v>95.543895334750431</v>
      </c>
      <c r="AH31" s="473">
        <v>90.458567489060741</v>
      </c>
      <c r="AI31" s="473">
        <v>100.88926763875997</v>
      </c>
      <c r="AJ31" s="473">
        <v>91.884288473357557</v>
      </c>
      <c r="AL31" s="473" t="s">
        <v>283</v>
      </c>
      <c r="AM31" s="473">
        <v>78.185944363961227</v>
      </c>
      <c r="AN31" s="473">
        <v>78.5244061482082</v>
      </c>
      <c r="AO31" s="473">
        <v>69.992259609437042</v>
      </c>
      <c r="AP31" s="473">
        <v>69.169118594097952</v>
      </c>
      <c r="AQ31" s="473">
        <v>87.261207498631521</v>
      </c>
      <c r="AR31" s="473">
        <v>88.117564343589777</v>
      </c>
      <c r="AS31" s="473">
        <v>83.072355316378278</v>
      </c>
      <c r="AT31" s="473">
        <v>93.452711559396633</v>
      </c>
      <c r="AU31" s="473">
        <v>95.628639222020581</v>
      </c>
      <c r="AV31" s="473">
        <v>110.14974235515989</v>
      </c>
      <c r="AW31" s="473">
        <v>58.289489152330425</v>
      </c>
      <c r="AX31" s="473">
        <v>53.296401097111776</v>
      </c>
      <c r="AY31" s="473">
        <v>64.912280701754398</v>
      </c>
      <c r="AZ31" s="473">
        <v>89.96814067015751</v>
      </c>
      <c r="BA31" s="473">
        <v>89.261018594400056</v>
      </c>
      <c r="BB31" s="473">
        <v>92.574770360554211</v>
      </c>
      <c r="BC31" s="473">
        <v>92.349195486238528</v>
      </c>
      <c r="BD31" s="473">
        <v>92.349195486238528</v>
      </c>
      <c r="BE31" s="473">
        <v>0</v>
      </c>
      <c r="BF31" s="473">
        <v>36.35399159061312</v>
      </c>
      <c r="BG31" s="473">
        <v>40.072202166065004</v>
      </c>
      <c r="BH31" s="473">
        <v>34.999999999999993</v>
      </c>
      <c r="BI31" s="473">
        <v>0</v>
      </c>
      <c r="BJ31" s="473">
        <v>77.688962992928921</v>
      </c>
      <c r="BK31" s="473">
        <v>94.011351831295656</v>
      </c>
      <c r="BL31" s="473">
        <v>105.02327499886673</v>
      </c>
      <c r="BM31" s="473">
        <v>109.09090909090908</v>
      </c>
      <c r="BN31" s="473">
        <v>113.01792898159263</v>
      </c>
      <c r="BO31" s="473">
        <v>68.120180407345089</v>
      </c>
      <c r="BP31" s="473">
        <v>98.018902041116846</v>
      </c>
      <c r="BQ31" s="473">
        <v>97.225251186919934</v>
      </c>
      <c r="BR31" s="473">
        <v>96.089111013455238</v>
      </c>
      <c r="BS31" s="473">
        <v>82.503053528569978</v>
      </c>
      <c r="BT31" s="473">
        <v>99.871298686430649</v>
      </c>
      <c r="BU31" s="473">
        <v>107.91171338776263</v>
      </c>
      <c r="BW31" s="473" t="s">
        <v>283</v>
      </c>
      <c r="BX31" s="473">
        <v>83.326574664302328</v>
      </c>
      <c r="BY31" s="473">
        <v>80.731793266249696</v>
      </c>
      <c r="BZ31" s="473">
        <v>77.137774376566398</v>
      </c>
      <c r="CA31" s="473">
        <v>80.609228001149987</v>
      </c>
      <c r="CB31" s="473">
        <v>81.852212817225137</v>
      </c>
      <c r="CC31" s="473">
        <v>82.440321988669695</v>
      </c>
      <c r="CD31" s="473">
        <v>76.872450817691075</v>
      </c>
      <c r="CE31" s="473">
        <v>91.841681868956954</v>
      </c>
      <c r="CF31" s="473">
        <v>84.749363508191877</v>
      </c>
      <c r="CG31" s="473">
        <v>93.378909187192534</v>
      </c>
      <c r="CH31" s="473">
        <v>84.23136955663</v>
      </c>
      <c r="CI31" s="473">
        <v>82.231373795389629</v>
      </c>
      <c r="CJ31" s="473">
        <v>86.919240769945546</v>
      </c>
      <c r="CK31" s="473">
        <v>96.121108529854752</v>
      </c>
      <c r="CL31" s="473">
        <v>94.92364740276993</v>
      </c>
      <c r="CM31" s="473">
        <v>98.77547914304489</v>
      </c>
      <c r="CN31" s="473">
        <v>92.307344838786534</v>
      </c>
      <c r="CO31" s="473">
        <v>88.09376088341017</v>
      </c>
      <c r="CP31" s="473">
        <v>100</v>
      </c>
      <c r="CQ31" s="473">
        <v>54.044333596592658</v>
      </c>
      <c r="CR31" s="473">
        <v>58.550291969712809</v>
      </c>
      <c r="CS31" s="473">
        <v>45.454545454545453</v>
      </c>
      <c r="CT31" s="473">
        <v>100</v>
      </c>
      <c r="CU31" s="473">
        <v>87.311005793173678</v>
      </c>
      <c r="CV31" s="473">
        <v>85.666549432341554</v>
      </c>
      <c r="CW31" s="473">
        <v>95.764167215766406</v>
      </c>
      <c r="CX31" s="473">
        <v>100</v>
      </c>
      <c r="CY31" s="473">
        <v>102.41818998519138</v>
      </c>
      <c r="CZ31" s="473">
        <v>79.040170072066132</v>
      </c>
      <c r="DA31" s="473">
        <v>108.14299551977112</v>
      </c>
      <c r="DB31" s="473">
        <v>114.93328239515806</v>
      </c>
      <c r="DC31" s="473">
        <v>106.14160545404818</v>
      </c>
      <c r="DD31" s="473">
        <v>104.59341498411169</v>
      </c>
      <c r="DE31" s="473">
        <v>94.271467851856286</v>
      </c>
      <c r="DF31" s="473">
        <v>96.683910587041979</v>
      </c>
      <c r="DH31" s="473" t="s">
        <v>283</v>
      </c>
      <c r="DI31" s="473">
        <v>88.13534644744179</v>
      </c>
      <c r="DJ31" s="473">
        <v>85.085461411157382</v>
      </c>
      <c r="DK31" s="473">
        <v>70.666966625450129</v>
      </c>
      <c r="DL31" s="473">
        <v>86.542217283951601</v>
      </c>
      <c r="DM31" s="473">
        <v>89.761205963294842</v>
      </c>
      <c r="DN31" s="473">
        <v>91.828290323226597</v>
      </c>
      <c r="DO31" s="473">
        <v>75.984071259140123</v>
      </c>
      <c r="DP31" s="473">
        <v>86.623934822696</v>
      </c>
      <c r="DQ31" s="473">
        <v>88.456983744941226</v>
      </c>
      <c r="DR31" s="473">
        <v>114.49907288505445</v>
      </c>
      <c r="DS31" s="473">
        <v>90.242239193439545</v>
      </c>
      <c r="DT31" s="473">
        <v>85.883267997150767</v>
      </c>
      <c r="DU31" s="473">
        <v>95.422368135445055</v>
      </c>
      <c r="DV31" s="473">
        <v>97.283838458500298</v>
      </c>
      <c r="DW31" s="473">
        <v>92.801395215038042</v>
      </c>
      <c r="DX31" s="473">
        <v>110.86569607476784</v>
      </c>
      <c r="DY31" s="473">
        <v>82.466410369405864</v>
      </c>
      <c r="DZ31" s="473">
        <v>82.067940869265101</v>
      </c>
      <c r="EA31" s="473">
        <v>102.27272727272725</v>
      </c>
      <c r="EB31" s="473">
        <v>70.875309378609032</v>
      </c>
      <c r="EC31" s="473">
        <v>53.034266494217583</v>
      </c>
      <c r="ED31" s="473">
        <v>100</v>
      </c>
      <c r="EE31" s="473">
        <v>36.496350364963504</v>
      </c>
      <c r="EF31" s="473">
        <v>87.445367193807854</v>
      </c>
      <c r="EG31" s="473">
        <v>103.46070304980731</v>
      </c>
      <c r="EH31" s="473">
        <v>84.708162563252429</v>
      </c>
      <c r="EI31" s="473">
        <v>66.666666666666643</v>
      </c>
      <c r="EJ31" s="473">
        <v>101.94432184450822</v>
      </c>
      <c r="EK31" s="473">
        <v>79.801877583164881</v>
      </c>
      <c r="EL31" s="473">
        <v>98.700714511899022</v>
      </c>
      <c r="EM31" s="473">
        <v>96.899889020810392</v>
      </c>
      <c r="EN31" s="473">
        <v>97.943111648393995</v>
      </c>
      <c r="EO31" s="473">
        <v>158.22038468546492</v>
      </c>
      <c r="EP31" s="473">
        <v>105.24261806359486</v>
      </c>
      <c r="EQ31" s="473">
        <v>93.261543586716357</v>
      </c>
    </row>
    <row r="32" spans="1:147" ht="12.75" hidden="1" customHeight="1" outlineLevel="1" x14ac:dyDescent="0.2">
      <c r="A32" s="473" t="s">
        <v>284</v>
      </c>
      <c r="B32" s="473">
        <v>80.776137394882369</v>
      </c>
      <c r="C32" s="473">
        <v>86.985921956568774</v>
      </c>
      <c r="D32" s="473">
        <v>82.905554503208421</v>
      </c>
      <c r="E32" s="473">
        <v>85.383494302926152</v>
      </c>
      <c r="F32" s="473">
        <v>84.768122856551514</v>
      </c>
      <c r="G32" s="473">
        <v>94.751084806348388</v>
      </c>
      <c r="H32" s="473">
        <v>94.096961808707036</v>
      </c>
      <c r="I32" s="473">
        <v>90.925258869142965</v>
      </c>
      <c r="J32" s="473">
        <v>90.654370742385851</v>
      </c>
      <c r="K32" s="473">
        <v>93.149975897514608</v>
      </c>
      <c r="L32" s="473">
        <v>92.722641170468094</v>
      </c>
      <c r="M32" s="473">
        <v>86.831961225730453</v>
      </c>
      <c r="N32" s="473">
        <v>95.30009791981081</v>
      </c>
      <c r="O32" s="473">
        <v>96.808929802923004</v>
      </c>
      <c r="P32" s="473">
        <v>95.97930632066786</v>
      </c>
      <c r="Q32" s="473">
        <v>98.604361792104584</v>
      </c>
      <c r="R32" s="473">
        <v>95.751843631436941</v>
      </c>
      <c r="S32" s="473">
        <v>90.587795132877346</v>
      </c>
      <c r="T32" s="473">
        <v>103.3333333333333</v>
      </c>
      <c r="U32" s="473">
        <v>48.905031177766787</v>
      </c>
      <c r="V32" s="473">
        <v>55.755395683877737</v>
      </c>
      <c r="W32" s="473">
        <v>44.444444444444443</v>
      </c>
      <c r="X32" s="473">
        <v>0</v>
      </c>
      <c r="Y32" s="473">
        <v>69.512562478925801</v>
      </c>
      <c r="Z32" s="473">
        <v>94.579324205416782</v>
      </c>
      <c r="AA32" s="473">
        <v>91.623627577645664</v>
      </c>
      <c r="AB32" s="473">
        <v>100</v>
      </c>
      <c r="AC32" s="473">
        <v>100.45653453754518</v>
      </c>
      <c r="AD32" s="473">
        <v>58.848306008984032</v>
      </c>
      <c r="AE32" s="473">
        <v>94.3442261477513</v>
      </c>
      <c r="AF32" s="473">
        <v>91.167572257392649</v>
      </c>
      <c r="AG32" s="473">
        <v>95.759351896431042</v>
      </c>
      <c r="AH32" s="473">
        <v>90.350233926160584</v>
      </c>
      <c r="AI32" s="473">
        <v>102.48164884907894</v>
      </c>
      <c r="AJ32" s="473">
        <v>93.442854004032512</v>
      </c>
      <c r="AL32" s="473" t="s">
        <v>284</v>
      </c>
      <c r="AM32" s="473">
        <v>78.117884646142514</v>
      </c>
      <c r="AN32" s="473">
        <v>78.609402351342098</v>
      </c>
      <c r="AO32" s="473">
        <v>70.341584825564496</v>
      </c>
      <c r="AP32" s="473">
        <v>69.377946273685779</v>
      </c>
      <c r="AQ32" s="473">
        <v>86.375836265025185</v>
      </c>
      <c r="AR32" s="473">
        <v>88.328865441223499</v>
      </c>
      <c r="AS32" s="473">
        <v>83.072355316378278</v>
      </c>
      <c r="AT32" s="473">
        <v>93.452711559396633</v>
      </c>
      <c r="AU32" s="473">
        <v>95.624273167642514</v>
      </c>
      <c r="AV32" s="473">
        <v>110.14974235515989</v>
      </c>
      <c r="AW32" s="473">
        <v>58.289489152330425</v>
      </c>
      <c r="AX32" s="473">
        <v>53.296401097111776</v>
      </c>
      <c r="AY32" s="473">
        <v>64.912280701754398</v>
      </c>
      <c r="AZ32" s="473">
        <v>89.926957581953346</v>
      </c>
      <c r="BA32" s="473">
        <v>89.268982808420432</v>
      </c>
      <c r="BB32" s="473">
        <v>92.352417964286659</v>
      </c>
      <c r="BC32" s="473">
        <v>92.498190143505738</v>
      </c>
      <c r="BD32" s="473">
        <v>92.498190143505738</v>
      </c>
      <c r="BE32" s="473">
        <v>0</v>
      </c>
      <c r="BF32" s="473">
        <v>36.35399159061312</v>
      </c>
      <c r="BG32" s="473">
        <v>40.072202166065004</v>
      </c>
      <c r="BH32" s="473">
        <v>34.999999999999993</v>
      </c>
      <c r="BI32" s="473">
        <v>0</v>
      </c>
      <c r="BJ32" s="473">
        <v>77.655289881582533</v>
      </c>
      <c r="BK32" s="473">
        <v>94.011351831295656</v>
      </c>
      <c r="BL32" s="473">
        <v>105.02327499886673</v>
      </c>
      <c r="BM32" s="473">
        <v>109.09090909090908</v>
      </c>
      <c r="BN32" s="473">
        <v>112.80902592497807</v>
      </c>
      <c r="BO32" s="473">
        <v>68.120180407345089</v>
      </c>
      <c r="BP32" s="473">
        <v>97.523824980692567</v>
      </c>
      <c r="BQ32" s="473">
        <v>97.208427871676463</v>
      </c>
      <c r="BR32" s="473">
        <v>96.091063991272421</v>
      </c>
      <c r="BS32" s="473">
        <v>82.611187564522297</v>
      </c>
      <c r="BT32" s="473">
        <v>97.707109335752918</v>
      </c>
      <c r="BU32" s="473">
        <v>107.51694296821837</v>
      </c>
      <c r="BW32" s="473" t="s">
        <v>284</v>
      </c>
      <c r="BX32" s="473">
        <v>84.290438696937841</v>
      </c>
      <c r="BY32" s="473">
        <v>82.708887945866934</v>
      </c>
      <c r="BZ32" s="473">
        <v>80.183853558425611</v>
      </c>
      <c r="CA32" s="473">
        <v>81.905524568110067</v>
      </c>
      <c r="CB32" s="473">
        <v>84.694046573979847</v>
      </c>
      <c r="CC32" s="473">
        <v>85.779635760526588</v>
      </c>
      <c r="CD32" s="473">
        <v>77.968083436879411</v>
      </c>
      <c r="CE32" s="473">
        <v>90.174692704338227</v>
      </c>
      <c r="CF32" s="473">
        <v>85.127376334693508</v>
      </c>
      <c r="CG32" s="473">
        <v>93.378909187192534</v>
      </c>
      <c r="CH32" s="473">
        <v>84.23136955663</v>
      </c>
      <c r="CI32" s="473">
        <v>82.231373795389629</v>
      </c>
      <c r="CJ32" s="473">
        <v>86.919240769945546</v>
      </c>
      <c r="CK32" s="473">
        <v>96.372754207443776</v>
      </c>
      <c r="CL32" s="473">
        <v>95.342241758850292</v>
      </c>
      <c r="CM32" s="473">
        <v>98.657055466334924</v>
      </c>
      <c r="CN32" s="473">
        <v>92.40950108395802</v>
      </c>
      <c r="CO32" s="473">
        <v>88.251872310060008</v>
      </c>
      <c r="CP32" s="473">
        <v>100</v>
      </c>
      <c r="CQ32" s="473">
        <v>54.211984243949878</v>
      </c>
      <c r="CR32" s="473">
        <v>59.453217640645768</v>
      </c>
      <c r="CS32" s="473">
        <v>45.454545454545453</v>
      </c>
      <c r="CT32" s="473">
        <v>100</v>
      </c>
      <c r="CU32" s="473">
        <v>87.37813906452584</v>
      </c>
      <c r="CV32" s="473">
        <v>85.442863211574291</v>
      </c>
      <c r="CW32" s="473">
        <v>95.703585416692889</v>
      </c>
      <c r="CX32" s="473">
        <v>100</v>
      </c>
      <c r="CY32" s="473">
        <v>102.41818998519138</v>
      </c>
      <c r="CZ32" s="473">
        <v>79.24642923942416</v>
      </c>
      <c r="DA32" s="473">
        <v>108.5127528087385</v>
      </c>
      <c r="DB32" s="473">
        <v>115.59679078079321</v>
      </c>
      <c r="DC32" s="473">
        <v>106.14160545404818</v>
      </c>
      <c r="DD32" s="473">
        <v>104.59341498411169</v>
      </c>
      <c r="DE32" s="473">
        <v>94.025822260857467</v>
      </c>
      <c r="DF32" s="473">
        <v>96.753363538947283</v>
      </c>
      <c r="DH32" s="473" t="s">
        <v>284</v>
      </c>
      <c r="DI32" s="473">
        <v>87.669770053798942</v>
      </c>
      <c r="DJ32" s="473">
        <v>84.028149208004706</v>
      </c>
      <c r="DK32" s="473">
        <v>72.267965847298242</v>
      </c>
      <c r="DL32" s="473">
        <v>81.076535346596543</v>
      </c>
      <c r="DM32" s="473">
        <v>88.315816417533583</v>
      </c>
      <c r="DN32" s="473">
        <v>90.78930960427661</v>
      </c>
      <c r="DO32" s="473">
        <v>77.784152281364968</v>
      </c>
      <c r="DP32" s="473">
        <v>86.809047156662714</v>
      </c>
      <c r="DQ32" s="473">
        <v>88.571908666771833</v>
      </c>
      <c r="DR32" s="473">
        <v>114.49907288505445</v>
      </c>
      <c r="DS32" s="473">
        <v>91.482223373147235</v>
      </c>
      <c r="DT32" s="473">
        <v>88.468152915452606</v>
      </c>
      <c r="DU32" s="473">
        <v>95.064094623969211</v>
      </c>
      <c r="DV32" s="473">
        <v>96.749206856803355</v>
      </c>
      <c r="DW32" s="473">
        <v>91.394654041378075</v>
      </c>
      <c r="DX32" s="473">
        <v>112.97356709693821</v>
      </c>
      <c r="DY32" s="473">
        <v>82.249776363373101</v>
      </c>
      <c r="DZ32" s="473">
        <v>81.846948554490808</v>
      </c>
      <c r="EA32" s="473">
        <v>102.27272727272725</v>
      </c>
      <c r="EB32" s="473">
        <v>64.944328819555835</v>
      </c>
      <c r="EC32" s="473">
        <v>54.133834266049384</v>
      </c>
      <c r="ED32" s="473">
        <v>86.666666666666671</v>
      </c>
      <c r="EE32" s="473">
        <v>36.496350364963504</v>
      </c>
      <c r="EF32" s="473">
        <v>88.011459861171573</v>
      </c>
      <c r="EG32" s="473">
        <v>103.28890667886667</v>
      </c>
      <c r="EH32" s="473">
        <v>84.549394581838754</v>
      </c>
      <c r="EI32" s="473">
        <v>66.666666666666643</v>
      </c>
      <c r="EJ32" s="473">
        <v>101.25130261811648</v>
      </c>
      <c r="EK32" s="473">
        <v>81.232396815476307</v>
      </c>
      <c r="EL32" s="473">
        <v>98.803451284979616</v>
      </c>
      <c r="EM32" s="473">
        <v>96.99890622931143</v>
      </c>
      <c r="EN32" s="473">
        <v>100.15905984799626</v>
      </c>
      <c r="EO32" s="473">
        <v>158.22038468546492</v>
      </c>
      <c r="EP32" s="473">
        <v>105.28883628563854</v>
      </c>
      <c r="EQ32" s="473">
        <v>93.165457636179539</v>
      </c>
    </row>
    <row r="33" spans="1:147" ht="12.75" hidden="1" customHeight="1" outlineLevel="1" x14ac:dyDescent="0.2">
      <c r="A33" s="473" t="s">
        <v>285</v>
      </c>
      <c r="B33" s="473">
        <v>80.938766759136186</v>
      </c>
      <c r="C33" s="473">
        <v>86.712859520915615</v>
      </c>
      <c r="D33" s="473">
        <v>82.350623451123568</v>
      </c>
      <c r="E33" s="473">
        <v>85.275647086693994</v>
      </c>
      <c r="F33" s="473">
        <v>84.173029069722062</v>
      </c>
      <c r="G33" s="473">
        <v>91.95124435111201</v>
      </c>
      <c r="H33" s="473">
        <v>95.355983477139162</v>
      </c>
      <c r="I33" s="473">
        <v>91.358651791113388</v>
      </c>
      <c r="J33" s="473">
        <v>90.747233052740356</v>
      </c>
      <c r="K33" s="473">
        <v>93.149975897514608</v>
      </c>
      <c r="L33" s="473">
        <v>94.226245628095896</v>
      </c>
      <c r="M33" s="473">
        <v>86.831961225730453</v>
      </c>
      <c r="N33" s="473">
        <v>97.461601888872195</v>
      </c>
      <c r="O33" s="473">
        <v>97.017722710798608</v>
      </c>
      <c r="P33" s="473">
        <v>96.242018294901058</v>
      </c>
      <c r="Q33" s="473">
        <v>98.696465601086658</v>
      </c>
      <c r="R33" s="473">
        <v>94.18773282892974</v>
      </c>
      <c r="S33" s="473">
        <v>90.228770838849471</v>
      </c>
      <c r="T33" s="473">
        <v>99.999999999999986</v>
      </c>
      <c r="U33" s="473">
        <v>50.587364510516828</v>
      </c>
      <c r="V33" s="473">
        <v>55.755395683877737</v>
      </c>
      <c r="W33" s="473">
        <v>47.222222222222229</v>
      </c>
      <c r="X33" s="473">
        <v>0</v>
      </c>
      <c r="Y33" s="473">
        <v>69.420233339868574</v>
      </c>
      <c r="Z33" s="473">
        <v>94.316995162684819</v>
      </c>
      <c r="AA33" s="473">
        <v>91.737181898934935</v>
      </c>
      <c r="AB33" s="473">
        <v>100</v>
      </c>
      <c r="AC33" s="473">
        <v>100.45653453754518</v>
      </c>
      <c r="AD33" s="473">
        <v>58.746755007572993</v>
      </c>
      <c r="AE33" s="473">
        <v>94.78064307064767</v>
      </c>
      <c r="AF33" s="473">
        <v>91.474025806765226</v>
      </c>
      <c r="AG33" s="473">
        <v>96.701985477370641</v>
      </c>
      <c r="AH33" s="473">
        <v>90.556819461918295</v>
      </c>
      <c r="AI33" s="473">
        <v>103.23511596658041</v>
      </c>
      <c r="AJ33" s="473">
        <v>93.732254190536395</v>
      </c>
      <c r="AL33" s="473" t="s">
        <v>285</v>
      </c>
      <c r="AM33" s="473">
        <v>78.372677820839272</v>
      </c>
      <c r="AN33" s="473">
        <v>79.245814375867553</v>
      </c>
      <c r="AO33" s="473">
        <v>71.333193084557067</v>
      </c>
      <c r="AP33" s="473">
        <v>70.12753221527764</v>
      </c>
      <c r="AQ33" s="473">
        <v>86.365356431918769</v>
      </c>
      <c r="AR33" s="473">
        <v>89.004660948646119</v>
      </c>
      <c r="AS33" s="473">
        <v>83.200457076091027</v>
      </c>
      <c r="AT33" s="473">
        <v>93.623040293854132</v>
      </c>
      <c r="AU33" s="473">
        <v>95.872210890060316</v>
      </c>
      <c r="AV33" s="473">
        <v>113.10119740430729</v>
      </c>
      <c r="AW33" s="473">
        <v>59.797735433076241</v>
      </c>
      <c r="AX33" s="473">
        <v>53.296401097111776</v>
      </c>
      <c r="AY33" s="473">
        <v>68.421052631578945</v>
      </c>
      <c r="AZ33" s="473">
        <v>89.956409911987564</v>
      </c>
      <c r="BA33" s="473">
        <v>89.298196805552507</v>
      </c>
      <c r="BB33" s="473">
        <v>92.382748849297741</v>
      </c>
      <c r="BC33" s="473">
        <v>92.498190143505738</v>
      </c>
      <c r="BD33" s="473">
        <v>92.498190143505738</v>
      </c>
      <c r="BE33" s="473">
        <v>0</v>
      </c>
      <c r="BF33" s="473">
        <v>36.35399159061312</v>
      </c>
      <c r="BG33" s="473">
        <v>40.072202166065004</v>
      </c>
      <c r="BH33" s="473">
        <v>34.999999999999993</v>
      </c>
      <c r="BI33" s="473">
        <v>0</v>
      </c>
      <c r="BJ33" s="473">
        <v>77.65642273509124</v>
      </c>
      <c r="BK33" s="473">
        <v>94.072654563277993</v>
      </c>
      <c r="BL33" s="473">
        <v>105.04492321436378</v>
      </c>
      <c r="BM33" s="473">
        <v>109.09090909090908</v>
      </c>
      <c r="BN33" s="473">
        <v>112.80902592497807</v>
      </c>
      <c r="BO33" s="473">
        <v>68.120180407345089</v>
      </c>
      <c r="BP33" s="473">
        <v>97.166619378286299</v>
      </c>
      <c r="BQ33" s="473">
        <v>96.598582694101481</v>
      </c>
      <c r="BR33" s="473">
        <v>95.891041642802321</v>
      </c>
      <c r="BS33" s="473">
        <v>82.611187564522297</v>
      </c>
      <c r="BT33" s="473">
        <v>97.769177670313994</v>
      </c>
      <c r="BU33" s="473">
        <v>107.50852526457381</v>
      </c>
      <c r="BW33" s="473" t="s">
        <v>285</v>
      </c>
      <c r="BX33" s="473">
        <v>84.09051349290894</v>
      </c>
      <c r="BY33" s="473">
        <v>82.44840337192953</v>
      </c>
      <c r="BZ33" s="473">
        <v>80.249470563181731</v>
      </c>
      <c r="CA33" s="473">
        <v>81.090609590683826</v>
      </c>
      <c r="CB33" s="473">
        <v>84.357472868436204</v>
      </c>
      <c r="CC33" s="473">
        <v>84.706687044778789</v>
      </c>
      <c r="CD33" s="473">
        <v>77.437591789072982</v>
      </c>
      <c r="CE33" s="473">
        <v>90.174692704338227</v>
      </c>
      <c r="CF33" s="473">
        <v>86.288838995494871</v>
      </c>
      <c r="CG33" s="473">
        <v>93.395122807883396</v>
      </c>
      <c r="CH33" s="473">
        <v>83.93177498805899</v>
      </c>
      <c r="CI33" s="473">
        <v>81.708856393215456</v>
      </c>
      <c r="CJ33" s="473">
        <v>86.919240769945546</v>
      </c>
      <c r="CK33" s="473">
        <v>98.906131675451064</v>
      </c>
      <c r="CL33" s="473">
        <v>98.25439237257207</v>
      </c>
      <c r="CM33" s="473">
        <v>100.35081961887892</v>
      </c>
      <c r="CN33" s="473">
        <v>92.40950108395802</v>
      </c>
      <c r="CO33" s="473">
        <v>88.251872310060008</v>
      </c>
      <c r="CP33" s="473">
        <v>100</v>
      </c>
      <c r="CQ33" s="473">
        <v>54.211984243949878</v>
      </c>
      <c r="CR33" s="473">
        <v>59.453217640645768</v>
      </c>
      <c r="CS33" s="473">
        <v>45.454545454545453</v>
      </c>
      <c r="CT33" s="473">
        <v>100</v>
      </c>
      <c r="CU33" s="473">
        <v>87.164748486110241</v>
      </c>
      <c r="CV33" s="473">
        <v>84.081674459558428</v>
      </c>
      <c r="CW33" s="473">
        <v>95.703585416692889</v>
      </c>
      <c r="CX33" s="473">
        <v>100</v>
      </c>
      <c r="CY33" s="473">
        <v>102.41818998519138</v>
      </c>
      <c r="CZ33" s="473">
        <v>79.075381984387917</v>
      </c>
      <c r="DA33" s="473">
        <v>107.89082848816552</v>
      </c>
      <c r="DB33" s="473">
        <v>115.07623768455758</v>
      </c>
      <c r="DC33" s="473">
        <v>101.82191666264913</v>
      </c>
      <c r="DD33" s="473">
        <v>104.5934149841117</v>
      </c>
      <c r="DE33" s="473">
        <v>93.329149932426432</v>
      </c>
      <c r="DF33" s="473">
        <v>96.53794102025148</v>
      </c>
      <c r="DH33" s="473" t="s">
        <v>285</v>
      </c>
      <c r="DI33" s="473">
        <v>88.069815235855501</v>
      </c>
      <c r="DJ33" s="473">
        <v>85.035364386900724</v>
      </c>
      <c r="DK33" s="473">
        <v>72.172517571035797</v>
      </c>
      <c r="DL33" s="473">
        <v>82.088303223221089</v>
      </c>
      <c r="DM33" s="473">
        <v>88.583042185031374</v>
      </c>
      <c r="DN33" s="473">
        <v>93.532774424581007</v>
      </c>
      <c r="DO33" s="473">
        <v>79.454581666186243</v>
      </c>
      <c r="DP33" s="473">
        <v>87.179271824596128</v>
      </c>
      <c r="DQ33" s="473">
        <v>90.834015572704786</v>
      </c>
      <c r="DR33" s="473">
        <v>116.70259948051186</v>
      </c>
      <c r="DS33" s="473">
        <v>91.460074516923314</v>
      </c>
      <c r="DT33" s="473">
        <v>87.175710456301701</v>
      </c>
      <c r="DU33" s="473">
        <v>96.551541578557021</v>
      </c>
      <c r="DV33" s="473">
        <v>97.244584894366696</v>
      </c>
      <c r="DW33" s="473">
        <v>92.084077546048746</v>
      </c>
      <c r="DX33" s="473">
        <v>112.88098500602079</v>
      </c>
      <c r="DY33" s="473">
        <v>82.490975702941213</v>
      </c>
      <c r="DZ33" s="473">
        <v>82.093000415642877</v>
      </c>
      <c r="EA33" s="473">
        <v>102.27272727272725</v>
      </c>
      <c r="EB33" s="473">
        <v>64.866929014661636</v>
      </c>
      <c r="EC33" s="473">
        <v>53.858942323091433</v>
      </c>
      <c r="ED33" s="473">
        <v>86.666666666666671</v>
      </c>
      <c r="EE33" s="473">
        <v>36.496350364963504</v>
      </c>
      <c r="EF33" s="473">
        <v>87.493580084706977</v>
      </c>
      <c r="EG33" s="473">
        <v>104.14554704600529</v>
      </c>
      <c r="EH33" s="473">
        <v>84.888743262833287</v>
      </c>
      <c r="EI33" s="473">
        <v>70.370370370370338</v>
      </c>
      <c r="EJ33" s="473">
        <v>97.574834053481666</v>
      </c>
      <c r="EK33" s="473">
        <v>80.208961801395148</v>
      </c>
      <c r="EL33" s="473">
        <v>99.701753633355935</v>
      </c>
      <c r="EM33" s="473">
        <v>98.146070914140125</v>
      </c>
      <c r="EN33" s="473">
        <v>105.12907983958452</v>
      </c>
      <c r="EO33" s="473">
        <v>156.22382937046913</v>
      </c>
      <c r="EP33" s="473">
        <v>105.2809300561934</v>
      </c>
      <c r="EQ33" s="473">
        <v>93.653945088387687</v>
      </c>
    </row>
    <row r="34" spans="1:147" ht="12.75" hidden="1" customHeight="1" outlineLevel="1" x14ac:dyDescent="0.2">
      <c r="A34" s="473" t="s">
        <v>286</v>
      </c>
      <c r="B34" s="473">
        <v>82.589692916511837</v>
      </c>
      <c r="C34" s="473">
        <v>88.037056025794627</v>
      </c>
      <c r="D34" s="473">
        <v>91.297464443339976</v>
      </c>
      <c r="E34" s="473">
        <v>83.458576763612712</v>
      </c>
      <c r="F34" s="473">
        <v>83.149786168020768</v>
      </c>
      <c r="G34" s="473">
        <v>94.467350016405447</v>
      </c>
      <c r="H34" s="473">
        <v>94.44609795786306</v>
      </c>
      <c r="I34" s="473">
        <v>92.940886148943733</v>
      </c>
      <c r="J34" s="473">
        <v>90.611482737201754</v>
      </c>
      <c r="K34" s="473">
        <v>93.263705544171472</v>
      </c>
      <c r="L34" s="473">
        <v>94.226245628095896</v>
      </c>
      <c r="M34" s="473">
        <v>86.831961225730453</v>
      </c>
      <c r="N34" s="473">
        <v>97.461601888872195</v>
      </c>
      <c r="O34" s="473">
        <v>97.294021751857002</v>
      </c>
      <c r="P34" s="473">
        <v>96.264061913488533</v>
      </c>
      <c r="Q34" s="473">
        <v>99.523012228780672</v>
      </c>
      <c r="R34" s="473">
        <v>95.221435569472064</v>
      </c>
      <c r="S34" s="473">
        <v>89.696105441086004</v>
      </c>
      <c r="T34" s="473">
        <v>103.33333333333331</v>
      </c>
      <c r="U34" s="473">
        <v>57.600410071883829</v>
      </c>
      <c r="V34" s="473">
        <v>56.474820144309383</v>
      </c>
      <c r="W34" s="473">
        <v>58.333333333333336</v>
      </c>
      <c r="X34" s="473">
        <v>0</v>
      </c>
      <c r="Y34" s="473">
        <v>69.583254354439546</v>
      </c>
      <c r="Z34" s="473">
        <v>94.510408933129568</v>
      </c>
      <c r="AA34" s="473">
        <v>90.867579797954093</v>
      </c>
      <c r="AB34" s="473">
        <v>100</v>
      </c>
      <c r="AC34" s="473">
        <v>100.45653453754518</v>
      </c>
      <c r="AD34" s="473">
        <v>58.991154273162287</v>
      </c>
      <c r="AE34" s="473">
        <v>96.165511459304852</v>
      </c>
      <c r="AF34" s="473">
        <v>93.94115708191255</v>
      </c>
      <c r="AG34" s="473">
        <v>96.821025816117881</v>
      </c>
      <c r="AH34" s="473">
        <v>90.474376691707263</v>
      </c>
      <c r="AI34" s="473">
        <v>102.67747342204076</v>
      </c>
      <c r="AJ34" s="473">
        <v>92.96601428974958</v>
      </c>
      <c r="AL34" s="473" t="s">
        <v>286</v>
      </c>
      <c r="AM34" s="473">
        <v>78.312407479401472</v>
      </c>
      <c r="AN34" s="473">
        <v>79.066523210645315</v>
      </c>
      <c r="AO34" s="473">
        <v>71.333193084557067</v>
      </c>
      <c r="AP34" s="473">
        <v>69.748907411540927</v>
      </c>
      <c r="AQ34" s="473">
        <v>86.365356431918769</v>
      </c>
      <c r="AR34" s="473">
        <v>89.05753252598295</v>
      </c>
      <c r="AS34" s="473">
        <v>82.91847893926932</v>
      </c>
      <c r="AT34" s="473">
        <v>93.793369028311631</v>
      </c>
      <c r="AU34" s="473">
        <v>95.500318093886378</v>
      </c>
      <c r="AV34" s="473">
        <v>112.89344284816836</v>
      </c>
      <c r="AW34" s="473">
        <v>59.797735433076241</v>
      </c>
      <c r="AX34" s="473">
        <v>53.296401097111776</v>
      </c>
      <c r="AY34" s="473">
        <v>68.421052631578945</v>
      </c>
      <c r="AZ34" s="473">
        <v>89.699452792002262</v>
      </c>
      <c r="BA34" s="473">
        <v>88.971532794429578</v>
      </c>
      <c r="BB34" s="473">
        <v>92.382748849297741</v>
      </c>
      <c r="BC34" s="473">
        <v>92.498190143505738</v>
      </c>
      <c r="BD34" s="473">
        <v>92.498190143505738</v>
      </c>
      <c r="BE34" s="473">
        <v>0</v>
      </c>
      <c r="BF34" s="473">
        <v>36.35399159061312</v>
      </c>
      <c r="BG34" s="473">
        <v>40.072202166065004</v>
      </c>
      <c r="BH34" s="473">
        <v>34.999999999999993</v>
      </c>
      <c r="BI34" s="473">
        <v>0</v>
      </c>
      <c r="BJ34" s="473">
        <v>77.594718503643406</v>
      </c>
      <c r="BK34" s="473">
        <v>94.072654563277993</v>
      </c>
      <c r="BL34" s="473">
        <v>105.04492321436378</v>
      </c>
      <c r="BM34" s="473">
        <v>109.09090909090908</v>
      </c>
      <c r="BN34" s="473">
        <v>112.42622190004236</v>
      </c>
      <c r="BO34" s="473">
        <v>68.120180407345089</v>
      </c>
      <c r="BP34" s="473">
        <v>97.364153505279731</v>
      </c>
      <c r="BQ34" s="473">
        <v>97.060501646357963</v>
      </c>
      <c r="BR34" s="473">
        <v>94.253754225836886</v>
      </c>
      <c r="BS34" s="473">
        <v>82.603409503861087</v>
      </c>
      <c r="BT34" s="473">
        <v>97.769177670313994</v>
      </c>
      <c r="BU34" s="473">
        <v>107.67877464560746</v>
      </c>
      <c r="BW34" s="473" t="s">
        <v>286</v>
      </c>
      <c r="BX34" s="473">
        <v>83.838145322447062</v>
      </c>
      <c r="BY34" s="473">
        <v>82.232832361477207</v>
      </c>
      <c r="BZ34" s="473">
        <v>79.9356732731368</v>
      </c>
      <c r="CA34" s="473">
        <v>80.413885090751549</v>
      </c>
      <c r="CB34" s="473">
        <v>84.420187429319384</v>
      </c>
      <c r="CC34" s="473">
        <v>84.712275203041685</v>
      </c>
      <c r="CD34" s="473">
        <v>78.838167568693009</v>
      </c>
      <c r="CE34" s="473">
        <v>90.175737838610729</v>
      </c>
      <c r="CF34" s="473">
        <v>86.089791494803464</v>
      </c>
      <c r="CG34" s="473">
        <v>93.429430215027836</v>
      </c>
      <c r="CH34" s="473">
        <v>83.33923004049791</v>
      </c>
      <c r="CI34" s="473">
        <v>81.708856393215456</v>
      </c>
      <c r="CJ34" s="473">
        <v>85.53035188105666</v>
      </c>
      <c r="CK34" s="473">
        <v>98.650725768899434</v>
      </c>
      <c r="CL34" s="473">
        <v>98.914016675193622</v>
      </c>
      <c r="CM34" s="473">
        <v>98.06709793449204</v>
      </c>
      <c r="CN34" s="473">
        <v>92.40950108395802</v>
      </c>
      <c r="CO34" s="473">
        <v>88.251872310060008</v>
      </c>
      <c r="CP34" s="473">
        <v>100</v>
      </c>
      <c r="CQ34" s="473">
        <v>54.211984243949878</v>
      </c>
      <c r="CR34" s="473">
        <v>59.453217640645768</v>
      </c>
      <c r="CS34" s="473">
        <v>45.454545454545453</v>
      </c>
      <c r="CT34" s="473">
        <v>100</v>
      </c>
      <c r="CU34" s="473">
        <v>87.207785257132812</v>
      </c>
      <c r="CV34" s="473">
        <v>84.240910211210206</v>
      </c>
      <c r="CW34" s="473">
        <v>95.662191893053077</v>
      </c>
      <c r="CX34" s="473">
        <v>100</v>
      </c>
      <c r="CY34" s="473">
        <v>102.41818998519138</v>
      </c>
      <c r="CZ34" s="473">
        <v>79.152569400570655</v>
      </c>
      <c r="DA34" s="473">
        <v>107.09690327663674</v>
      </c>
      <c r="DB34" s="473">
        <v>113.96482597402691</v>
      </c>
      <c r="DC34" s="473">
        <v>101.83483316163381</v>
      </c>
      <c r="DD34" s="473">
        <v>103.97082174324245</v>
      </c>
      <c r="DE34" s="473">
        <v>92.995577948786121</v>
      </c>
      <c r="DF34" s="473">
        <v>96.697811744443413</v>
      </c>
      <c r="DH34" s="473" t="s">
        <v>286</v>
      </c>
      <c r="DI34" s="473">
        <v>87.949128522869486</v>
      </c>
      <c r="DJ34" s="473">
        <v>84.851720577793557</v>
      </c>
      <c r="DK34" s="473">
        <v>74.384518042310759</v>
      </c>
      <c r="DL34" s="473">
        <v>82.088303223221089</v>
      </c>
      <c r="DM34" s="473">
        <v>86.200352288483046</v>
      </c>
      <c r="DN34" s="473">
        <v>92.523977231900588</v>
      </c>
      <c r="DO34" s="473">
        <v>77.917123521188941</v>
      </c>
      <c r="DP34" s="473">
        <v>87.179271824596128</v>
      </c>
      <c r="DQ34" s="473">
        <v>90.793702748233187</v>
      </c>
      <c r="DR34" s="473">
        <v>116.70259948051186</v>
      </c>
      <c r="DS34" s="473">
        <v>88.991001106663347</v>
      </c>
      <c r="DT34" s="473">
        <v>85.883267997150767</v>
      </c>
      <c r="DU34" s="473">
        <v>92.684179496628673</v>
      </c>
      <c r="DV34" s="473">
        <v>97.172891263137871</v>
      </c>
      <c r="DW34" s="473">
        <v>91.988722745487962</v>
      </c>
      <c r="DX34" s="473">
        <v>112.88098500602079</v>
      </c>
      <c r="DY34" s="473">
        <v>81.566258876632105</v>
      </c>
      <c r="DZ34" s="473">
        <v>81.149679855315469</v>
      </c>
      <c r="EA34" s="473">
        <v>102.27272727272725</v>
      </c>
      <c r="EB34" s="473">
        <v>65.021728624450049</v>
      </c>
      <c r="EC34" s="473">
        <v>54.408726209007327</v>
      </c>
      <c r="ED34" s="473">
        <v>86.666666666666671</v>
      </c>
      <c r="EE34" s="473">
        <v>36.496350364963504</v>
      </c>
      <c r="EF34" s="473">
        <v>88.418828961749696</v>
      </c>
      <c r="EG34" s="473">
        <v>106.70082180456711</v>
      </c>
      <c r="EH34" s="473">
        <v>85.174607752915918</v>
      </c>
      <c r="EI34" s="473">
        <v>70.370370370370338</v>
      </c>
      <c r="EJ34" s="473">
        <v>97.574834053481666</v>
      </c>
      <c r="EK34" s="473">
        <v>80.891871604783518</v>
      </c>
      <c r="EL34" s="473">
        <v>100.01201517930383</v>
      </c>
      <c r="EM34" s="473">
        <v>98.146070914140125</v>
      </c>
      <c r="EN34" s="473">
        <v>105.12907983958452</v>
      </c>
      <c r="EO34" s="473">
        <v>156.22382937046913</v>
      </c>
      <c r="EP34" s="473">
        <v>106.87936025238092</v>
      </c>
      <c r="EQ34" s="473">
        <v>93.682930340700295</v>
      </c>
    </row>
    <row r="35" spans="1:147" ht="12.75" hidden="1" customHeight="1" outlineLevel="1" x14ac:dyDescent="0.2">
      <c r="A35" s="473" t="s">
        <v>287</v>
      </c>
      <c r="B35" s="473">
        <v>83.101102369460364</v>
      </c>
      <c r="C35" s="473">
        <v>88.311488666019372</v>
      </c>
      <c r="D35" s="473">
        <v>92.471212403567023</v>
      </c>
      <c r="E35" s="473">
        <v>83.620320699374929</v>
      </c>
      <c r="F35" s="473">
        <v>83.053701167718899</v>
      </c>
      <c r="G35" s="473">
        <v>98.029823609307925</v>
      </c>
      <c r="H35" s="473">
        <v>94.191535785481065</v>
      </c>
      <c r="I35" s="473">
        <v>96.97214070854524</v>
      </c>
      <c r="J35" s="473">
        <v>89.925254344293833</v>
      </c>
      <c r="K35" s="473">
        <v>93.263705544171472</v>
      </c>
      <c r="L35" s="473">
        <v>86.708223339956902</v>
      </c>
      <c r="M35" s="473">
        <v>86.831961225730453</v>
      </c>
      <c r="N35" s="473">
        <v>86.65408204356531</v>
      </c>
      <c r="O35" s="473">
        <v>96.108106174172235</v>
      </c>
      <c r="P35" s="473">
        <v>96.019568249085196</v>
      </c>
      <c r="Q35" s="473">
        <v>96.299715773414576</v>
      </c>
      <c r="R35" s="473">
        <v>95.600004885681415</v>
      </c>
      <c r="S35" s="473">
        <v>90.332533091981546</v>
      </c>
      <c r="T35" s="473">
        <v>103.33333333333331</v>
      </c>
      <c r="U35" s="473">
        <v>57.884122302250731</v>
      </c>
      <c r="V35" s="473">
        <v>57.194244604741037</v>
      </c>
      <c r="W35" s="473">
        <v>58.333333333333336</v>
      </c>
      <c r="X35" s="473">
        <v>0</v>
      </c>
      <c r="Y35" s="473">
        <v>73.479926381735325</v>
      </c>
      <c r="Z35" s="473">
        <v>97.206485765479499</v>
      </c>
      <c r="AA35" s="473">
        <v>89.493727937733468</v>
      </c>
      <c r="AB35" s="473">
        <v>100</v>
      </c>
      <c r="AC35" s="473">
        <v>98.372079558545252</v>
      </c>
      <c r="AD35" s="473">
        <v>64.443557625679546</v>
      </c>
      <c r="AE35" s="473">
        <v>96.498524713609982</v>
      </c>
      <c r="AF35" s="473">
        <v>96.328202668817497</v>
      </c>
      <c r="AG35" s="473">
        <v>91.061617672938198</v>
      </c>
      <c r="AH35" s="473">
        <v>91.939530659178132</v>
      </c>
      <c r="AI35" s="473">
        <v>97.766657867554969</v>
      </c>
      <c r="AJ35" s="473">
        <v>96.701073540330356</v>
      </c>
      <c r="AL35" s="473" t="s">
        <v>287</v>
      </c>
      <c r="AM35" s="473">
        <v>79.438491585106945</v>
      </c>
      <c r="AN35" s="473">
        <v>80.258912987217869</v>
      </c>
      <c r="AO35" s="473">
        <v>75.747217871817952</v>
      </c>
      <c r="AP35" s="473">
        <v>70.320696396410341</v>
      </c>
      <c r="AQ35" s="473">
        <v>84.794881857364118</v>
      </c>
      <c r="AR35" s="473">
        <v>94.273784179136982</v>
      </c>
      <c r="AS35" s="473">
        <v>84.678582066601706</v>
      </c>
      <c r="AT35" s="473">
        <v>91.333970214688293</v>
      </c>
      <c r="AU35" s="473">
        <v>94.023371795324024</v>
      </c>
      <c r="AV35" s="473">
        <v>112.84991727539659</v>
      </c>
      <c r="AW35" s="473">
        <v>60.561478131628697</v>
      </c>
      <c r="AX35" s="473">
        <v>54.63594850232667</v>
      </c>
      <c r="AY35" s="473">
        <v>68.421052631578945</v>
      </c>
      <c r="AZ35" s="473">
        <v>89.392018953300393</v>
      </c>
      <c r="BA35" s="473">
        <v>88.971532794429578</v>
      </c>
      <c r="BB35" s="473">
        <v>90.94203661459251</v>
      </c>
      <c r="BC35" s="473">
        <v>91.735154263668562</v>
      </c>
      <c r="BD35" s="473">
        <v>91.735154263668562</v>
      </c>
      <c r="BE35" s="473">
        <v>0</v>
      </c>
      <c r="BF35" s="473">
        <v>36.35399159061312</v>
      </c>
      <c r="BG35" s="473">
        <v>40.072202166065004</v>
      </c>
      <c r="BH35" s="473">
        <v>34.999999999999993</v>
      </c>
      <c r="BI35" s="473">
        <v>0</v>
      </c>
      <c r="BJ35" s="473">
        <v>78.006214039548183</v>
      </c>
      <c r="BK35" s="473">
        <v>94.072654563277993</v>
      </c>
      <c r="BL35" s="473">
        <v>105.04492321436378</v>
      </c>
      <c r="BM35" s="473">
        <v>109.09090909090908</v>
      </c>
      <c r="BN35" s="473">
        <v>115.82663779531606</v>
      </c>
      <c r="BO35" s="473">
        <v>67.944246209461241</v>
      </c>
      <c r="BP35" s="473">
        <v>100.34055591779769</v>
      </c>
      <c r="BQ35" s="473">
        <v>101.5169070048793</v>
      </c>
      <c r="BR35" s="473">
        <v>104.5222605270155</v>
      </c>
      <c r="BS35" s="473">
        <v>78.525134307549678</v>
      </c>
      <c r="BT35" s="473">
        <v>97.76137125090348</v>
      </c>
      <c r="BU35" s="473">
        <v>107.67877464560746</v>
      </c>
      <c r="BW35" s="473" t="s">
        <v>287</v>
      </c>
      <c r="BX35" s="473">
        <v>84.187902086366691</v>
      </c>
      <c r="BY35" s="473">
        <v>85.954676739697575</v>
      </c>
      <c r="BZ35" s="473">
        <v>84.042480553946916</v>
      </c>
      <c r="CA35" s="473">
        <v>88.465818244740902</v>
      </c>
      <c r="CB35" s="473">
        <v>83.877218091356838</v>
      </c>
      <c r="CC35" s="473">
        <v>86.900418797116089</v>
      </c>
      <c r="CD35" s="473">
        <v>81.176415470976821</v>
      </c>
      <c r="CE35" s="473">
        <v>91.187476832164222</v>
      </c>
      <c r="CF35" s="473">
        <v>87.062685012657411</v>
      </c>
      <c r="CG35" s="473">
        <v>93.433483620200548</v>
      </c>
      <c r="CH35" s="473">
        <v>84.642828925132306</v>
      </c>
      <c r="CI35" s="473">
        <v>81.708856393215456</v>
      </c>
      <c r="CJ35" s="473">
        <v>88.585907436612217</v>
      </c>
      <c r="CK35" s="473">
        <v>99.160254325163564</v>
      </c>
      <c r="CL35" s="473">
        <v>99.389595761476116</v>
      </c>
      <c r="CM35" s="473">
        <v>98.651881105218706</v>
      </c>
      <c r="CN35" s="473">
        <v>92.425713959452423</v>
      </c>
      <c r="CO35" s="473">
        <v>88.276965644982539</v>
      </c>
      <c r="CP35" s="473">
        <v>100</v>
      </c>
      <c r="CQ35" s="473">
        <v>53.732907524322272</v>
      </c>
      <c r="CR35" s="473">
        <v>56.873026777580307</v>
      </c>
      <c r="CS35" s="473">
        <v>45.454545454545453</v>
      </c>
      <c r="CT35" s="473">
        <v>100</v>
      </c>
      <c r="CU35" s="473">
        <v>87.459370969183098</v>
      </c>
      <c r="CV35" s="473">
        <v>85.379992067670784</v>
      </c>
      <c r="CW35" s="473">
        <v>95.662191893053077</v>
      </c>
      <c r="CX35" s="473">
        <v>100</v>
      </c>
      <c r="CY35" s="473">
        <v>102.01402240614505</v>
      </c>
      <c r="CZ35" s="473">
        <v>79.534299147939649</v>
      </c>
      <c r="DA35" s="473">
        <v>96.815603652114206</v>
      </c>
      <c r="DB35" s="473">
        <v>98.536608248352294</v>
      </c>
      <c r="DC35" s="473">
        <v>96.989335658907351</v>
      </c>
      <c r="DD35" s="473">
        <v>100.52938085740237</v>
      </c>
      <c r="DE35" s="473">
        <v>93.431147518224535</v>
      </c>
      <c r="DF35" s="473">
        <v>92.160928873303845</v>
      </c>
      <c r="DH35" s="473" t="s">
        <v>287</v>
      </c>
      <c r="DI35" s="473">
        <v>87.664715000015192</v>
      </c>
      <c r="DJ35" s="473">
        <v>84.45062862860415</v>
      </c>
      <c r="DK35" s="473">
        <v>75.689916903703562</v>
      </c>
      <c r="DL35" s="473">
        <v>81.127758249224783</v>
      </c>
      <c r="DM35" s="473">
        <v>82.745893946739685</v>
      </c>
      <c r="DN35" s="473">
        <v>92.539896172294007</v>
      </c>
      <c r="DO35" s="473">
        <v>79.817179401930005</v>
      </c>
      <c r="DP35" s="473">
        <v>87.179271824596128</v>
      </c>
      <c r="DQ35" s="473">
        <v>91.599773686062974</v>
      </c>
      <c r="DR35" s="473">
        <v>116.70259948051186</v>
      </c>
      <c r="DS35" s="473">
        <v>87.903479082651927</v>
      </c>
      <c r="DT35" s="473">
        <v>85.883267997159237</v>
      </c>
      <c r="DU35" s="473">
        <v>90.304264369288148</v>
      </c>
      <c r="DV35" s="473">
        <v>96.626762259066041</v>
      </c>
      <c r="DW35" s="473">
        <v>91.262353870395302</v>
      </c>
      <c r="DX35" s="473">
        <v>112.88098500615882</v>
      </c>
      <c r="DY35" s="473">
        <v>82.527955266379337</v>
      </c>
      <c r="DZ35" s="473">
        <v>82.130723945171738</v>
      </c>
      <c r="EA35" s="473">
        <v>102.27272727272725</v>
      </c>
      <c r="EB35" s="473">
        <v>65.186492338672409</v>
      </c>
      <c r="EC35" s="473">
        <v>54.993898453219835</v>
      </c>
      <c r="ED35" s="473">
        <v>86.666666666666671</v>
      </c>
      <c r="EE35" s="473">
        <v>36.496350364963504</v>
      </c>
      <c r="EF35" s="473">
        <v>88.276757386856843</v>
      </c>
      <c r="EG35" s="473">
        <v>105.55770601539182</v>
      </c>
      <c r="EH35" s="473">
        <v>84.888743262833287</v>
      </c>
      <c r="EI35" s="473">
        <v>70.370370370370338</v>
      </c>
      <c r="EJ35" s="473">
        <v>97.53145719660732</v>
      </c>
      <c r="EK35" s="473">
        <v>81.180675724158874</v>
      </c>
      <c r="EL35" s="473">
        <v>99.917989557932756</v>
      </c>
      <c r="EM35" s="473">
        <v>98.023617791046433</v>
      </c>
      <c r="EN35" s="473">
        <v>100.7167666332717</v>
      </c>
      <c r="EO35" s="473">
        <v>156.22382937046913</v>
      </c>
      <c r="EP35" s="473">
        <v>106.53922283277727</v>
      </c>
      <c r="EQ35" s="473">
        <v>95.069108186137882</v>
      </c>
    </row>
    <row r="36" spans="1:147" ht="12.75" hidden="1" customHeight="1" outlineLevel="1" x14ac:dyDescent="0.2">
      <c r="A36" s="473" t="s">
        <v>288</v>
      </c>
      <c r="B36" s="473">
        <v>83.612521442531772</v>
      </c>
      <c r="C36" s="473">
        <v>90.966724906790986</v>
      </c>
      <c r="D36" s="473">
        <v>98.359079921437853</v>
      </c>
      <c r="E36" s="473">
        <v>92.238181740082197</v>
      </c>
      <c r="F36" s="473">
        <v>83.211753457391893</v>
      </c>
      <c r="G36" s="473">
        <v>92.929334880528913</v>
      </c>
      <c r="H36" s="473">
        <v>93.404258715224017</v>
      </c>
      <c r="I36" s="473">
        <v>96.97214070854524</v>
      </c>
      <c r="J36" s="473">
        <v>89.897733263656491</v>
      </c>
      <c r="K36" s="473">
        <v>95.013392415815247</v>
      </c>
      <c r="L36" s="473">
        <v>80.693805509446051</v>
      </c>
      <c r="M36" s="473">
        <v>86.831961225731533</v>
      </c>
      <c r="N36" s="473">
        <v>78.008066167319811</v>
      </c>
      <c r="O36" s="473">
        <v>96.20651988725534</v>
      </c>
      <c r="P36" s="473">
        <v>96.215508437059583</v>
      </c>
      <c r="Q36" s="473">
        <v>96.187067291951408</v>
      </c>
      <c r="R36" s="473">
        <v>94.271168027626828</v>
      </c>
      <c r="S36" s="473">
        <v>90.369037007382346</v>
      </c>
      <c r="T36" s="473">
        <v>100</v>
      </c>
      <c r="U36" s="473">
        <v>57.88412230225105</v>
      </c>
      <c r="V36" s="473">
        <v>57.194244604741449</v>
      </c>
      <c r="W36" s="473">
        <v>58.333333333333336</v>
      </c>
      <c r="X36" s="473">
        <v>0</v>
      </c>
      <c r="Y36" s="473">
        <v>74.169076543351338</v>
      </c>
      <c r="Z36" s="473">
        <v>96.054704411849698</v>
      </c>
      <c r="AA36" s="473">
        <v>89.273650152763679</v>
      </c>
      <c r="AB36" s="473">
        <v>100</v>
      </c>
      <c r="AC36" s="473">
        <v>98.136748459299596</v>
      </c>
      <c r="AD36" s="473">
        <v>65.582215449832674</v>
      </c>
      <c r="AE36" s="473">
        <v>92.241580391321662</v>
      </c>
      <c r="AF36" s="473">
        <v>91.032037774799292</v>
      </c>
      <c r="AG36" s="473">
        <v>90.467016631222265</v>
      </c>
      <c r="AH36" s="473">
        <v>91.707732513323009</v>
      </c>
      <c r="AI36" s="473">
        <v>95.560795179520923</v>
      </c>
      <c r="AJ36" s="473">
        <v>91.598756462943271</v>
      </c>
      <c r="AL36" s="473" t="s">
        <v>288</v>
      </c>
      <c r="AM36" s="473">
        <v>81.796584711326645</v>
      </c>
      <c r="AN36" s="473">
        <v>84.695947246411748</v>
      </c>
      <c r="AO36" s="473">
        <v>80.500813279709106</v>
      </c>
      <c r="AP36" s="473">
        <v>79.861052000631844</v>
      </c>
      <c r="AQ36" s="473">
        <v>84.794881857364118</v>
      </c>
      <c r="AR36" s="473">
        <v>92.364100863571181</v>
      </c>
      <c r="AS36" s="473">
        <v>85.377609921561969</v>
      </c>
      <c r="AT36" s="473">
        <v>93.037257559263296</v>
      </c>
      <c r="AU36" s="473">
        <v>94.980632347771461</v>
      </c>
      <c r="AV36" s="473">
        <v>104.14480272103957</v>
      </c>
      <c r="AW36" s="473">
        <v>61.315601272001587</v>
      </c>
      <c r="AX36" s="473">
        <v>54.63594850232667</v>
      </c>
      <c r="AY36" s="473">
        <v>70.175438596491219</v>
      </c>
      <c r="AZ36" s="473">
        <v>90.47613155835424</v>
      </c>
      <c r="BA36" s="473">
        <v>90.349741625911278</v>
      </c>
      <c r="BB36" s="473">
        <v>90.94203661459251</v>
      </c>
      <c r="BC36" s="473">
        <v>92.735837905158519</v>
      </c>
      <c r="BD36" s="473">
        <v>92.735837905158519</v>
      </c>
      <c r="BE36" s="473">
        <v>0</v>
      </c>
      <c r="BF36" s="473">
        <v>36.932208639985284</v>
      </c>
      <c r="BG36" s="473">
        <v>42.238267148014465</v>
      </c>
      <c r="BH36" s="473">
        <v>34.999999999999993</v>
      </c>
      <c r="BI36" s="473">
        <v>0</v>
      </c>
      <c r="BJ36" s="473">
        <v>80.202467376625535</v>
      </c>
      <c r="BK36" s="473">
        <v>94.072654563277993</v>
      </c>
      <c r="BL36" s="473">
        <v>105.04492321436378</v>
      </c>
      <c r="BM36" s="473">
        <v>109.09090909090908</v>
      </c>
      <c r="BN36" s="473">
        <v>118.21916295116412</v>
      </c>
      <c r="BO36" s="473">
        <v>70.275907501741457</v>
      </c>
      <c r="BP36" s="473">
        <v>100.26560138436798</v>
      </c>
      <c r="BQ36" s="473">
        <v>101.51735919201906</v>
      </c>
      <c r="BR36" s="473">
        <v>104.5222605270155</v>
      </c>
      <c r="BS36" s="473">
        <v>78.525134307549678</v>
      </c>
      <c r="BT36" s="473">
        <v>97.401283929745276</v>
      </c>
      <c r="BU36" s="473">
        <v>107.67877464560746</v>
      </c>
      <c r="BW36" s="473" t="s">
        <v>288</v>
      </c>
      <c r="BX36" s="473">
        <v>84.961354399142849</v>
      </c>
      <c r="BY36" s="473">
        <v>86.533182612495693</v>
      </c>
      <c r="BZ36" s="473">
        <v>84.042480553946916</v>
      </c>
      <c r="CA36" s="473">
        <v>89.302436166573727</v>
      </c>
      <c r="CB36" s="473">
        <v>85.851548209872277</v>
      </c>
      <c r="CC36" s="473">
        <v>86.635718936753236</v>
      </c>
      <c r="CD36" s="473">
        <v>80.608003464258985</v>
      </c>
      <c r="CE36" s="473">
        <v>91.187476832164222</v>
      </c>
      <c r="CF36" s="473">
        <v>86.761712948209194</v>
      </c>
      <c r="CG36" s="473">
        <v>94.933243534105358</v>
      </c>
      <c r="CH36" s="473">
        <v>84.642828925132306</v>
      </c>
      <c r="CI36" s="473">
        <v>81.708856393215456</v>
      </c>
      <c r="CJ36" s="473">
        <v>88.585907436612217</v>
      </c>
      <c r="CK36" s="473">
        <v>99.160254325163564</v>
      </c>
      <c r="CL36" s="473">
        <v>99.389595761476116</v>
      </c>
      <c r="CM36" s="473">
        <v>98.651881105218706</v>
      </c>
      <c r="CN36" s="473">
        <v>92.336908248434497</v>
      </c>
      <c r="CO36" s="473">
        <v>88.139517389713092</v>
      </c>
      <c r="CP36" s="473">
        <v>100</v>
      </c>
      <c r="CQ36" s="473">
        <v>57.089955866174734</v>
      </c>
      <c r="CR36" s="473">
        <v>57.781911318866761</v>
      </c>
      <c r="CS36" s="473">
        <v>50</v>
      </c>
      <c r="CT36" s="473">
        <v>100</v>
      </c>
      <c r="CU36" s="473">
        <v>88.106476837929307</v>
      </c>
      <c r="CV36" s="473">
        <v>85.379992067670784</v>
      </c>
      <c r="CW36" s="473">
        <v>95.662191893053077</v>
      </c>
      <c r="CX36" s="473">
        <v>100</v>
      </c>
      <c r="CY36" s="473">
        <v>102.01402240614505</v>
      </c>
      <c r="CZ36" s="473">
        <v>80.821577051250941</v>
      </c>
      <c r="DA36" s="473">
        <v>96.879925855367389</v>
      </c>
      <c r="DB36" s="473">
        <v>98.6355792227763</v>
      </c>
      <c r="DC36" s="473">
        <v>96.989335658907351</v>
      </c>
      <c r="DD36" s="473">
        <v>100.52938085740237</v>
      </c>
      <c r="DE36" s="473">
        <v>93.434575414250119</v>
      </c>
      <c r="DF36" s="473">
        <v>92.160928873303845</v>
      </c>
      <c r="DH36" s="473" t="s">
        <v>288</v>
      </c>
      <c r="DI36" s="473">
        <v>86.425003357654802</v>
      </c>
      <c r="DJ36" s="473">
        <v>84.171613204955406</v>
      </c>
      <c r="DK36" s="473">
        <v>74.926618829035874</v>
      </c>
      <c r="DL36" s="473">
        <v>82.180054525884813</v>
      </c>
      <c r="DM36" s="473">
        <v>83.028790629455941</v>
      </c>
      <c r="DN36" s="473">
        <v>90.84307138440073</v>
      </c>
      <c r="DO36" s="473">
        <v>78.363347979305971</v>
      </c>
      <c r="DP36" s="473">
        <v>87.179271824596128</v>
      </c>
      <c r="DQ36" s="473">
        <v>91.312753003934745</v>
      </c>
      <c r="DR36" s="473">
        <v>113.62354108181033</v>
      </c>
      <c r="DS36" s="473">
        <v>89.562799848056926</v>
      </c>
      <c r="DT36" s="473">
        <v>83.621493693653605</v>
      </c>
      <c r="DU36" s="473">
        <v>96.623349362571616</v>
      </c>
      <c r="DV36" s="473">
        <v>81.177306581504837</v>
      </c>
      <c r="DW36" s="473">
        <v>77.558968582366205</v>
      </c>
      <c r="DX36" s="473">
        <v>92.140914784131411</v>
      </c>
      <c r="DY36" s="473">
        <v>83.189876700965172</v>
      </c>
      <c r="DZ36" s="473">
        <v>82.805962116254292</v>
      </c>
      <c r="EA36" s="473">
        <v>102.27272727272725</v>
      </c>
      <c r="EB36" s="473">
        <v>65.237833416475056</v>
      </c>
      <c r="EC36" s="473">
        <v>55.176240626433568</v>
      </c>
      <c r="ED36" s="473">
        <v>86.666666666666671</v>
      </c>
      <c r="EE36" s="473">
        <v>36.496350364963504</v>
      </c>
      <c r="EF36" s="473">
        <v>84.80565866779871</v>
      </c>
      <c r="EG36" s="473">
        <v>93.688737733208839</v>
      </c>
      <c r="EH36" s="473">
        <v>84.632926564852795</v>
      </c>
      <c r="EI36" s="473">
        <v>70.370370370370338</v>
      </c>
      <c r="EJ36" s="473">
        <v>91.67656409695941</v>
      </c>
      <c r="EK36" s="473">
        <v>80.938466617556344</v>
      </c>
      <c r="EL36" s="473">
        <v>98.250090559136012</v>
      </c>
      <c r="EM36" s="473">
        <v>97.174266107208354</v>
      </c>
      <c r="EN36" s="473">
        <v>100.7167666332717</v>
      </c>
      <c r="EO36" s="473">
        <v>138.04947511881906</v>
      </c>
      <c r="EP36" s="473">
        <v>102.95797875754194</v>
      </c>
      <c r="EQ36" s="473">
        <v>92.383896442408997</v>
      </c>
    </row>
    <row r="37" spans="1:147" ht="12.75" hidden="1" customHeight="1" outlineLevel="1" x14ac:dyDescent="0.2">
      <c r="A37" s="473" t="s">
        <v>289</v>
      </c>
      <c r="B37" s="473">
        <v>84.663121076109263</v>
      </c>
      <c r="C37" s="473">
        <v>92.59489338782376</v>
      </c>
      <c r="D37" s="473">
        <v>100.0479706254566</v>
      </c>
      <c r="E37" s="473">
        <v>96.293848100727729</v>
      </c>
      <c r="F37" s="473">
        <v>85.664941862252405</v>
      </c>
      <c r="G37" s="473">
        <v>94.379638950554323</v>
      </c>
      <c r="H37" s="473">
        <v>93.224369364776067</v>
      </c>
      <c r="I37" s="473">
        <v>96.97214070854524</v>
      </c>
      <c r="J37" s="473">
        <v>89.713638593175702</v>
      </c>
      <c r="K37" s="473">
        <v>95.013392415815247</v>
      </c>
      <c r="L37" s="473">
        <v>80.860476583850314</v>
      </c>
      <c r="M37" s="473">
        <v>87.379552738708242</v>
      </c>
      <c r="N37" s="473">
        <v>78.008066167319811</v>
      </c>
      <c r="O37" s="473">
        <v>95.618690458838159</v>
      </c>
      <c r="P37" s="473">
        <v>95.636797937767042</v>
      </c>
      <c r="Q37" s="473">
        <v>95.579503107457953</v>
      </c>
      <c r="R37" s="473">
        <v>94.552034299590616</v>
      </c>
      <c r="S37" s="473">
        <v>90.841212257800336</v>
      </c>
      <c r="T37" s="473">
        <v>100</v>
      </c>
      <c r="U37" s="473">
        <v>57.884122302250731</v>
      </c>
      <c r="V37" s="473">
        <v>57.194244604741044</v>
      </c>
      <c r="W37" s="473">
        <v>58.333333333333336</v>
      </c>
      <c r="X37" s="473">
        <v>0</v>
      </c>
      <c r="Y37" s="473">
        <v>75.265244926361703</v>
      </c>
      <c r="Z37" s="473">
        <v>96.459624923832976</v>
      </c>
      <c r="AA37" s="473">
        <v>89.273650152763679</v>
      </c>
      <c r="AB37" s="473">
        <v>100</v>
      </c>
      <c r="AC37" s="473">
        <v>98.98053340924676</v>
      </c>
      <c r="AD37" s="473">
        <v>66.917459813518477</v>
      </c>
      <c r="AE37" s="473">
        <v>92.766332839060169</v>
      </c>
      <c r="AF37" s="473">
        <v>91.427866415553552</v>
      </c>
      <c r="AG37" s="473">
        <v>91.358918193796171</v>
      </c>
      <c r="AH37" s="473">
        <v>91.705624497651996</v>
      </c>
      <c r="AI37" s="473">
        <v>96.099228659573939</v>
      </c>
      <c r="AJ37" s="473">
        <v>93.531150755139009</v>
      </c>
      <c r="AL37" s="473" t="s">
        <v>289</v>
      </c>
      <c r="AM37" s="473">
        <v>81.851940778210547</v>
      </c>
      <c r="AN37" s="473">
        <v>83.90014238182134</v>
      </c>
      <c r="AO37" s="473">
        <v>77.863372474679892</v>
      </c>
      <c r="AP37" s="473">
        <v>79.481429344241803</v>
      </c>
      <c r="AQ37" s="473">
        <v>84.794881857364118</v>
      </c>
      <c r="AR37" s="473">
        <v>92.516465216747505</v>
      </c>
      <c r="AS37" s="473">
        <v>85.377609921561969</v>
      </c>
      <c r="AT37" s="473">
        <v>93.037257559263296</v>
      </c>
      <c r="AU37" s="473">
        <v>94.982368247660958</v>
      </c>
      <c r="AV37" s="473">
        <v>104.14480272103957</v>
      </c>
      <c r="AW37" s="473">
        <v>61.315601272001587</v>
      </c>
      <c r="AX37" s="473">
        <v>54.63594850232667</v>
      </c>
      <c r="AY37" s="473">
        <v>70.175438596491219</v>
      </c>
      <c r="AZ37" s="473">
        <v>90.475078239538433</v>
      </c>
      <c r="BA37" s="473">
        <v>90.348402564555897</v>
      </c>
      <c r="BB37" s="473">
        <v>90.94203661459251</v>
      </c>
      <c r="BC37" s="473">
        <v>92.735837905158519</v>
      </c>
      <c r="BD37" s="473">
        <v>92.735837905158519</v>
      </c>
      <c r="BE37" s="473">
        <v>0</v>
      </c>
      <c r="BF37" s="473">
        <v>36.932208639985284</v>
      </c>
      <c r="BG37" s="473">
        <v>42.238267148014465</v>
      </c>
      <c r="BH37" s="473">
        <v>34.999999999999993</v>
      </c>
      <c r="BI37" s="473">
        <v>0</v>
      </c>
      <c r="BJ37" s="473">
        <v>81.738274941790792</v>
      </c>
      <c r="BK37" s="473">
        <v>94.072654563277993</v>
      </c>
      <c r="BL37" s="473">
        <v>110.0359144094775</v>
      </c>
      <c r="BM37" s="473">
        <v>109.09090909090908</v>
      </c>
      <c r="BN37" s="473">
        <v>118.21916295116412</v>
      </c>
      <c r="BO37" s="473">
        <v>71.953829537680832</v>
      </c>
      <c r="BP37" s="473">
        <v>100.37070370809056</v>
      </c>
      <c r="BQ37" s="473">
        <v>101.51735919201906</v>
      </c>
      <c r="BR37" s="473">
        <v>104.5222605270155</v>
      </c>
      <c r="BS37" s="473">
        <v>78.525134307549678</v>
      </c>
      <c r="BT37" s="473">
        <v>97.904420052711359</v>
      </c>
      <c r="BU37" s="473">
        <v>107.67877464560746</v>
      </c>
      <c r="BW37" s="473" t="s">
        <v>289</v>
      </c>
      <c r="BX37" s="473">
        <v>84.961354399142849</v>
      </c>
      <c r="BY37" s="473">
        <v>86.533182612495693</v>
      </c>
      <c r="BZ37" s="473">
        <v>84.042480553946916</v>
      </c>
      <c r="CA37" s="473">
        <v>89.302436166573727</v>
      </c>
      <c r="CB37" s="473">
        <v>85.851548209872277</v>
      </c>
      <c r="CC37" s="473">
        <v>86.635718936753236</v>
      </c>
      <c r="CD37" s="473">
        <v>80.608003464258985</v>
      </c>
      <c r="CE37" s="473">
        <v>91.187476832164222</v>
      </c>
      <c r="CF37" s="473">
        <v>86.761712948209194</v>
      </c>
      <c r="CG37" s="473">
        <v>94.933243534105358</v>
      </c>
      <c r="CH37" s="473">
        <v>84.642828925132306</v>
      </c>
      <c r="CI37" s="473">
        <v>81.708856393215456</v>
      </c>
      <c r="CJ37" s="473">
        <v>88.585907436612217</v>
      </c>
      <c r="CK37" s="473">
        <v>99.160254325163564</v>
      </c>
      <c r="CL37" s="473">
        <v>99.389595761476116</v>
      </c>
      <c r="CM37" s="473">
        <v>98.651881105218706</v>
      </c>
      <c r="CN37" s="473">
        <v>92.336908248434497</v>
      </c>
      <c r="CO37" s="473">
        <v>88.139517389713092</v>
      </c>
      <c r="CP37" s="473">
        <v>100</v>
      </c>
      <c r="CQ37" s="473">
        <v>57.089955866174734</v>
      </c>
      <c r="CR37" s="473">
        <v>57.781911318866761</v>
      </c>
      <c r="CS37" s="473">
        <v>50</v>
      </c>
      <c r="CT37" s="473">
        <v>100</v>
      </c>
      <c r="CU37" s="473">
        <v>88.106476837929307</v>
      </c>
      <c r="CV37" s="473">
        <v>85.379992067670784</v>
      </c>
      <c r="CW37" s="473">
        <v>95.662191893053077</v>
      </c>
      <c r="CX37" s="473">
        <v>100</v>
      </c>
      <c r="CY37" s="473">
        <v>102.01402240614505</v>
      </c>
      <c r="CZ37" s="473">
        <v>80.821577051250941</v>
      </c>
      <c r="DA37" s="473">
        <v>96.879925855367389</v>
      </c>
      <c r="DB37" s="473">
        <v>98.6355792227763</v>
      </c>
      <c r="DC37" s="473">
        <v>96.989335658907351</v>
      </c>
      <c r="DD37" s="473">
        <v>100.52938085740237</v>
      </c>
      <c r="DE37" s="473">
        <v>93.434575414250119</v>
      </c>
      <c r="DF37" s="473">
        <v>92.160928873303845</v>
      </c>
      <c r="DH37" s="473" t="s">
        <v>289</v>
      </c>
      <c r="DI37" s="473">
        <v>86.951554570897045</v>
      </c>
      <c r="DJ37" s="473">
        <v>84.760976755684084</v>
      </c>
      <c r="DK37" s="473">
        <v>75.834160479819587</v>
      </c>
      <c r="DL37" s="473">
        <v>82.083043740034867</v>
      </c>
      <c r="DM37" s="473">
        <v>82.778882172129926</v>
      </c>
      <c r="DN37" s="473">
        <v>93.994675764629008</v>
      </c>
      <c r="DO37" s="473">
        <v>78.096746781409124</v>
      </c>
      <c r="DP37" s="473">
        <v>87.364384158562856</v>
      </c>
      <c r="DQ37" s="473">
        <v>92.411819457051863</v>
      </c>
      <c r="DR37" s="473">
        <v>113.62354108181033</v>
      </c>
      <c r="DS37" s="473">
        <v>87.859383730348071</v>
      </c>
      <c r="DT37" s="473">
        <v>83.621493693662075</v>
      </c>
      <c r="DU37" s="473">
        <v>92.89562183413841</v>
      </c>
      <c r="DV37" s="473">
        <v>87.223899156547091</v>
      </c>
      <c r="DW37" s="473">
        <v>82.471204796624392</v>
      </c>
      <c r="DX37" s="473">
        <v>101.62462094689118</v>
      </c>
      <c r="DY37" s="473">
        <v>85.075671536922357</v>
      </c>
      <c r="DZ37" s="473">
        <v>84.729695945580104</v>
      </c>
      <c r="EA37" s="473">
        <v>102.27272727272725</v>
      </c>
      <c r="EB37" s="473">
        <v>65.54743263605188</v>
      </c>
      <c r="EC37" s="473">
        <v>56.275808398265383</v>
      </c>
      <c r="ED37" s="473">
        <v>86.666666666666671</v>
      </c>
      <c r="EE37" s="473">
        <v>36.496350364963504</v>
      </c>
      <c r="EF37" s="473">
        <v>86.691912040867138</v>
      </c>
      <c r="EG37" s="473">
        <v>100.07263620826154</v>
      </c>
      <c r="EH37" s="473">
        <v>84.632926564852795</v>
      </c>
      <c r="EI37" s="473">
        <v>74.074074074074062</v>
      </c>
      <c r="EJ37" s="473">
        <v>91.67656409695941</v>
      </c>
      <c r="EK37" s="473">
        <v>81.478426654493958</v>
      </c>
      <c r="EL37" s="473">
        <v>97.912797493796049</v>
      </c>
      <c r="EM37" s="473">
        <v>96.39862734524533</v>
      </c>
      <c r="EN37" s="473">
        <v>100.7167666332717</v>
      </c>
      <c r="EO37" s="473">
        <v>138.04947511881906</v>
      </c>
      <c r="EP37" s="473">
        <v>103.88279825693419</v>
      </c>
      <c r="EQ37" s="473">
        <v>92.651993745451264</v>
      </c>
    </row>
    <row r="38" spans="1:147" ht="12.75" hidden="1" customHeight="1" outlineLevel="1" x14ac:dyDescent="0.2">
      <c r="A38" s="473" t="s">
        <v>290</v>
      </c>
      <c r="B38" s="473">
        <v>85.731093182001217</v>
      </c>
      <c r="C38" s="473">
        <v>92.325585343354533</v>
      </c>
      <c r="D38" s="473">
        <v>99.657480637867693</v>
      </c>
      <c r="E38" s="473">
        <v>96.20041551755952</v>
      </c>
      <c r="F38" s="473">
        <v>85.070590698710092</v>
      </c>
      <c r="G38" s="473">
        <v>90.223570969061228</v>
      </c>
      <c r="H38" s="473">
        <v>92.323432855066827</v>
      </c>
      <c r="I38" s="473">
        <v>96.97214070854524</v>
      </c>
      <c r="J38" s="473">
        <v>90.199092840186282</v>
      </c>
      <c r="K38" s="473">
        <v>93.074718924186087</v>
      </c>
      <c r="L38" s="473">
        <v>79.901846854513437</v>
      </c>
      <c r="M38" s="473">
        <v>84.261668461494878</v>
      </c>
      <c r="N38" s="473">
        <v>77.994214504383379</v>
      </c>
      <c r="O38" s="473">
        <v>95.69531468919493</v>
      </c>
      <c r="P38" s="473">
        <v>96.08654064526057</v>
      </c>
      <c r="Q38" s="473">
        <v>94.848641937588184</v>
      </c>
      <c r="R38" s="473">
        <v>95.047473724865426</v>
      </c>
      <c r="S38" s="473">
        <v>91.674114809824147</v>
      </c>
      <c r="T38" s="473">
        <v>100</v>
      </c>
      <c r="U38" s="473">
        <v>65.200820143436005</v>
      </c>
      <c r="V38" s="473">
        <v>62.949640288194281</v>
      </c>
      <c r="W38" s="473">
        <v>66.666666666666671</v>
      </c>
      <c r="X38" s="473">
        <v>0</v>
      </c>
      <c r="Y38" s="473">
        <v>77.120413321164492</v>
      </c>
      <c r="Z38" s="473">
        <v>97.012376333595185</v>
      </c>
      <c r="AA38" s="473">
        <v>94.581554412023266</v>
      </c>
      <c r="AB38" s="473">
        <v>100</v>
      </c>
      <c r="AC38" s="473">
        <v>99.254613994720799</v>
      </c>
      <c r="AD38" s="473">
        <v>69.114028840377657</v>
      </c>
      <c r="AE38" s="473">
        <v>93.100806987402322</v>
      </c>
      <c r="AF38" s="473">
        <v>92.120787027574949</v>
      </c>
      <c r="AG38" s="473">
        <v>91.405041255996025</v>
      </c>
      <c r="AH38" s="473">
        <v>94.136314933361604</v>
      </c>
      <c r="AI38" s="473">
        <v>95.410319346011946</v>
      </c>
      <c r="AJ38" s="473">
        <v>93.928053932265186</v>
      </c>
      <c r="AL38" s="473" t="s">
        <v>290</v>
      </c>
      <c r="AM38" s="473">
        <v>85.869323761545559</v>
      </c>
      <c r="AN38" s="473">
        <v>85.8691244054626</v>
      </c>
      <c r="AO38" s="473">
        <v>83.625385060818203</v>
      </c>
      <c r="AP38" s="473">
        <v>80.509477685071815</v>
      </c>
      <c r="AQ38" s="473">
        <v>83.885478591172514</v>
      </c>
      <c r="AR38" s="473">
        <v>96.745948497078999</v>
      </c>
      <c r="AS38" s="473">
        <v>86.896392330877958</v>
      </c>
      <c r="AT38" s="473">
        <v>93.037257559263296</v>
      </c>
      <c r="AU38" s="473">
        <v>94.457014922287158</v>
      </c>
      <c r="AV38" s="473">
        <v>104.14480272103957</v>
      </c>
      <c r="AW38" s="473">
        <v>63.170493385098567</v>
      </c>
      <c r="AX38" s="473">
        <v>57.889290133954759</v>
      </c>
      <c r="AY38" s="473">
        <v>70.175438596491219</v>
      </c>
      <c r="AZ38" s="473">
        <v>93.42499425317844</v>
      </c>
      <c r="BA38" s="473">
        <v>91.850525399137936</v>
      </c>
      <c r="BB38" s="473">
        <v>99.228882156340092</v>
      </c>
      <c r="BC38" s="473">
        <v>92.773503983151585</v>
      </c>
      <c r="BD38" s="473">
        <v>92.773503983151585</v>
      </c>
      <c r="BE38" s="473">
        <v>0</v>
      </c>
      <c r="BF38" s="473">
        <v>68.663704833963322</v>
      </c>
      <c r="BG38" s="473">
        <v>51.263537906137209</v>
      </c>
      <c r="BH38" s="473">
        <v>75</v>
      </c>
      <c r="BI38" s="473">
        <v>0</v>
      </c>
      <c r="BJ38" s="473">
        <v>84.285531124391071</v>
      </c>
      <c r="BK38" s="473">
        <v>94.072654563277993</v>
      </c>
      <c r="BL38" s="473">
        <v>110.0359144094775</v>
      </c>
      <c r="BM38" s="473">
        <v>109.09090909090908</v>
      </c>
      <c r="BN38" s="473">
        <v>118.21916295116412</v>
      </c>
      <c r="BO38" s="473">
        <v>75.234141280179585</v>
      </c>
      <c r="BP38" s="473">
        <v>98.852421561281986</v>
      </c>
      <c r="BQ38" s="473">
        <v>99.542151046273702</v>
      </c>
      <c r="BR38" s="473">
        <v>102.2851450642121</v>
      </c>
      <c r="BS38" s="473">
        <v>78.037129408261137</v>
      </c>
      <c r="BT38" s="473">
        <v>97.643929443600882</v>
      </c>
      <c r="BU38" s="473">
        <v>106.09205426293002</v>
      </c>
      <c r="BW38" s="473" t="s">
        <v>290</v>
      </c>
      <c r="BX38" s="473">
        <v>86.452432629016499</v>
      </c>
      <c r="BY38" s="473">
        <v>87.323844835177795</v>
      </c>
      <c r="BZ38" s="473">
        <v>86.355657794013709</v>
      </c>
      <c r="CA38" s="473">
        <v>89.682602702474327</v>
      </c>
      <c r="CB38" s="473">
        <v>84.915576256463609</v>
      </c>
      <c r="CC38" s="473">
        <v>86.934562790651313</v>
      </c>
      <c r="CD38" s="473">
        <v>83.341962570757374</v>
      </c>
      <c r="CE38" s="473">
        <v>89.384620212122044</v>
      </c>
      <c r="CF38" s="473">
        <v>87.962723019984765</v>
      </c>
      <c r="CG38" s="473">
        <v>94.933243534105358</v>
      </c>
      <c r="CH38" s="473">
        <v>83.007872867293969</v>
      </c>
      <c r="CI38" s="473">
        <v>80.661202957882892</v>
      </c>
      <c r="CJ38" s="473">
        <v>86.161652799681377</v>
      </c>
      <c r="CK38" s="473">
        <v>98.826196875804939</v>
      </c>
      <c r="CL38" s="473">
        <v>99.112939957918854</v>
      </c>
      <c r="CM38" s="473">
        <v>98.190583415390009</v>
      </c>
      <c r="CN38" s="473">
        <v>92.336908248434497</v>
      </c>
      <c r="CO38" s="473">
        <v>88.139517389713092</v>
      </c>
      <c r="CP38" s="473">
        <v>100</v>
      </c>
      <c r="CQ38" s="473">
        <v>62.144218069650883</v>
      </c>
      <c r="CR38" s="473">
        <v>67.831577532519887</v>
      </c>
      <c r="CS38" s="473">
        <v>54.545454545454533</v>
      </c>
      <c r="CT38" s="473">
        <v>100</v>
      </c>
      <c r="CU38" s="473">
        <v>90.225015600670332</v>
      </c>
      <c r="CV38" s="473">
        <v>88.022750412709286</v>
      </c>
      <c r="CW38" s="473">
        <v>100.08214055311409</v>
      </c>
      <c r="CX38" s="473">
        <v>100</v>
      </c>
      <c r="CY38" s="473">
        <v>102.01402240614505</v>
      </c>
      <c r="CZ38" s="473">
        <v>82.277609809333043</v>
      </c>
      <c r="DA38" s="473">
        <v>99.282836146917475</v>
      </c>
      <c r="DB38" s="473">
        <v>102.43158508066213</v>
      </c>
      <c r="DC38" s="473">
        <v>97.031800743501933</v>
      </c>
      <c r="DD38" s="473">
        <v>100.51675473629039</v>
      </c>
      <c r="DE38" s="473">
        <v>93.638625394946388</v>
      </c>
      <c r="DF38" s="473">
        <v>91.001477702243847</v>
      </c>
      <c r="DH38" s="473" t="s">
        <v>290</v>
      </c>
      <c r="DI38" s="473">
        <v>87.500595660885807</v>
      </c>
      <c r="DJ38" s="473">
        <v>85.209392095498515</v>
      </c>
      <c r="DK38" s="473">
        <v>76.139479709686654</v>
      </c>
      <c r="DL38" s="473">
        <v>87.430029177490894</v>
      </c>
      <c r="DM38" s="473">
        <v>82.778882172129926</v>
      </c>
      <c r="DN38" s="473">
        <v>87.608655200350242</v>
      </c>
      <c r="DO38" s="473">
        <v>78.436747172295412</v>
      </c>
      <c r="DP38" s="473">
        <v>87.364384158562856</v>
      </c>
      <c r="DQ38" s="473">
        <v>91.836964288312316</v>
      </c>
      <c r="DR38" s="473">
        <v>113.38332418560552</v>
      </c>
      <c r="DS38" s="473">
        <v>83.893581465345008</v>
      </c>
      <c r="DT38" s="473">
        <v>84.734857212060689</v>
      </c>
      <c r="DU38" s="473">
        <v>82.893823346392651</v>
      </c>
      <c r="DV38" s="473">
        <v>87.329056659204426</v>
      </c>
      <c r="DW38" s="473">
        <v>82.484018223361659</v>
      </c>
      <c r="DX38" s="473">
        <v>102.00958212418095</v>
      </c>
      <c r="DY38" s="473">
        <v>86.621047746303802</v>
      </c>
      <c r="DZ38" s="473">
        <v>86.351885920662042</v>
      </c>
      <c r="EA38" s="473">
        <v>99.999999999999986</v>
      </c>
      <c r="EB38" s="473">
        <v>67.405027953512771</v>
      </c>
      <c r="EC38" s="473">
        <v>62.873215029256237</v>
      </c>
      <c r="ED38" s="473">
        <v>86.666666666666671</v>
      </c>
      <c r="EE38" s="473">
        <v>36.496350364963504</v>
      </c>
      <c r="EF38" s="473">
        <v>89.636994108452939</v>
      </c>
      <c r="EG38" s="473">
        <v>100.89935610999549</v>
      </c>
      <c r="EH38" s="473">
        <v>100.53178211649367</v>
      </c>
      <c r="EI38" s="473">
        <v>74.074074074074062</v>
      </c>
      <c r="EJ38" s="473">
        <v>92.411857809886385</v>
      </c>
      <c r="EK38" s="473">
        <v>83.590661302789414</v>
      </c>
      <c r="EL38" s="473">
        <v>98.166665913488444</v>
      </c>
      <c r="EM38" s="473">
        <v>96.375513608963814</v>
      </c>
      <c r="EN38" s="473">
        <v>100.7167666332717</v>
      </c>
      <c r="EO38" s="473">
        <v>138.04947511881906</v>
      </c>
      <c r="EP38" s="473">
        <v>104.46075002352697</v>
      </c>
      <c r="EQ38" s="473">
        <v>94.434561595160261</v>
      </c>
    </row>
    <row r="39" spans="1:147" ht="12.75" hidden="1" customHeight="1" outlineLevel="1" x14ac:dyDescent="0.2">
      <c r="A39" s="473" t="s">
        <v>291</v>
      </c>
      <c r="B39" s="473">
        <v>85.863145612444427</v>
      </c>
      <c r="C39" s="473">
        <v>91.972747136196105</v>
      </c>
      <c r="D39" s="473">
        <v>98.602789667872472</v>
      </c>
      <c r="E39" s="473">
        <v>95.807174961237877</v>
      </c>
      <c r="F39" s="473">
        <v>84.764604893317497</v>
      </c>
      <c r="G39" s="473">
        <v>90.223570969061228</v>
      </c>
      <c r="H39" s="473">
        <v>92.323432855066827</v>
      </c>
      <c r="I39" s="473">
        <v>96.97214070854524</v>
      </c>
      <c r="J39" s="473">
        <v>90.21816735280953</v>
      </c>
      <c r="K39" s="473">
        <v>93.074718924186087</v>
      </c>
      <c r="L39" s="473">
        <v>81.39581569618359</v>
      </c>
      <c r="M39" s="473">
        <v>84.261668461494878</v>
      </c>
      <c r="N39" s="473">
        <v>80.14186681050829</v>
      </c>
      <c r="O39" s="473">
        <v>95.744268139946868</v>
      </c>
      <c r="P39" s="473">
        <v>96.107140206890378</v>
      </c>
      <c r="Q39" s="473">
        <v>94.958957537117783</v>
      </c>
      <c r="R39" s="473">
        <v>95.587999471146816</v>
      </c>
      <c r="S39" s="473">
        <v>91.674628369775164</v>
      </c>
      <c r="T39" s="473">
        <v>101.33333333333334</v>
      </c>
      <c r="U39" s="473">
        <v>65.910100719353238</v>
      </c>
      <c r="V39" s="473">
        <v>64.74820143927343</v>
      </c>
      <c r="W39" s="473">
        <v>66.666666666666671</v>
      </c>
      <c r="X39" s="473">
        <v>0</v>
      </c>
      <c r="Y39" s="473">
        <v>77.746755701935399</v>
      </c>
      <c r="Z39" s="473">
        <v>97.702471857170792</v>
      </c>
      <c r="AA39" s="473">
        <v>94.505712559592396</v>
      </c>
      <c r="AB39" s="473">
        <v>100</v>
      </c>
      <c r="AC39" s="473">
        <v>99.254613994720799</v>
      </c>
      <c r="AD39" s="473">
        <v>69.900356867241982</v>
      </c>
      <c r="AE39" s="473">
        <v>93.086269475669638</v>
      </c>
      <c r="AF39" s="473">
        <v>92.061410312026368</v>
      </c>
      <c r="AG39" s="473">
        <v>91.217700446388633</v>
      </c>
      <c r="AH39" s="473">
        <v>95.789895393898746</v>
      </c>
      <c r="AI39" s="473">
        <v>95.262659775595026</v>
      </c>
      <c r="AJ39" s="473">
        <v>94.52074362640306</v>
      </c>
      <c r="AL39" s="473" t="s">
        <v>291</v>
      </c>
      <c r="AM39" s="473">
        <v>86.537721479010088</v>
      </c>
      <c r="AN39" s="473">
        <v>86.359949057874218</v>
      </c>
      <c r="AO39" s="473">
        <v>83.625385060818203</v>
      </c>
      <c r="AP39" s="473">
        <v>82.112780699267645</v>
      </c>
      <c r="AQ39" s="473">
        <v>84.501097202614488</v>
      </c>
      <c r="AR39" s="473">
        <v>96.782937335623075</v>
      </c>
      <c r="AS39" s="473">
        <v>86.896392330877958</v>
      </c>
      <c r="AT39" s="473">
        <v>93.037257559263296</v>
      </c>
      <c r="AU39" s="473">
        <v>93.685647096214566</v>
      </c>
      <c r="AV39" s="473">
        <v>104.14480272103957</v>
      </c>
      <c r="AW39" s="473">
        <v>68.840846275164708</v>
      </c>
      <c r="AX39" s="473">
        <v>59.898611241777104</v>
      </c>
      <c r="AY39" s="473">
        <v>80.701754385964904</v>
      </c>
      <c r="AZ39" s="473">
        <v>93.42499425317844</v>
      </c>
      <c r="BA39" s="473">
        <v>91.850525399137936</v>
      </c>
      <c r="BB39" s="473">
        <v>99.228882156340092</v>
      </c>
      <c r="BC39" s="473">
        <v>92.773503983151585</v>
      </c>
      <c r="BD39" s="473">
        <v>92.773503983151585</v>
      </c>
      <c r="BE39" s="473">
        <v>0</v>
      </c>
      <c r="BF39" s="473">
        <v>67.218162210532924</v>
      </c>
      <c r="BG39" s="473">
        <v>45.848375451263557</v>
      </c>
      <c r="BH39" s="473">
        <v>75</v>
      </c>
      <c r="BI39" s="473">
        <v>0</v>
      </c>
      <c r="BJ39" s="473">
        <v>85.515215558954907</v>
      </c>
      <c r="BK39" s="473">
        <v>94.133957295260331</v>
      </c>
      <c r="BL39" s="473">
        <v>110.0359144094775</v>
      </c>
      <c r="BM39" s="473">
        <v>109.09090909090908</v>
      </c>
      <c r="BN39" s="473">
        <v>118.21916295116412</v>
      </c>
      <c r="BO39" s="473">
        <v>76.817549061134301</v>
      </c>
      <c r="BP39" s="473">
        <v>99.126940774154335</v>
      </c>
      <c r="BQ39" s="473">
        <v>99.680939004343244</v>
      </c>
      <c r="BR39" s="473">
        <v>104.71009252054893</v>
      </c>
      <c r="BS39" s="473">
        <v>78.540753668298336</v>
      </c>
      <c r="BT39" s="473">
        <v>97.63963366149838</v>
      </c>
      <c r="BU39" s="473">
        <v>106.44827617625208</v>
      </c>
      <c r="BW39" s="473" t="s">
        <v>291</v>
      </c>
      <c r="BX39" s="473">
        <v>87.778812391307497</v>
      </c>
      <c r="BY39" s="473">
        <v>88.74164310019512</v>
      </c>
      <c r="BZ39" s="473">
        <v>87.171888091143259</v>
      </c>
      <c r="CA39" s="473">
        <v>92.089685873055942</v>
      </c>
      <c r="CB39" s="473">
        <v>85.898302617338871</v>
      </c>
      <c r="CC39" s="473">
        <v>88.334804387163459</v>
      </c>
      <c r="CD39" s="473">
        <v>85.831647817474519</v>
      </c>
      <c r="CE39" s="473">
        <v>89.367201307580572</v>
      </c>
      <c r="CF39" s="473">
        <v>89.405684906347688</v>
      </c>
      <c r="CG39" s="473">
        <v>94.933243534105358</v>
      </c>
      <c r="CH39" s="473">
        <v>87.280068102544675</v>
      </c>
      <c r="CI39" s="473">
        <v>85.011920069037629</v>
      </c>
      <c r="CJ39" s="473">
        <v>90.328319466348049</v>
      </c>
      <c r="CK39" s="473">
        <v>98.762170444044514</v>
      </c>
      <c r="CL39" s="473">
        <v>98.96543463800397</v>
      </c>
      <c r="CM39" s="473">
        <v>98.311601744187655</v>
      </c>
      <c r="CN39" s="473">
        <v>92.669479268089262</v>
      </c>
      <c r="CO39" s="473">
        <v>88.654251249515156</v>
      </c>
      <c r="CP39" s="473">
        <v>100</v>
      </c>
      <c r="CQ39" s="473">
        <v>64.249456521127399</v>
      </c>
      <c r="CR39" s="473">
        <v>70.584199286130314</v>
      </c>
      <c r="CS39" s="473">
        <v>56.818181818181813</v>
      </c>
      <c r="CT39" s="473">
        <v>100</v>
      </c>
      <c r="CU39" s="473">
        <v>90.677692058065418</v>
      </c>
      <c r="CV39" s="473">
        <v>88.814555399309995</v>
      </c>
      <c r="CW39" s="473">
        <v>100.08214055311409</v>
      </c>
      <c r="CX39" s="473">
        <v>100</v>
      </c>
      <c r="CY39" s="473">
        <v>102.08982681173438</v>
      </c>
      <c r="CZ39" s="473">
        <v>83.013173891827506</v>
      </c>
      <c r="DA39" s="473">
        <v>99.308879849707708</v>
      </c>
      <c r="DB39" s="473">
        <v>102.21355301934547</v>
      </c>
      <c r="DC39" s="473">
        <v>98.786858849495118</v>
      </c>
      <c r="DD39" s="473">
        <v>99.738031185145815</v>
      </c>
      <c r="DE39" s="473">
        <v>94.198371000272687</v>
      </c>
      <c r="DF39" s="473">
        <v>90.996392794738782</v>
      </c>
      <c r="DH39" s="473" t="s">
        <v>291</v>
      </c>
      <c r="DI39" s="473">
        <v>90.240091248320695</v>
      </c>
      <c r="DJ39" s="473">
        <v>85.361976306690991</v>
      </c>
      <c r="DK39" s="473">
        <v>76.713445431901008</v>
      </c>
      <c r="DL39" s="473">
        <v>85.011696004760907</v>
      </c>
      <c r="DM39" s="473">
        <v>83.467842654191728</v>
      </c>
      <c r="DN39" s="473">
        <v>87.458598633288673</v>
      </c>
      <c r="DO39" s="473">
        <v>84.136895319251707</v>
      </c>
      <c r="DP39" s="473">
        <v>87.364384158562856</v>
      </c>
      <c r="DQ39" s="473">
        <v>91.392051956875434</v>
      </c>
      <c r="DR39" s="473">
        <v>118.78820435021335</v>
      </c>
      <c r="DS39" s="473">
        <v>94.955055464123376</v>
      </c>
      <c r="DT39" s="473">
        <v>93.458843811295523</v>
      </c>
      <c r="DU39" s="473">
        <v>96.733128531634875</v>
      </c>
      <c r="DV39" s="473">
        <v>87.287561920845121</v>
      </c>
      <c r="DW39" s="473">
        <v>82.931357247575647</v>
      </c>
      <c r="DX39" s="473">
        <v>100.4869151320562</v>
      </c>
      <c r="DY39" s="473">
        <v>89.606347979453176</v>
      </c>
      <c r="DZ39" s="473">
        <v>89.39724533076388</v>
      </c>
      <c r="EA39" s="473">
        <v>99.999999999999986</v>
      </c>
      <c r="EB39" s="473">
        <v>86.18420155322724</v>
      </c>
      <c r="EC39" s="473">
        <v>61.223863371508521</v>
      </c>
      <c r="ED39" s="473">
        <v>113.33333333333336</v>
      </c>
      <c r="EE39" s="473">
        <v>63.503649635036489</v>
      </c>
      <c r="EF39" s="473">
        <v>89.491209412134467</v>
      </c>
      <c r="EG39" s="473">
        <v>100.473025339763</v>
      </c>
      <c r="EH39" s="473">
        <v>99.650366605405594</v>
      </c>
      <c r="EI39" s="473">
        <v>74.074074074074062</v>
      </c>
      <c r="EJ39" s="473">
        <v>91.676564096959424</v>
      </c>
      <c r="EK39" s="473">
        <v>83.852850287970398</v>
      </c>
      <c r="EL39" s="473">
        <v>97.840798957362978</v>
      </c>
      <c r="EM39" s="473">
        <v>95.894968639165285</v>
      </c>
      <c r="EN39" s="473">
        <v>101.8442217854025</v>
      </c>
      <c r="EO39" s="473">
        <v>138.04947511881906</v>
      </c>
      <c r="EP39" s="473">
        <v>104.23992381105136</v>
      </c>
      <c r="EQ39" s="473">
        <v>94.81210421622869</v>
      </c>
    </row>
    <row r="40" spans="1:147" ht="12.75" hidden="1" customHeight="1" outlineLevel="1" x14ac:dyDescent="0.2">
      <c r="A40" s="473" t="s">
        <v>292</v>
      </c>
      <c r="B40" s="473">
        <v>85.954132498845098</v>
      </c>
      <c r="C40" s="473">
        <v>92.354268350090067</v>
      </c>
      <c r="D40" s="473">
        <v>98.602789667872472</v>
      </c>
      <c r="E40" s="473">
        <v>95.807174961237877</v>
      </c>
      <c r="F40" s="473">
        <v>86.375688930683509</v>
      </c>
      <c r="G40" s="473">
        <v>90.223570969061228</v>
      </c>
      <c r="H40" s="473">
        <v>92.323432855066827</v>
      </c>
      <c r="I40" s="473">
        <v>96.97214070854524</v>
      </c>
      <c r="J40" s="473">
        <v>90.21816735280953</v>
      </c>
      <c r="K40" s="473">
        <v>93.074718924186087</v>
      </c>
      <c r="L40" s="473">
        <v>81.39581569618359</v>
      </c>
      <c r="M40" s="473">
        <v>84.261668461494878</v>
      </c>
      <c r="N40" s="473">
        <v>80.14186681050829</v>
      </c>
      <c r="O40" s="473">
        <v>95.294020233519305</v>
      </c>
      <c r="P40" s="473">
        <v>95.448844188220605</v>
      </c>
      <c r="Q40" s="473">
        <v>94.958957537117783</v>
      </c>
      <c r="R40" s="473">
        <v>95.587999471146816</v>
      </c>
      <c r="S40" s="473">
        <v>91.674628369775164</v>
      </c>
      <c r="T40" s="473">
        <v>101.33333333333334</v>
      </c>
      <c r="U40" s="473">
        <v>65.910100719353238</v>
      </c>
      <c r="V40" s="473">
        <v>64.74820143927343</v>
      </c>
      <c r="W40" s="473">
        <v>66.666666666666671</v>
      </c>
      <c r="X40" s="473">
        <v>0</v>
      </c>
      <c r="Y40" s="473">
        <v>77.746755701935399</v>
      </c>
      <c r="Z40" s="473">
        <v>97.702471857170792</v>
      </c>
      <c r="AA40" s="473">
        <v>94.505712559592396</v>
      </c>
      <c r="AB40" s="473">
        <v>100</v>
      </c>
      <c r="AC40" s="473">
        <v>99.254613994720799</v>
      </c>
      <c r="AD40" s="473">
        <v>69.900356867241982</v>
      </c>
      <c r="AE40" s="473">
        <v>92.41922744282553</v>
      </c>
      <c r="AF40" s="473">
        <v>91.014448418175235</v>
      </c>
      <c r="AG40" s="473">
        <v>91.217700446388633</v>
      </c>
      <c r="AH40" s="473">
        <v>95.789895393898746</v>
      </c>
      <c r="AI40" s="473">
        <v>95.262659775595026</v>
      </c>
      <c r="AJ40" s="473">
        <v>94.52074362640306</v>
      </c>
      <c r="AL40" s="473" t="s">
        <v>292</v>
      </c>
      <c r="AM40" s="473">
        <v>87.682394571023934</v>
      </c>
      <c r="AN40" s="473">
        <v>86.503211070987149</v>
      </c>
      <c r="AO40" s="473">
        <v>83.625385060818203</v>
      </c>
      <c r="AP40" s="473">
        <v>82.112780699267645</v>
      </c>
      <c r="AQ40" s="473">
        <v>85.970836984849072</v>
      </c>
      <c r="AR40" s="473">
        <v>96.782937335623075</v>
      </c>
      <c r="AS40" s="473">
        <v>86.896392330877958</v>
      </c>
      <c r="AT40" s="473">
        <v>93.037257559263296</v>
      </c>
      <c r="AU40" s="473">
        <v>93.685647096214566</v>
      </c>
      <c r="AV40" s="473">
        <v>104.14480272103957</v>
      </c>
      <c r="AW40" s="473">
        <v>68.840846275164708</v>
      </c>
      <c r="AX40" s="473">
        <v>59.898611241777104</v>
      </c>
      <c r="AY40" s="473">
        <v>80.701754385964904</v>
      </c>
      <c r="AZ40" s="473">
        <v>93.42499425317844</v>
      </c>
      <c r="BA40" s="473">
        <v>91.850525399137936</v>
      </c>
      <c r="BB40" s="473">
        <v>99.228882156340092</v>
      </c>
      <c r="BC40" s="473">
        <v>92.773503983151585</v>
      </c>
      <c r="BD40" s="473">
        <v>92.773503983151585</v>
      </c>
      <c r="BE40" s="473">
        <v>0</v>
      </c>
      <c r="BF40" s="473">
        <v>72.296863975586334</v>
      </c>
      <c r="BG40" s="473">
        <v>51.143200962695573</v>
      </c>
      <c r="BH40" s="473">
        <v>79.999999999999986</v>
      </c>
      <c r="BI40" s="473">
        <v>0</v>
      </c>
      <c r="BJ40" s="473">
        <v>88.429731875498888</v>
      </c>
      <c r="BK40" s="473">
        <v>94.133957295260331</v>
      </c>
      <c r="BL40" s="473">
        <v>110.0359144094775</v>
      </c>
      <c r="BM40" s="473">
        <v>109.09090909090908</v>
      </c>
      <c r="BN40" s="473">
        <v>118.21916295116412</v>
      </c>
      <c r="BO40" s="473">
        <v>80.570811949323243</v>
      </c>
      <c r="BP40" s="473">
        <v>99.126940774154335</v>
      </c>
      <c r="BQ40" s="473">
        <v>99.680939004343244</v>
      </c>
      <c r="BR40" s="473">
        <v>104.71009252054893</v>
      </c>
      <c r="BS40" s="473">
        <v>78.540753668298336</v>
      </c>
      <c r="BT40" s="473">
        <v>97.63963366149838</v>
      </c>
      <c r="BU40" s="473">
        <v>106.44827617625208</v>
      </c>
      <c r="BW40" s="473" t="s">
        <v>292</v>
      </c>
      <c r="BX40" s="473">
        <v>89.105192153598509</v>
      </c>
      <c r="BY40" s="473">
        <v>90.159441365212459</v>
      </c>
      <c r="BZ40" s="473">
        <v>87.988118388272852</v>
      </c>
      <c r="CA40" s="473">
        <v>94.496769043637542</v>
      </c>
      <c r="CB40" s="473">
        <v>86.881028978214147</v>
      </c>
      <c r="CC40" s="473">
        <v>89.73504598367559</v>
      </c>
      <c r="CD40" s="473">
        <v>88.321333064191649</v>
      </c>
      <c r="CE40" s="473">
        <v>89.3497824030391</v>
      </c>
      <c r="CF40" s="473">
        <v>90.848646792710596</v>
      </c>
      <c r="CG40" s="473">
        <v>94.933243534105358</v>
      </c>
      <c r="CH40" s="473">
        <v>91.552263337795424</v>
      </c>
      <c r="CI40" s="473">
        <v>89.362637180192394</v>
      </c>
      <c r="CJ40" s="473">
        <v>94.494986133014706</v>
      </c>
      <c r="CK40" s="473">
        <v>98.698144012284075</v>
      </c>
      <c r="CL40" s="473">
        <v>98.817929318089057</v>
      </c>
      <c r="CM40" s="473">
        <v>98.432620072985287</v>
      </c>
      <c r="CN40" s="473">
        <v>93.002050287743998</v>
      </c>
      <c r="CO40" s="473">
        <v>89.168985109317177</v>
      </c>
      <c r="CP40" s="473">
        <v>100</v>
      </c>
      <c r="CQ40" s="473">
        <v>66.354694972603909</v>
      </c>
      <c r="CR40" s="473">
        <v>73.336821039740727</v>
      </c>
      <c r="CS40" s="473">
        <v>59.090909090909093</v>
      </c>
      <c r="CT40" s="473">
        <v>100</v>
      </c>
      <c r="CU40" s="473">
        <v>91.130368515460503</v>
      </c>
      <c r="CV40" s="473">
        <v>89.606360385910705</v>
      </c>
      <c r="CW40" s="473">
        <v>100.08214055311409</v>
      </c>
      <c r="CX40" s="473">
        <v>100</v>
      </c>
      <c r="CY40" s="473">
        <v>102.16563121732372</v>
      </c>
      <c r="CZ40" s="473">
        <v>83.748737974321983</v>
      </c>
      <c r="DA40" s="473">
        <v>99.334923552497912</v>
      </c>
      <c r="DB40" s="473">
        <v>101.99552095802879</v>
      </c>
      <c r="DC40" s="473">
        <v>100.54191695548832</v>
      </c>
      <c r="DD40" s="473">
        <v>98.959307634001235</v>
      </c>
      <c r="DE40" s="473">
        <v>94.758116605599014</v>
      </c>
      <c r="DF40" s="473">
        <v>90.991307887233745</v>
      </c>
      <c r="DH40" s="473" t="s">
        <v>292</v>
      </c>
      <c r="DI40" s="473">
        <v>90.964993621099083</v>
      </c>
      <c r="DJ40" s="473">
        <v>86.010697369625362</v>
      </c>
      <c r="DK40" s="473">
        <v>77.219685845011142</v>
      </c>
      <c r="DL40" s="473">
        <v>86.677785582247452</v>
      </c>
      <c r="DM40" s="473">
        <v>84.328671382862055</v>
      </c>
      <c r="DN40" s="473">
        <v>90.669184339357443</v>
      </c>
      <c r="DO40" s="473">
        <v>84.87224476874249</v>
      </c>
      <c r="DP40" s="473">
        <v>87.364384158562856</v>
      </c>
      <c r="DQ40" s="473">
        <v>88.984020215731178</v>
      </c>
      <c r="DR40" s="473">
        <v>118.78820435021335</v>
      </c>
      <c r="DS40" s="473">
        <v>95.893219009559886</v>
      </c>
      <c r="DT40" s="473">
        <v>92.812622581720049</v>
      </c>
      <c r="DU40" s="473">
        <v>99.554148617922138</v>
      </c>
      <c r="DV40" s="473">
        <v>87.362587450161683</v>
      </c>
      <c r="DW40" s="473">
        <v>83.031143578137048</v>
      </c>
      <c r="DX40" s="473">
        <v>100.4869151320562</v>
      </c>
      <c r="DY40" s="473">
        <v>89.047231593322792</v>
      </c>
      <c r="DZ40" s="473">
        <v>88.826880471331307</v>
      </c>
      <c r="EA40" s="473">
        <v>99.999999999999986</v>
      </c>
      <c r="EB40" s="473">
        <v>87.809597456005534</v>
      </c>
      <c r="EC40" s="473">
        <v>66.99659417362551</v>
      </c>
      <c r="ED40" s="473">
        <v>113.33333333333336</v>
      </c>
      <c r="EE40" s="473">
        <v>63.503649635036489</v>
      </c>
      <c r="EF40" s="473">
        <v>92.11581266782818</v>
      </c>
      <c r="EG40" s="473">
        <v>100.473025339763</v>
      </c>
      <c r="EH40" s="473">
        <v>99.817120891287118</v>
      </c>
      <c r="EI40" s="473">
        <v>74.074074074074062</v>
      </c>
      <c r="EJ40" s="473">
        <v>95.186786060854757</v>
      </c>
      <c r="EK40" s="473">
        <v>88.24747150608377</v>
      </c>
      <c r="EL40" s="473">
        <v>96.364551355720309</v>
      </c>
      <c r="EM40" s="473">
        <v>94.531785216089972</v>
      </c>
      <c r="EN40" s="473">
        <v>101.66321169205644</v>
      </c>
      <c r="EO40" s="473">
        <v>134.05628031347385</v>
      </c>
      <c r="EP40" s="473">
        <v>100.98207526621574</v>
      </c>
      <c r="EQ40" s="473">
        <v>96.316877555414209</v>
      </c>
    </row>
    <row r="41" spans="1:147" ht="12.75" hidden="1" customHeight="1" outlineLevel="1" x14ac:dyDescent="0.2">
      <c r="A41" s="473" t="s">
        <v>293</v>
      </c>
      <c r="B41" s="473">
        <v>86.962818049203634</v>
      </c>
      <c r="C41" s="473">
        <v>92.629008032484037</v>
      </c>
      <c r="D41" s="473">
        <v>98.786538677186414</v>
      </c>
      <c r="E41" s="473">
        <v>94.532682363468453</v>
      </c>
      <c r="F41" s="473">
        <v>88.39757136732058</v>
      </c>
      <c r="G41" s="473">
        <v>92.0953151110769</v>
      </c>
      <c r="H41" s="473">
        <v>92.402487940296055</v>
      </c>
      <c r="I41" s="473">
        <v>94.953567847575428</v>
      </c>
      <c r="J41" s="473">
        <v>90.231372222898997</v>
      </c>
      <c r="K41" s="473">
        <v>93.074718924186087</v>
      </c>
      <c r="L41" s="473">
        <v>80.371476019653443</v>
      </c>
      <c r="M41" s="473">
        <v>85.804617326474556</v>
      </c>
      <c r="N41" s="473">
        <v>77.994214504383365</v>
      </c>
      <c r="O41" s="473">
        <v>95.92629631811289</v>
      </c>
      <c r="P41" s="473">
        <v>96.086540645260584</v>
      </c>
      <c r="Q41" s="473">
        <v>95.579503107457938</v>
      </c>
      <c r="R41" s="473">
        <v>95.056875439828914</v>
      </c>
      <c r="S41" s="473">
        <v>91.689920399744977</v>
      </c>
      <c r="T41" s="473">
        <v>100</v>
      </c>
      <c r="U41" s="473">
        <v>72.395601918889199</v>
      </c>
      <c r="V41" s="473">
        <v>72.661870504021621</v>
      </c>
      <c r="W41" s="473">
        <v>72.222222222222229</v>
      </c>
      <c r="X41" s="473">
        <v>0</v>
      </c>
      <c r="Y41" s="473">
        <v>77.993008374803324</v>
      </c>
      <c r="Z41" s="473">
        <v>97.012376333595185</v>
      </c>
      <c r="AA41" s="473">
        <v>94.581554412023266</v>
      </c>
      <c r="AB41" s="473">
        <v>100</v>
      </c>
      <c r="AC41" s="473">
        <v>99.543119874167161</v>
      </c>
      <c r="AD41" s="473">
        <v>70.275339738850747</v>
      </c>
      <c r="AE41" s="473">
        <v>93.612970418694957</v>
      </c>
      <c r="AF41" s="473">
        <v>92.97653541010844</v>
      </c>
      <c r="AG41" s="473">
        <v>91.405041255996039</v>
      </c>
      <c r="AH41" s="473">
        <v>94.131636810131084</v>
      </c>
      <c r="AI41" s="473">
        <v>95.283687801388368</v>
      </c>
      <c r="AJ41" s="473">
        <v>93.928053932265186</v>
      </c>
      <c r="AL41" s="473" t="s">
        <v>293</v>
      </c>
      <c r="AM41" s="473">
        <v>88.827067663037781</v>
      </c>
      <c r="AN41" s="473">
        <v>86.646473084100052</v>
      </c>
      <c r="AO41" s="473">
        <v>83.625385060818203</v>
      </c>
      <c r="AP41" s="473">
        <v>82.112780699267645</v>
      </c>
      <c r="AQ41" s="473">
        <v>87.440576767083655</v>
      </c>
      <c r="AR41" s="473">
        <v>96.782937335623075</v>
      </c>
      <c r="AS41" s="473">
        <v>86.896392330877958</v>
      </c>
      <c r="AT41" s="473">
        <v>93.037257559263296</v>
      </c>
      <c r="AU41" s="473">
        <v>93.685647096214566</v>
      </c>
      <c r="AV41" s="473">
        <v>104.14480272103957</v>
      </c>
      <c r="AW41" s="473">
        <v>68.840846275164708</v>
      </c>
      <c r="AX41" s="473">
        <v>59.898611241777104</v>
      </c>
      <c r="AY41" s="473">
        <v>80.701754385964904</v>
      </c>
      <c r="AZ41" s="473">
        <v>93.42499425317844</v>
      </c>
      <c r="BA41" s="473">
        <v>91.850525399137936</v>
      </c>
      <c r="BB41" s="473">
        <v>99.228882156340092</v>
      </c>
      <c r="BC41" s="473">
        <v>92.773503983151585</v>
      </c>
      <c r="BD41" s="473">
        <v>92.773503983151585</v>
      </c>
      <c r="BE41" s="473">
        <v>0</v>
      </c>
      <c r="BF41" s="473">
        <v>77.375565740639772</v>
      </c>
      <c r="BG41" s="473">
        <v>56.438026474127589</v>
      </c>
      <c r="BH41" s="473">
        <v>84.999999999999972</v>
      </c>
      <c r="BI41" s="473">
        <v>0</v>
      </c>
      <c r="BJ41" s="473">
        <v>91.344248192042912</v>
      </c>
      <c r="BK41" s="473">
        <v>94.133957295260331</v>
      </c>
      <c r="BL41" s="473">
        <v>110.0359144094775</v>
      </c>
      <c r="BM41" s="473">
        <v>109.09090909090908</v>
      </c>
      <c r="BN41" s="473">
        <v>118.21916295116412</v>
      </c>
      <c r="BO41" s="473">
        <v>84.324074837512214</v>
      </c>
      <c r="BP41" s="473">
        <v>99.126940774154335</v>
      </c>
      <c r="BQ41" s="473">
        <v>99.680939004343244</v>
      </c>
      <c r="BR41" s="473">
        <v>104.71009252054893</v>
      </c>
      <c r="BS41" s="473">
        <v>78.540753668298336</v>
      </c>
      <c r="BT41" s="473">
        <v>97.63963366149838</v>
      </c>
      <c r="BU41" s="473">
        <v>106.44827617625208</v>
      </c>
      <c r="BW41" s="473" t="s">
        <v>293</v>
      </c>
      <c r="BX41" s="473">
        <v>90.446989406717108</v>
      </c>
      <c r="BY41" s="473">
        <v>91.577239630229798</v>
      </c>
      <c r="BZ41" s="473">
        <v>88.804348685402445</v>
      </c>
      <c r="CA41" s="473">
        <v>96.903852214219114</v>
      </c>
      <c r="CB41" s="473">
        <v>87.863755339089437</v>
      </c>
      <c r="CC41" s="473">
        <v>91.135287580187736</v>
      </c>
      <c r="CD41" s="473">
        <v>90.811018310908779</v>
      </c>
      <c r="CE41" s="473">
        <v>89.332363498497628</v>
      </c>
      <c r="CF41" s="473">
        <v>92.291608679073519</v>
      </c>
      <c r="CG41" s="473">
        <v>94.933243534105358</v>
      </c>
      <c r="CH41" s="473">
        <v>95.824458573046172</v>
      </c>
      <c r="CI41" s="473">
        <v>93.71335429134713</v>
      </c>
      <c r="CJ41" s="473">
        <v>98.661652799681377</v>
      </c>
      <c r="CK41" s="473">
        <v>98.634117580523608</v>
      </c>
      <c r="CL41" s="473">
        <v>98.670423998174144</v>
      </c>
      <c r="CM41" s="473">
        <v>98.553638401782905</v>
      </c>
      <c r="CN41" s="473">
        <v>93.334621307398763</v>
      </c>
      <c r="CO41" s="473">
        <v>89.683718969119241</v>
      </c>
      <c r="CP41" s="473">
        <v>100</v>
      </c>
      <c r="CQ41" s="473">
        <v>68.459933424080404</v>
      </c>
      <c r="CR41" s="473">
        <v>76.089442793351139</v>
      </c>
      <c r="CS41" s="473">
        <v>61.36363636363636</v>
      </c>
      <c r="CT41" s="473">
        <v>100</v>
      </c>
      <c r="CU41" s="473">
        <v>91.583044972855589</v>
      </c>
      <c r="CV41" s="473">
        <v>90.398165372511386</v>
      </c>
      <c r="CW41" s="473">
        <v>100.08214055311409</v>
      </c>
      <c r="CX41" s="473">
        <v>100</v>
      </c>
      <c r="CY41" s="473">
        <v>102.24143562291306</v>
      </c>
      <c r="CZ41" s="473">
        <v>84.48430205681646</v>
      </c>
      <c r="DA41" s="473">
        <v>99.474104711319086</v>
      </c>
      <c r="DB41" s="473">
        <v>101.7774888967121</v>
      </c>
      <c r="DC41" s="473">
        <v>102.2969750614815</v>
      </c>
      <c r="DD41" s="473">
        <v>98.180584082856697</v>
      </c>
      <c r="DE41" s="473">
        <v>95.775378620180788</v>
      </c>
      <c r="DF41" s="473">
        <v>90.986222979728723</v>
      </c>
      <c r="DH41" s="473" t="s">
        <v>293</v>
      </c>
      <c r="DI41" s="473">
        <v>92.31485468429517</v>
      </c>
      <c r="DJ41" s="473">
        <v>87.416542341545664</v>
      </c>
      <c r="DK41" s="473">
        <v>85.752674971714924</v>
      </c>
      <c r="DL41" s="473">
        <v>87.101922829167407</v>
      </c>
      <c r="DM41" s="473">
        <v>84.611568065578311</v>
      </c>
      <c r="DN41" s="473">
        <v>91.229223678024809</v>
      </c>
      <c r="DO41" s="473">
        <v>80.016304324217614</v>
      </c>
      <c r="DP41" s="473">
        <v>90.326181502030252</v>
      </c>
      <c r="DQ41" s="473">
        <v>89.355242169784617</v>
      </c>
      <c r="DR41" s="473">
        <v>101.50783691938682</v>
      </c>
      <c r="DS41" s="473">
        <v>97.882224059199885</v>
      </c>
      <c r="DT41" s="473">
        <v>96.043728729597348</v>
      </c>
      <c r="DU41" s="473">
        <v>100.06706136088347</v>
      </c>
      <c r="DV41" s="473">
        <v>95.536610079268485</v>
      </c>
      <c r="DW41" s="473">
        <v>93.882482586774188</v>
      </c>
      <c r="DX41" s="473">
        <v>100.54863652600115</v>
      </c>
      <c r="DY41" s="473">
        <v>90.262790493110927</v>
      </c>
      <c r="DZ41" s="473">
        <v>90.066894354322756</v>
      </c>
      <c r="EA41" s="473">
        <v>99.999999999999986</v>
      </c>
      <c r="EB41" s="473">
        <v>88.730582326177711</v>
      </c>
      <c r="EC41" s="473">
        <v>70.267549710820475</v>
      </c>
      <c r="ED41" s="473">
        <v>113.33333333333336</v>
      </c>
      <c r="EE41" s="473">
        <v>63.503649635036489</v>
      </c>
      <c r="EF41" s="473">
        <v>93.189203816527396</v>
      </c>
      <c r="EG41" s="473">
        <v>101.7506627190439</v>
      </c>
      <c r="EH41" s="473">
        <v>98.027488858038424</v>
      </c>
      <c r="EI41" s="473">
        <v>74.074074074074062</v>
      </c>
      <c r="EJ41" s="473">
        <v>95.186786060854757</v>
      </c>
      <c r="EK41" s="473">
        <v>90.227097270682293</v>
      </c>
      <c r="EL41" s="473">
        <v>97.128720658861681</v>
      </c>
      <c r="EM41" s="473">
        <v>97.362142907479452</v>
      </c>
      <c r="EN41" s="473">
        <v>101.66321169205644</v>
      </c>
      <c r="EO41" s="473">
        <v>99.176076164686279</v>
      </c>
      <c r="EP41" s="473">
        <v>95.485632203133534</v>
      </c>
      <c r="EQ41" s="473">
        <v>97.898666818909675</v>
      </c>
    </row>
    <row r="42" spans="1:147" ht="12.75" hidden="1" customHeight="1" outlineLevel="1" x14ac:dyDescent="0.2">
      <c r="A42" s="473" t="s">
        <v>294</v>
      </c>
      <c r="B42" s="473">
        <v>87.780382459253545</v>
      </c>
      <c r="C42" s="473">
        <v>90.923721146369957</v>
      </c>
      <c r="D42" s="473">
        <v>92.642063405794644</v>
      </c>
      <c r="E42" s="473">
        <v>94.426212966710764</v>
      </c>
      <c r="F42" s="473">
        <v>86.496143604628713</v>
      </c>
      <c r="G42" s="473">
        <v>92.0953151110769</v>
      </c>
      <c r="H42" s="473">
        <v>92.289774180937158</v>
      </c>
      <c r="I42" s="473">
        <v>94.953567847575428</v>
      </c>
      <c r="J42" s="473">
        <v>90.317193803105823</v>
      </c>
      <c r="K42" s="473">
        <v>93.074718924186087</v>
      </c>
      <c r="L42" s="473">
        <v>81.069265808902884</v>
      </c>
      <c r="M42" s="473">
        <v>88.097179295013802</v>
      </c>
      <c r="N42" s="473">
        <v>77.994214504383365</v>
      </c>
      <c r="O42" s="473">
        <v>95.865023002970986</v>
      </c>
      <c r="P42" s="473">
        <v>95.996954488761503</v>
      </c>
      <c r="Q42" s="473">
        <v>95.579503107457938</v>
      </c>
      <c r="R42" s="473">
        <v>95.056875439829014</v>
      </c>
      <c r="S42" s="473">
        <v>91.689920399745148</v>
      </c>
      <c r="T42" s="473">
        <v>100</v>
      </c>
      <c r="U42" s="473">
        <v>83.644390886308344</v>
      </c>
      <c r="V42" s="473">
        <v>79.856115108338173</v>
      </c>
      <c r="W42" s="473">
        <v>86.111111111111114</v>
      </c>
      <c r="X42" s="473">
        <v>0</v>
      </c>
      <c r="Y42" s="473">
        <v>79.513721254836668</v>
      </c>
      <c r="Z42" s="473">
        <v>97.038609237868386</v>
      </c>
      <c r="AA42" s="473">
        <v>94.581554412023266</v>
      </c>
      <c r="AB42" s="473">
        <v>100</v>
      </c>
      <c r="AC42" s="473">
        <v>99.543119874167161</v>
      </c>
      <c r="AD42" s="473">
        <v>72.374213367676973</v>
      </c>
      <c r="AE42" s="473">
        <v>93.615843667065249</v>
      </c>
      <c r="AF42" s="473">
        <v>92.974578819471787</v>
      </c>
      <c r="AG42" s="473">
        <v>91.405041255996039</v>
      </c>
      <c r="AH42" s="473">
        <v>94.131636810131084</v>
      </c>
      <c r="AI42" s="473">
        <v>95.299516744466331</v>
      </c>
      <c r="AJ42" s="473">
        <v>93.928053932265186</v>
      </c>
      <c r="AL42" s="473" t="s">
        <v>294</v>
      </c>
      <c r="AM42" s="473">
        <v>89.971740755051613</v>
      </c>
      <c r="AN42" s="473">
        <v>86.789735097212969</v>
      </c>
      <c r="AO42" s="473">
        <v>83.625385060818203</v>
      </c>
      <c r="AP42" s="473">
        <v>82.112780699267645</v>
      </c>
      <c r="AQ42" s="473">
        <v>88.910316549318239</v>
      </c>
      <c r="AR42" s="473">
        <v>96.782937335623075</v>
      </c>
      <c r="AS42" s="473">
        <v>86.896392330877958</v>
      </c>
      <c r="AT42" s="473">
        <v>93.037257559263296</v>
      </c>
      <c r="AU42" s="473">
        <v>93.685647096214566</v>
      </c>
      <c r="AV42" s="473">
        <v>104.14480272103957</v>
      </c>
      <c r="AW42" s="473">
        <v>68.840846275164708</v>
      </c>
      <c r="AX42" s="473">
        <v>59.898611241777104</v>
      </c>
      <c r="AY42" s="473">
        <v>80.701754385964904</v>
      </c>
      <c r="AZ42" s="473">
        <v>93.42499425317844</v>
      </c>
      <c r="BA42" s="473">
        <v>91.850525399137936</v>
      </c>
      <c r="BB42" s="473">
        <v>99.228882156340092</v>
      </c>
      <c r="BC42" s="473">
        <v>92.773503983151585</v>
      </c>
      <c r="BD42" s="473">
        <v>92.773503983151585</v>
      </c>
      <c r="BE42" s="473">
        <v>0</v>
      </c>
      <c r="BF42" s="473">
        <v>82.45426750569321</v>
      </c>
      <c r="BG42" s="473">
        <v>61.732851985559599</v>
      </c>
      <c r="BH42" s="473">
        <v>89.999999999999986</v>
      </c>
      <c r="BI42" s="473">
        <v>0</v>
      </c>
      <c r="BJ42" s="473">
        <v>94.258764508586921</v>
      </c>
      <c r="BK42" s="473">
        <v>94.133957295260331</v>
      </c>
      <c r="BL42" s="473">
        <v>110.0359144094775</v>
      </c>
      <c r="BM42" s="473">
        <v>109.09090909090908</v>
      </c>
      <c r="BN42" s="473">
        <v>118.21916295116412</v>
      </c>
      <c r="BO42" s="473">
        <v>88.077337725701142</v>
      </c>
      <c r="BP42" s="473">
        <v>99.126940774154335</v>
      </c>
      <c r="BQ42" s="473">
        <v>99.680939004343244</v>
      </c>
      <c r="BR42" s="473">
        <v>104.71009252054893</v>
      </c>
      <c r="BS42" s="473">
        <v>78.540753668298336</v>
      </c>
      <c r="BT42" s="473">
        <v>97.63963366149838</v>
      </c>
      <c r="BU42" s="473">
        <v>106.44827617625208</v>
      </c>
      <c r="BW42" s="473" t="s">
        <v>294</v>
      </c>
      <c r="BX42" s="473">
        <v>90.542577124760882</v>
      </c>
      <c r="BY42" s="473">
        <v>91.661477285442231</v>
      </c>
      <c r="BZ42" s="473">
        <v>89.892892738380951</v>
      </c>
      <c r="CA42" s="473">
        <v>96.942154676588231</v>
      </c>
      <c r="CB42" s="473">
        <v>87.674962945433649</v>
      </c>
      <c r="CC42" s="473">
        <v>89.247542195928446</v>
      </c>
      <c r="CD42" s="473">
        <v>91.274293408149489</v>
      </c>
      <c r="CE42" s="473">
        <v>92.042445684844466</v>
      </c>
      <c r="CF42" s="473">
        <v>91.164125682511724</v>
      </c>
      <c r="CG42" s="473">
        <v>88.071762105216266</v>
      </c>
      <c r="CH42" s="473">
        <v>95.724928144552962</v>
      </c>
      <c r="CI42" s="473">
        <v>95.343608586130529</v>
      </c>
      <c r="CJ42" s="473">
        <v>96.237398162750537</v>
      </c>
      <c r="CK42" s="473">
        <v>97.96958792218976</v>
      </c>
      <c r="CL42" s="473">
        <v>98.111895489465113</v>
      </c>
      <c r="CM42" s="473">
        <v>97.654139665819415</v>
      </c>
      <c r="CN42" s="473">
        <v>93.338921538883369</v>
      </c>
      <c r="CO42" s="473">
        <v>89.690374614437985</v>
      </c>
      <c r="CP42" s="473">
        <v>100</v>
      </c>
      <c r="CQ42" s="473">
        <v>68.74923124140264</v>
      </c>
      <c r="CR42" s="473">
        <v>77.647530578413637</v>
      </c>
      <c r="CS42" s="473">
        <v>61.36363636363636</v>
      </c>
      <c r="CT42" s="473">
        <v>100</v>
      </c>
      <c r="CU42" s="473">
        <v>91.76677685761571</v>
      </c>
      <c r="CV42" s="473">
        <v>90.101214825645741</v>
      </c>
      <c r="CW42" s="473">
        <v>100.08214055311409</v>
      </c>
      <c r="CX42" s="473">
        <v>100</v>
      </c>
      <c r="CY42" s="473">
        <v>101.91325632560135</v>
      </c>
      <c r="CZ42" s="473">
        <v>84.980883983022721</v>
      </c>
      <c r="DA42" s="473">
        <v>99.600423588841267</v>
      </c>
      <c r="DB42" s="473">
        <v>101.75051846937374</v>
      </c>
      <c r="DC42" s="473">
        <v>102.2969750614815</v>
      </c>
      <c r="DD42" s="473">
        <v>98.180584082856697</v>
      </c>
      <c r="DE42" s="473">
        <v>96.49604146502746</v>
      </c>
      <c r="DF42" s="473">
        <v>90.502240290405481</v>
      </c>
      <c r="DH42" s="473" t="s">
        <v>294</v>
      </c>
      <c r="DI42" s="473">
        <v>92.460319325198071</v>
      </c>
      <c r="DJ42" s="473">
        <v>86.546414992755231</v>
      </c>
      <c r="DK42" s="473">
        <v>84.227642767640887</v>
      </c>
      <c r="DL42" s="473">
        <v>87.570602809140794</v>
      </c>
      <c r="DM42" s="473">
        <v>84.611568065578311</v>
      </c>
      <c r="DN42" s="473">
        <v>86.960676489167568</v>
      </c>
      <c r="DO42" s="473">
        <v>78.621983889203506</v>
      </c>
      <c r="DP42" s="473">
        <v>90.326181502030252</v>
      </c>
      <c r="DQ42" s="473">
        <v>89.142044140095308</v>
      </c>
      <c r="DR42" s="473">
        <v>98.202547026200662</v>
      </c>
      <c r="DS42" s="473">
        <v>98.887867944013379</v>
      </c>
      <c r="DT42" s="473">
        <v>98.111403835179061</v>
      </c>
      <c r="DU42" s="473">
        <v>99.810604989402805</v>
      </c>
      <c r="DV42" s="473">
        <v>95.536610079268485</v>
      </c>
      <c r="DW42" s="473">
        <v>93.882482586774188</v>
      </c>
      <c r="DX42" s="473">
        <v>100.54863652600115</v>
      </c>
      <c r="DY42" s="473">
        <v>90.272406524811402</v>
      </c>
      <c r="DZ42" s="473">
        <v>90.076703844270114</v>
      </c>
      <c r="EA42" s="473">
        <v>99.999999999999986</v>
      </c>
      <c r="EB42" s="473">
        <v>89.256900999458296</v>
      </c>
      <c r="EC42" s="473">
        <v>72.136814922934548</v>
      </c>
      <c r="ED42" s="473">
        <v>113.33333333333336</v>
      </c>
      <c r="EE42" s="473">
        <v>63.503649635036489</v>
      </c>
      <c r="EF42" s="473">
        <v>94.314883253025769</v>
      </c>
      <c r="EG42" s="473">
        <v>102.33202286027007</v>
      </c>
      <c r="EH42" s="473">
        <v>99.206679879629263</v>
      </c>
      <c r="EI42" s="473">
        <v>74.074074074074062</v>
      </c>
      <c r="EJ42" s="473">
        <v>95.186786060854757</v>
      </c>
      <c r="EK42" s="473">
        <v>92.004648949233513</v>
      </c>
      <c r="EL42" s="473">
        <v>97.184090097055062</v>
      </c>
      <c r="EM42" s="473">
        <v>97.551203796906208</v>
      </c>
      <c r="EN42" s="473">
        <v>101.66321169205644</v>
      </c>
      <c r="EO42" s="473">
        <v>99.176076164686279</v>
      </c>
      <c r="EP42" s="473">
        <v>95.090523413488029</v>
      </c>
      <c r="EQ42" s="473">
        <v>97.898666818909675</v>
      </c>
    </row>
    <row r="43" spans="1:147" ht="12.75" hidden="1" customHeight="1" outlineLevel="1" x14ac:dyDescent="0.2">
      <c r="A43" s="473" t="s">
        <v>295</v>
      </c>
      <c r="B43" s="473">
        <v>90.172214322846727</v>
      </c>
      <c r="C43" s="473">
        <v>93.901304284364485</v>
      </c>
      <c r="D43" s="473">
        <v>95.834268953267838</v>
      </c>
      <c r="E43" s="473">
        <v>98.364883399145199</v>
      </c>
      <c r="F43" s="473">
        <v>89.705366972068717</v>
      </c>
      <c r="G43" s="473">
        <v>94.386340306889451</v>
      </c>
      <c r="H43" s="473">
        <v>93.045675044084575</v>
      </c>
      <c r="I43" s="473">
        <v>94.953567847575428</v>
      </c>
      <c r="J43" s="473">
        <v>93.163482244322381</v>
      </c>
      <c r="K43" s="473">
        <v>93.074718924186087</v>
      </c>
      <c r="L43" s="473">
        <v>84.216032682008375</v>
      </c>
      <c r="M43" s="473">
        <v>88.555691688721666</v>
      </c>
      <c r="N43" s="473">
        <v>82.317222442506093</v>
      </c>
      <c r="O43" s="473">
        <v>96.131831711151861</v>
      </c>
      <c r="P43" s="473">
        <v>96.387048718705799</v>
      </c>
      <c r="Q43" s="473">
        <v>95.579503107457938</v>
      </c>
      <c r="R43" s="473">
        <v>95.817615478751847</v>
      </c>
      <c r="S43" s="473">
        <v>92.968830166552877</v>
      </c>
      <c r="T43" s="473">
        <v>100</v>
      </c>
      <c r="U43" s="473">
        <v>83.644390886308344</v>
      </c>
      <c r="V43" s="473">
        <v>79.856115108338173</v>
      </c>
      <c r="W43" s="473">
        <v>86.111111111111114</v>
      </c>
      <c r="X43" s="473">
        <v>0</v>
      </c>
      <c r="Y43" s="473">
        <v>83.399541381987987</v>
      </c>
      <c r="Z43" s="473">
        <v>98.862466655731666</v>
      </c>
      <c r="AA43" s="473">
        <v>94.581554412023266</v>
      </c>
      <c r="AB43" s="473">
        <v>100</v>
      </c>
      <c r="AC43" s="473">
        <v>99.543119874167161</v>
      </c>
      <c r="AD43" s="473">
        <v>77.525730006809027</v>
      </c>
      <c r="AE43" s="473">
        <v>93.77885133159478</v>
      </c>
      <c r="AF43" s="473">
        <v>93.105948877777749</v>
      </c>
      <c r="AG43" s="473">
        <v>91.405041255996039</v>
      </c>
      <c r="AH43" s="473">
        <v>94.131636810131084</v>
      </c>
      <c r="AI43" s="473">
        <v>95.625047876934971</v>
      </c>
      <c r="AJ43" s="473">
        <v>93.832197215928431</v>
      </c>
      <c r="AL43" s="473" t="s">
        <v>295</v>
      </c>
      <c r="AM43" s="473">
        <v>89.701868237285325</v>
      </c>
      <c r="AN43" s="473">
        <v>86.301969188607799</v>
      </c>
      <c r="AO43" s="473">
        <v>83.021915930856139</v>
      </c>
      <c r="AP43" s="473">
        <v>81.300373043328122</v>
      </c>
      <c r="AQ43" s="473">
        <v>84.518738255010277</v>
      </c>
      <c r="AR43" s="473">
        <v>96.295921671081103</v>
      </c>
      <c r="AS43" s="473">
        <v>91.508055680536415</v>
      </c>
      <c r="AT43" s="473">
        <v>93.037257559263296</v>
      </c>
      <c r="AU43" s="473">
        <v>95.217188099685913</v>
      </c>
      <c r="AV43" s="473">
        <v>104.14480272103957</v>
      </c>
      <c r="AW43" s="473">
        <v>68.840846275164708</v>
      </c>
      <c r="AX43" s="473">
        <v>59.898611241777104</v>
      </c>
      <c r="AY43" s="473">
        <v>80.701754385964904</v>
      </c>
      <c r="AZ43" s="473">
        <v>93.979385595416019</v>
      </c>
      <c r="BA43" s="473">
        <v>92.338997192387424</v>
      </c>
      <c r="BB43" s="473">
        <v>100.02626952353685</v>
      </c>
      <c r="BC43" s="473">
        <v>94.433527267492693</v>
      </c>
      <c r="BD43" s="473">
        <v>94.433527267492693</v>
      </c>
      <c r="BE43" s="473">
        <v>0</v>
      </c>
      <c r="BF43" s="473">
        <v>82.93611504683669</v>
      </c>
      <c r="BG43" s="473">
        <v>63.537906137184152</v>
      </c>
      <c r="BH43" s="473">
        <v>89.999999999999986</v>
      </c>
      <c r="BI43" s="473">
        <v>0</v>
      </c>
      <c r="BJ43" s="473">
        <v>93.525228558326347</v>
      </c>
      <c r="BK43" s="473">
        <v>94.133957295260331</v>
      </c>
      <c r="BL43" s="473">
        <v>110.0359144094775</v>
      </c>
      <c r="BM43" s="473">
        <v>100</v>
      </c>
      <c r="BN43" s="473">
        <v>118.21916295116412</v>
      </c>
      <c r="BO43" s="473">
        <v>87.292180991266534</v>
      </c>
      <c r="BP43" s="473">
        <v>99.095742854430299</v>
      </c>
      <c r="BQ43" s="473">
        <v>99.608481566746264</v>
      </c>
      <c r="BR43" s="473">
        <v>104.71009252054893</v>
      </c>
      <c r="BS43" s="473">
        <v>78.163285783538839</v>
      </c>
      <c r="BT43" s="473">
        <v>97.785338120656007</v>
      </c>
      <c r="BU43" s="473">
        <v>106.44827617625208</v>
      </c>
      <c r="BW43" s="473" t="s">
        <v>295</v>
      </c>
      <c r="BX43" s="473">
        <v>90.473408446494872</v>
      </c>
      <c r="BY43" s="473">
        <v>91.399562314044815</v>
      </c>
      <c r="BZ43" s="473">
        <v>89.486408076774012</v>
      </c>
      <c r="CA43" s="473">
        <v>96.007247379772096</v>
      </c>
      <c r="CB43" s="473">
        <v>89.321208918111552</v>
      </c>
      <c r="CC43" s="473">
        <v>89.997806762851795</v>
      </c>
      <c r="CD43" s="473">
        <v>88.755681433254125</v>
      </c>
      <c r="CE43" s="473">
        <v>91.030706691290973</v>
      </c>
      <c r="CF43" s="473">
        <v>88.597148472124047</v>
      </c>
      <c r="CG43" s="473">
        <v>94.933243534105358</v>
      </c>
      <c r="CH43" s="473">
        <v>96.584370526062131</v>
      </c>
      <c r="CI43" s="473">
        <v>94.775652719476653</v>
      </c>
      <c r="CJ43" s="473">
        <v>99.015175940528295</v>
      </c>
      <c r="CK43" s="473">
        <v>98.443004300173939</v>
      </c>
      <c r="CL43" s="473">
        <v>98.740913874035385</v>
      </c>
      <c r="CM43" s="473">
        <v>97.782638464189915</v>
      </c>
      <c r="CN43" s="473">
        <v>95.201079074002052</v>
      </c>
      <c r="CO43" s="473">
        <v>92.572512500674023</v>
      </c>
      <c r="CP43" s="473">
        <v>100</v>
      </c>
      <c r="CQ43" s="473">
        <v>68.604582332741529</v>
      </c>
      <c r="CR43" s="473">
        <v>76.868486685882402</v>
      </c>
      <c r="CS43" s="473">
        <v>61.36363636363636</v>
      </c>
      <c r="CT43" s="473">
        <v>100</v>
      </c>
      <c r="CU43" s="473">
        <v>91.446321369361314</v>
      </c>
      <c r="CV43" s="473">
        <v>89.270320451718149</v>
      </c>
      <c r="CW43" s="473">
        <v>100.08214055311409</v>
      </c>
      <c r="CX43" s="473">
        <v>100</v>
      </c>
      <c r="CY43" s="473">
        <v>100.22143415549573</v>
      </c>
      <c r="CZ43" s="473">
        <v>84.888857269032556</v>
      </c>
      <c r="DA43" s="473">
        <v>99.473454275145741</v>
      </c>
      <c r="DB43" s="473">
        <v>101.33395648743173</v>
      </c>
      <c r="DC43" s="473">
        <v>102.2969750614815</v>
      </c>
      <c r="DD43" s="473">
        <v>98.464164436296528</v>
      </c>
      <c r="DE43" s="473">
        <v>96.772871068359819</v>
      </c>
      <c r="DF43" s="473">
        <v>91.43978091351444</v>
      </c>
      <c r="DH43" s="473" t="s">
        <v>295</v>
      </c>
      <c r="DI43" s="473">
        <v>92.944541087535242</v>
      </c>
      <c r="DJ43" s="473">
        <v>87.791623957566046</v>
      </c>
      <c r="DK43" s="473">
        <v>85.055681818985676</v>
      </c>
      <c r="DL43" s="473">
        <v>89.953855129159436</v>
      </c>
      <c r="DM43" s="473">
        <v>85.284773653680617</v>
      </c>
      <c r="DN43" s="473">
        <v>90.418956529631231</v>
      </c>
      <c r="DO43" s="473">
        <v>79.826967407882066</v>
      </c>
      <c r="DP43" s="473">
        <v>90.326181502030252</v>
      </c>
      <c r="DQ43" s="473">
        <v>89.320952820073416</v>
      </c>
      <c r="DR43" s="473">
        <v>98.682980818610247</v>
      </c>
      <c r="DS43" s="473">
        <v>99.00505781729558</v>
      </c>
      <c r="DT43" s="473">
        <v>98.111403835187531</v>
      </c>
      <c r="DU43" s="473">
        <v>100.06706136088347</v>
      </c>
      <c r="DV43" s="473">
        <v>97.645809073359729</v>
      </c>
      <c r="DW43" s="473">
        <v>96.129706696612274</v>
      </c>
      <c r="DX43" s="473">
        <v>102.23961773846703</v>
      </c>
      <c r="DY43" s="473">
        <v>91.494113987964454</v>
      </c>
      <c r="DZ43" s="473">
        <v>91.32298998929204</v>
      </c>
      <c r="EA43" s="473">
        <v>99.999999999999986</v>
      </c>
      <c r="EB43" s="473">
        <v>89.256900999458296</v>
      </c>
      <c r="EC43" s="473">
        <v>72.136814922934548</v>
      </c>
      <c r="ED43" s="473">
        <v>113.33333333333336</v>
      </c>
      <c r="EE43" s="473">
        <v>63.503649635036489</v>
      </c>
      <c r="EF43" s="473">
        <v>94.174327139376359</v>
      </c>
      <c r="EG43" s="473">
        <v>101.11123405820408</v>
      </c>
      <c r="EH43" s="473">
        <v>99.244965371844032</v>
      </c>
      <c r="EI43" s="473">
        <v>74.074074074074062</v>
      </c>
      <c r="EJ43" s="473">
        <v>95.186786060854757</v>
      </c>
      <c r="EK43" s="473">
        <v>92.252674868295699</v>
      </c>
      <c r="EL43" s="473">
        <v>97.269585144887387</v>
      </c>
      <c r="EM43" s="473">
        <v>97.774995796378334</v>
      </c>
      <c r="EN43" s="473">
        <v>103.84027283624273</v>
      </c>
      <c r="EO43" s="473">
        <v>99.765967904252705</v>
      </c>
      <c r="EP43" s="473">
        <v>94.26689395117684</v>
      </c>
      <c r="EQ43" s="473">
        <v>98.467693309084623</v>
      </c>
    </row>
    <row r="44" spans="1:147" ht="12.75" hidden="1" customHeight="1" outlineLevel="1" x14ac:dyDescent="0.2">
      <c r="A44" s="473" t="s">
        <v>296</v>
      </c>
      <c r="B44" s="473">
        <v>91.573209133307543</v>
      </c>
      <c r="C44" s="473">
        <v>94.054497302268828</v>
      </c>
      <c r="D44" s="473">
        <v>97.707594419791974</v>
      </c>
      <c r="E44" s="473">
        <v>98.247935193626631</v>
      </c>
      <c r="F44" s="473">
        <v>88.756234073575257</v>
      </c>
      <c r="G44" s="473">
        <v>98.059623286376734</v>
      </c>
      <c r="H44" s="473">
        <v>93.683963501923287</v>
      </c>
      <c r="I44" s="473">
        <v>94.953567847575428</v>
      </c>
      <c r="J44" s="473">
        <v>92.83081431019157</v>
      </c>
      <c r="K44" s="473">
        <v>93.074718924186087</v>
      </c>
      <c r="L44" s="473">
        <v>84.47918324032274</v>
      </c>
      <c r="M44" s="473">
        <v>88.432255779523288</v>
      </c>
      <c r="N44" s="473">
        <v>82.749523236318367</v>
      </c>
      <c r="O44" s="473">
        <v>96.138027109217475</v>
      </c>
      <c r="P44" s="473">
        <v>96.181053102407674</v>
      </c>
      <c r="Q44" s="473">
        <v>96.04491228521303</v>
      </c>
      <c r="R44" s="473">
        <v>96.104324327109609</v>
      </c>
      <c r="S44" s="473">
        <v>93.450827600149381</v>
      </c>
      <c r="T44" s="473">
        <v>100</v>
      </c>
      <c r="U44" s="473">
        <v>86.055944844426975</v>
      </c>
      <c r="V44" s="473">
        <v>85.971223022007223</v>
      </c>
      <c r="W44" s="473">
        <v>86.111111111111114</v>
      </c>
      <c r="X44" s="473">
        <v>0</v>
      </c>
      <c r="Y44" s="473">
        <v>86.211730785520601</v>
      </c>
      <c r="Z44" s="473">
        <v>98.862466655731666</v>
      </c>
      <c r="AA44" s="473">
        <v>94.85997095653903</v>
      </c>
      <c r="AB44" s="473">
        <v>100</v>
      </c>
      <c r="AC44" s="473">
        <v>99.543119874167161</v>
      </c>
      <c r="AD44" s="473">
        <v>81.399368969771047</v>
      </c>
      <c r="AE44" s="473">
        <v>97.784951701490556</v>
      </c>
      <c r="AF44" s="473">
        <v>98.969310448542572</v>
      </c>
      <c r="AG44" s="473">
        <v>91.405041255996039</v>
      </c>
      <c r="AH44" s="473">
        <v>94.150349303053162</v>
      </c>
      <c r="AI44" s="473">
        <v>95.818084990524866</v>
      </c>
      <c r="AJ44" s="473">
        <v>97.721297134694368</v>
      </c>
      <c r="AL44" s="473" t="s">
        <v>296</v>
      </c>
      <c r="AM44" s="473">
        <v>90.564935873164515</v>
      </c>
      <c r="AN44" s="473">
        <v>89.188917669700857</v>
      </c>
      <c r="AO44" s="473">
        <v>83.129580931321925</v>
      </c>
      <c r="AP44" s="473">
        <v>89.878239802945998</v>
      </c>
      <c r="AQ44" s="473">
        <v>84.518738255010277</v>
      </c>
      <c r="AR44" s="473">
        <v>96.048854506425386</v>
      </c>
      <c r="AS44" s="473">
        <v>90.549941203286451</v>
      </c>
      <c r="AT44" s="473">
        <v>93.037257559263296</v>
      </c>
      <c r="AU44" s="473">
        <v>95.528678887232132</v>
      </c>
      <c r="AV44" s="473">
        <v>104.14480272103957</v>
      </c>
      <c r="AW44" s="473">
        <v>68.840846275164708</v>
      </c>
      <c r="AX44" s="473">
        <v>59.898611241777104</v>
      </c>
      <c r="AY44" s="473">
        <v>80.701754385964904</v>
      </c>
      <c r="AZ44" s="473">
        <v>93.121085346551808</v>
      </c>
      <c r="BA44" s="473">
        <v>91.766622458686584</v>
      </c>
      <c r="BB44" s="473">
        <v>98.113975964863258</v>
      </c>
      <c r="BC44" s="473">
        <v>95.444643331302771</v>
      </c>
      <c r="BD44" s="473">
        <v>95.444643331302771</v>
      </c>
      <c r="BE44" s="473">
        <v>0</v>
      </c>
      <c r="BF44" s="473">
        <v>82.93611504683669</v>
      </c>
      <c r="BG44" s="473">
        <v>63.537906137184152</v>
      </c>
      <c r="BH44" s="473">
        <v>89.999999999999986</v>
      </c>
      <c r="BI44" s="473">
        <v>0</v>
      </c>
      <c r="BJ44" s="473">
        <v>92.778913874977249</v>
      </c>
      <c r="BK44" s="473">
        <v>94.133957295260331</v>
      </c>
      <c r="BL44" s="473">
        <v>110.0359144094775</v>
      </c>
      <c r="BM44" s="473">
        <v>100</v>
      </c>
      <c r="BN44" s="473">
        <v>118.21916295116412</v>
      </c>
      <c r="BO44" s="473">
        <v>86.33109005894805</v>
      </c>
      <c r="BP44" s="473">
        <v>98.798810550577286</v>
      </c>
      <c r="BQ44" s="473">
        <v>99.467741481624529</v>
      </c>
      <c r="BR44" s="473">
        <v>104.71009252054893</v>
      </c>
      <c r="BS44" s="473">
        <v>78.415598534094244</v>
      </c>
      <c r="BT44" s="473">
        <v>96.684957642089373</v>
      </c>
      <c r="BU44" s="473">
        <v>106.47773813900804</v>
      </c>
      <c r="BW44" s="473" t="s">
        <v>296</v>
      </c>
      <c r="BX44" s="473">
        <v>91.423537458210816</v>
      </c>
      <c r="BY44" s="473">
        <v>91.840431553341432</v>
      </c>
      <c r="BZ44" s="473">
        <v>89.706741038148678</v>
      </c>
      <c r="CA44" s="473">
        <v>95.734292695111449</v>
      </c>
      <c r="CB44" s="473">
        <v>87.499503426531248</v>
      </c>
      <c r="CC44" s="473">
        <v>93.354970639140589</v>
      </c>
      <c r="CD44" s="473">
        <v>90.528714779722833</v>
      </c>
      <c r="CE44" s="473">
        <v>99.835962937004226</v>
      </c>
      <c r="CF44" s="473">
        <v>90.792857618796049</v>
      </c>
      <c r="CG44" s="473">
        <v>97.973297413642143</v>
      </c>
      <c r="CH44" s="473">
        <v>98.899000206743736</v>
      </c>
      <c r="CI44" s="473">
        <v>95.298836867343596</v>
      </c>
      <c r="CJ44" s="473">
        <v>103.73739816275055</v>
      </c>
      <c r="CK44" s="473">
        <v>97.292390972621774</v>
      </c>
      <c r="CL44" s="473">
        <v>97.921182985125753</v>
      </c>
      <c r="CM44" s="473">
        <v>95.898569493119922</v>
      </c>
      <c r="CN44" s="473">
        <v>95.959269501693981</v>
      </c>
      <c r="CO44" s="473">
        <v>93.745995041984983</v>
      </c>
      <c r="CP44" s="473">
        <v>100</v>
      </c>
      <c r="CQ44" s="473">
        <v>69.666639575428292</v>
      </c>
      <c r="CR44" s="473">
        <v>82.58846906315803</v>
      </c>
      <c r="CS44" s="473">
        <v>61.36363636363636</v>
      </c>
      <c r="CT44" s="473">
        <v>100</v>
      </c>
      <c r="CU44" s="473">
        <v>93.737084892728191</v>
      </c>
      <c r="CV44" s="473">
        <v>97.792059085412077</v>
      </c>
      <c r="CW44" s="473">
        <v>100.08214055311409</v>
      </c>
      <c r="CX44" s="473">
        <v>100</v>
      </c>
      <c r="CY44" s="473">
        <v>100.22143415549573</v>
      </c>
      <c r="CZ44" s="473">
        <v>87.859127997652877</v>
      </c>
      <c r="DA44" s="473">
        <v>99.903375464069128</v>
      </c>
      <c r="DB44" s="473">
        <v>101.33395648743173</v>
      </c>
      <c r="DC44" s="473">
        <v>96.948881432405912</v>
      </c>
      <c r="DD44" s="473">
        <v>98.464164436296528</v>
      </c>
      <c r="DE44" s="473">
        <v>97.463223741898361</v>
      </c>
      <c r="DF44" s="473">
        <v>96.80517636883728</v>
      </c>
      <c r="DH44" s="473" t="s">
        <v>296</v>
      </c>
      <c r="DI44" s="473">
        <v>95.941916888774941</v>
      </c>
      <c r="DJ44" s="473">
        <v>88.790223192501657</v>
      </c>
      <c r="DK44" s="473">
        <v>87.288362599551974</v>
      </c>
      <c r="DL44" s="473">
        <v>93.083218162209135</v>
      </c>
      <c r="DM44" s="473">
        <v>84.523044627448954</v>
      </c>
      <c r="DN44" s="473">
        <v>90.213242576598589</v>
      </c>
      <c r="DO44" s="473">
        <v>78.734081286128443</v>
      </c>
      <c r="DP44" s="473">
        <v>90.326181502030252</v>
      </c>
      <c r="DQ44" s="473">
        <v>88.970412278719849</v>
      </c>
      <c r="DR44" s="473">
        <v>103.07372791271872</v>
      </c>
      <c r="DS44" s="473">
        <v>100.27264212633632</v>
      </c>
      <c r="DT44" s="473">
        <v>96.172740146452682</v>
      </c>
      <c r="DU44" s="473">
        <v>105.14489751620054</v>
      </c>
      <c r="DV44" s="473">
        <v>98.053238030877452</v>
      </c>
      <c r="DW44" s="473">
        <v>97.092787983036104</v>
      </c>
      <c r="DX44" s="473">
        <v>100.96341337249373</v>
      </c>
      <c r="DY44" s="473">
        <v>91.341729192108701</v>
      </c>
      <c r="DZ44" s="473">
        <v>91.167539469822458</v>
      </c>
      <c r="EA44" s="473">
        <v>99.999999999999986</v>
      </c>
      <c r="EB44" s="473">
        <v>126.66489463112626</v>
      </c>
      <c r="EC44" s="473">
        <v>72.800921631745709</v>
      </c>
      <c r="ED44" s="473">
        <v>173.33333333333334</v>
      </c>
      <c r="EE44" s="473">
        <v>100</v>
      </c>
      <c r="EF44" s="473">
        <v>93.972517115009197</v>
      </c>
      <c r="EG44" s="473">
        <v>99.950930322173306</v>
      </c>
      <c r="EH44" s="473">
        <v>99.184056634229634</v>
      </c>
      <c r="EI44" s="473">
        <v>74.074074074074062</v>
      </c>
      <c r="EJ44" s="473">
        <v>95.186786060854757</v>
      </c>
      <c r="EK44" s="473">
        <v>92.370450889168879</v>
      </c>
      <c r="EL44" s="473">
        <v>97.155404254310582</v>
      </c>
      <c r="EM44" s="473">
        <v>97.518803175780178</v>
      </c>
      <c r="EN44" s="473">
        <v>101.75838376393342</v>
      </c>
      <c r="EO44" s="473">
        <v>122.97482159604537</v>
      </c>
      <c r="EP44" s="473">
        <v>92.043845000463207</v>
      </c>
      <c r="EQ44" s="473">
        <v>102.20802672263262</v>
      </c>
    </row>
    <row r="45" spans="1:147" ht="12.75" hidden="1" customHeight="1" outlineLevel="1" x14ac:dyDescent="0.2">
      <c r="A45" s="473" t="s">
        <v>297</v>
      </c>
      <c r="B45" s="473">
        <v>93.771927100992912</v>
      </c>
      <c r="C45" s="473">
        <v>95.80294320853325</v>
      </c>
      <c r="D45" s="473">
        <v>100.04220867251033</v>
      </c>
      <c r="E45" s="473">
        <v>98.628952105477481</v>
      </c>
      <c r="F45" s="473">
        <v>90.597286333442</v>
      </c>
      <c r="G45" s="473">
        <v>99.746127976882974</v>
      </c>
      <c r="H45" s="473">
        <v>94.106756789653545</v>
      </c>
      <c r="I45" s="473">
        <v>94.953567847575428</v>
      </c>
      <c r="J45" s="473">
        <v>95.3663567216243</v>
      </c>
      <c r="K45" s="473">
        <v>93.643367157470323</v>
      </c>
      <c r="L45" s="473">
        <v>98.246437941542936</v>
      </c>
      <c r="M45" s="473">
        <v>89.203730212013127</v>
      </c>
      <c r="N45" s="473">
        <v>102.20305895787072</v>
      </c>
      <c r="O45" s="473">
        <v>96.130127263955359</v>
      </c>
      <c r="P45" s="473">
        <v>96.169502939464294</v>
      </c>
      <c r="Q45" s="473">
        <v>96.04491228521303</v>
      </c>
      <c r="R45" s="473">
        <v>96.951690324419516</v>
      </c>
      <c r="S45" s="473">
        <v>94.875367646122058</v>
      </c>
      <c r="T45" s="473">
        <v>100</v>
      </c>
      <c r="U45" s="473">
        <v>89.014983213828032</v>
      </c>
      <c r="V45" s="473">
        <v>89.208633093949686</v>
      </c>
      <c r="W45" s="473">
        <v>88.888888888888886</v>
      </c>
      <c r="X45" s="473">
        <v>0</v>
      </c>
      <c r="Y45" s="473">
        <v>87.296622933254184</v>
      </c>
      <c r="Z45" s="473">
        <v>99.28052260851031</v>
      </c>
      <c r="AA45" s="473">
        <v>95.098279603866928</v>
      </c>
      <c r="AB45" s="473">
        <v>100</v>
      </c>
      <c r="AC45" s="473">
        <v>98.75448306750458</v>
      </c>
      <c r="AD45" s="473">
        <v>82.95960533909961</v>
      </c>
      <c r="AE45" s="473">
        <v>97.842767525796347</v>
      </c>
      <c r="AF45" s="473">
        <v>98.963121442297989</v>
      </c>
      <c r="AG45" s="473">
        <v>91.405041255996039</v>
      </c>
      <c r="AH45" s="473">
        <v>94.150349303053162</v>
      </c>
      <c r="AI45" s="473">
        <v>95.980990367028014</v>
      </c>
      <c r="AJ45" s="473">
        <v>98.063821287563812</v>
      </c>
      <c r="AL45" s="473" t="s">
        <v>297</v>
      </c>
      <c r="AM45" s="473">
        <v>91.274097441151014</v>
      </c>
      <c r="AN45" s="473">
        <v>91.354359560423049</v>
      </c>
      <c r="AO45" s="473">
        <v>86.794794078636301</v>
      </c>
      <c r="AP45" s="473">
        <v>93.457516937045028</v>
      </c>
      <c r="AQ45" s="473">
        <v>84.518738255010277</v>
      </c>
      <c r="AR45" s="473">
        <v>96.048854506425386</v>
      </c>
      <c r="AS45" s="473">
        <v>92.161747883882541</v>
      </c>
      <c r="AT45" s="473">
        <v>93.037257559263296</v>
      </c>
      <c r="AU45" s="473">
        <v>95.261927825133725</v>
      </c>
      <c r="AV45" s="473">
        <v>104.14480272103957</v>
      </c>
      <c r="AW45" s="473">
        <v>68.840846275164708</v>
      </c>
      <c r="AX45" s="473">
        <v>59.898611241777104</v>
      </c>
      <c r="AY45" s="473">
        <v>80.701754385964904</v>
      </c>
      <c r="AZ45" s="473">
        <v>93.121085346551808</v>
      </c>
      <c r="BA45" s="473">
        <v>91.766622458686584</v>
      </c>
      <c r="BB45" s="473">
        <v>98.113975964863258</v>
      </c>
      <c r="BC45" s="473">
        <v>95.444643331302771</v>
      </c>
      <c r="BD45" s="473">
        <v>95.444643331302771</v>
      </c>
      <c r="BE45" s="473">
        <v>0</v>
      </c>
      <c r="BF45" s="473">
        <v>84.670766194953188</v>
      </c>
      <c r="BG45" s="473">
        <v>70.03610108303252</v>
      </c>
      <c r="BH45" s="473">
        <v>89.999999999999986</v>
      </c>
      <c r="BI45" s="473">
        <v>0</v>
      </c>
      <c r="BJ45" s="473">
        <v>92.599804949719342</v>
      </c>
      <c r="BK45" s="473">
        <v>94.133957295260331</v>
      </c>
      <c r="BL45" s="473">
        <v>110.0359144094775</v>
      </c>
      <c r="BM45" s="473">
        <v>100</v>
      </c>
      <c r="BN45" s="473">
        <v>118.34779333588712</v>
      </c>
      <c r="BO45" s="473">
        <v>86.073735918164999</v>
      </c>
      <c r="BP45" s="473">
        <v>97.520077769723457</v>
      </c>
      <c r="BQ45" s="473">
        <v>97.364827076193592</v>
      </c>
      <c r="BR45" s="473">
        <v>104.71009252054893</v>
      </c>
      <c r="BS45" s="473">
        <v>77.730749639729538</v>
      </c>
      <c r="BT45" s="473">
        <v>96.644147712115441</v>
      </c>
      <c r="BU45" s="473">
        <v>106.47773813900804</v>
      </c>
      <c r="BW45" s="473" t="s">
        <v>297</v>
      </c>
      <c r="BX45" s="473">
        <v>92.365141726897491</v>
      </c>
      <c r="BY45" s="473">
        <v>92.0704799324851</v>
      </c>
      <c r="BZ45" s="473">
        <v>90.031309458790119</v>
      </c>
      <c r="CA45" s="473">
        <v>95.729455704051048</v>
      </c>
      <c r="CB45" s="473">
        <v>87.6174986725661</v>
      </c>
      <c r="CC45" s="473">
        <v>94.49121698427885</v>
      </c>
      <c r="CD45" s="473">
        <v>90.865078692167941</v>
      </c>
      <c r="CE45" s="473">
        <v>99.835962937004226</v>
      </c>
      <c r="CF45" s="473">
        <v>91.342782342895987</v>
      </c>
      <c r="CG45" s="473">
        <v>97.973297413642143</v>
      </c>
      <c r="CH45" s="473">
        <v>99.017509196255943</v>
      </c>
      <c r="CI45" s="473">
        <v>95.298836867343596</v>
      </c>
      <c r="CJ45" s="473">
        <v>104.01517594052831</v>
      </c>
      <c r="CK45" s="473">
        <v>97.292390972621774</v>
      </c>
      <c r="CL45" s="473">
        <v>97.921182985125753</v>
      </c>
      <c r="CM45" s="473">
        <v>95.898569493119922</v>
      </c>
      <c r="CN45" s="473">
        <v>96.72357123074066</v>
      </c>
      <c r="CO45" s="473">
        <v>94.928936296018449</v>
      </c>
      <c r="CP45" s="473">
        <v>100</v>
      </c>
      <c r="CQ45" s="473">
        <v>76.062508660078748</v>
      </c>
      <c r="CR45" s="473">
        <v>82.6923415821622</v>
      </c>
      <c r="CS45" s="473">
        <v>70.454545454545439</v>
      </c>
      <c r="CT45" s="473">
        <v>100</v>
      </c>
      <c r="CU45" s="473">
        <v>93.941258996042194</v>
      </c>
      <c r="CV45" s="473">
        <v>97.792059085412077</v>
      </c>
      <c r="CW45" s="473">
        <v>100.08214055311409</v>
      </c>
      <c r="CX45" s="473">
        <v>100</v>
      </c>
      <c r="CY45" s="473">
        <v>100.22143415549573</v>
      </c>
      <c r="CZ45" s="473">
        <v>88.265288448853497</v>
      </c>
      <c r="DA45" s="473">
        <v>99.943666269403366</v>
      </c>
      <c r="DB45" s="473">
        <v>101.36655983439466</v>
      </c>
      <c r="DC45" s="473">
        <v>96.948881432405912</v>
      </c>
      <c r="DD45" s="473">
        <v>98.464164436296528</v>
      </c>
      <c r="DE45" s="473">
        <v>97.547377622650103</v>
      </c>
      <c r="DF45" s="473">
        <v>96.785180151936359</v>
      </c>
      <c r="DH45" s="473" t="s">
        <v>297</v>
      </c>
      <c r="DI45" s="473">
        <v>97.867331608438164</v>
      </c>
      <c r="DJ45" s="473">
        <v>89.660569112693125</v>
      </c>
      <c r="DK45" s="473">
        <v>89.942144346789945</v>
      </c>
      <c r="DL45" s="473">
        <v>93.275434851941597</v>
      </c>
      <c r="DM45" s="473">
        <v>84.523044627448954</v>
      </c>
      <c r="DN45" s="473">
        <v>90.805042133361837</v>
      </c>
      <c r="DO45" s="473">
        <v>80.115632170222767</v>
      </c>
      <c r="DP45" s="473">
        <v>91.436855505830536</v>
      </c>
      <c r="DQ45" s="473">
        <v>89.487090776535624</v>
      </c>
      <c r="DR45" s="473">
        <v>103.07372791271872</v>
      </c>
      <c r="DS45" s="473">
        <v>100.71667452635955</v>
      </c>
      <c r="DT45" s="473">
        <v>97.465182605603587</v>
      </c>
      <c r="DU45" s="473">
        <v>104.58069349894309</v>
      </c>
      <c r="DV45" s="473">
        <v>98.072505882786544</v>
      </c>
      <c r="DW45" s="473">
        <v>97.118414836419518</v>
      </c>
      <c r="DX45" s="473">
        <v>100.96341337249373</v>
      </c>
      <c r="DY45" s="473">
        <v>94.443773834174237</v>
      </c>
      <c r="DZ45" s="473">
        <v>94.331991988323168</v>
      </c>
      <c r="EA45" s="473">
        <v>99.999999999999986</v>
      </c>
      <c r="EB45" s="473">
        <v>145.85103279638153</v>
      </c>
      <c r="EC45" s="473">
        <v>74.45027328949341</v>
      </c>
      <c r="ED45" s="473">
        <v>213.33333333333334</v>
      </c>
      <c r="EE45" s="473">
        <v>100</v>
      </c>
      <c r="EF45" s="473">
        <v>94.510543810488571</v>
      </c>
      <c r="EG45" s="473">
        <v>99.66999346083216</v>
      </c>
      <c r="EH45" s="473">
        <v>99.184056634229634</v>
      </c>
      <c r="EI45" s="473">
        <v>81.481481481481467</v>
      </c>
      <c r="EJ45" s="473">
        <v>95.186786060854757</v>
      </c>
      <c r="EK45" s="473">
        <v>92.678420889756765</v>
      </c>
      <c r="EL45" s="473">
        <v>97.329091862375066</v>
      </c>
      <c r="EM45" s="473">
        <v>97.805496900757745</v>
      </c>
      <c r="EN45" s="473">
        <v>101.75838376393342</v>
      </c>
      <c r="EO45" s="473">
        <v>122.95610388996728</v>
      </c>
      <c r="EP45" s="473">
        <v>92.097725464031541</v>
      </c>
      <c r="EQ45" s="473">
        <v>101.80562108964561</v>
      </c>
    </row>
    <row r="46" spans="1:147" ht="12.75" hidden="1" customHeight="1" outlineLevel="1" x14ac:dyDescent="0.2">
      <c r="A46" s="473" t="s">
        <v>298</v>
      </c>
      <c r="B46" s="473">
        <v>93.672884677852053</v>
      </c>
      <c r="C46" s="473">
        <v>94.94908707363885</v>
      </c>
      <c r="D46" s="473">
        <v>98.633923357704077</v>
      </c>
      <c r="E46" s="473">
        <v>93.98764952429832</v>
      </c>
      <c r="F46" s="473">
        <v>91.846640387073137</v>
      </c>
      <c r="G46" s="473">
        <v>95.959909315208805</v>
      </c>
      <c r="H46" s="473">
        <v>93.613341324826763</v>
      </c>
      <c r="I46" s="473">
        <v>96.972140708545254</v>
      </c>
      <c r="J46" s="473">
        <v>95.177388955782249</v>
      </c>
      <c r="K46" s="473">
        <v>96.26789746493597</v>
      </c>
      <c r="L46" s="473">
        <v>99.185696271822977</v>
      </c>
      <c r="M46" s="473">
        <v>92.289627941972512</v>
      </c>
      <c r="N46" s="473">
        <v>102.20305895787072</v>
      </c>
      <c r="O46" s="473">
        <v>96.509024178945495</v>
      </c>
      <c r="P46" s="473">
        <v>96.723478487298195</v>
      </c>
      <c r="Q46" s="473">
        <v>96.04491228521303</v>
      </c>
      <c r="R46" s="473">
        <v>97.915597996294579</v>
      </c>
      <c r="S46" s="473">
        <v>96.49583044916767</v>
      </c>
      <c r="T46" s="473">
        <v>100</v>
      </c>
      <c r="U46" s="473">
        <v>90.981028776944967</v>
      </c>
      <c r="V46" s="473">
        <v>89.92805755438134</v>
      </c>
      <c r="W46" s="473">
        <v>91.666666666666657</v>
      </c>
      <c r="X46" s="473">
        <v>0</v>
      </c>
      <c r="Y46" s="473">
        <v>87.234313862591193</v>
      </c>
      <c r="Z46" s="473">
        <v>99.432500633971216</v>
      </c>
      <c r="AA46" s="473">
        <v>97.843898750737878</v>
      </c>
      <c r="AB46" s="473">
        <v>100</v>
      </c>
      <c r="AC46" s="473">
        <v>99.631462935428772</v>
      </c>
      <c r="AD46" s="473">
        <v>82.585084343479593</v>
      </c>
      <c r="AE46" s="473">
        <v>97.955362904439923</v>
      </c>
      <c r="AF46" s="473">
        <v>98.950216544989772</v>
      </c>
      <c r="AG46" s="473">
        <v>91.420415610062662</v>
      </c>
      <c r="AH46" s="473">
        <v>94.219465732958326</v>
      </c>
      <c r="AI46" s="473">
        <v>96.479026763488548</v>
      </c>
      <c r="AJ46" s="473">
        <v>97.876411140738512</v>
      </c>
      <c r="AL46" s="473" t="s">
        <v>298</v>
      </c>
      <c r="AM46" s="473">
        <v>91.273972931034379</v>
      </c>
      <c r="AN46" s="473">
        <v>92.133889969709443</v>
      </c>
      <c r="AO46" s="473">
        <v>86.841299203787671</v>
      </c>
      <c r="AP46" s="473">
        <v>94.421168195074486</v>
      </c>
      <c r="AQ46" s="473">
        <v>84.518738255010277</v>
      </c>
      <c r="AR46" s="473">
        <v>96.915385257749236</v>
      </c>
      <c r="AS46" s="473">
        <v>92.161747883882541</v>
      </c>
      <c r="AT46" s="473">
        <v>93.037257559263296</v>
      </c>
      <c r="AU46" s="473">
        <v>97.190722269545603</v>
      </c>
      <c r="AV46" s="473">
        <v>112.84991727539658</v>
      </c>
      <c r="AW46" s="473">
        <v>68.840846275164708</v>
      </c>
      <c r="AX46" s="473">
        <v>59.898611241777104</v>
      </c>
      <c r="AY46" s="473">
        <v>80.701754385964904</v>
      </c>
      <c r="AZ46" s="473">
        <v>93.562526049415382</v>
      </c>
      <c r="BA46" s="473">
        <v>92.098725168850251</v>
      </c>
      <c r="BB46" s="473">
        <v>98.958463988452408</v>
      </c>
      <c r="BC46" s="473">
        <v>95.444643331302771</v>
      </c>
      <c r="BD46" s="473">
        <v>95.444643331302771</v>
      </c>
      <c r="BE46" s="473">
        <v>0</v>
      </c>
      <c r="BF46" s="473">
        <v>84.670766194953188</v>
      </c>
      <c r="BG46" s="473">
        <v>70.03610108303252</v>
      </c>
      <c r="BH46" s="473">
        <v>89.999999999999986</v>
      </c>
      <c r="BI46" s="473">
        <v>0</v>
      </c>
      <c r="BJ46" s="473">
        <v>90.579600754684691</v>
      </c>
      <c r="BK46" s="473">
        <v>94.133957295260331</v>
      </c>
      <c r="BL46" s="473">
        <v>110.0359144094775</v>
      </c>
      <c r="BM46" s="473">
        <v>100</v>
      </c>
      <c r="BN46" s="473">
        <v>110.62997025250637</v>
      </c>
      <c r="BO46" s="473">
        <v>85.074201348553771</v>
      </c>
      <c r="BP46" s="473">
        <v>98.19496428807561</v>
      </c>
      <c r="BQ46" s="473">
        <v>97.394933839227519</v>
      </c>
      <c r="BR46" s="473">
        <v>104.92671343340022</v>
      </c>
      <c r="BS46" s="473">
        <v>77.730749639729538</v>
      </c>
      <c r="BT46" s="473">
        <v>99.431729994394317</v>
      </c>
      <c r="BU46" s="473">
        <v>107.12039938630488</v>
      </c>
      <c r="BW46" s="473" t="s">
        <v>298</v>
      </c>
      <c r="BX46" s="473">
        <v>93.421061456831083</v>
      </c>
      <c r="BY46" s="473">
        <v>94.335170542504528</v>
      </c>
      <c r="BZ46" s="473">
        <v>90.85148890251898</v>
      </c>
      <c r="CA46" s="473">
        <v>101.07006311812998</v>
      </c>
      <c r="CB46" s="473">
        <v>88.630735651302643</v>
      </c>
      <c r="CC46" s="473">
        <v>97.781323614963824</v>
      </c>
      <c r="CD46" s="473">
        <v>89.954482621352867</v>
      </c>
      <c r="CE46" s="473">
        <v>97.812484949897254</v>
      </c>
      <c r="CF46" s="473">
        <v>94.768592460031684</v>
      </c>
      <c r="CG46" s="473">
        <v>97.973297413642143</v>
      </c>
      <c r="CH46" s="473">
        <v>98.550141669285154</v>
      </c>
      <c r="CI46" s="473">
        <v>94.483709719951889</v>
      </c>
      <c r="CJ46" s="473">
        <v>104.01517594052831</v>
      </c>
      <c r="CK46" s="473">
        <v>99.053816304345744</v>
      </c>
      <c r="CL46" s="473">
        <v>99.056698129950036</v>
      </c>
      <c r="CM46" s="473">
        <v>99.047428261324228</v>
      </c>
      <c r="CN46" s="473">
        <v>96.899914565162277</v>
      </c>
      <c r="CO46" s="473">
        <v>95.201870135146791</v>
      </c>
      <c r="CP46" s="473">
        <v>100</v>
      </c>
      <c r="CQ46" s="473">
        <v>76.503763533419971</v>
      </c>
      <c r="CR46" s="473">
        <v>85.068833166564616</v>
      </c>
      <c r="CS46" s="473">
        <v>70.454545454545439</v>
      </c>
      <c r="CT46" s="473">
        <v>100</v>
      </c>
      <c r="CU46" s="473">
        <v>93.817985590615592</v>
      </c>
      <c r="CV46" s="473">
        <v>96.876396335544214</v>
      </c>
      <c r="CW46" s="473">
        <v>100</v>
      </c>
      <c r="CX46" s="473">
        <v>100</v>
      </c>
      <c r="CY46" s="473">
        <v>100.00000000000001</v>
      </c>
      <c r="CZ46" s="473">
        <v>88.283813707957393</v>
      </c>
      <c r="DA46" s="473">
        <v>100.05663896598988</v>
      </c>
      <c r="DB46" s="473">
        <v>100.72321543143877</v>
      </c>
      <c r="DC46" s="473">
        <v>99.992334795399856</v>
      </c>
      <c r="DD46" s="473">
        <v>98.464164436296528</v>
      </c>
      <c r="DE46" s="473">
        <v>99.094652723778268</v>
      </c>
      <c r="DF46" s="473">
        <v>97.795643125460899</v>
      </c>
      <c r="DH46" s="473" t="s">
        <v>298</v>
      </c>
      <c r="DI46" s="473">
        <v>97.508538405783057</v>
      </c>
      <c r="DJ46" s="473">
        <v>91.024178511693464</v>
      </c>
      <c r="DK46" s="473">
        <v>89.942144346789945</v>
      </c>
      <c r="DL46" s="473">
        <v>91.906417520091637</v>
      </c>
      <c r="DM46" s="473">
        <v>92.280226906812999</v>
      </c>
      <c r="DN46" s="473">
        <v>92.89132373791287</v>
      </c>
      <c r="DO46" s="473">
        <v>79.621472447217556</v>
      </c>
      <c r="DP46" s="473">
        <v>91.436855505830536</v>
      </c>
      <c r="DQ46" s="473">
        <v>88.91274934695879</v>
      </c>
      <c r="DR46" s="473">
        <v>103.04485458587826</v>
      </c>
      <c r="DS46" s="473">
        <v>97.013474530787761</v>
      </c>
      <c r="DT46" s="473">
        <v>97.465182605603587</v>
      </c>
      <c r="DU46" s="473">
        <v>96.476672160154237</v>
      </c>
      <c r="DV46" s="473">
        <v>98.056972495661427</v>
      </c>
      <c r="DW46" s="473">
        <v>97.097754939494735</v>
      </c>
      <c r="DX46" s="473">
        <v>100.96341337249373</v>
      </c>
      <c r="DY46" s="473">
        <v>95.927335357057245</v>
      </c>
      <c r="DZ46" s="473">
        <v>95.84540025259362</v>
      </c>
      <c r="EA46" s="473">
        <v>99.999999999999986</v>
      </c>
      <c r="EB46" s="473">
        <v>137.08959507342394</v>
      </c>
      <c r="EC46" s="473">
        <v>76.579206459982501</v>
      </c>
      <c r="ED46" s="473">
        <v>193.33333333333334</v>
      </c>
      <c r="EE46" s="473">
        <v>100</v>
      </c>
      <c r="EF46" s="473">
        <v>95.352055069908843</v>
      </c>
      <c r="EG46" s="473">
        <v>99.435879409714545</v>
      </c>
      <c r="EH46" s="473">
        <v>99.859775025986394</v>
      </c>
      <c r="EI46" s="473">
        <v>88.888888888888872</v>
      </c>
      <c r="EJ46" s="473">
        <v>95.186786060854757</v>
      </c>
      <c r="EK46" s="473">
        <v>93.44001641706393</v>
      </c>
      <c r="EL46" s="473">
        <v>97.450972297898218</v>
      </c>
      <c r="EM46" s="473">
        <v>97.883463977833713</v>
      </c>
      <c r="EN46" s="473">
        <v>99.069090948505817</v>
      </c>
      <c r="EO46" s="473">
        <v>122.95610388996728</v>
      </c>
      <c r="EP46" s="473">
        <v>92.621002829104526</v>
      </c>
      <c r="EQ46" s="473">
        <v>101.89199813312082</v>
      </c>
    </row>
    <row r="47" spans="1:147" ht="12.75" hidden="1" customHeight="1" outlineLevel="1" x14ac:dyDescent="0.2">
      <c r="A47" s="473" t="s">
        <v>299</v>
      </c>
      <c r="B47" s="473">
        <v>94.229651368269018</v>
      </c>
      <c r="C47" s="473">
        <v>94.568829609734266</v>
      </c>
      <c r="D47" s="473">
        <v>96.537451132039678</v>
      </c>
      <c r="E47" s="473">
        <v>96.30319014437849</v>
      </c>
      <c r="F47" s="473">
        <v>90.689452480680018</v>
      </c>
      <c r="G47" s="473">
        <v>97.564298022153153</v>
      </c>
      <c r="H47" s="473">
        <v>93.291638392429505</v>
      </c>
      <c r="I47" s="473">
        <v>96.972140708545254</v>
      </c>
      <c r="J47" s="473">
        <v>94.594022285502902</v>
      </c>
      <c r="K47" s="473">
        <v>98.20657095656513</v>
      </c>
      <c r="L47" s="473">
        <v>98.151720979335195</v>
      </c>
      <c r="M47" s="473">
        <v>93.832576806952204</v>
      </c>
      <c r="N47" s="473">
        <v>100.04155498880935</v>
      </c>
      <c r="O47" s="473">
        <v>96.33762675505092</v>
      </c>
      <c r="P47" s="473">
        <v>96.602682326902169</v>
      </c>
      <c r="Q47" s="473">
        <v>95.764005994800698</v>
      </c>
      <c r="R47" s="473">
        <v>97.806798066691357</v>
      </c>
      <c r="S47" s="473">
        <v>96.312922641666759</v>
      </c>
      <c r="T47" s="473">
        <v>100</v>
      </c>
      <c r="U47" s="473">
        <v>96.028028775195068</v>
      </c>
      <c r="V47" s="473">
        <v>89.92805755438134</v>
      </c>
      <c r="W47" s="473">
        <v>100</v>
      </c>
      <c r="X47" s="473">
        <v>0</v>
      </c>
      <c r="Y47" s="473">
        <v>88.388172935078344</v>
      </c>
      <c r="Z47" s="473">
        <v>99.348889443415459</v>
      </c>
      <c r="AA47" s="473">
        <v>99.547213570076991</v>
      </c>
      <c r="AB47" s="473">
        <v>100</v>
      </c>
      <c r="AC47" s="473">
        <v>99.811779110082739</v>
      </c>
      <c r="AD47" s="473">
        <v>84.079093687609884</v>
      </c>
      <c r="AE47" s="473">
        <v>97.94312024633301</v>
      </c>
      <c r="AF47" s="473">
        <v>98.814047757422202</v>
      </c>
      <c r="AG47" s="473">
        <v>93.029405735424049</v>
      </c>
      <c r="AH47" s="473">
        <v>97.38430552984471</v>
      </c>
      <c r="AI47" s="473">
        <v>96.154780624069232</v>
      </c>
      <c r="AJ47" s="473">
        <v>98.824765677709578</v>
      </c>
      <c r="AL47" s="473" t="s">
        <v>299</v>
      </c>
      <c r="AM47" s="473">
        <v>91.422188467650543</v>
      </c>
      <c r="AN47" s="473">
        <v>92.702229127492998</v>
      </c>
      <c r="AO47" s="473">
        <v>89.170133977970735</v>
      </c>
      <c r="AP47" s="473">
        <v>94.459130460713496</v>
      </c>
      <c r="AQ47" s="473">
        <v>84.518738255010277</v>
      </c>
      <c r="AR47" s="473">
        <v>96.915385257749236</v>
      </c>
      <c r="AS47" s="473">
        <v>92.161747883882541</v>
      </c>
      <c r="AT47" s="473">
        <v>93.037257559263296</v>
      </c>
      <c r="AU47" s="473">
        <v>96.881936396967433</v>
      </c>
      <c r="AV47" s="473">
        <v>112.84991727539658</v>
      </c>
      <c r="AW47" s="473">
        <v>69.594969415537619</v>
      </c>
      <c r="AX47" s="473">
        <v>59.898611241777104</v>
      </c>
      <c r="AY47" s="473">
        <v>82.456140350877192</v>
      </c>
      <c r="AZ47" s="473">
        <v>93.650232255153199</v>
      </c>
      <c r="BA47" s="473">
        <v>92.210224165135457</v>
      </c>
      <c r="BB47" s="473">
        <v>98.958463988452408</v>
      </c>
      <c r="BC47" s="473">
        <v>95.444643331302771</v>
      </c>
      <c r="BD47" s="473">
        <v>95.444643331302771</v>
      </c>
      <c r="BE47" s="473">
        <v>0</v>
      </c>
      <c r="BF47" s="473">
        <v>85.152613736096654</v>
      </c>
      <c r="BG47" s="473">
        <v>71.841155234657066</v>
      </c>
      <c r="BH47" s="473">
        <v>89.999999999999986</v>
      </c>
      <c r="BI47" s="473">
        <v>0</v>
      </c>
      <c r="BJ47" s="473">
        <v>89.779734622365083</v>
      </c>
      <c r="BK47" s="473">
        <v>94.133957295260331</v>
      </c>
      <c r="BL47" s="473">
        <v>110.02818163126702</v>
      </c>
      <c r="BM47" s="473">
        <v>100</v>
      </c>
      <c r="BN47" s="473">
        <v>105.48475486358588</v>
      </c>
      <c r="BO47" s="473">
        <v>85.112644985846529</v>
      </c>
      <c r="BP47" s="473">
        <v>98.325999413706981</v>
      </c>
      <c r="BQ47" s="473">
        <v>97.450364353712715</v>
      </c>
      <c r="BR47" s="473">
        <v>104.92671343340022</v>
      </c>
      <c r="BS47" s="473">
        <v>77.730749639729538</v>
      </c>
      <c r="BT47" s="473">
        <v>99.431729994394317</v>
      </c>
      <c r="BU47" s="473">
        <v>108.12552984889653</v>
      </c>
      <c r="BW47" s="473" t="s">
        <v>299</v>
      </c>
      <c r="BX47" s="473">
        <v>93.933554483215048</v>
      </c>
      <c r="BY47" s="473">
        <v>93.863124820032979</v>
      </c>
      <c r="BZ47" s="473">
        <v>89.894678707152721</v>
      </c>
      <c r="CA47" s="473">
        <v>99.934346425434043</v>
      </c>
      <c r="CB47" s="473">
        <v>88.277670909220475</v>
      </c>
      <c r="CC47" s="473">
        <v>99.03785542429253</v>
      </c>
      <c r="CD47" s="473">
        <v>91.262053623822254</v>
      </c>
      <c r="CE47" s="473">
        <v>98.988261006446507</v>
      </c>
      <c r="CF47" s="473">
        <v>95.134154257547891</v>
      </c>
      <c r="CG47" s="473">
        <v>97.973297413642143</v>
      </c>
      <c r="CH47" s="473">
        <v>98.108421134411529</v>
      </c>
      <c r="CI47" s="473">
        <v>94.483709719951889</v>
      </c>
      <c r="CJ47" s="473">
        <v>102.97981019248643</v>
      </c>
      <c r="CK47" s="473">
        <v>99.114526281684277</v>
      </c>
      <c r="CL47" s="473">
        <v>99.144796083002248</v>
      </c>
      <c r="CM47" s="473">
        <v>99.047428261324228</v>
      </c>
      <c r="CN47" s="473">
        <v>96.825142439117514</v>
      </c>
      <c r="CO47" s="473">
        <v>95.086142237133998</v>
      </c>
      <c r="CP47" s="473">
        <v>100</v>
      </c>
      <c r="CQ47" s="473">
        <v>82.870702836338239</v>
      </c>
      <c r="CR47" s="473">
        <v>85.016896907062517</v>
      </c>
      <c r="CS47" s="473">
        <v>79.545454545454547</v>
      </c>
      <c r="CT47" s="473">
        <v>100</v>
      </c>
      <c r="CU47" s="473">
        <v>93.895822645359459</v>
      </c>
      <c r="CV47" s="473">
        <v>97.117490709295197</v>
      </c>
      <c r="CW47" s="473">
        <v>100</v>
      </c>
      <c r="CX47" s="473">
        <v>100</v>
      </c>
      <c r="CY47" s="473">
        <v>100.00000000000001</v>
      </c>
      <c r="CZ47" s="473">
        <v>88.393763064385283</v>
      </c>
      <c r="DA47" s="473">
        <v>99.90709441903175</v>
      </c>
      <c r="DB47" s="473">
        <v>100.49866877339879</v>
      </c>
      <c r="DC47" s="473">
        <v>99.992334795399856</v>
      </c>
      <c r="DD47" s="473">
        <v>100.32770116733049</v>
      </c>
      <c r="DE47" s="473">
        <v>98.903903884428715</v>
      </c>
      <c r="DF47" s="473">
        <v>97.944053113816523</v>
      </c>
      <c r="DH47" s="473" t="s">
        <v>299</v>
      </c>
      <c r="DI47" s="473">
        <v>98.224710430978121</v>
      </c>
      <c r="DJ47" s="473">
        <v>91.655934020403208</v>
      </c>
      <c r="DK47" s="473">
        <v>89.613318237127899</v>
      </c>
      <c r="DL47" s="473">
        <v>93.740121550053232</v>
      </c>
      <c r="DM47" s="473">
        <v>92.286229406659118</v>
      </c>
      <c r="DN47" s="473">
        <v>93.110702479999333</v>
      </c>
      <c r="DO47" s="473">
        <v>80.182895985968088</v>
      </c>
      <c r="DP47" s="473">
        <v>93.223594257562624</v>
      </c>
      <c r="DQ47" s="473">
        <v>90.096738727866537</v>
      </c>
      <c r="DR47" s="473">
        <v>103.04485458587826</v>
      </c>
      <c r="DS47" s="473">
        <v>99.057846216992303</v>
      </c>
      <c r="DT47" s="473">
        <v>100.32811736717828</v>
      </c>
      <c r="DU47" s="473">
        <v>97.548277088644895</v>
      </c>
      <c r="DV47" s="473">
        <v>98.881059159077068</v>
      </c>
      <c r="DW47" s="473">
        <v>98.356776427400391</v>
      </c>
      <c r="DX47" s="473">
        <v>100.46964222093419</v>
      </c>
      <c r="DY47" s="473">
        <v>95.879116856317083</v>
      </c>
      <c r="DZ47" s="473">
        <v>95.796211677407967</v>
      </c>
      <c r="EA47" s="473">
        <v>99.999999999999986</v>
      </c>
      <c r="EB47" s="473">
        <v>140.64998609855732</v>
      </c>
      <c r="EC47" s="473">
        <v>89.224235836048294</v>
      </c>
      <c r="ED47" s="473">
        <v>193.33333333333334</v>
      </c>
      <c r="EE47" s="473">
        <v>100</v>
      </c>
      <c r="EF47" s="473">
        <v>95.253713011361711</v>
      </c>
      <c r="EG47" s="473">
        <v>99.638565082484021</v>
      </c>
      <c r="EH47" s="473">
        <v>99.853974193832627</v>
      </c>
      <c r="EI47" s="473">
        <v>88.888888888888872</v>
      </c>
      <c r="EJ47" s="473">
        <v>94.485297153047725</v>
      </c>
      <c r="EK47" s="473">
        <v>93.329410812361687</v>
      </c>
      <c r="EL47" s="473">
        <v>97.534900807924885</v>
      </c>
      <c r="EM47" s="473">
        <v>97.450090328567939</v>
      </c>
      <c r="EN47" s="473">
        <v>102.17212112015304</v>
      </c>
      <c r="EO47" s="473">
        <v>122.95610388996728</v>
      </c>
      <c r="EP47" s="473">
        <v>93.81271033281908</v>
      </c>
      <c r="EQ47" s="473">
        <v>103.11410920850508</v>
      </c>
    </row>
    <row r="48" spans="1:147" ht="12.75" hidden="1" customHeight="1" outlineLevel="1" x14ac:dyDescent="0.2">
      <c r="A48" s="473" t="s">
        <v>300</v>
      </c>
      <c r="B48" s="473">
        <v>94.930525709067226</v>
      </c>
      <c r="C48" s="473">
        <v>95.501303100903627</v>
      </c>
      <c r="D48" s="473">
        <v>98.628787862210089</v>
      </c>
      <c r="E48" s="473">
        <v>95.959104657597038</v>
      </c>
      <c r="F48" s="473">
        <v>91.494801810147663</v>
      </c>
      <c r="G48" s="473">
        <v>97.878636424543771</v>
      </c>
      <c r="H48" s="473">
        <v>93.291638392429505</v>
      </c>
      <c r="I48" s="473">
        <v>98.990713569515094</v>
      </c>
      <c r="J48" s="473">
        <v>95.539364936055122</v>
      </c>
      <c r="K48" s="473">
        <v>100</v>
      </c>
      <c r="L48" s="473">
        <v>98.151720979335195</v>
      </c>
      <c r="M48" s="473">
        <v>93.832576806952204</v>
      </c>
      <c r="N48" s="473">
        <v>100.04155498880935</v>
      </c>
      <c r="O48" s="473">
        <v>96.542221317911455</v>
      </c>
      <c r="P48" s="473">
        <v>96.602682326902169</v>
      </c>
      <c r="Q48" s="473">
        <v>96.411374455494879</v>
      </c>
      <c r="R48" s="473">
        <v>97.845696131111069</v>
      </c>
      <c r="S48" s="473">
        <v>96.37831569573386</v>
      </c>
      <c r="T48" s="473">
        <v>100</v>
      </c>
      <c r="U48" s="473">
        <v>96.595453235928858</v>
      </c>
      <c r="V48" s="473">
        <v>91.366906475244647</v>
      </c>
      <c r="W48" s="473">
        <v>100</v>
      </c>
      <c r="X48" s="473">
        <v>0</v>
      </c>
      <c r="Y48" s="473">
        <v>89.413006804999569</v>
      </c>
      <c r="Z48" s="473">
        <v>99.348889443415459</v>
      </c>
      <c r="AA48" s="473">
        <v>99.547213570076991</v>
      </c>
      <c r="AB48" s="473">
        <v>100</v>
      </c>
      <c r="AC48" s="473">
        <v>99.895847507089783</v>
      </c>
      <c r="AD48" s="473">
        <v>85.482620672623881</v>
      </c>
      <c r="AE48" s="473">
        <v>97.848870094125076</v>
      </c>
      <c r="AF48" s="473">
        <v>98.709118901259615</v>
      </c>
      <c r="AG48" s="473">
        <v>93.029405735424049</v>
      </c>
      <c r="AH48" s="473">
        <v>97.38430552984471</v>
      </c>
      <c r="AI48" s="473">
        <v>96.154780624069232</v>
      </c>
      <c r="AJ48" s="473">
        <v>98.340016028675961</v>
      </c>
      <c r="AL48" s="473" t="s">
        <v>300</v>
      </c>
      <c r="AM48" s="473">
        <v>91.854907152764454</v>
      </c>
      <c r="AN48" s="473">
        <v>93.246695099014417</v>
      </c>
      <c r="AO48" s="473">
        <v>89.436428124244202</v>
      </c>
      <c r="AP48" s="473">
        <v>94.912775953410559</v>
      </c>
      <c r="AQ48" s="473">
        <v>85.699866986265235</v>
      </c>
      <c r="AR48" s="473">
        <v>97.65559534340214</v>
      </c>
      <c r="AS48" s="473">
        <v>93.500868779165316</v>
      </c>
      <c r="AT48" s="473">
        <v>93.037257559263296</v>
      </c>
      <c r="AU48" s="473">
        <v>97.673815920942332</v>
      </c>
      <c r="AV48" s="473">
        <v>113.0576718315355</v>
      </c>
      <c r="AW48" s="473">
        <v>69.85808563463695</v>
      </c>
      <c r="AX48" s="473">
        <v>59.037421932103562</v>
      </c>
      <c r="AY48" s="473">
        <v>84.210526315789494</v>
      </c>
      <c r="AZ48" s="473">
        <v>93.859497620304936</v>
      </c>
      <c r="BA48" s="473">
        <v>92.399260383532038</v>
      </c>
      <c r="BB48" s="473">
        <v>99.242299072682442</v>
      </c>
      <c r="BC48" s="473">
        <v>95.716406963589932</v>
      </c>
      <c r="BD48" s="473">
        <v>95.716406963589932</v>
      </c>
      <c r="BE48" s="473">
        <v>0</v>
      </c>
      <c r="BF48" s="473">
        <v>86.501786851298377</v>
      </c>
      <c r="BG48" s="473">
        <v>76.895306859205803</v>
      </c>
      <c r="BH48" s="473">
        <v>89.999999999999986</v>
      </c>
      <c r="BI48" s="473">
        <v>0</v>
      </c>
      <c r="BJ48" s="473">
        <v>90.064212539287155</v>
      </c>
      <c r="BK48" s="473">
        <v>99.743157271643284</v>
      </c>
      <c r="BL48" s="473">
        <v>110.02818163126702</v>
      </c>
      <c r="BM48" s="473">
        <v>100</v>
      </c>
      <c r="BN48" s="473">
        <v>105.48475486358588</v>
      </c>
      <c r="BO48" s="473">
        <v>85.464513381614239</v>
      </c>
      <c r="BP48" s="473">
        <v>98.404719345507303</v>
      </c>
      <c r="BQ48" s="473">
        <v>97.44435856837859</v>
      </c>
      <c r="BR48" s="473">
        <v>104.92671343340022</v>
      </c>
      <c r="BS48" s="473">
        <v>77.62261560377722</v>
      </c>
      <c r="BT48" s="473">
        <v>99.840545884186042</v>
      </c>
      <c r="BU48" s="473">
        <v>108.14910728225672</v>
      </c>
      <c r="BW48" s="473" t="s">
        <v>300</v>
      </c>
      <c r="BX48" s="473">
        <v>93.928530135036695</v>
      </c>
      <c r="BY48" s="473">
        <v>92.871738187519441</v>
      </c>
      <c r="BZ48" s="473">
        <v>89.45179347143106</v>
      </c>
      <c r="CA48" s="473">
        <v>93.44897218692914</v>
      </c>
      <c r="CB48" s="473">
        <v>92.087835316410178</v>
      </c>
      <c r="CC48" s="473">
        <v>99.971157966331262</v>
      </c>
      <c r="CD48" s="473">
        <v>91.848261464081574</v>
      </c>
      <c r="CE48" s="473">
        <v>98.988261006446507</v>
      </c>
      <c r="CF48" s="473">
        <v>97.504835970210394</v>
      </c>
      <c r="CG48" s="473">
        <v>97.973297413642143</v>
      </c>
      <c r="CH48" s="473">
        <v>97.752894165874849</v>
      </c>
      <c r="CI48" s="473">
        <v>94.483709719951889</v>
      </c>
      <c r="CJ48" s="473">
        <v>102.14647685915305</v>
      </c>
      <c r="CK48" s="473">
        <v>99.048425908629866</v>
      </c>
      <c r="CL48" s="473">
        <v>99.149282738803961</v>
      </c>
      <c r="CM48" s="473">
        <v>98.824860065782502</v>
      </c>
      <c r="CN48" s="473">
        <v>96.825142439117514</v>
      </c>
      <c r="CO48" s="473">
        <v>95.086142237133998</v>
      </c>
      <c r="CP48" s="473">
        <v>100</v>
      </c>
      <c r="CQ48" s="473">
        <v>85.617123835426824</v>
      </c>
      <c r="CR48" s="473">
        <v>91.22277214414791</v>
      </c>
      <c r="CS48" s="473">
        <v>81.818181818181813</v>
      </c>
      <c r="CT48" s="473">
        <v>100</v>
      </c>
      <c r="CU48" s="473">
        <v>94.72040755680689</v>
      </c>
      <c r="CV48" s="473">
        <v>97.117490709295197</v>
      </c>
      <c r="CW48" s="473">
        <v>100</v>
      </c>
      <c r="CX48" s="473">
        <v>100</v>
      </c>
      <c r="CY48" s="473">
        <v>100.00000000000001</v>
      </c>
      <c r="CZ48" s="473">
        <v>90.034097339156759</v>
      </c>
      <c r="DA48" s="473">
        <v>99.88454718338221</v>
      </c>
      <c r="DB48" s="473">
        <v>100.49785368972472</v>
      </c>
      <c r="DC48" s="473">
        <v>99.999999999999986</v>
      </c>
      <c r="DD48" s="473">
        <v>100.80033508973025</v>
      </c>
      <c r="DE48" s="473">
        <v>99.078274932928267</v>
      </c>
      <c r="DF48" s="473">
        <v>96.920064068950836</v>
      </c>
      <c r="DH48" s="473" t="s">
        <v>300</v>
      </c>
      <c r="DI48" s="473">
        <v>99.008382722097622</v>
      </c>
      <c r="DJ48" s="473">
        <v>93.734964974481983</v>
      </c>
      <c r="DK48" s="473">
        <v>93.642250323373943</v>
      </c>
      <c r="DL48" s="473">
        <v>96.405999399804045</v>
      </c>
      <c r="DM48" s="473">
        <v>93.19431167870863</v>
      </c>
      <c r="DN48" s="473">
        <v>96.291556353607277</v>
      </c>
      <c r="DO48" s="473">
        <v>81.308551810601998</v>
      </c>
      <c r="DP48" s="473">
        <v>94.471542576439333</v>
      </c>
      <c r="DQ48" s="473">
        <v>90.414026807532593</v>
      </c>
      <c r="DR48" s="473">
        <v>103.04485458587826</v>
      </c>
      <c r="DS48" s="473">
        <v>99.643795583380225</v>
      </c>
      <c r="DT48" s="473">
        <v>100.32811736717828</v>
      </c>
      <c r="DU48" s="473">
        <v>98.830558946048185</v>
      </c>
      <c r="DV48" s="473">
        <v>98.881059159077068</v>
      </c>
      <c r="DW48" s="473">
        <v>98.356776427400391</v>
      </c>
      <c r="DX48" s="473">
        <v>100.46964222093419</v>
      </c>
      <c r="DY48" s="473">
        <v>95.818050933057492</v>
      </c>
      <c r="DZ48" s="473">
        <v>95.733917211353869</v>
      </c>
      <c r="EA48" s="473">
        <v>99.999999999999986</v>
      </c>
      <c r="EB48" s="473">
        <v>140.88218551323993</v>
      </c>
      <c r="EC48" s="473">
        <v>90.048911664922144</v>
      </c>
      <c r="ED48" s="473">
        <v>193.33333333333334</v>
      </c>
      <c r="EE48" s="473">
        <v>100</v>
      </c>
      <c r="EF48" s="473">
        <v>95.472163359756379</v>
      </c>
      <c r="EG48" s="473">
        <v>99.638565082484021</v>
      </c>
      <c r="EH48" s="473">
        <v>99.853974193832627</v>
      </c>
      <c r="EI48" s="473">
        <v>88.888888888888872</v>
      </c>
      <c r="EJ48" s="473">
        <v>94.485297153047725</v>
      </c>
      <c r="EK48" s="473">
        <v>93.771833231170774</v>
      </c>
      <c r="EL48" s="473">
        <v>97.368191014008389</v>
      </c>
      <c r="EM48" s="473">
        <v>97.489133613787899</v>
      </c>
      <c r="EN48" s="473">
        <v>99.896565660945086</v>
      </c>
      <c r="EO48" s="473">
        <v>104.25780480258661</v>
      </c>
      <c r="EP48" s="473">
        <v>93.81271033281908</v>
      </c>
      <c r="EQ48" s="473">
        <v>103.0467279644148</v>
      </c>
    </row>
    <row r="49" spans="1:147" ht="12.75" hidden="1" customHeight="1" outlineLevel="1" x14ac:dyDescent="0.2">
      <c r="A49" s="473" t="s">
        <v>301</v>
      </c>
      <c r="B49" s="473">
        <v>95.458732758821114</v>
      </c>
      <c r="C49" s="473">
        <v>95.964862130078913</v>
      </c>
      <c r="D49" s="473">
        <v>99.29291688934272</v>
      </c>
      <c r="E49" s="473">
        <v>97.609145236679851</v>
      </c>
      <c r="F49" s="473">
        <v>91.494801810147663</v>
      </c>
      <c r="G49" s="473">
        <v>98.35868651116364</v>
      </c>
      <c r="H49" s="473">
        <v>93.291638392429505</v>
      </c>
      <c r="I49" s="473">
        <v>98.990713569515094</v>
      </c>
      <c r="J49" s="473">
        <v>95.620298687523103</v>
      </c>
      <c r="K49" s="473">
        <v>100</v>
      </c>
      <c r="L49" s="473">
        <v>98.151720979335536</v>
      </c>
      <c r="M49" s="473">
        <v>93.832576806953298</v>
      </c>
      <c r="N49" s="473">
        <v>100.04155498880935</v>
      </c>
      <c r="O49" s="473">
        <v>96.542221317918035</v>
      </c>
      <c r="P49" s="473">
        <v>96.602682326911804</v>
      </c>
      <c r="Q49" s="473">
        <v>96.411374455494879</v>
      </c>
      <c r="R49" s="473">
        <v>97.885837143931184</v>
      </c>
      <c r="S49" s="473">
        <v>96.445798318862089</v>
      </c>
      <c r="T49" s="473">
        <v>100</v>
      </c>
      <c r="U49" s="473">
        <v>97.304733811846432</v>
      </c>
      <c r="V49" s="473">
        <v>93.165467626324201</v>
      </c>
      <c r="W49" s="473">
        <v>100</v>
      </c>
      <c r="X49" s="473">
        <v>0</v>
      </c>
      <c r="Y49" s="473">
        <v>90.512590784757833</v>
      </c>
      <c r="Z49" s="473">
        <v>99.348889443415459</v>
      </c>
      <c r="AA49" s="473">
        <v>99.547213570076991</v>
      </c>
      <c r="AB49" s="473">
        <v>100</v>
      </c>
      <c r="AC49" s="473">
        <v>99.639367651815192</v>
      </c>
      <c r="AD49" s="473">
        <v>87.042412804730233</v>
      </c>
      <c r="AE49" s="473">
        <v>97.943789428572927</v>
      </c>
      <c r="AF49" s="473">
        <v>98.744778146660323</v>
      </c>
      <c r="AG49" s="473">
        <v>93.029405735424049</v>
      </c>
      <c r="AH49" s="473">
        <v>98.158579316713258</v>
      </c>
      <c r="AI49" s="473">
        <v>96.260240103569174</v>
      </c>
      <c r="AJ49" s="473">
        <v>98.857519978284998</v>
      </c>
      <c r="AL49" s="473" t="s">
        <v>301</v>
      </c>
      <c r="AM49" s="473">
        <v>94.648577908588763</v>
      </c>
      <c r="AN49" s="473">
        <v>95.183192098927861</v>
      </c>
      <c r="AO49" s="473">
        <v>91.573837478314474</v>
      </c>
      <c r="AP49" s="473">
        <v>95.537582221930109</v>
      </c>
      <c r="AQ49" s="473">
        <v>94.473242397315161</v>
      </c>
      <c r="AR49" s="473">
        <v>100.4327434346658</v>
      </c>
      <c r="AS49" s="473">
        <v>94.558035086998729</v>
      </c>
      <c r="AT49" s="473">
        <v>95.496656372886633</v>
      </c>
      <c r="AU49" s="473">
        <v>97.479314975608986</v>
      </c>
      <c r="AV49" s="473">
        <v>113.0576718315355</v>
      </c>
      <c r="AW49" s="473">
        <v>74.421357513924249</v>
      </c>
      <c r="AX49" s="473">
        <v>59.898611241777104</v>
      </c>
      <c r="AY49" s="473">
        <v>93.684210526315809</v>
      </c>
      <c r="AZ49" s="473">
        <v>94.302561236806667</v>
      </c>
      <c r="BA49" s="473">
        <v>93.265720020630724</v>
      </c>
      <c r="BB49" s="473">
        <v>98.124618546241535</v>
      </c>
      <c r="BC49" s="473">
        <v>98.291893616249382</v>
      </c>
      <c r="BD49" s="473">
        <v>98.291893616249382</v>
      </c>
      <c r="BE49" s="473">
        <v>0</v>
      </c>
      <c r="BF49" s="473">
        <v>86.501786851298377</v>
      </c>
      <c r="BG49" s="473">
        <v>76.895306859205803</v>
      </c>
      <c r="BH49" s="473">
        <v>89.999999999999986</v>
      </c>
      <c r="BI49" s="473">
        <v>0</v>
      </c>
      <c r="BJ49" s="473">
        <v>98.267786779968233</v>
      </c>
      <c r="BK49" s="473">
        <v>99.743157271643284</v>
      </c>
      <c r="BL49" s="473">
        <v>106.1019352244442</v>
      </c>
      <c r="BM49" s="473">
        <v>100</v>
      </c>
      <c r="BN49" s="473">
        <v>105.48475486358588</v>
      </c>
      <c r="BO49" s="473">
        <v>96.26482508334324</v>
      </c>
      <c r="BP49" s="473">
        <v>98.012753477565099</v>
      </c>
      <c r="BQ49" s="473">
        <v>97.03752693781486</v>
      </c>
      <c r="BR49" s="473">
        <v>104.92671343340022</v>
      </c>
      <c r="BS49" s="473">
        <v>77.62261560377722</v>
      </c>
      <c r="BT49" s="473">
        <v>99.877247561825627</v>
      </c>
      <c r="BU49" s="473">
        <v>106.50983832938975</v>
      </c>
      <c r="BW49" s="473" t="s">
        <v>301</v>
      </c>
      <c r="BX49" s="473">
        <v>94.61110106451207</v>
      </c>
      <c r="BY49" s="473">
        <v>94.075932132476709</v>
      </c>
      <c r="BZ49" s="473">
        <v>90.61069230754461</v>
      </c>
      <c r="CA49" s="473">
        <v>96.333268878243828</v>
      </c>
      <c r="CB49" s="473">
        <v>92.617046735081274</v>
      </c>
      <c r="CC49" s="473">
        <v>98.60385672781868</v>
      </c>
      <c r="CD49" s="473">
        <v>91.342578442265335</v>
      </c>
      <c r="CE49" s="473">
        <v>98.988261006446507</v>
      </c>
      <c r="CF49" s="473">
        <v>97.941574076722645</v>
      </c>
      <c r="CG49" s="473">
        <v>97.973297413642143</v>
      </c>
      <c r="CH49" s="473">
        <v>97.752894165874849</v>
      </c>
      <c r="CI49" s="473">
        <v>94.483709719951889</v>
      </c>
      <c r="CJ49" s="473">
        <v>102.14647685915305</v>
      </c>
      <c r="CK49" s="473">
        <v>99.940716148803318</v>
      </c>
      <c r="CL49" s="473">
        <v>100.04248311094103</v>
      </c>
      <c r="CM49" s="473">
        <v>99.715132847949434</v>
      </c>
      <c r="CN49" s="473">
        <v>97.57645611245394</v>
      </c>
      <c r="CO49" s="473">
        <v>96.248981342597801</v>
      </c>
      <c r="CP49" s="473">
        <v>100</v>
      </c>
      <c r="CQ49" s="473">
        <v>85.617123835426824</v>
      </c>
      <c r="CR49" s="473">
        <v>91.22277214414791</v>
      </c>
      <c r="CS49" s="473">
        <v>81.818181818181813</v>
      </c>
      <c r="CT49" s="473">
        <v>100</v>
      </c>
      <c r="CU49" s="473">
        <v>95.324712502725248</v>
      </c>
      <c r="CV49" s="473">
        <v>99.883223137864391</v>
      </c>
      <c r="CW49" s="473">
        <v>100</v>
      </c>
      <c r="CX49" s="473">
        <v>100</v>
      </c>
      <c r="CY49" s="473">
        <v>100.00000000000001</v>
      </c>
      <c r="CZ49" s="473">
        <v>90.721264736724166</v>
      </c>
      <c r="DA49" s="473">
        <v>99.946585279443724</v>
      </c>
      <c r="DB49" s="473">
        <v>100.28281951040762</v>
      </c>
      <c r="DC49" s="473">
        <v>99.999999999999986</v>
      </c>
      <c r="DD49" s="473">
        <v>100</v>
      </c>
      <c r="DE49" s="473">
        <v>99.146970930107543</v>
      </c>
      <c r="DF49" s="473">
        <v>99.66622423823091</v>
      </c>
      <c r="DH49" s="473" t="s">
        <v>301</v>
      </c>
      <c r="DI49" s="473">
        <v>101.02936006688786</v>
      </c>
      <c r="DJ49" s="473">
        <v>93.850724491591237</v>
      </c>
      <c r="DK49" s="473">
        <v>93.642250323373943</v>
      </c>
      <c r="DL49" s="473">
        <v>96.52984465951657</v>
      </c>
      <c r="DM49" s="473">
        <v>91.692668434857083</v>
      </c>
      <c r="DN49" s="473">
        <v>98.183533487879657</v>
      </c>
      <c r="DO49" s="473">
        <v>81.15394146852995</v>
      </c>
      <c r="DP49" s="473">
        <v>94.471542576439333</v>
      </c>
      <c r="DQ49" s="473">
        <v>91.938828424088527</v>
      </c>
      <c r="DR49" s="473">
        <v>102.95454249276442</v>
      </c>
      <c r="DS49" s="473">
        <v>99.779435634349326</v>
      </c>
      <c r="DT49" s="473">
        <v>99.930487539181783</v>
      </c>
      <c r="DU49" s="473">
        <v>99.599928060490157</v>
      </c>
      <c r="DV49" s="473">
        <v>98.338524819778243</v>
      </c>
      <c r="DW49" s="473">
        <v>97.635188570368939</v>
      </c>
      <c r="DX49" s="473">
        <v>100.46964222093419</v>
      </c>
      <c r="DY49" s="473">
        <v>96.786823959290317</v>
      </c>
      <c r="DZ49" s="473">
        <v>96.722180307618231</v>
      </c>
      <c r="EA49" s="473">
        <v>99.999999999999986</v>
      </c>
      <c r="EB49" s="473">
        <v>159.44912523934158</v>
      </c>
      <c r="EC49" s="473">
        <v>89.499127779006258</v>
      </c>
      <c r="ED49" s="473">
        <v>233.33333333333337</v>
      </c>
      <c r="EE49" s="473">
        <v>100</v>
      </c>
      <c r="EF49" s="473">
        <v>96.363553190014116</v>
      </c>
      <c r="EG49" s="473">
        <v>99.95970036548357</v>
      </c>
      <c r="EH49" s="473">
        <v>100.09219460223484</v>
      </c>
      <c r="EI49" s="473">
        <v>88.888888888888872</v>
      </c>
      <c r="EJ49" s="473">
        <v>99.999999999999986</v>
      </c>
      <c r="EK49" s="473">
        <v>93.993044440575304</v>
      </c>
      <c r="EL49" s="473">
        <v>99.666435533747048</v>
      </c>
      <c r="EM49" s="473">
        <v>99.865805491461828</v>
      </c>
      <c r="EN49" s="473">
        <v>99.896565660945086</v>
      </c>
      <c r="EO49" s="473">
        <v>104.25780480258661</v>
      </c>
      <c r="EP49" s="473">
        <v>96.909573095835327</v>
      </c>
      <c r="EQ49" s="473">
        <v>103.60851501828134</v>
      </c>
    </row>
    <row r="50" spans="1:147" ht="12.75" hidden="1" customHeight="1" outlineLevel="1" x14ac:dyDescent="0.2">
      <c r="A50" s="473" t="s">
        <v>302</v>
      </c>
      <c r="B50" s="473">
        <v>97.523097226735771</v>
      </c>
      <c r="C50" s="473">
        <v>97.60308760485087</v>
      </c>
      <c r="D50" s="473">
        <v>99.220711330518412</v>
      </c>
      <c r="E50" s="473">
        <v>101.72571802848465</v>
      </c>
      <c r="F50" s="473">
        <v>92.023046511430493</v>
      </c>
      <c r="G50" s="473">
        <v>98.309321166317091</v>
      </c>
      <c r="H50" s="473">
        <v>96.261562216939481</v>
      </c>
      <c r="I50" s="473">
        <v>98.990713569515094</v>
      </c>
      <c r="J50" s="473">
        <v>98.238600986894241</v>
      </c>
      <c r="K50" s="473">
        <v>100</v>
      </c>
      <c r="L50" s="473">
        <v>98.151720979335863</v>
      </c>
      <c r="M50" s="473">
        <v>93.832576806954393</v>
      </c>
      <c r="N50" s="473">
        <v>100.04155498880935</v>
      </c>
      <c r="O50" s="473">
        <v>99.298505399735618</v>
      </c>
      <c r="P50" s="473">
        <v>99.302913861817856</v>
      </c>
      <c r="Q50" s="473">
        <v>99.288964814138765</v>
      </c>
      <c r="R50" s="473">
        <v>97.795482194396953</v>
      </c>
      <c r="S50" s="473">
        <v>96.293899087158238</v>
      </c>
      <c r="T50" s="473">
        <v>100</v>
      </c>
      <c r="U50" s="473">
        <v>97.304733811846774</v>
      </c>
      <c r="V50" s="473">
        <v>93.165467626324642</v>
      </c>
      <c r="W50" s="473">
        <v>100</v>
      </c>
      <c r="X50" s="473">
        <v>0</v>
      </c>
      <c r="Y50" s="473">
        <v>96.136305556308827</v>
      </c>
      <c r="Z50" s="473">
        <v>100.26861253952852</v>
      </c>
      <c r="AA50" s="473">
        <v>99.547213570076991</v>
      </c>
      <c r="AB50" s="473">
        <v>100</v>
      </c>
      <c r="AC50" s="473">
        <v>99.639367651816315</v>
      </c>
      <c r="AD50" s="473">
        <v>94.70509384307762</v>
      </c>
      <c r="AE50" s="473">
        <v>99.025086468349258</v>
      </c>
      <c r="AF50" s="473">
        <v>99.464813500909074</v>
      </c>
      <c r="AG50" s="473">
        <v>93.616022789346815</v>
      </c>
      <c r="AH50" s="473">
        <v>98.541650417223082</v>
      </c>
      <c r="AI50" s="473">
        <v>98.339372659781674</v>
      </c>
      <c r="AJ50" s="473">
        <v>99.891620498557117</v>
      </c>
      <c r="AL50" s="473" t="s">
        <v>302</v>
      </c>
      <c r="AM50" s="473">
        <v>96.908018997190155</v>
      </c>
      <c r="AN50" s="473">
        <v>98.364330406992281</v>
      </c>
      <c r="AO50" s="473">
        <v>95.001945511955881</v>
      </c>
      <c r="AP50" s="473">
        <v>99.844261361046534</v>
      </c>
      <c r="AQ50" s="473">
        <v>98.212833400902525</v>
      </c>
      <c r="AR50" s="473">
        <v>102.47951414452993</v>
      </c>
      <c r="AS50" s="473">
        <v>96.992745832702894</v>
      </c>
      <c r="AT50" s="473">
        <v>97.956055186509985</v>
      </c>
      <c r="AU50" s="473">
        <v>99.799150758930253</v>
      </c>
      <c r="AV50" s="473">
        <v>99.999999999999986</v>
      </c>
      <c r="AW50" s="473">
        <v>81.499589270786089</v>
      </c>
      <c r="AX50" s="473">
        <v>74.165044398289226</v>
      </c>
      <c r="AY50" s="473">
        <v>91.228070175438617</v>
      </c>
      <c r="AZ50" s="473">
        <v>97.906426111923793</v>
      </c>
      <c r="BA50" s="473">
        <v>98.66219333626016</v>
      </c>
      <c r="BB50" s="473">
        <v>95.120478178006209</v>
      </c>
      <c r="BC50" s="473">
        <v>99.953072103646804</v>
      </c>
      <c r="BD50" s="473">
        <v>99.953072103646804</v>
      </c>
      <c r="BE50" s="473">
        <v>0</v>
      </c>
      <c r="BF50" s="473">
        <v>94.50693803096442</v>
      </c>
      <c r="BG50" s="473">
        <v>79.422382671480179</v>
      </c>
      <c r="BH50" s="473">
        <v>100</v>
      </c>
      <c r="BI50" s="473">
        <v>0</v>
      </c>
      <c r="BJ50" s="473">
        <v>96.757260978515404</v>
      </c>
      <c r="BK50" s="473">
        <v>99.877394536035354</v>
      </c>
      <c r="BL50" s="473">
        <v>98.057425168395085</v>
      </c>
      <c r="BM50" s="473">
        <v>100</v>
      </c>
      <c r="BN50" s="473">
        <v>94.854784611079523</v>
      </c>
      <c r="BO50" s="473">
        <v>97.009118635974389</v>
      </c>
      <c r="BP50" s="473">
        <v>98.662911495700982</v>
      </c>
      <c r="BQ50" s="473">
        <v>99.102179114876662</v>
      </c>
      <c r="BR50" s="473">
        <v>98.753017417137329</v>
      </c>
      <c r="BS50" s="473">
        <v>99.989618712547326</v>
      </c>
      <c r="BT50" s="473">
        <v>96.483249866685981</v>
      </c>
      <c r="BU50" s="473">
        <v>99.941565713504474</v>
      </c>
      <c r="BW50" s="473" t="s">
        <v>302</v>
      </c>
      <c r="BX50" s="473">
        <v>95.176900745967018</v>
      </c>
      <c r="BY50" s="473">
        <v>95.055404312771429</v>
      </c>
      <c r="BZ50" s="473">
        <v>90.678431421894189</v>
      </c>
      <c r="CA50" s="473">
        <v>98.817408099625169</v>
      </c>
      <c r="CB50" s="473">
        <v>92.77053615802771</v>
      </c>
      <c r="CC50" s="473">
        <v>98.643619842912017</v>
      </c>
      <c r="CD50" s="473">
        <v>95.398430341731796</v>
      </c>
      <c r="CE50" s="473">
        <v>98.988261006446507</v>
      </c>
      <c r="CF50" s="473">
        <v>98.108798635848856</v>
      </c>
      <c r="CG50" s="473">
        <v>97.973297413642143</v>
      </c>
      <c r="CH50" s="473">
        <v>97.76955954692896</v>
      </c>
      <c r="CI50" s="473">
        <v>94.512775505944489</v>
      </c>
      <c r="CJ50" s="473">
        <v>102.14647685915305</v>
      </c>
      <c r="CK50" s="473">
        <v>99.940716148803318</v>
      </c>
      <c r="CL50" s="473">
        <v>100.04248311094103</v>
      </c>
      <c r="CM50" s="473">
        <v>99.715132847949434</v>
      </c>
      <c r="CN50" s="473">
        <v>98.632111111525177</v>
      </c>
      <c r="CO50" s="473">
        <v>97.882862048305</v>
      </c>
      <c r="CP50" s="473">
        <v>100</v>
      </c>
      <c r="CQ50" s="473">
        <v>84.944735457002125</v>
      </c>
      <c r="CR50" s="473">
        <v>87.601451634582347</v>
      </c>
      <c r="CS50" s="473">
        <v>81.818181818181813</v>
      </c>
      <c r="CT50" s="473">
        <v>100</v>
      </c>
      <c r="CU50" s="473">
        <v>96.624809281390256</v>
      </c>
      <c r="CV50" s="473">
        <v>99.93364762682117</v>
      </c>
      <c r="CW50" s="473">
        <v>100</v>
      </c>
      <c r="CX50" s="473">
        <v>100</v>
      </c>
      <c r="CY50" s="473">
        <v>100.00000000000001</v>
      </c>
      <c r="CZ50" s="473">
        <v>93.298138747374807</v>
      </c>
      <c r="DA50" s="473">
        <v>99.711334069711469</v>
      </c>
      <c r="DB50" s="473">
        <v>100.00000000000001</v>
      </c>
      <c r="DC50" s="473">
        <v>99.999999999999986</v>
      </c>
      <c r="DD50" s="473">
        <v>100</v>
      </c>
      <c r="DE50" s="473">
        <v>98.924636210091521</v>
      </c>
      <c r="DF50" s="473">
        <v>99.681808767607308</v>
      </c>
      <c r="DH50" s="473" t="s">
        <v>302</v>
      </c>
      <c r="DI50" s="473">
        <v>102.20304560485813</v>
      </c>
      <c r="DJ50" s="473">
        <v>96.064182199626785</v>
      </c>
      <c r="DK50" s="473">
        <v>96.225729653510015</v>
      </c>
      <c r="DL50" s="473">
        <v>99.273816992234757</v>
      </c>
      <c r="DM50" s="473">
        <v>91.158216899861529</v>
      </c>
      <c r="DN50" s="473">
        <v>96.563879344958295</v>
      </c>
      <c r="DO50" s="473">
        <v>91.974266488497946</v>
      </c>
      <c r="DP50" s="473">
        <v>100</v>
      </c>
      <c r="DQ50" s="473">
        <v>95.244484346630031</v>
      </c>
      <c r="DR50" s="473">
        <v>104.26129875847055</v>
      </c>
      <c r="DS50" s="473">
        <v>97.591220764628588</v>
      </c>
      <c r="DT50" s="473">
        <v>99.35377877042454</v>
      </c>
      <c r="DU50" s="473">
        <v>95.496626116799604</v>
      </c>
      <c r="DV50" s="473">
        <v>97.466440396727577</v>
      </c>
      <c r="DW50" s="473">
        <v>96.475288662848016</v>
      </c>
      <c r="DX50" s="473">
        <v>100.46964222093419</v>
      </c>
      <c r="DY50" s="473">
        <v>97.897020989078868</v>
      </c>
      <c r="DZ50" s="473">
        <v>97.854712618503044</v>
      </c>
      <c r="EA50" s="473">
        <v>99.999999999999986</v>
      </c>
      <c r="EB50" s="473">
        <v>168.88739471218082</v>
      </c>
      <c r="EC50" s="473">
        <v>89.774019721964208</v>
      </c>
      <c r="ED50" s="473">
        <v>253.3333333333334</v>
      </c>
      <c r="EE50" s="473">
        <v>100</v>
      </c>
      <c r="EF50" s="473">
        <v>97.171511997852392</v>
      </c>
      <c r="EG50" s="473">
        <v>99.496154544270695</v>
      </c>
      <c r="EH50" s="473">
        <v>99.97617795915977</v>
      </c>
      <c r="EI50" s="473">
        <v>92.592592592592595</v>
      </c>
      <c r="EJ50" s="473">
        <v>99.999999999999986</v>
      </c>
      <c r="EK50" s="473">
        <v>95.405706333868025</v>
      </c>
      <c r="EL50" s="473">
        <v>99.010607900502634</v>
      </c>
      <c r="EM50" s="473">
        <v>99.277366362995124</v>
      </c>
      <c r="EN50" s="473">
        <v>100</v>
      </c>
      <c r="EO50" s="473">
        <v>104.25780480258661</v>
      </c>
      <c r="EP50" s="473">
        <v>97.727061241206513</v>
      </c>
      <c r="EQ50" s="473">
        <v>99.051110809026596</v>
      </c>
    </row>
    <row r="51" spans="1:147" ht="12.75" hidden="1" customHeight="1" outlineLevel="1" x14ac:dyDescent="0.2">
      <c r="A51" s="473" t="s">
        <v>303</v>
      </c>
      <c r="B51" s="473">
        <v>98.190022528342752</v>
      </c>
      <c r="C51" s="473">
        <v>97.858537349961878</v>
      </c>
      <c r="D51" s="473">
        <v>99.185031311316266</v>
      </c>
      <c r="E51" s="473">
        <v>99.301013238048185</v>
      </c>
      <c r="F51" s="473">
        <v>92.650496155649932</v>
      </c>
      <c r="G51" s="473">
        <v>99.491236296819466</v>
      </c>
      <c r="H51" s="473">
        <v>97.68200450990436</v>
      </c>
      <c r="I51" s="473">
        <v>100</v>
      </c>
      <c r="J51" s="473">
        <v>99.85175477951978</v>
      </c>
      <c r="K51" s="473">
        <v>100</v>
      </c>
      <c r="L51" s="473">
        <v>98.151720979004992</v>
      </c>
      <c r="M51" s="473">
        <v>93.832576805867305</v>
      </c>
      <c r="N51" s="473">
        <v>100.04155498880935</v>
      </c>
      <c r="O51" s="473">
        <v>99.861349607050485</v>
      </c>
      <c r="P51" s="473">
        <v>99.797282784966441</v>
      </c>
      <c r="Q51" s="473">
        <v>100.00000000000001</v>
      </c>
      <c r="R51" s="473">
        <v>99.148355336343812</v>
      </c>
      <c r="S51" s="473">
        <v>98.568266921060513</v>
      </c>
      <c r="T51" s="473">
        <v>100</v>
      </c>
      <c r="U51" s="473">
        <v>100.56742446073382</v>
      </c>
      <c r="V51" s="473">
        <v>101.43884892086331</v>
      </c>
      <c r="W51" s="473">
        <v>100</v>
      </c>
      <c r="X51" s="473">
        <v>0</v>
      </c>
      <c r="Y51" s="473">
        <v>96.580030799342211</v>
      </c>
      <c r="Z51" s="473">
        <v>100.26861253952852</v>
      </c>
      <c r="AA51" s="473">
        <v>99.380397516947454</v>
      </c>
      <c r="AB51" s="473">
        <v>100</v>
      </c>
      <c r="AC51" s="473">
        <v>99.639367650692066</v>
      </c>
      <c r="AD51" s="473">
        <v>95.326567780193685</v>
      </c>
      <c r="AE51" s="473">
        <v>99.448358643815752</v>
      </c>
      <c r="AF51" s="473">
        <v>99.565401995244272</v>
      </c>
      <c r="AG51" s="473">
        <v>93.630330522369306</v>
      </c>
      <c r="AH51" s="473">
        <v>100</v>
      </c>
      <c r="AI51" s="473">
        <v>99.663326419870302</v>
      </c>
      <c r="AJ51" s="473">
        <v>99.626647055682028</v>
      </c>
      <c r="AL51" s="473" t="s">
        <v>303</v>
      </c>
      <c r="AM51" s="473">
        <v>98.323459649704091</v>
      </c>
      <c r="AN51" s="473">
        <v>98.557707398387777</v>
      </c>
      <c r="AO51" s="473">
        <v>95.109610512421668</v>
      </c>
      <c r="AP51" s="473">
        <v>99.89617424069769</v>
      </c>
      <c r="AQ51" s="473">
        <v>99.650672229786409</v>
      </c>
      <c r="AR51" s="473">
        <v>102.14623451096058</v>
      </c>
      <c r="AS51" s="473">
        <v>97.566066565458044</v>
      </c>
      <c r="AT51" s="473">
        <v>97.956055186509985</v>
      </c>
      <c r="AU51" s="473">
        <v>99.8345365605079</v>
      </c>
      <c r="AV51" s="473">
        <v>99.999999999999986</v>
      </c>
      <c r="AW51" s="473">
        <v>95.198269763460956</v>
      </c>
      <c r="AX51" s="473">
        <v>98.191502449685586</v>
      </c>
      <c r="AY51" s="473">
        <v>91.228070175438617</v>
      </c>
      <c r="AZ51" s="473">
        <v>98.98781868841624</v>
      </c>
      <c r="BA51" s="473">
        <v>99.004785775423855</v>
      </c>
      <c r="BB51" s="473">
        <v>98.925273741412269</v>
      </c>
      <c r="BC51" s="473">
        <v>99.947760990682539</v>
      </c>
      <c r="BD51" s="473">
        <v>99.947760990682539</v>
      </c>
      <c r="BE51" s="473">
        <v>0</v>
      </c>
      <c r="BF51" s="473">
        <v>94.50693803096442</v>
      </c>
      <c r="BG51" s="473">
        <v>79.422382671480179</v>
      </c>
      <c r="BH51" s="473">
        <v>100</v>
      </c>
      <c r="BI51" s="473">
        <v>0</v>
      </c>
      <c r="BJ51" s="473">
        <v>99.043428606590382</v>
      </c>
      <c r="BK51" s="473">
        <v>99.877394536035354</v>
      </c>
      <c r="BL51" s="473">
        <v>100</v>
      </c>
      <c r="BM51" s="473">
        <v>100</v>
      </c>
      <c r="BN51" s="473">
        <v>100.00000000000001</v>
      </c>
      <c r="BO51" s="473">
        <v>98.768460614812994</v>
      </c>
      <c r="BP51" s="473">
        <v>99.232612801926408</v>
      </c>
      <c r="BQ51" s="473">
        <v>100.02631331430565</v>
      </c>
      <c r="BR51" s="473">
        <v>98.753017417137329</v>
      </c>
      <c r="BS51" s="473">
        <v>99.992221939338791</v>
      </c>
      <c r="BT51" s="473">
        <v>96.575624706331311</v>
      </c>
      <c r="BU51" s="473">
        <v>100.01580199572257</v>
      </c>
      <c r="BW51" s="473" t="s">
        <v>303</v>
      </c>
      <c r="BX51" s="473">
        <v>97.122790725214074</v>
      </c>
      <c r="BY51" s="473">
        <v>96.01935687036756</v>
      </c>
      <c r="BZ51" s="473">
        <v>90.678431421894189</v>
      </c>
      <c r="CA51" s="473">
        <v>99.236645604576765</v>
      </c>
      <c r="CB51" s="473">
        <v>97.358530067354266</v>
      </c>
      <c r="CC51" s="473">
        <v>98.889912653271537</v>
      </c>
      <c r="CD51" s="473">
        <v>94.720721677657721</v>
      </c>
      <c r="CE51" s="473">
        <v>98.988261006446507</v>
      </c>
      <c r="CF51" s="473">
        <v>98.099514343216825</v>
      </c>
      <c r="CG51" s="473">
        <v>97.973297413642143</v>
      </c>
      <c r="CH51" s="473">
        <v>99.202075560696329</v>
      </c>
      <c r="CI51" s="473">
        <v>97.011200459563767</v>
      </c>
      <c r="CJ51" s="473">
        <v>102.14647685915305</v>
      </c>
      <c r="CK51" s="473">
        <v>99.941361735044751</v>
      </c>
      <c r="CL51" s="473">
        <v>100.04248311094103</v>
      </c>
      <c r="CM51" s="473">
        <v>99.717209482856049</v>
      </c>
      <c r="CN51" s="473">
        <v>98.332601355656706</v>
      </c>
      <c r="CO51" s="473">
        <v>97.419298467670117</v>
      </c>
      <c r="CP51" s="473">
        <v>100</v>
      </c>
      <c r="CQ51" s="473">
        <v>95.66416070954071</v>
      </c>
      <c r="CR51" s="473">
        <v>93.819585119252096</v>
      </c>
      <c r="CS51" s="473">
        <v>95.454545454545453</v>
      </c>
      <c r="CT51" s="473">
        <v>100</v>
      </c>
      <c r="CU51" s="473">
        <v>97.263744935971062</v>
      </c>
      <c r="CV51" s="473">
        <v>99.93364762682117</v>
      </c>
      <c r="CW51" s="473">
        <v>100</v>
      </c>
      <c r="CX51" s="473">
        <v>100</v>
      </c>
      <c r="CY51" s="473">
        <v>100.00000000000001</v>
      </c>
      <c r="CZ51" s="473">
        <v>94.56916376739693</v>
      </c>
      <c r="DA51" s="473">
        <v>99.792332821325488</v>
      </c>
      <c r="DB51" s="473">
        <v>100.00000000000001</v>
      </c>
      <c r="DC51" s="473">
        <v>99.999999999999986</v>
      </c>
      <c r="DD51" s="473">
        <v>100</v>
      </c>
      <c r="DE51" s="473">
        <v>99.219123654918917</v>
      </c>
      <c r="DF51" s="473">
        <v>99.796196341021087</v>
      </c>
      <c r="DH51" s="473" t="s">
        <v>303</v>
      </c>
      <c r="DI51" s="473">
        <v>104.03470414362977</v>
      </c>
      <c r="DJ51" s="473">
        <v>98.413210885454191</v>
      </c>
      <c r="DK51" s="473">
        <v>99.181174810613854</v>
      </c>
      <c r="DL51" s="473">
        <v>103.42353056160304</v>
      </c>
      <c r="DM51" s="473">
        <v>93.269481934722293</v>
      </c>
      <c r="DN51" s="473">
        <v>96.534605720660323</v>
      </c>
      <c r="DO51" s="473">
        <v>96.822077057615289</v>
      </c>
      <c r="DP51" s="473">
        <v>100</v>
      </c>
      <c r="DQ51" s="473">
        <v>96.860910126021295</v>
      </c>
      <c r="DR51" s="473">
        <v>104.26129875847055</v>
      </c>
      <c r="DS51" s="473">
        <v>98.059980257738957</v>
      </c>
      <c r="DT51" s="473">
        <v>99.35377877042454</v>
      </c>
      <c r="DU51" s="473">
        <v>96.522451602722242</v>
      </c>
      <c r="DV51" s="473">
        <v>99.76723482035878</v>
      </c>
      <c r="DW51" s="473">
        <v>99.690414937815888</v>
      </c>
      <c r="DX51" s="473">
        <v>100</v>
      </c>
      <c r="DY51" s="473">
        <v>99.019349952215563</v>
      </c>
      <c r="DZ51" s="473">
        <v>98.999620936656513</v>
      </c>
      <c r="EA51" s="473">
        <v>99.999999999999986</v>
      </c>
      <c r="EB51" s="473">
        <v>178.40306398991422</v>
      </c>
      <c r="EC51" s="473">
        <v>90.32380360788008</v>
      </c>
      <c r="ED51" s="473">
        <v>273.33333333333331</v>
      </c>
      <c r="EE51" s="473">
        <v>100</v>
      </c>
      <c r="EF51" s="473">
        <v>97.514107729138473</v>
      </c>
      <c r="EG51" s="473">
        <v>100.00000000000001</v>
      </c>
      <c r="EH51" s="473">
        <v>100.00000000000001</v>
      </c>
      <c r="EI51" s="473">
        <v>92.592592592592595</v>
      </c>
      <c r="EJ51" s="473">
        <v>99.999999999999986</v>
      </c>
      <c r="EK51" s="473">
        <v>95.871478880018756</v>
      </c>
      <c r="EL51" s="473">
        <v>99.979225877328176</v>
      </c>
      <c r="EM51" s="473">
        <v>99.731118101606867</v>
      </c>
      <c r="EN51" s="473">
        <v>100</v>
      </c>
      <c r="EO51" s="473">
        <v>100.29116431677021</v>
      </c>
      <c r="EP51" s="473">
        <v>101.59374166957821</v>
      </c>
      <c r="EQ51" s="473">
        <v>98.393291506312892</v>
      </c>
    </row>
    <row r="52" spans="1:147" ht="12.75" hidden="1" customHeight="1" outlineLevel="1" x14ac:dyDescent="0.2">
      <c r="A52" s="473" t="s">
        <v>304</v>
      </c>
      <c r="B52" s="473">
        <v>100</v>
      </c>
      <c r="C52" s="473">
        <v>100.00000000000001</v>
      </c>
      <c r="D52" s="473">
        <v>100.00000000000003</v>
      </c>
      <c r="E52" s="473">
        <v>100.00000000000001</v>
      </c>
      <c r="F52" s="473">
        <v>100</v>
      </c>
      <c r="G52" s="473">
        <v>99.999999999999986</v>
      </c>
      <c r="H52" s="473">
        <v>100</v>
      </c>
      <c r="I52" s="473">
        <v>100</v>
      </c>
      <c r="J52" s="473">
        <v>100.00000000000001</v>
      </c>
      <c r="K52" s="473">
        <v>100</v>
      </c>
      <c r="L52" s="473">
        <v>100</v>
      </c>
      <c r="M52" s="473">
        <v>100.00000000000001</v>
      </c>
      <c r="N52" s="473">
        <v>100</v>
      </c>
      <c r="O52" s="473">
        <v>100.00000000000001</v>
      </c>
      <c r="P52" s="473">
        <v>100</v>
      </c>
      <c r="Q52" s="473">
        <v>100.00000000000001</v>
      </c>
      <c r="R52" s="473">
        <v>99.999999999999972</v>
      </c>
      <c r="S52" s="473">
        <v>99.999999999999986</v>
      </c>
      <c r="T52" s="473">
        <v>100</v>
      </c>
      <c r="U52" s="473">
        <v>100</v>
      </c>
      <c r="V52" s="473">
        <v>99.999999999999986</v>
      </c>
      <c r="W52" s="473">
        <v>100</v>
      </c>
      <c r="X52" s="473">
        <v>0</v>
      </c>
      <c r="Y52" s="473">
        <v>99.999999999999972</v>
      </c>
      <c r="Z52" s="473">
        <v>100</v>
      </c>
      <c r="AA52" s="473">
        <v>99.999999999999986</v>
      </c>
      <c r="AB52" s="473">
        <v>100</v>
      </c>
      <c r="AC52" s="473">
        <v>100</v>
      </c>
      <c r="AD52" s="473">
        <v>99.999999999999972</v>
      </c>
      <c r="AE52" s="473">
        <v>99.999999999999986</v>
      </c>
      <c r="AF52" s="473">
        <v>100</v>
      </c>
      <c r="AG52" s="473">
        <v>100.00000000000001</v>
      </c>
      <c r="AH52" s="473">
        <v>100</v>
      </c>
      <c r="AI52" s="473">
        <v>100</v>
      </c>
      <c r="AJ52" s="473">
        <v>100</v>
      </c>
      <c r="AL52" s="473" t="s">
        <v>304</v>
      </c>
      <c r="AM52" s="473">
        <v>99.999999999999972</v>
      </c>
      <c r="AN52" s="473">
        <v>99.999999999999986</v>
      </c>
      <c r="AO52" s="473">
        <v>100</v>
      </c>
      <c r="AP52" s="473">
        <v>99.999999999999986</v>
      </c>
      <c r="AQ52" s="473">
        <v>99.999999999999972</v>
      </c>
      <c r="AR52" s="473">
        <v>100.00000000000001</v>
      </c>
      <c r="AS52" s="473">
        <v>100</v>
      </c>
      <c r="AT52" s="473">
        <v>100.00000000000001</v>
      </c>
      <c r="AU52" s="473">
        <v>99.999999999999986</v>
      </c>
      <c r="AV52" s="473">
        <v>99.999999999999986</v>
      </c>
      <c r="AW52" s="473">
        <v>100</v>
      </c>
      <c r="AX52" s="473">
        <v>100</v>
      </c>
      <c r="AY52" s="473">
        <v>100</v>
      </c>
      <c r="AZ52" s="473">
        <v>100</v>
      </c>
      <c r="BA52" s="473">
        <v>100.00000000000001</v>
      </c>
      <c r="BB52" s="473">
        <v>100</v>
      </c>
      <c r="BC52" s="473">
        <v>100</v>
      </c>
      <c r="BD52" s="473">
        <v>100</v>
      </c>
      <c r="BE52" s="473">
        <v>0</v>
      </c>
      <c r="BF52" s="473">
        <v>99.999999999999986</v>
      </c>
      <c r="BG52" s="473">
        <v>100</v>
      </c>
      <c r="BH52" s="473">
        <v>100</v>
      </c>
      <c r="BI52" s="473">
        <v>0</v>
      </c>
      <c r="BJ52" s="473">
        <v>99.999999999999986</v>
      </c>
      <c r="BK52" s="473">
        <v>100</v>
      </c>
      <c r="BL52" s="473">
        <v>100</v>
      </c>
      <c r="BM52" s="473">
        <v>100</v>
      </c>
      <c r="BN52" s="473">
        <v>100.00000000000001</v>
      </c>
      <c r="BO52" s="473">
        <v>99.999999999999986</v>
      </c>
      <c r="BP52" s="473">
        <v>100</v>
      </c>
      <c r="BQ52" s="473">
        <v>100</v>
      </c>
      <c r="BR52" s="473">
        <v>100</v>
      </c>
      <c r="BS52" s="473">
        <v>100</v>
      </c>
      <c r="BT52" s="473">
        <v>99.999999999999986</v>
      </c>
      <c r="BU52" s="473">
        <v>100</v>
      </c>
      <c r="BW52" s="473" t="s">
        <v>304</v>
      </c>
      <c r="BX52" s="473">
        <v>100</v>
      </c>
      <c r="BY52" s="473">
        <v>100</v>
      </c>
      <c r="BZ52" s="473">
        <v>99.999999999999986</v>
      </c>
      <c r="CA52" s="473">
        <v>100</v>
      </c>
      <c r="CB52" s="473">
        <v>100</v>
      </c>
      <c r="CC52" s="473">
        <v>100.00000000000001</v>
      </c>
      <c r="CD52" s="473">
        <v>100</v>
      </c>
      <c r="CE52" s="473">
        <v>99.999999999999986</v>
      </c>
      <c r="CF52" s="473">
        <v>100.00000000000001</v>
      </c>
      <c r="CG52" s="473">
        <v>100.00000000000001</v>
      </c>
      <c r="CH52" s="473">
        <v>100</v>
      </c>
      <c r="CI52" s="473">
        <v>99.999999999999986</v>
      </c>
      <c r="CJ52" s="473">
        <v>100.00000000000001</v>
      </c>
      <c r="CK52" s="473">
        <v>100.00000000000001</v>
      </c>
      <c r="CL52" s="473">
        <v>100</v>
      </c>
      <c r="CM52" s="473">
        <v>100.00000000000001</v>
      </c>
      <c r="CN52" s="473">
        <v>100</v>
      </c>
      <c r="CO52" s="473">
        <v>100.00000000000001</v>
      </c>
      <c r="CP52" s="473">
        <v>100</v>
      </c>
      <c r="CQ52" s="473">
        <v>100.00000000000001</v>
      </c>
      <c r="CR52" s="473">
        <v>100</v>
      </c>
      <c r="CS52" s="473">
        <v>100</v>
      </c>
      <c r="CT52" s="473">
        <v>100</v>
      </c>
      <c r="CU52" s="473">
        <v>99.999999999999986</v>
      </c>
      <c r="CV52" s="473">
        <v>100</v>
      </c>
      <c r="CW52" s="473">
        <v>100</v>
      </c>
      <c r="CX52" s="473">
        <v>100</v>
      </c>
      <c r="CY52" s="473">
        <v>100.00000000000001</v>
      </c>
      <c r="CZ52" s="473">
        <v>99.999999999999972</v>
      </c>
      <c r="DA52" s="473">
        <v>100</v>
      </c>
      <c r="DB52" s="473">
        <v>100.00000000000001</v>
      </c>
      <c r="DC52" s="473">
        <v>99.999999999999986</v>
      </c>
      <c r="DD52" s="473">
        <v>100</v>
      </c>
      <c r="DE52" s="473">
        <v>100</v>
      </c>
      <c r="DF52" s="473">
        <v>100.00000000000001</v>
      </c>
      <c r="DH52" s="473" t="s">
        <v>304</v>
      </c>
      <c r="DI52" s="473">
        <v>100</v>
      </c>
      <c r="DJ52" s="473">
        <v>100</v>
      </c>
      <c r="DK52" s="473">
        <v>100.00000000000001</v>
      </c>
      <c r="DL52" s="473">
        <v>99.999999999999972</v>
      </c>
      <c r="DM52" s="473">
        <v>100</v>
      </c>
      <c r="DN52" s="473">
        <v>100</v>
      </c>
      <c r="DO52" s="473">
        <v>100.00000000000001</v>
      </c>
      <c r="DP52" s="473">
        <v>100</v>
      </c>
      <c r="DQ52" s="473">
        <v>99.999999999999986</v>
      </c>
      <c r="DR52" s="473">
        <v>100</v>
      </c>
      <c r="DS52" s="473">
        <v>100</v>
      </c>
      <c r="DT52" s="473">
        <v>100.00000000000001</v>
      </c>
      <c r="DU52" s="473">
        <v>99.999999999999986</v>
      </c>
      <c r="DV52" s="473">
        <v>100</v>
      </c>
      <c r="DW52" s="473">
        <v>99.999999999999986</v>
      </c>
      <c r="DX52" s="473">
        <v>100</v>
      </c>
      <c r="DY52" s="473">
        <v>100</v>
      </c>
      <c r="DZ52" s="473">
        <v>100.00000000000001</v>
      </c>
      <c r="EA52" s="473">
        <v>99.999999999999986</v>
      </c>
      <c r="EB52" s="473">
        <v>100</v>
      </c>
      <c r="EC52" s="473">
        <v>100</v>
      </c>
      <c r="ED52" s="473">
        <v>100</v>
      </c>
      <c r="EE52" s="473">
        <v>100</v>
      </c>
      <c r="EF52" s="473">
        <v>100</v>
      </c>
      <c r="EG52" s="473">
        <v>100.00000000000001</v>
      </c>
      <c r="EH52" s="473">
        <v>100.00000000000001</v>
      </c>
      <c r="EI52" s="473">
        <v>99.999999999999986</v>
      </c>
      <c r="EJ52" s="473">
        <v>99.999999999999986</v>
      </c>
      <c r="EK52" s="473">
        <v>99.999999999999986</v>
      </c>
      <c r="EL52" s="473">
        <v>99.999999999999986</v>
      </c>
      <c r="EM52" s="473">
        <v>100</v>
      </c>
      <c r="EN52" s="473">
        <v>100</v>
      </c>
      <c r="EO52" s="473">
        <v>100</v>
      </c>
      <c r="EP52" s="473">
        <v>99.999999999999986</v>
      </c>
      <c r="EQ52" s="473">
        <v>100</v>
      </c>
    </row>
    <row r="53" spans="1:147" ht="12.75" hidden="1" customHeight="1" outlineLevel="1" x14ac:dyDescent="0.2">
      <c r="A53" s="473" t="s">
        <v>305</v>
      </c>
      <c r="B53" s="473">
        <v>113.06437449980008</v>
      </c>
      <c r="C53" s="473">
        <v>121.48519735086676</v>
      </c>
      <c r="D53" s="473">
        <v>159.31337032111034</v>
      </c>
      <c r="E53" s="473">
        <v>101.74548659258809</v>
      </c>
      <c r="F53" s="473">
        <v>100.55386729444942</v>
      </c>
      <c r="G53" s="473">
        <v>100.42792731683683</v>
      </c>
      <c r="H53" s="473">
        <v>108.64425294384573</v>
      </c>
      <c r="I53" s="473">
        <v>101.56829571081941</v>
      </c>
      <c r="J53" s="473">
        <v>100.44922185503107</v>
      </c>
      <c r="K53" s="473">
        <v>101.76619979060018</v>
      </c>
      <c r="L53" s="473">
        <v>99.609476940504194</v>
      </c>
      <c r="M53" s="473">
        <v>98.340823118357278</v>
      </c>
      <c r="N53" s="473">
        <v>100</v>
      </c>
      <c r="O53" s="473">
        <v>101.69543489197285</v>
      </c>
      <c r="P53" s="473">
        <v>102.12210636467107</v>
      </c>
      <c r="Q53" s="473">
        <v>100.00000000000001</v>
      </c>
      <c r="R53" s="473">
        <v>100.92357155749227</v>
      </c>
      <c r="S53" s="473">
        <v>101.02448974099229</v>
      </c>
      <c r="T53" s="473">
        <v>100</v>
      </c>
      <c r="U53" s="473">
        <v>117.05228191310269</v>
      </c>
      <c r="V53" s="473">
        <v>128.04948990820557</v>
      </c>
      <c r="W53" s="473">
        <v>100</v>
      </c>
      <c r="X53" s="473">
        <v>0</v>
      </c>
      <c r="Y53" s="473">
        <v>110.66782552701726</v>
      </c>
      <c r="Z53" s="473">
        <v>98.491249453523096</v>
      </c>
      <c r="AA53" s="473">
        <v>99.999999999999986</v>
      </c>
      <c r="AB53" s="473">
        <v>100</v>
      </c>
      <c r="AC53" s="473">
        <v>100.54694280308708</v>
      </c>
      <c r="AD53" s="473">
        <v>113.45193362126555</v>
      </c>
      <c r="AE53" s="473">
        <v>100.52135579009585</v>
      </c>
      <c r="AF53" s="473">
        <v>100.72584996752053</v>
      </c>
      <c r="AG53" s="473">
        <v>99.715007683344396</v>
      </c>
      <c r="AH53" s="473">
        <v>100</v>
      </c>
      <c r="AI53" s="473">
        <v>100</v>
      </c>
      <c r="AJ53" s="473">
        <v>100.91766630641023</v>
      </c>
      <c r="AL53" s="473" t="s">
        <v>305</v>
      </c>
      <c r="AM53" s="473">
        <v>108.89452716527789</v>
      </c>
      <c r="AN53" s="473">
        <v>108.33868350360663</v>
      </c>
      <c r="AO53" s="473">
        <v>119.89825253357432</v>
      </c>
      <c r="AP53" s="473">
        <v>99.624758379784907</v>
      </c>
      <c r="AQ53" s="473">
        <v>119.05096902460139</v>
      </c>
      <c r="AR53" s="473">
        <v>100.29278705774738</v>
      </c>
      <c r="AS53" s="473">
        <v>102.27458413977959</v>
      </c>
      <c r="AT53" s="473">
        <v>102.35501332484436</v>
      </c>
      <c r="AU53" s="473">
        <v>102.05080298020292</v>
      </c>
      <c r="AV53" s="473">
        <v>99.999999999999986</v>
      </c>
      <c r="AW53" s="473">
        <v>99.917063747123137</v>
      </c>
      <c r="AX53" s="473">
        <v>99.599355430313778</v>
      </c>
      <c r="AY53" s="473">
        <v>100</v>
      </c>
      <c r="AZ53" s="473">
        <v>101.38648327202803</v>
      </c>
      <c r="BA53" s="473">
        <v>104.03441031354771</v>
      </c>
      <c r="BB53" s="473">
        <v>88.297189210471785</v>
      </c>
      <c r="BC53" s="473">
        <v>105.43529657546492</v>
      </c>
      <c r="BD53" s="473">
        <v>105.43529657546492</v>
      </c>
      <c r="BE53" s="473">
        <v>0</v>
      </c>
      <c r="BF53" s="473">
        <v>142.8794378560759</v>
      </c>
      <c r="BG53" s="473">
        <v>112.47608926673752</v>
      </c>
      <c r="BH53" s="473">
        <v>154.99999999999997</v>
      </c>
      <c r="BI53" s="473">
        <v>0</v>
      </c>
      <c r="BJ53" s="473">
        <v>104.73800506993423</v>
      </c>
      <c r="BK53" s="473">
        <v>104.41352603002235</v>
      </c>
      <c r="BL53" s="473">
        <v>92.072615230024283</v>
      </c>
      <c r="BM53" s="473">
        <v>107.49056133358282</v>
      </c>
      <c r="BN53" s="473">
        <v>103.96898798038015</v>
      </c>
      <c r="BO53" s="473">
        <v>105.40534048524052</v>
      </c>
      <c r="BP53" s="473">
        <v>100.79493077956445</v>
      </c>
      <c r="BQ53" s="473">
        <v>99.916675554607494</v>
      </c>
      <c r="BR53" s="473">
        <v>99.999271038050153</v>
      </c>
      <c r="BS53" s="473">
        <v>102.56817129481739</v>
      </c>
      <c r="BT53" s="473">
        <v>101.47469419990452</v>
      </c>
      <c r="BU53" s="473">
        <v>101.82282227942007</v>
      </c>
      <c r="BW53" s="473" t="s">
        <v>305</v>
      </c>
      <c r="BX53" s="473">
        <v>107.90098515399134</v>
      </c>
      <c r="BY53" s="473">
        <v>114.57451280598616</v>
      </c>
      <c r="BZ53" s="473">
        <v>128.78465396968343</v>
      </c>
      <c r="CA53" s="473">
        <v>111.71010242648167</v>
      </c>
      <c r="CB53" s="473">
        <v>108.83275235977402</v>
      </c>
      <c r="CC53" s="473">
        <v>103.03888428135456</v>
      </c>
      <c r="CD53" s="473">
        <v>120.72502386158763</v>
      </c>
      <c r="CE53" s="473">
        <v>102.55864214233419</v>
      </c>
      <c r="CF53" s="473">
        <v>103.64497056082915</v>
      </c>
      <c r="CG53" s="473">
        <v>110</v>
      </c>
      <c r="CH53" s="473">
        <v>100.41727156711723</v>
      </c>
      <c r="CI53" s="473">
        <v>100.2875017001912</v>
      </c>
      <c r="CJ53" s="473">
        <v>100.8257893044632</v>
      </c>
      <c r="CK53" s="473">
        <v>101.47978501827245</v>
      </c>
      <c r="CL53" s="473">
        <v>100.20509939146277</v>
      </c>
      <c r="CM53" s="473">
        <v>105.22696287389999</v>
      </c>
      <c r="CN53" s="473">
        <v>100.71362102675161</v>
      </c>
      <c r="CO53" s="473">
        <v>101.69248731366299</v>
      </c>
      <c r="CP53" s="473">
        <v>100</v>
      </c>
      <c r="CQ53" s="473">
        <v>112.5826447505254</v>
      </c>
      <c r="CR53" s="473">
        <v>119.06062524589774</v>
      </c>
      <c r="CS53" s="473">
        <v>113.63636363636364</v>
      </c>
      <c r="CT53" s="473">
        <v>100</v>
      </c>
      <c r="CU53" s="473">
        <v>105.88756099933138</v>
      </c>
      <c r="CV53" s="473">
        <v>101.78501722569037</v>
      </c>
      <c r="CW53" s="473">
        <v>100.17546247002439</v>
      </c>
      <c r="CX53" s="473">
        <v>100</v>
      </c>
      <c r="CY53" s="473">
        <v>100.11907506034431</v>
      </c>
      <c r="CZ53" s="473">
        <v>108.82455059958328</v>
      </c>
      <c r="DA53" s="473">
        <v>103.35112665998045</v>
      </c>
      <c r="DB53" s="473">
        <v>105.91047813892661</v>
      </c>
      <c r="DC53" s="473">
        <v>99.999999999999986</v>
      </c>
      <c r="DD53" s="473">
        <v>100</v>
      </c>
      <c r="DE53" s="473">
        <v>100.3630695245908</v>
      </c>
      <c r="DF53" s="473">
        <v>100.88946711882603</v>
      </c>
      <c r="DH53" s="473" t="s">
        <v>305</v>
      </c>
      <c r="DI53" s="473">
        <v>102.19838518342044</v>
      </c>
      <c r="DJ53" s="473">
        <v>105.58876049550753</v>
      </c>
      <c r="DK53" s="473">
        <v>117.3650648626808</v>
      </c>
      <c r="DL53" s="473">
        <v>101.69433323392229</v>
      </c>
      <c r="DM53" s="473">
        <v>99.819904735984636</v>
      </c>
      <c r="DN53" s="473">
        <v>99.194654059286719</v>
      </c>
      <c r="DO53" s="473">
        <v>101.94212679072227</v>
      </c>
      <c r="DP53" s="473">
        <v>107.32233540992434</v>
      </c>
      <c r="DQ53" s="473">
        <v>100.93308786512905</v>
      </c>
      <c r="DR53" s="473">
        <v>99.046561880330444</v>
      </c>
      <c r="DS53" s="473">
        <v>97.353804331299571</v>
      </c>
      <c r="DT53" s="473">
        <v>100.12609090163282</v>
      </c>
      <c r="DU53" s="473">
        <v>91.461764752627346</v>
      </c>
      <c r="DV53" s="473">
        <v>101.03916186529706</v>
      </c>
      <c r="DW53" s="473">
        <v>101.34330506178398</v>
      </c>
      <c r="DX53" s="473">
        <v>100</v>
      </c>
      <c r="DY53" s="473">
        <v>100.21925579729425</v>
      </c>
      <c r="DZ53" s="473">
        <v>100.39241747575851</v>
      </c>
      <c r="EA53" s="473">
        <v>99.999999999999986</v>
      </c>
      <c r="EB53" s="473">
        <v>105.4208313026886</v>
      </c>
      <c r="EC53" s="473">
        <v>115.51442750016328</v>
      </c>
      <c r="ED53" s="473">
        <v>100</v>
      </c>
      <c r="EE53" s="473">
        <v>100</v>
      </c>
      <c r="EF53" s="473">
        <v>103.24617682943523</v>
      </c>
      <c r="EG53" s="473">
        <v>107.94446707746727</v>
      </c>
      <c r="EH53" s="473">
        <v>99.975398031817335</v>
      </c>
      <c r="EI53" s="473">
        <v>99.999999999999986</v>
      </c>
      <c r="EJ53" s="473">
        <v>99.999999999999986</v>
      </c>
      <c r="EK53" s="473">
        <v>104.33818858063701</v>
      </c>
      <c r="EL53" s="473">
        <v>100.39166816598859</v>
      </c>
      <c r="EM53" s="473">
        <v>100.29051408914755</v>
      </c>
      <c r="EN53" s="473">
        <v>100</v>
      </c>
      <c r="EO53" s="473">
        <v>100</v>
      </c>
      <c r="EP53" s="473">
        <v>100.99158070306561</v>
      </c>
      <c r="EQ53" s="473">
        <v>99.251269181594509</v>
      </c>
    </row>
    <row r="54" spans="1:147" ht="12.75" hidden="1" customHeight="1" outlineLevel="1" x14ac:dyDescent="0.2">
      <c r="A54" s="473" t="s">
        <v>306</v>
      </c>
      <c r="B54" s="473">
        <v>111.30025584673317</v>
      </c>
      <c r="C54" s="473">
        <v>123.4674699211146</v>
      </c>
      <c r="D54" s="473">
        <v>163.43678035923287</v>
      </c>
      <c r="E54" s="473">
        <v>102.1528621249078</v>
      </c>
      <c r="F54" s="473">
        <v>102.15106790210071</v>
      </c>
      <c r="G54" s="473">
        <v>105.25720758322822</v>
      </c>
      <c r="H54" s="473">
        <v>109.40649994774923</v>
      </c>
      <c r="I54" s="473">
        <v>101.34203384394088</v>
      </c>
      <c r="J54" s="473">
        <v>100.13188681980171</v>
      </c>
      <c r="K54" s="473">
        <v>101.76619979060018</v>
      </c>
      <c r="L54" s="473">
        <v>100.44299379110285</v>
      </c>
      <c r="M54" s="473">
        <v>101.88210411405177</v>
      </c>
      <c r="N54" s="473">
        <v>100</v>
      </c>
      <c r="O54" s="473">
        <v>101.69543489197285</v>
      </c>
      <c r="P54" s="473">
        <v>102.12210636467107</v>
      </c>
      <c r="Q54" s="473">
        <v>100.00000000000001</v>
      </c>
      <c r="R54" s="473">
        <v>101.69193816081955</v>
      </c>
      <c r="S54" s="473">
        <v>101.87681536324</v>
      </c>
      <c r="T54" s="473">
        <v>100</v>
      </c>
      <c r="U54" s="473">
        <v>105.04389296199315</v>
      </c>
      <c r="V54" s="473">
        <v>108.29675614421939</v>
      </c>
      <c r="W54" s="473">
        <v>100</v>
      </c>
      <c r="X54" s="473">
        <v>0</v>
      </c>
      <c r="Y54" s="473">
        <v>100.79962174630205</v>
      </c>
      <c r="Z54" s="473">
        <v>100.86577430681957</v>
      </c>
      <c r="AA54" s="473">
        <v>99.999999999999986</v>
      </c>
      <c r="AB54" s="473">
        <v>100</v>
      </c>
      <c r="AC54" s="473">
        <v>100.54694280308708</v>
      </c>
      <c r="AD54" s="473">
        <v>100.89520891829328</v>
      </c>
      <c r="AE54" s="473">
        <v>100.51373203494208</v>
      </c>
      <c r="AF54" s="473">
        <v>100.72584996752053</v>
      </c>
      <c r="AG54" s="473">
        <v>99.715007683344396</v>
      </c>
      <c r="AH54" s="473">
        <v>100</v>
      </c>
      <c r="AI54" s="473">
        <v>99.973953799591641</v>
      </c>
      <c r="AJ54" s="473">
        <v>100.91766630641023</v>
      </c>
      <c r="AL54" s="473" t="s">
        <v>306</v>
      </c>
      <c r="AM54" s="473">
        <v>109.05400729488855</v>
      </c>
      <c r="AN54" s="473">
        <v>108.64684640729794</v>
      </c>
      <c r="AO54" s="473">
        <v>119.89825253357432</v>
      </c>
      <c r="AP54" s="473">
        <v>100.25931089666609</v>
      </c>
      <c r="AQ54" s="473">
        <v>119.05096902460139</v>
      </c>
      <c r="AR54" s="473">
        <v>101.29490146194537</v>
      </c>
      <c r="AS54" s="473">
        <v>102.93335422272376</v>
      </c>
      <c r="AT54" s="473">
        <v>102.10221623308911</v>
      </c>
      <c r="AU54" s="473">
        <v>102.56107064443006</v>
      </c>
      <c r="AV54" s="473">
        <v>99.999999999999986</v>
      </c>
      <c r="AW54" s="473">
        <v>99.917063747123137</v>
      </c>
      <c r="AX54" s="473">
        <v>99.599355430313778</v>
      </c>
      <c r="AY54" s="473">
        <v>100</v>
      </c>
      <c r="AZ54" s="473">
        <v>101.47261843470444</v>
      </c>
      <c r="BA54" s="473">
        <v>104.13797037518384</v>
      </c>
      <c r="BB54" s="473">
        <v>88.297189210471785</v>
      </c>
      <c r="BC54" s="473">
        <v>105.43529657546492</v>
      </c>
      <c r="BD54" s="473">
        <v>105.43529657546492</v>
      </c>
      <c r="BE54" s="473">
        <v>0</v>
      </c>
      <c r="BF54" s="473">
        <v>142.0112999342675</v>
      </c>
      <c r="BG54" s="473">
        <v>109.4303048342352</v>
      </c>
      <c r="BH54" s="473">
        <v>154.99999999999997</v>
      </c>
      <c r="BI54" s="473">
        <v>0</v>
      </c>
      <c r="BJ54" s="473">
        <v>104.86732831867639</v>
      </c>
      <c r="BK54" s="473">
        <v>104.41352603002235</v>
      </c>
      <c r="BL54" s="473">
        <v>92.072615230024283</v>
      </c>
      <c r="BM54" s="473">
        <v>107.49056133358282</v>
      </c>
      <c r="BN54" s="473">
        <v>104.78302661500557</v>
      </c>
      <c r="BO54" s="473">
        <v>105.40534048524052</v>
      </c>
      <c r="BP54" s="473">
        <v>101.25936076921383</v>
      </c>
      <c r="BQ54" s="473">
        <v>100.80787960774357</v>
      </c>
      <c r="BR54" s="473">
        <v>99.999271038050153</v>
      </c>
      <c r="BS54" s="473">
        <v>102.56817129481739</v>
      </c>
      <c r="BT54" s="473">
        <v>101.58268920902248</v>
      </c>
      <c r="BU54" s="473">
        <v>101.82282227942007</v>
      </c>
      <c r="BW54" s="473" t="s">
        <v>306</v>
      </c>
      <c r="BX54" s="473">
        <v>107.6159944353314</v>
      </c>
      <c r="BY54" s="473">
        <v>116.61661436206428</v>
      </c>
      <c r="BZ54" s="473">
        <v>130.927149617098</v>
      </c>
      <c r="CA54" s="473">
        <v>116.29483017349992</v>
      </c>
      <c r="CB54" s="473">
        <v>109.85488441786228</v>
      </c>
      <c r="CC54" s="473">
        <v>104.29901303433596</v>
      </c>
      <c r="CD54" s="473">
        <v>124.20110715576247</v>
      </c>
      <c r="CE54" s="473">
        <v>102.55864214233419</v>
      </c>
      <c r="CF54" s="473">
        <v>104.51361953797702</v>
      </c>
      <c r="CG54" s="473">
        <v>110</v>
      </c>
      <c r="CH54" s="473">
        <v>100.96011317914454</v>
      </c>
      <c r="CI54" s="473">
        <v>101.00278254144843</v>
      </c>
      <c r="CJ54" s="473">
        <v>100.8257893044632</v>
      </c>
      <c r="CK54" s="473">
        <v>103.87947379749842</v>
      </c>
      <c r="CL54" s="473">
        <v>103.22508800732318</v>
      </c>
      <c r="CM54" s="473">
        <v>105.80316375713119</v>
      </c>
      <c r="CN54" s="473">
        <v>100.75886978813544</v>
      </c>
      <c r="CO54" s="473">
        <v>101.79980331435553</v>
      </c>
      <c r="CP54" s="473">
        <v>100</v>
      </c>
      <c r="CQ54" s="473">
        <v>104.49119058187017</v>
      </c>
      <c r="CR54" s="473">
        <v>115.31258531123071</v>
      </c>
      <c r="CS54" s="473">
        <v>102.27272727272727</v>
      </c>
      <c r="CT54" s="473">
        <v>100</v>
      </c>
      <c r="CU54" s="473">
        <v>101.79752473422634</v>
      </c>
      <c r="CV54" s="473">
        <v>103.20531631972052</v>
      </c>
      <c r="CW54" s="473">
        <v>100.8334467326158</v>
      </c>
      <c r="CX54" s="473">
        <v>100</v>
      </c>
      <c r="CY54" s="473">
        <v>100.11907506034431</v>
      </c>
      <c r="CZ54" s="473">
        <v>102.46141126661843</v>
      </c>
      <c r="DA54" s="473">
        <v>104.29287756647996</v>
      </c>
      <c r="DB54" s="473">
        <v>105.91047813892661</v>
      </c>
      <c r="DC54" s="473">
        <v>100.36140767751982</v>
      </c>
      <c r="DD54" s="473">
        <v>100.53846268811597</v>
      </c>
      <c r="DE54" s="473">
        <v>102.98376357078101</v>
      </c>
      <c r="DF54" s="473">
        <v>101.90686712452448</v>
      </c>
      <c r="DH54" s="473" t="s">
        <v>306</v>
      </c>
      <c r="DI54" s="473">
        <v>103.25766095814781</v>
      </c>
      <c r="DJ54" s="473">
        <v>112.21675627063286</v>
      </c>
      <c r="DK54" s="473">
        <v>135.57690416504497</v>
      </c>
      <c r="DL54" s="473">
        <v>107.5576213206319</v>
      </c>
      <c r="DM54" s="473">
        <v>102.01883454751901</v>
      </c>
      <c r="DN54" s="473">
        <v>103.32589671866407</v>
      </c>
      <c r="DO54" s="473">
        <v>103.71434661016565</v>
      </c>
      <c r="DP54" s="473">
        <v>109.04113085270149</v>
      </c>
      <c r="DQ54" s="473">
        <v>101.91824985223685</v>
      </c>
      <c r="DR54" s="473">
        <v>99.046561880330444</v>
      </c>
      <c r="DS54" s="473">
        <v>93.040927288866939</v>
      </c>
      <c r="DT54" s="473">
        <v>100.12609090163282</v>
      </c>
      <c r="DU54" s="473">
        <v>77.98257622425588</v>
      </c>
      <c r="DV54" s="473">
        <v>106.23732668673007</v>
      </c>
      <c r="DW54" s="473">
        <v>108.0628752748636</v>
      </c>
      <c r="DX54" s="473">
        <v>100</v>
      </c>
      <c r="DY54" s="473">
        <v>100.50978619509695</v>
      </c>
      <c r="DZ54" s="473">
        <v>100.9124001021875</v>
      </c>
      <c r="EA54" s="473">
        <v>99.999999999999986</v>
      </c>
      <c r="EB54" s="473">
        <v>104.07860577252346</v>
      </c>
      <c r="EC54" s="473">
        <v>111.67297597476954</v>
      </c>
      <c r="ED54" s="473">
        <v>100</v>
      </c>
      <c r="EE54" s="473">
        <v>100</v>
      </c>
      <c r="EF54" s="473">
        <v>102.74341643093649</v>
      </c>
      <c r="EG54" s="473">
        <v>107.94446707746727</v>
      </c>
      <c r="EH54" s="473">
        <v>99.975398031817335</v>
      </c>
      <c r="EI54" s="473">
        <v>99.999999999999986</v>
      </c>
      <c r="EJ54" s="473">
        <v>101.80673173726271</v>
      </c>
      <c r="EK54" s="473">
        <v>103.15993414167457</v>
      </c>
      <c r="EL54" s="473">
        <v>101.78801654136498</v>
      </c>
      <c r="EM54" s="473">
        <v>102.38993186650657</v>
      </c>
      <c r="EN54" s="473">
        <v>100</v>
      </c>
      <c r="EO54" s="473">
        <v>100</v>
      </c>
      <c r="EP54" s="473">
        <v>100.99449791660369</v>
      </c>
      <c r="EQ54" s="473">
        <v>100.33532573907253</v>
      </c>
    </row>
    <row r="55" spans="1:147" ht="12.75" hidden="1" customHeight="1" outlineLevel="1" x14ac:dyDescent="0.2">
      <c r="A55" s="473" t="s">
        <v>307</v>
      </c>
      <c r="B55" s="473">
        <v>108.81625087673167</v>
      </c>
      <c r="C55" s="473">
        <v>123.61140869379089</v>
      </c>
      <c r="D55" s="473">
        <v>162.00615909112335</v>
      </c>
      <c r="E55" s="473">
        <v>101.82968926108309</v>
      </c>
      <c r="F55" s="473">
        <v>104.67182090054817</v>
      </c>
      <c r="G55" s="473">
        <v>105.10986279592694</v>
      </c>
      <c r="H55" s="473">
        <v>108.42563079630581</v>
      </c>
      <c r="I55" s="473">
        <v>102.43333086365301</v>
      </c>
      <c r="J55" s="473">
        <v>101.68341677915605</v>
      </c>
      <c r="K55" s="473">
        <v>101.76619979060018</v>
      </c>
      <c r="L55" s="473">
        <v>105.36140026022656</v>
      </c>
      <c r="M55" s="473">
        <v>106.03004631815864</v>
      </c>
      <c r="N55" s="473">
        <v>105.15557444730184</v>
      </c>
      <c r="O55" s="473">
        <v>104.18192533363975</v>
      </c>
      <c r="P55" s="473">
        <v>101.37324838181583</v>
      </c>
      <c r="Q55" s="473">
        <v>115.34257048830233</v>
      </c>
      <c r="R55" s="473">
        <v>106.71277300796126</v>
      </c>
      <c r="S55" s="473">
        <v>107.44627422150104</v>
      </c>
      <c r="T55" s="473">
        <v>100</v>
      </c>
      <c r="U55" s="473">
        <v>94.577141917832037</v>
      </c>
      <c r="V55" s="473">
        <v>91.079879876222108</v>
      </c>
      <c r="W55" s="473">
        <v>100</v>
      </c>
      <c r="X55" s="473">
        <v>0</v>
      </c>
      <c r="Y55" s="473">
        <v>87.225599122997323</v>
      </c>
      <c r="Z55" s="473">
        <v>100.86577430681957</v>
      </c>
      <c r="AA55" s="473">
        <v>101.94271722528489</v>
      </c>
      <c r="AB55" s="473">
        <v>100</v>
      </c>
      <c r="AC55" s="473">
        <v>103.76935705781534</v>
      </c>
      <c r="AD55" s="473">
        <v>83.15543719053862</v>
      </c>
      <c r="AE55" s="473">
        <v>100.69589111193139</v>
      </c>
      <c r="AF55" s="473">
        <v>99.221111020386687</v>
      </c>
      <c r="AG55" s="473">
        <v>99.226449426220498</v>
      </c>
      <c r="AH55" s="473">
        <v>102.08125097656009</v>
      </c>
      <c r="AI55" s="473">
        <v>102.17274883156696</v>
      </c>
      <c r="AJ55" s="473">
        <v>102.59912920685962</v>
      </c>
      <c r="AL55" s="473" t="s">
        <v>307</v>
      </c>
      <c r="AM55" s="473">
        <v>109.06336859356014</v>
      </c>
      <c r="AN55" s="473">
        <v>108.58006474742618</v>
      </c>
      <c r="AO55" s="473">
        <v>119.89825253357432</v>
      </c>
      <c r="AP55" s="473">
        <v>100.26161059678175</v>
      </c>
      <c r="AQ55" s="473">
        <v>117.43161909663392</v>
      </c>
      <c r="AR55" s="473">
        <v>99.958748923014724</v>
      </c>
      <c r="AS55" s="473">
        <v>104.77812388147537</v>
      </c>
      <c r="AT55" s="473">
        <v>104.5544570207348</v>
      </c>
      <c r="AU55" s="473">
        <v>101.80598584794643</v>
      </c>
      <c r="AV55" s="473">
        <v>99.999999999999986</v>
      </c>
      <c r="AW55" s="473">
        <v>99.917063747123137</v>
      </c>
      <c r="AX55" s="473">
        <v>99.599355430313778</v>
      </c>
      <c r="AY55" s="473">
        <v>100</v>
      </c>
      <c r="AZ55" s="473">
        <v>101.47261843470444</v>
      </c>
      <c r="BA55" s="473">
        <v>104.13797037518384</v>
      </c>
      <c r="BB55" s="473">
        <v>88.297189210471785</v>
      </c>
      <c r="BC55" s="473">
        <v>105.43529657546492</v>
      </c>
      <c r="BD55" s="473">
        <v>105.43529657546492</v>
      </c>
      <c r="BE55" s="473">
        <v>0</v>
      </c>
      <c r="BF55" s="473">
        <v>142.0112999342675</v>
      </c>
      <c r="BG55" s="473">
        <v>109.4303048342352</v>
      </c>
      <c r="BH55" s="473">
        <v>154.99999999999997</v>
      </c>
      <c r="BI55" s="473">
        <v>0</v>
      </c>
      <c r="BJ55" s="473">
        <v>104.86732831867639</v>
      </c>
      <c r="BK55" s="473">
        <v>104.41352603002235</v>
      </c>
      <c r="BL55" s="473">
        <v>92.072615230024283</v>
      </c>
      <c r="BM55" s="473">
        <v>107.49056133358282</v>
      </c>
      <c r="BN55" s="473">
        <v>104.78302661500557</v>
      </c>
      <c r="BO55" s="473">
        <v>105.40534048524052</v>
      </c>
      <c r="BP55" s="473">
        <v>101.49668784875314</v>
      </c>
      <c r="BQ55" s="473">
        <v>101.31978158465941</v>
      </c>
      <c r="BR55" s="473">
        <v>99.999271038050153</v>
      </c>
      <c r="BS55" s="473">
        <v>102.56817129481739</v>
      </c>
      <c r="BT55" s="473">
        <v>101.51519232832375</v>
      </c>
      <c r="BU55" s="473">
        <v>101.82282227942007</v>
      </c>
      <c r="BW55" s="473" t="s">
        <v>307</v>
      </c>
      <c r="BX55" s="473">
        <v>110.41898876025444</v>
      </c>
      <c r="BY55" s="473">
        <v>122.19645472632075</v>
      </c>
      <c r="BZ55" s="473">
        <v>140.8054406202136</v>
      </c>
      <c r="CA55" s="473">
        <v>119.90803548976685</v>
      </c>
      <c r="CB55" s="473">
        <v>114.54868200478954</v>
      </c>
      <c r="CC55" s="473">
        <v>108.68630923720742</v>
      </c>
      <c r="CD55" s="473">
        <v>127.92424824564958</v>
      </c>
      <c r="CE55" s="473">
        <v>105.27631375928073</v>
      </c>
      <c r="CF55" s="473">
        <v>108.20740767856597</v>
      </c>
      <c r="CG55" s="473">
        <v>112.45918409473325</v>
      </c>
      <c r="CH55" s="473">
        <v>114.6410413265197</v>
      </c>
      <c r="CI55" s="473">
        <v>117.39009543813707</v>
      </c>
      <c r="CJ55" s="473">
        <v>105.98697245735818</v>
      </c>
      <c r="CK55" s="473">
        <v>105.07637819758381</v>
      </c>
      <c r="CL55" s="473">
        <v>104.82914597583684</v>
      </c>
      <c r="CM55" s="473">
        <v>105.80316375713119</v>
      </c>
      <c r="CN55" s="473">
        <v>107.39955043085244</v>
      </c>
      <c r="CO55" s="473">
        <v>102.30844256612335</v>
      </c>
      <c r="CP55" s="473">
        <v>111.11111111111111</v>
      </c>
      <c r="CQ55" s="473">
        <v>85.501851471246624</v>
      </c>
      <c r="CR55" s="473">
        <v>101.04411332912211</v>
      </c>
      <c r="CS55" s="473">
        <v>77.27272727272728</v>
      </c>
      <c r="CT55" s="473">
        <v>100</v>
      </c>
      <c r="CU55" s="473">
        <v>99.029570372992154</v>
      </c>
      <c r="CV55" s="473">
        <v>103.44654174089041</v>
      </c>
      <c r="CW55" s="473">
        <v>111.34916866105051</v>
      </c>
      <c r="CX55" s="473">
        <v>100</v>
      </c>
      <c r="CY55" s="473">
        <v>98.753906175398569</v>
      </c>
      <c r="CZ55" s="473">
        <v>97.032980060322288</v>
      </c>
      <c r="DA55" s="473">
        <v>109.18954552082015</v>
      </c>
      <c r="DB55" s="473">
        <v>110.23432916056021</v>
      </c>
      <c r="DC55" s="473">
        <v>106.28170110400379</v>
      </c>
      <c r="DD55" s="473">
        <v>100.53846268811597</v>
      </c>
      <c r="DE55" s="473">
        <v>109.69515978088462</v>
      </c>
      <c r="DF55" s="473">
        <v>105.96062832995804</v>
      </c>
      <c r="DH55" s="473" t="s">
        <v>307</v>
      </c>
      <c r="DI55" s="473">
        <v>101.13062404391464</v>
      </c>
      <c r="DJ55" s="473">
        <v>117.93346775318402</v>
      </c>
      <c r="DK55" s="473">
        <v>152.80406009614566</v>
      </c>
      <c r="DL55" s="473">
        <v>111.36772683755198</v>
      </c>
      <c r="DM55" s="473">
        <v>108.4318655703466</v>
      </c>
      <c r="DN55" s="473">
        <v>98.023741702219468</v>
      </c>
      <c r="DO55" s="473">
        <v>103.18874010713985</v>
      </c>
      <c r="DP55" s="473">
        <v>109.45954805048777</v>
      </c>
      <c r="DQ55" s="473">
        <v>103.64800808785722</v>
      </c>
      <c r="DR55" s="473">
        <v>99.046561880330444</v>
      </c>
      <c r="DS55" s="473">
        <v>92.952529593283103</v>
      </c>
      <c r="DT55" s="473">
        <v>100.12609090163282</v>
      </c>
      <c r="DU55" s="473">
        <v>77.706303751721833</v>
      </c>
      <c r="DV55" s="473">
        <v>99.706549996161158</v>
      </c>
      <c r="DW55" s="473">
        <v>99.620662681434553</v>
      </c>
      <c r="DX55" s="473">
        <v>100</v>
      </c>
      <c r="DY55" s="473">
        <v>100.28439575112235</v>
      </c>
      <c r="DZ55" s="473">
        <v>100.50900301907227</v>
      </c>
      <c r="EA55" s="473">
        <v>99.999999999999986</v>
      </c>
      <c r="EB55" s="473">
        <v>90.582865234886029</v>
      </c>
      <c r="EC55" s="473">
        <v>73.048145862763661</v>
      </c>
      <c r="ED55" s="473">
        <v>100</v>
      </c>
      <c r="EE55" s="473">
        <v>100</v>
      </c>
      <c r="EF55" s="473">
        <v>92.031715584561368</v>
      </c>
      <c r="EG55" s="473">
        <v>107.82134600850463</v>
      </c>
      <c r="EH55" s="473">
        <v>99.975398031817335</v>
      </c>
      <c r="EI55" s="473">
        <v>99.999999999999986</v>
      </c>
      <c r="EJ55" s="473">
        <v>101.80673173726271</v>
      </c>
      <c r="EK55" s="473">
        <v>87.435474890806702</v>
      </c>
      <c r="EL55" s="473">
        <v>102.3720617997247</v>
      </c>
      <c r="EM55" s="473">
        <v>102.06059724872451</v>
      </c>
      <c r="EN55" s="473">
        <v>102.24187265774033</v>
      </c>
      <c r="EO55" s="473">
        <v>100</v>
      </c>
      <c r="EP55" s="473">
        <v>102.99511955564579</v>
      </c>
      <c r="EQ55" s="473">
        <v>103.83096235399611</v>
      </c>
    </row>
    <row r="56" spans="1:147" ht="12.75" hidden="1" customHeight="1" outlineLevel="1" x14ac:dyDescent="0.2">
      <c r="A56" s="473" t="s">
        <v>308</v>
      </c>
      <c r="B56" s="473">
        <v>109.65297409136126</v>
      </c>
      <c r="C56" s="473">
        <v>123.93246027214713</v>
      </c>
      <c r="D56" s="473">
        <v>163.57403435156786</v>
      </c>
      <c r="E56" s="473">
        <v>99.39246369729814</v>
      </c>
      <c r="F56" s="473">
        <v>104.55375568874815</v>
      </c>
      <c r="G56" s="473">
        <v>104.48212823898321</v>
      </c>
      <c r="H56" s="473">
        <v>105.55894362504444</v>
      </c>
      <c r="I56" s="473">
        <v>102.38258809804189</v>
      </c>
      <c r="J56" s="473">
        <v>105.37614809140761</v>
      </c>
      <c r="K56" s="473">
        <v>101.76619979060018</v>
      </c>
      <c r="L56" s="473">
        <v>110.65776341148502</v>
      </c>
      <c r="M56" s="473">
        <v>106.03004631815864</v>
      </c>
      <c r="N56" s="473">
        <v>112.08228931935518</v>
      </c>
      <c r="O56" s="473">
        <v>105.52392883410765</v>
      </c>
      <c r="P56" s="473">
        <v>103.05297915958693</v>
      </c>
      <c r="Q56" s="473">
        <v>115.34257048830233</v>
      </c>
      <c r="R56" s="473">
        <v>106.71277300796126</v>
      </c>
      <c r="S56" s="473">
        <v>107.44627422150104</v>
      </c>
      <c r="T56" s="473">
        <v>100</v>
      </c>
      <c r="U56" s="473">
        <v>97.809809128159955</v>
      </c>
      <c r="V56" s="473">
        <v>96.397330452910452</v>
      </c>
      <c r="W56" s="473">
        <v>100</v>
      </c>
      <c r="X56" s="473">
        <v>0</v>
      </c>
      <c r="Y56" s="473">
        <v>87.071569194927449</v>
      </c>
      <c r="Z56" s="473">
        <v>100.98190759683138</v>
      </c>
      <c r="AA56" s="473">
        <v>102.85829152738252</v>
      </c>
      <c r="AB56" s="473">
        <v>100</v>
      </c>
      <c r="AC56" s="473">
        <v>104.42652523607062</v>
      </c>
      <c r="AD56" s="473">
        <v>82.812984418774889</v>
      </c>
      <c r="AE56" s="473">
        <v>100.38263352937311</v>
      </c>
      <c r="AF56" s="473">
        <v>100.15125930255749</v>
      </c>
      <c r="AG56" s="473">
        <v>99.226449426220498</v>
      </c>
      <c r="AH56" s="473">
        <v>102.73044949578355</v>
      </c>
      <c r="AI56" s="473">
        <v>105.7371825043501</v>
      </c>
      <c r="AJ56" s="473">
        <v>91.151971288187397</v>
      </c>
      <c r="AL56" s="473" t="s">
        <v>308</v>
      </c>
      <c r="AM56" s="473">
        <v>105.76454717727397</v>
      </c>
      <c r="AN56" s="473">
        <v>109.10462674976164</v>
      </c>
      <c r="AO56" s="473">
        <v>119.89825253357432</v>
      </c>
      <c r="AP56" s="473">
        <v>100.26161059678175</v>
      </c>
      <c r="AQ56" s="473">
        <v>117.43161909663392</v>
      </c>
      <c r="AR56" s="473">
        <v>99.958748923014724</v>
      </c>
      <c r="AS56" s="473">
        <v>104.77812388147537</v>
      </c>
      <c r="AT56" s="473">
        <v>107.10392527118179</v>
      </c>
      <c r="AU56" s="473">
        <v>104.09938785157691</v>
      </c>
      <c r="AV56" s="473">
        <v>99.999999999999986</v>
      </c>
      <c r="AW56" s="473">
        <v>99.917063747123137</v>
      </c>
      <c r="AX56" s="473">
        <v>99.599355430313778</v>
      </c>
      <c r="AY56" s="473">
        <v>100</v>
      </c>
      <c r="AZ56" s="473">
        <v>101.47261843470444</v>
      </c>
      <c r="BA56" s="473">
        <v>104.13797037518384</v>
      </c>
      <c r="BB56" s="473">
        <v>88.297189210471785</v>
      </c>
      <c r="BC56" s="473">
        <v>106.00340529356784</v>
      </c>
      <c r="BD56" s="473">
        <v>106.00340529356784</v>
      </c>
      <c r="BE56" s="473">
        <v>0</v>
      </c>
      <c r="BF56" s="473">
        <v>137.53500768556842</v>
      </c>
      <c r="BG56" s="473">
        <v>93.725632910656529</v>
      </c>
      <c r="BH56" s="473">
        <v>154.99999999999997</v>
      </c>
      <c r="BI56" s="473">
        <v>0</v>
      </c>
      <c r="BJ56" s="473">
        <v>89.066278752488699</v>
      </c>
      <c r="BK56" s="473">
        <v>104.41352603002235</v>
      </c>
      <c r="BL56" s="473">
        <v>92.072615230024283</v>
      </c>
      <c r="BM56" s="473">
        <v>107.49056133358282</v>
      </c>
      <c r="BN56" s="473">
        <v>104.78302661500557</v>
      </c>
      <c r="BO56" s="473">
        <v>82.432643422968269</v>
      </c>
      <c r="BP56" s="473">
        <v>101.56351326871531</v>
      </c>
      <c r="BQ56" s="473">
        <v>101.31978158465941</v>
      </c>
      <c r="BR56" s="473">
        <v>99.999271038050153</v>
      </c>
      <c r="BS56" s="473">
        <v>102.56817129481739</v>
      </c>
      <c r="BT56" s="473">
        <v>101.80922148620054</v>
      </c>
      <c r="BU56" s="473">
        <v>101.82282227942007</v>
      </c>
      <c r="BW56" s="473" t="s">
        <v>308</v>
      </c>
      <c r="BX56" s="473">
        <v>111.90988504363983</v>
      </c>
      <c r="BY56" s="473">
        <v>123.81677809573476</v>
      </c>
      <c r="BZ56" s="473">
        <v>142.35258105719907</v>
      </c>
      <c r="CA56" s="473">
        <v>121.32685813714025</v>
      </c>
      <c r="CB56" s="473">
        <v>115.94163968379078</v>
      </c>
      <c r="CC56" s="473">
        <v>108.75269429823774</v>
      </c>
      <c r="CD56" s="473">
        <v>129.1706976834912</v>
      </c>
      <c r="CE56" s="473">
        <v>106.84255954967875</v>
      </c>
      <c r="CF56" s="473">
        <v>111.51717293226243</v>
      </c>
      <c r="CG56" s="473">
        <v>112.45918409473325</v>
      </c>
      <c r="CH56" s="473">
        <v>115.6364438520343</v>
      </c>
      <c r="CI56" s="473">
        <v>117.39009543813707</v>
      </c>
      <c r="CJ56" s="473">
        <v>110.11591897967418</v>
      </c>
      <c r="CK56" s="473">
        <v>114.10816164791035</v>
      </c>
      <c r="CL56" s="473">
        <v>116.93329081175892</v>
      </c>
      <c r="CM56" s="473">
        <v>105.80316375713119</v>
      </c>
      <c r="CN56" s="473">
        <v>107.39955043085244</v>
      </c>
      <c r="CO56" s="473">
        <v>102.30844256612335</v>
      </c>
      <c r="CP56" s="473">
        <v>111.11111111111111</v>
      </c>
      <c r="CQ56" s="473">
        <v>81.717058338798324</v>
      </c>
      <c r="CR56" s="473">
        <v>104.21961424854911</v>
      </c>
      <c r="CS56" s="473">
        <v>70.454545454545453</v>
      </c>
      <c r="CT56" s="473">
        <v>100</v>
      </c>
      <c r="CU56" s="473">
        <v>98.820686413555933</v>
      </c>
      <c r="CV56" s="473">
        <v>103.44654174089041</v>
      </c>
      <c r="CW56" s="473">
        <v>109.24602427536355</v>
      </c>
      <c r="CX56" s="473">
        <v>100</v>
      </c>
      <c r="CY56" s="473">
        <v>98.753906175398569</v>
      </c>
      <c r="CZ56" s="473">
        <v>97.032980060322288</v>
      </c>
      <c r="DA56" s="473">
        <v>112.93391680519333</v>
      </c>
      <c r="DB56" s="473">
        <v>114.66467009641495</v>
      </c>
      <c r="DC56" s="473">
        <v>108.16793987248974</v>
      </c>
      <c r="DD56" s="473">
        <v>100.53846268811597</v>
      </c>
      <c r="DE56" s="473">
        <v>111.89697388711873</v>
      </c>
      <c r="DF56" s="473">
        <v>111.18477339916453</v>
      </c>
      <c r="DH56" s="473" t="s">
        <v>308</v>
      </c>
      <c r="DI56" s="473">
        <v>108.93548980306663</v>
      </c>
      <c r="DJ56" s="473">
        <v>116.60284188280309</v>
      </c>
      <c r="DK56" s="473">
        <v>141.52796653261873</v>
      </c>
      <c r="DL56" s="473">
        <v>111.67774677136055</v>
      </c>
      <c r="DM56" s="473">
        <v>109.33011506806839</v>
      </c>
      <c r="DN56" s="473">
        <v>99.031727218042874</v>
      </c>
      <c r="DO56" s="473">
        <v>103.18874010713985</v>
      </c>
      <c r="DP56" s="473">
        <v>114.77696738880856</v>
      </c>
      <c r="DQ56" s="473">
        <v>105.61890927184903</v>
      </c>
      <c r="DR56" s="473">
        <v>102.19777825734832</v>
      </c>
      <c r="DS56" s="473">
        <v>100.09609997438808</v>
      </c>
      <c r="DT56" s="473">
        <v>104.69231811109259</v>
      </c>
      <c r="DU56" s="473">
        <v>90.327593549592862</v>
      </c>
      <c r="DV56" s="473">
        <v>99.734143579682737</v>
      </c>
      <c r="DW56" s="473">
        <v>99.620662681434553</v>
      </c>
      <c r="DX56" s="473">
        <v>100.12187219982381</v>
      </c>
      <c r="DY56" s="473">
        <v>100.18994448707461</v>
      </c>
      <c r="DZ56" s="473">
        <v>100.33995696839899</v>
      </c>
      <c r="EA56" s="473">
        <v>99.999999999999986</v>
      </c>
      <c r="EB56" s="473">
        <v>164.53405554733564</v>
      </c>
      <c r="EC56" s="473">
        <v>97.654860381515832</v>
      </c>
      <c r="ED56" s="473">
        <v>213.33333333333334</v>
      </c>
      <c r="EE56" s="473">
        <v>100</v>
      </c>
      <c r="EF56" s="473">
        <v>93.982488389516803</v>
      </c>
      <c r="EG56" s="473">
        <v>107.94949169996329</v>
      </c>
      <c r="EH56" s="473">
        <v>99.975398031817335</v>
      </c>
      <c r="EI56" s="473">
        <v>99.999999999999986</v>
      </c>
      <c r="EJ56" s="473">
        <v>111.32341589672224</v>
      </c>
      <c r="EK56" s="473">
        <v>87.976276836061928</v>
      </c>
      <c r="EL56" s="473">
        <v>100.97812295633867</v>
      </c>
      <c r="EM56" s="473">
        <v>100.01743523610618</v>
      </c>
      <c r="EN56" s="473">
        <v>102.24187265774033</v>
      </c>
      <c r="EO56" s="473">
        <v>100</v>
      </c>
      <c r="EP56" s="473">
        <v>103.07190316994718</v>
      </c>
      <c r="EQ56" s="473">
        <v>101.99584707375971</v>
      </c>
    </row>
    <row r="57" spans="1:147" ht="12.75" hidden="1" customHeight="1" outlineLevel="1" x14ac:dyDescent="0.2">
      <c r="A57" s="473" t="s">
        <v>309</v>
      </c>
      <c r="B57" s="473">
        <v>111.53838868823973</v>
      </c>
      <c r="C57" s="473">
        <v>125.31569238323654</v>
      </c>
      <c r="D57" s="473">
        <v>164.16783826630245</v>
      </c>
      <c r="E57" s="473">
        <v>106.08449920116107</v>
      </c>
      <c r="F57" s="473">
        <v>104.55375568874815</v>
      </c>
      <c r="G57" s="473">
        <v>97.926539130164016</v>
      </c>
      <c r="H57" s="473">
        <v>102.45071697294499</v>
      </c>
      <c r="I57" s="473">
        <v>104.96835144187469</v>
      </c>
      <c r="J57" s="473">
        <v>106.25046938786419</v>
      </c>
      <c r="K57" s="473">
        <v>101.76619979060018</v>
      </c>
      <c r="L57" s="473">
        <v>127.33130942220272</v>
      </c>
      <c r="M57" s="473">
        <v>101.88210411405177</v>
      </c>
      <c r="N57" s="473">
        <v>135.16520496185183</v>
      </c>
      <c r="O57" s="473">
        <v>107.27403113396447</v>
      </c>
      <c r="P57" s="473">
        <v>105.24351047809131</v>
      </c>
      <c r="Q57" s="473">
        <v>115.34257048830233</v>
      </c>
      <c r="R57" s="473">
        <v>106.71277300796126</v>
      </c>
      <c r="S57" s="473">
        <v>107.44627422150104</v>
      </c>
      <c r="T57" s="473">
        <v>100</v>
      </c>
      <c r="U57" s="473">
        <v>97.235256608594483</v>
      </c>
      <c r="V57" s="473">
        <v>95.452242564883974</v>
      </c>
      <c r="W57" s="473">
        <v>100</v>
      </c>
      <c r="X57" s="473">
        <v>0</v>
      </c>
      <c r="Y57" s="473">
        <v>86.810793340630653</v>
      </c>
      <c r="Z57" s="473">
        <v>98.678511713469447</v>
      </c>
      <c r="AA57" s="473">
        <v>101.69156416494729</v>
      </c>
      <c r="AB57" s="473">
        <v>100</v>
      </c>
      <c r="AC57" s="473">
        <v>102.06440882533312</v>
      </c>
      <c r="AD57" s="473">
        <v>82.98390059896056</v>
      </c>
      <c r="AE57" s="473">
        <v>100.8383751259158</v>
      </c>
      <c r="AF57" s="473">
        <v>100.89711913636118</v>
      </c>
      <c r="AG57" s="473">
        <v>99.552154930969763</v>
      </c>
      <c r="AH57" s="473">
        <v>102.51678875084228</v>
      </c>
      <c r="AI57" s="473">
        <v>103.74850404351618</v>
      </c>
      <c r="AJ57" s="473">
        <v>95.203585132196807</v>
      </c>
      <c r="AL57" s="473" t="s">
        <v>309</v>
      </c>
      <c r="AM57" s="473">
        <v>106.70331480067888</v>
      </c>
      <c r="AN57" s="473">
        <v>111.34858076789128</v>
      </c>
      <c r="AO57" s="473">
        <v>127.28953662363752</v>
      </c>
      <c r="AP57" s="473">
        <v>100.33786035799756</v>
      </c>
      <c r="AQ57" s="473">
        <v>117.43161909663392</v>
      </c>
      <c r="AR57" s="473">
        <v>99.958748923014724</v>
      </c>
      <c r="AS57" s="473">
        <v>108.23183492490647</v>
      </c>
      <c r="AT57" s="473">
        <v>106.99767611511243</v>
      </c>
      <c r="AU57" s="473">
        <v>104.09938785157691</v>
      </c>
      <c r="AV57" s="473">
        <v>99.999999999999986</v>
      </c>
      <c r="AW57" s="473">
        <v>99.957468588268284</v>
      </c>
      <c r="AX57" s="473">
        <v>99.794541246314765</v>
      </c>
      <c r="AY57" s="473">
        <v>100</v>
      </c>
      <c r="AZ57" s="473">
        <v>101.55875359738081</v>
      </c>
      <c r="BA57" s="473">
        <v>104.24153043681993</v>
      </c>
      <c r="BB57" s="473">
        <v>88.297189210471785</v>
      </c>
      <c r="BC57" s="473">
        <v>106.00340529356784</v>
      </c>
      <c r="BD57" s="473">
        <v>106.00340529356784</v>
      </c>
      <c r="BE57" s="473">
        <v>0</v>
      </c>
      <c r="BF57" s="473">
        <v>137.53500768556842</v>
      </c>
      <c r="BG57" s="473">
        <v>93.725632910656529</v>
      </c>
      <c r="BH57" s="473">
        <v>154.99999999999997</v>
      </c>
      <c r="BI57" s="473">
        <v>0</v>
      </c>
      <c r="BJ57" s="473">
        <v>88.809929633220392</v>
      </c>
      <c r="BK57" s="473">
        <v>104.41352603002235</v>
      </c>
      <c r="BL57" s="473">
        <v>92.072615230024283</v>
      </c>
      <c r="BM57" s="473">
        <v>107.49056133358282</v>
      </c>
      <c r="BN57" s="473">
        <v>103.16941043178802</v>
      </c>
      <c r="BO57" s="473">
        <v>82.432643422968269</v>
      </c>
      <c r="BP57" s="473">
        <v>101.56711665668347</v>
      </c>
      <c r="BQ57" s="473">
        <v>101.32708201707845</v>
      </c>
      <c r="BR57" s="473">
        <v>99.999271038050153</v>
      </c>
      <c r="BS57" s="473">
        <v>102.56817129481739</v>
      </c>
      <c r="BT57" s="473">
        <v>101.80922148620054</v>
      </c>
      <c r="BU57" s="473">
        <v>101.82282227942007</v>
      </c>
      <c r="BW57" s="473" t="s">
        <v>309</v>
      </c>
      <c r="BX57" s="473">
        <v>112.57834538626788</v>
      </c>
      <c r="BY57" s="473">
        <v>124.91138639435219</v>
      </c>
      <c r="BZ57" s="473">
        <v>143.36675789815206</v>
      </c>
      <c r="CA57" s="473">
        <v>122.18069500005313</v>
      </c>
      <c r="CB57" s="473">
        <v>116.77782415536349</v>
      </c>
      <c r="CC57" s="473">
        <v>109.96298108988117</v>
      </c>
      <c r="CD57" s="473">
        <v>132.7412252191653</v>
      </c>
      <c r="CE57" s="473">
        <v>108.15326592416238</v>
      </c>
      <c r="CF57" s="473">
        <v>112.70622228002799</v>
      </c>
      <c r="CG57" s="473">
        <v>112.45918409473325</v>
      </c>
      <c r="CH57" s="473">
        <v>115.63686209579151</v>
      </c>
      <c r="CI57" s="473">
        <v>117.39064654133158</v>
      </c>
      <c r="CJ57" s="473">
        <v>110.11591897967418</v>
      </c>
      <c r="CK57" s="473">
        <v>114.10816164791035</v>
      </c>
      <c r="CL57" s="473">
        <v>116.93329081175892</v>
      </c>
      <c r="CM57" s="473">
        <v>105.80316375713119</v>
      </c>
      <c r="CN57" s="473">
        <v>107.40192506619081</v>
      </c>
      <c r="CO57" s="473">
        <v>102.31407446321452</v>
      </c>
      <c r="CP57" s="473">
        <v>111.11111111111111</v>
      </c>
      <c r="CQ57" s="473">
        <v>81.917226065292553</v>
      </c>
      <c r="CR57" s="473">
        <v>120.14157822566975</v>
      </c>
      <c r="CS57" s="473">
        <v>65.909090909090907</v>
      </c>
      <c r="CT57" s="473">
        <v>100</v>
      </c>
      <c r="CU57" s="473">
        <v>99.595609925155941</v>
      </c>
      <c r="CV57" s="473">
        <v>104.42395380244947</v>
      </c>
      <c r="CW57" s="473">
        <v>109.24602427536355</v>
      </c>
      <c r="CX57" s="473">
        <v>100</v>
      </c>
      <c r="CY57" s="473">
        <v>98.866286966754032</v>
      </c>
      <c r="CZ57" s="473">
        <v>98.14574056640555</v>
      </c>
      <c r="DA57" s="473">
        <v>113.87063647599854</v>
      </c>
      <c r="DB57" s="473">
        <v>114.66435935827801</v>
      </c>
      <c r="DC57" s="473">
        <v>135.98139892308564</v>
      </c>
      <c r="DD57" s="473">
        <v>100.53846268811597</v>
      </c>
      <c r="DE57" s="473">
        <v>113.82740493260755</v>
      </c>
      <c r="DF57" s="473">
        <v>112.32976935525296</v>
      </c>
      <c r="DH57" s="473" t="s">
        <v>309</v>
      </c>
      <c r="DI57" s="473">
        <v>110.6767380609446</v>
      </c>
      <c r="DJ57" s="473">
        <v>117.68038332158157</v>
      </c>
      <c r="DK57" s="473">
        <v>141.57374213111765</v>
      </c>
      <c r="DL57" s="473">
        <v>111.52838113471556</v>
      </c>
      <c r="DM57" s="473">
        <v>109.64361166332901</v>
      </c>
      <c r="DN57" s="473">
        <v>103.68541700540217</v>
      </c>
      <c r="DO57" s="473">
        <v>104.626740075404</v>
      </c>
      <c r="DP57" s="473">
        <v>116.65836415479141</v>
      </c>
      <c r="DQ57" s="473">
        <v>109.05061061862821</v>
      </c>
      <c r="DR57" s="473">
        <v>104.1046544966874</v>
      </c>
      <c r="DS57" s="473">
        <v>102.48547619271739</v>
      </c>
      <c r="DT57" s="473">
        <v>108.11698851818745</v>
      </c>
      <c r="DU57" s="473">
        <v>90.51662208343194</v>
      </c>
      <c r="DV57" s="473">
        <v>102.06620975531651</v>
      </c>
      <c r="DW57" s="473">
        <v>104.24859238035845</v>
      </c>
      <c r="DX57" s="473">
        <v>94.609693135428842</v>
      </c>
      <c r="DY57" s="473">
        <v>100.4329512037809</v>
      </c>
      <c r="DZ57" s="473">
        <v>100.77488313016553</v>
      </c>
      <c r="EA57" s="473">
        <v>99.999999999999986</v>
      </c>
      <c r="EB57" s="473">
        <v>164.53405554733564</v>
      </c>
      <c r="EC57" s="473">
        <v>97.654860381515832</v>
      </c>
      <c r="ED57" s="473">
        <v>213.33333333333334</v>
      </c>
      <c r="EE57" s="473">
        <v>100</v>
      </c>
      <c r="EF57" s="473">
        <v>94.129053967362921</v>
      </c>
      <c r="EG57" s="473">
        <v>107.94949169996329</v>
      </c>
      <c r="EH57" s="473">
        <v>99.975398031817335</v>
      </c>
      <c r="EI57" s="473">
        <v>99.999999999999986</v>
      </c>
      <c r="EJ57" s="473">
        <v>111.32341589672224</v>
      </c>
      <c r="EK57" s="473">
        <v>88.191522465868943</v>
      </c>
      <c r="EL57" s="473">
        <v>106.09970340339991</v>
      </c>
      <c r="EM57" s="473">
        <v>108.15974156296166</v>
      </c>
      <c r="EN57" s="473">
        <v>103.89284864295217</v>
      </c>
      <c r="EO57" s="473">
        <v>100</v>
      </c>
      <c r="EP57" s="473">
        <v>103.09336475927597</v>
      </c>
      <c r="EQ57" s="473">
        <v>101.99584707375971</v>
      </c>
    </row>
    <row r="58" spans="1:147" ht="12.75" hidden="1" customHeight="1" outlineLevel="1" x14ac:dyDescent="0.2">
      <c r="A58" s="473" t="s">
        <v>310</v>
      </c>
      <c r="B58" s="473">
        <v>111.44036626829994</v>
      </c>
      <c r="C58" s="473">
        <v>125.39017727781446</v>
      </c>
      <c r="D58" s="473">
        <v>164.16783826630245</v>
      </c>
      <c r="E58" s="473">
        <v>105.71182615488107</v>
      </c>
      <c r="F58" s="473">
        <v>104.55375568874815</v>
      </c>
      <c r="G58" s="473">
        <v>97.795830782500218</v>
      </c>
      <c r="H58" s="473">
        <v>105.02781623624831</v>
      </c>
      <c r="I58" s="473">
        <v>104.96835144187469</v>
      </c>
      <c r="J58" s="473">
        <v>107.04695300986202</v>
      </c>
      <c r="K58" s="473">
        <v>101.76619979060018</v>
      </c>
      <c r="L58" s="473">
        <v>127.33130942220272</v>
      </c>
      <c r="M58" s="473">
        <v>101.88210411405177</v>
      </c>
      <c r="N58" s="473">
        <v>135.16520496185183</v>
      </c>
      <c r="O58" s="473">
        <v>107.27403113396447</v>
      </c>
      <c r="P58" s="473">
        <v>105.24351047809131</v>
      </c>
      <c r="Q58" s="473">
        <v>115.34257048830233</v>
      </c>
      <c r="R58" s="473">
        <v>106.71277300796126</v>
      </c>
      <c r="S58" s="473">
        <v>107.44627422150104</v>
      </c>
      <c r="T58" s="473">
        <v>100</v>
      </c>
      <c r="U58" s="473">
        <v>94.663996753665231</v>
      </c>
      <c r="V58" s="473">
        <v>91.222748370514921</v>
      </c>
      <c r="W58" s="473">
        <v>100</v>
      </c>
      <c r="X58" s="473">
        <v>0</v>
      </c>
      <c r="Y58" s="473">
        <v>87.510580128091576</v>
      </c>
      <c r="Z58" s="473">
        <v>98.678511713469447</v>
      </c>
      <c r="AA58" s="473">
        <v>101.69156416494729</v>
      </c>
      <c r="AB58" s="473">
        <v>100</v>
      </c>
      <c r="AC58" s="473">
        <v>102.06440882533312</v>
      </c>
      <c r="AD58" s="473">
        <v>83.868256914676707</v>
      </c>
      <c r="AE58" s="473">
        <v>100.8383751259158</v>
      </c>
      <c r="AF58" s="473">
        <v>100.89711913636118</v>
      </c>
      <c r="AG58" s="473">
        <v>99.552154930969763</v>
      </c>
      <c r="AH58" s="473">
        <v>102.51678875084228</v>
      </c>
      <c r="AI58" s="473">
        <v>103.74850404351618</v>
      </c>
      <c r="AJ58" s="473">
        <v>95.203585132196807</v>
      </c>
      <c r="AL58" s="473" t="s">
        <v>310</v>
      </c>
      <c r="AM58" s="473">
        <v>110.20391248953834</v>
      </c>
      <c r="AN58" s="473">
        <v>115.33947968503303</v>
      </c>
      <c r="AO58" s="473">
        <v>125.03484871704731</v>
      </c>
      <c r="AP58" s="473">
        <v>101.05924666142121</v>
      </c>
      <c r="AQ58" s="473">
        <v>125.07004713161128</v>
      </c>
      <c r="AR58" s="473">
        <v>94.677748055557203</v>
      </c>
      <c r="AS58" s="473">
        <v>114.34224357203917</v>
      </c>
      <c r="AT58" s="473">
        <v>121.49781110033616</v>
      </c>
      <c r="AU58" s="473">
        <v>119.6878091554462</v>
      </c>
      <c r="AV58" s="473">
        <v>97.661681061723172</v>
      </c>
      <c r="AW58" s="473">
        <v>100.84677998138437</v>
      </c>
      <c r="AX58" s="473">
        <v>100.05821331354416</v>
      </c>
      <c r="AY58" s="473">
        <v>101.05263157894737</v>
      </c>
      <c r="AZ58" s="473">
        <v>103.22197392307146</v>
      </c>
      <c r="BA58" s="473">
        <v>106.0587174254229</v>
      </c>
      <c r="BB58" s="473">
        <v>89.199317974750088</v>
      </c>
      <c r="BC58" s="473">
        <v>107.08092778923586</v>
      </c>
      <c r="BD58" s="473">
        <v>107.08092778923586</v>
      </c>
      <c r="BE58" s="473">
        <v>0</v>
      </c>
      <c r="BF58" s="473">
        <v>134.86796908311305</v>
      </c>
      <c r="BG58" s="473">
        <v>84.368565960603391</v>
      </c>
      <c r="BH58" s="473">
        <v>154.99999999999997</v>
      </c>
      <c r="BI58" s="473">
        <v>0</v>
      </c>
      <c r="BJ58" s="473">
        <v>96.58312761929011</v>
      </c>
      <c r="BK58" s="473">
        <v>106.6312068583422</v>
      </c>
      <c r="BL58" s="473">
        <v>92.072615230024283</v>
      </c>
      <c r="BM58" s="473">
        <v>118.72640333395701</v>
      </c>
      <c r="BN58" s="473">
        <v>101.64362820746473</v>
      </c>
      <c r="BO58" s="473">
        <v>93.243324393449328</v>
      </c>
      <c r="BP58" s="473">
        <v>103.54235692887154</v>
      </c>
      <c r="BQ58" s="473">
        <v>100.71698467551265</v>
      </c>
      <c r="BR58" s="473">
        <v>100.58948723011399</v>
      </c>
      <c r="BS58" s="473">
        <v>125.4515573786866</v>
      </c>
      <c r="BT58" s="473">
        <v>101.12384788876359</v>
      </c>
      <c r="BU58" s="473">
        <v>108.13404857492415</v>
      </c>
      <c r="BW58" s="473" t="s">
        <v>310</v>
      </c>
      <c r="BX58" s="473">
        <v>114.35180535138115</v>
      </c>
      <c r="BY58" s="473">
        <v>126.89235167885336</v>
      </c>
      <c r="BZ58" s="473">
        <v>144.85916869605245</v>
      </c>
      <c r="CA58" s="473">
        <v>124.25790234146228</v>
      </c>
      <c r="CB58" s="473">
        <v>120.13492104066371</v>
      </c>
      <c r="CC58" s="473">
        <v>111.82011334099188</v>
      </c>
      <c r="CD58" s="473">
        <v>134.22983291460298</v>
      </c>
      <c r="CE58" s="473">
        <v>110.46736344838348</v>
      </c>
      <c r="CF58" s="473">
        <v>114.88089279746391</v>
      </c>
      <c r="CG58" s="473">
        <v>112.45918409473325</v>
      </c>
      <c r="CH58" s="473">
        <v>115.44933060314156</v>
      </c>
      <c r="CI58" s="473">
        <v>116.81564314094913</v>
      </c>
      <c r="CJ58" s="473">
        <v>111.14815561025318</v>
      </c>
      <c r="CK58" s="473">
        <v>116.98151630690151</v>
      </c>
      <c r="CL58" s="473">
        <v>120.78408076356442</v>
      </c>
      <c r="CM58" s="473">
        <v>105.80316375713119</v>
      </c>
      <c r="CN58" s="473">
        <v>107.95778028528966</v>
      </c>
      <c r="CO58" s="473">
        <v>103.632390307747</v>
      </c>
      <c r="CP58" s="473">
        <v>111.11111111111111</v>
      </c>
      <c r="CQ58" s="473">
        <v>88.185539547077369</v>
      </c>
      <c r="CR58" s="473">
        <v>114.64796031999786</v>
      </c>
      <c r="CS58" s="473">
        <v>77.27272727272728</v>
      </c>
      <c r="CT58" s="473">
        <v>100</v>
      </c>
      <c r="CU58" s="473">
        <v>100.81280386695039</v>
      </c>
      <c r="CV58" s="473">
        <v>105.54878673195797</v>
      </c>
      <c r="CW58" s="473">
        <v>109.81627730294279</v>
      </c>
      <c r="CX58" s="473">
        <v>100</v>
      </c>
      <c r="CY58" s="473">
        <v>98.866286966754032</v>
      </c>
      <c r="CZ58" s="473">
        <v>99.869972829585024</v>
      </c>
      <c r="DA58" s="473">
        <v>114.65554695340418</v>
      </c>
      <c r="DB58" s="473">
        <v>114.66435935827801</v>
      </c>
      <c r="DC58" s="473">
        <v>135.98139892308564</v>
      </c>
      <c r="DD58" s="473">
        <v>100.8616433150945</v>
      </c>
      <c r="DE58" s="473">
        <v>114.57283853849489</v>
      </c>
      <c r="DF58" s="473">
        <v>116.25491425667147</v>
      </c>
      <c r="DH58" s="473" t="s">
        <v>310</v>
      </c>
      <c r="DI58" s="473">
        <v>110.90986567056061</v>
      </c>
      <c r="DJ58" s="473">
        <v>118.37460228989138</v>
      </c>
      <c r="DK58" s="473">
        <v>140.12167286814386</v>
      </c>
      <c r="DL58" s="473">
        <v>112.01257504089706</v>
      </c>
      <c r="DM58" s="473">
        <v>113.41447809587655</v>
      </c>
      <c r="DN58" s="473">
        <v>104.78263464255622</v>
      </c>
      <c r="DO58" s="473">
        <v>104.98811419704711</v>
      </c>
      <c r="DP58" s="473">
        <v>118.19599746133049</v>
      </c>
      <c r="DQ58" s="473">
        <v>110.47131675281622</v>
      </c>
      <c r="DR58" s="473">
        <v>104.1046544966874</v>
      </c>
      <c r="DS58" s="473">
        <v>100.93086639698326</v>
      </c>
      <c r="DT58" s="473">
        <v>109.2585453205524</v>
      </c>
      <c r="DU58" s="473">
        <v>83.231753202402714</v>
      </c>
      <c r="DV58" s="473">
        <v>102.06620975531651</v>
      </c>
      <c r="DW58" s="473">
        <v>104.24859238035845</v>
      </c>
      <c r="DX58" s="473">
        <v>94.609693135428842</v>
      </c>
      <c r="DY58" s="473">
        <v>101.25759873279571</v>
      </c>
      <c r="DZ58" s="473">
        <v>102.25081264135731</v>
      </c>
      <c r="EA58" s="473">
        <v>99.999999999999986</v>
      </c>
      <c r="EB58" s="473">
        <v>164.76332832940579</v>
      </c>
      <c r="EC58" s="473">
        <v>98.311039435349215</v>
      </c>
      <c r="ED58" s="473">
        <v>213.33333333333334</v>
      </c>
      <c r="EE58" s="473">
        <v>100</v>
      </c>
      <c r="EF58" s="473">
        <v>95.952852154675185</v>
      </c>
      <c r="EG58" s="473">
        <v>107.99246825833346</v>
      </c>
      <c r="EH58" s="473">
        <v>99.975398031817335</v>
      </c>
      <c r="EI58" s="473">
        <v>99.999999999999986</v>
      </c>
      <c r="EJ58" s="473">
        <v>111.32341589672224</v>
      </c>
      <c r="EK58" s="473">
        <v>90.867605764475854</v>
      </c>
      <c r="EL58" s="473">
        <v>105.63907367881106</v>
      </c>
      <c r="EM58" s="473">
        <v>107.39342117945121</v>
      </c>
      <c r="EN58" s="473">
        <v>104.84683700794803</v>
      </c>
      <c r="EO58" s="473">
        <v>100</v>
      </c>
      <c r="EP58" s="473">
        <v>103.185945906919</v>
      </c>
      <c r="EQ58" s="473">
        <v>101.88880747242742</v>
      </c>
    </row>
    <row r="59" spans="1:147" ht="12.75" hidden="1" customHeight="1" outlineLevel="1" x14ac:dyDescent="0.2">
      <c r="A59" s="473" t="s">
        <v>311</v>
      </c>
      <c r="B59" s="473">
        <v>108.43302989669918</v>
      </c>
      <c r="C59" s="473">
        <v>119.1278580283029</v>
      </c>
      <c r="D59" s="473">
        <v>144.56124960949128</v>
      </c>
      <c r="E59" s="473">
        <v>104.70094617003062</v>
      </c>
      <c r="F59" s="473">
        <v>103.71629888543596</v>
      </c>
      <c r="G59" s="473">
        <v>104.13784043959022</v>
      </c>
      <c r="H59" s="473">
        <v>107.20851093430802</v>
      </c>
      <c r="I59" s="473">
        <v>105.83338659470827</v>
      </c>
      <c r="J59" s="473">
        <v>112.18294491490758</v>
      </c>
      <c r="K59" s="473">
        <v>101.76619979060018</v>
      </c>
      <c r="L59" s="473">
        <v>123.10261427889486</v>
      </c>
      <c r="M59" s="473">
        <v>103.15754701969108</v>
      </c>
      <c r="N59" s="473">
        <v>129.24219983954239</v>
      </c>
      <c r="O59" s="473">
        <v>107.89143876557843</v>
      </c>
      <c r="P59" s="473">
        <v>106.01629430532509</v>
      </c>
      <c r="Q59" s="473">
        <v>115.34257048830233</v>
      </c>
      <c r="R59" s="473">
        <v>106.71277300796126</v>
      </c>
      <c r="S59" s="473">
        <v>107.44627422150104</v>
      </c>
      <c r="T59" s="473">
        <v>100</v>
      </c>
      <c r="U59" s="473">
        <v>94.850496785030302</v>
      </c>
      <c r="V59" s="473">
        <v>91.529524365323866</v>
      </c>
      <c r="W59" s="473">
        <v>100</v>
      </c>
      <c r="X59" s="473">
        <v>0</v>
      </c>
      <c r="Y59" s="473">
        <v>87.404389759678423</v>
      </c>
      <c r="Z59" s="473">
        <v>98.678511713469447</v>
      </c>
      <c r="AA59" s="473">
        <v>101.69156416494729</v>
      </c>
      <c r="AB59" s="473">
        <v>100</v>
      </c>
      <c r="AC59" s="473">
        <v>102.06440882533312</v>
      </c>
      <c r="AD59" s="473">
        <v>83.734058720802352</v>
      </c>
      <c r="AE59" s="473">
        <v>101.15084299422531</v>
      </c>
      <c r="AF59" s="473">
        <v>101.08997044930419</v>
      </c>
      <c r="AG59" s="473">
        <v>99.552154930969763</v>
      </c>
      <c r="AH59" s="473">
        <v>102.51678875084228</v>
      </c>
      <c r="AI59" s="473">
        <v>104.47580368557823</v>
      </c>
      <c r="AJ59" s="473">
        <v>95.203585132196807</v>
      </c>
      <c r="AL59" s="473" t="s">
        <v>311</v>
      </c>
      <c r="AM59" s="473">
        <v>111.54146917068097</v>
      </c>
      <c r="AN59" s="473">
        <v>111.65038770783252</v>
      </c>
      <c r="AO59" s="473">
        <v>113.25662797252865</v>
      </c>
      <c r="AP59" s="473">
        <v>97.562135173286649</v>
      </c>
      <c r="AQ59" s="473">
        <v>122.32700987785921</v>
      </c>
      <c r="AR59" s="473">
        <v>97.41208435374206</v>
      </c>
      <c r="AS59" s="473">
        <v>107.21895384329288</v>
      </c>
      <c r="AT59" s="473">
        <v>128.09184840990036</v>
      </c>
      <c r="AU59" s="473">
        <v>123.64316694235528</v>
      </c>
      <c r="AV59" s="473">
        <v>97.661681061723172</v>
      </c>
      <c r="AW59" s="473">
        <v>100.84677998138437</v>
      </c>
      <c r="AX59" s="473">
        <v>100.05821331354416</v>
      </c>
      <c r="AY59" s="473">
        <v>101.05263157894737</v>
      </c>
      <c r="AZ59" s="473">
        <v>102.77109997322461</v>
      </c>
      <c r="BA59" s="473">
        <v>105.51663295509253</v>
      </c>
      <c r="BB59" s="473">
        <v>89.199317974750088</v>
      </c>
      <c r="BC59" s="473">
        <v>107.08092778923586</v>
      </c>
      <c r="BD59" s="473">
        <v>107.08092778923586</v>
      </c>
      <c r="BE59" s="473">
        <v>0</v>
      </c>
      <c r="BF59" s="473">
        <v>135.75698195059817</v>
      </c>
      <c r="BG59" s="473">
        <v>87.48758827728777</v>
      </c>
      <c r="BH59" s="473">
        <v>154.99999999999997</v>
      </c>
      <c r="BI59" s="473">
        <v>0</v>
      </c>
      <c r="BJ59" s="473">
        <v>96.388969098080167</v>
      </c>
      <c r="BK59" s="473">
        <v>106.6312068583422</v>
      </c>
      <c r="BL59" s="473">
        <v>92.072615230024283</v>
      </c>
      <c r="BM59" s="473">
        <v>129.96224533433121</v>
      </c>
      <c r="BN59" s="473">
        <v>101.64362820746473</v>
      </c>
      <c r="BO59" s="473">
        <v>92.398739942630485</v>
      </c>
      <c r="BP59" s="473">
        <v>121.5328325789189</v>
      </c>
      <c r="BQ59" s="473">
        <v>138.95486743093159</v>
      </c>
      <c r="BR59" s="473">
        <v>100.58948723011399</v>
      </c>
      <c r="BS59" s="473">
        <v>125.4515573786866</v>
      </c>
      <c r="BT59" s="473">
        <v>97.398068203663229</v>
      </c>
      <c r="BU59" s="473">
        <v>107.95725997244026</v>
      </c>
      <c r="BW59" s="473" t="s">
        <v>311</v>
      </c>
      <c r="BX59" s="473">
        <v>115.0127629890723</v>
      </c>
      <c r="BY59" s="473">
        <v>128.210833623209</v>
      </c>
      <c r="BZ59" s="473">
        <v>146.18839219501464</v>
      </c>
      <c r="CA59" s="473">
        <v>126.06068759892766</v>
      </c>
      <c r="CB59" s="473">
        <v>121.92996026538964</v>
      </c>
      <c r="CC59" s="473">
        <v>111.83574797278432</v>
      </c>
      <c r="CD59" s="473">
        <v>134.74639728653341</v>
      </c>
      <c r="CE59" s="473">
        <v>110.46736344838348</v>
      </c>
      <c r="CF59" s="473">
        <v>115.60175766541678</v>
      </c>
      <c r="CG59" s="473">
        <v>116.1479602368331</v>
      </c>
      <c r="CH59" s="473">
        <v>115.6579663867002</v>
      </c>
      <c r="CI59" s="473">
        <v>116.95939399104476</v>
      </c>
      <c r="CJ59" s="473">
        <v>111.56105026248476</v>
      </c>
      <c r="CK59" s="473">
        <v>118.74915936692362</v>
      </c>
      <c r="CL59" s="473">
        <v>123.15302680112099</v>
      </c>
      <c r="CM59" s="473">
        <v>105.80316375713119</v>
      </c>
      <c r="CN59" s="473">
        <v>107.95778028528966</v>
      </c>
      <c r="CO59" s="473">
        <v>103.632390307747</v>
      </c>
      <c r="CP59" s="473">
        <v>111.11111111111111</v>
      </c>
      <c r="CQ59" s="473">
        <v>89.655952062459932</v>
      </c>
      <c r="CR59" s="473">
        <v>114.64796031999784</v>
      </c>
      <c r="CS59" s="473">
        <v>79.545454545454547</v>
      </c>
      <c r="CT59" s="473">
        <v>100</v>
      </c>
      <c r="CU59" s="473">
        <v>100.14861007861623</v>
      </c>
      <c r="CV59" s="473">
        <v>105.54878673195797</v>
      </c>
      <c r="CW59" s="473">
        <v>109.81627730294279</v>
      </c>
      <c r="CX59" s="473">
        <v>100</v>
      </c>
      <c r="CY59" s="473">
        <v>98.866286966754032</v>
      </c>
      <c r="CZ59" s="473">
        <v>98.860790685009221</v>
      </c>
      <c r="DA59" s="473">
        <v>114.76761769980746</v>
      </c>
      <c r="DB59" s="473">
        <v>114.66435935827801</v>
      </c>
      <c r="DC59" s="473">
        <v>151.87480409485468</v>
      </c>
      <c r="DD59" s="473">
        <v>100.99743349449724</v>
      </c>
      <c r="DE59" s="473">
        <v>114.54855432376667</v>
      </c>
      <c r="DF59" s="473">
        <v>116.26729928701801</v>
      </c>
      <c r="DH59" s="473" t="s">
        <v>311</v>
      </c>
      <c r="DI59" s="473">
        <v>112.85026942310184</v>
      </c>
      <c r="DJ59" s="473">
        <v>119.27574623930266</v>
      </c>
      <c r="DK59" s="473">
        <v>140.22014401990791</v>
      </c>
      <c r="DL59" s="473">
        <v>116.2713591933544</v>
      </c>
      <c r="DM59" s="473">
        <v>108.53083716000252</v>
      </c>
      <c r="DN59" s="473">
        <v>103.72849023856163</v>
      </c>
      <c r="DO59" s="473">
        <v>104.15863764714928</v>
      </c>
      <c r="DP59" s="473">
        <v>117.64028085486488</v>
      </c>
      <c r="DQ59" s="473">
        <v>116.00225311479036</v>
      </c>
      <c r="DR59" s="473">
        <v>103.15121637701787</v>
      </c>
      <c r="DS59" s="473">
        <v>104.79952347362776</v>
      </c>
      <c r="DT59" s="473">
        <v>112.68321572764722</v>
      </c>
      <c r="DU59" s="473">
        <v>88.044030991777134</v>
      </c>
      <c r="DV59" s="473">
        <v>102.37737131714061</v>
      </c>
      <c r="DW59" s="473">
        <v>104.47247655732244</v>
      </c>
      <c r="DX59" s="473">
        <v>95.219054134547918</v>
      </c>
      <c r="DY59" s="473">
        <v>102.99656850310497</v>
      </c>
      <c r="DZ59" s="473">
        <v>105.36316878475847</v>
      </c>
      <c r="EA59" s="473">
        <v>99.999999999999986</v>
      </c>
      <c r="EB59" s="473">
        <v>164.76332832940579</v>
      </c>
      <c r="EC59" s="473">
        <v>98.311039435349215</v>
      </c>
      <c r="ED59" s="473">
        <v>213.33333333333334</v>
      </c>
      <c r="EE59" s="473">
        <v>100</v>
      </c>
      <c r="EF59" s="473">
        <v>96.462099053205307</v>
      </c>
      <c r="EG59" s="473">
        <v>107.99246825833346</v>
      </c>
      <c r="EH59" s="473">
        <v>105.48139739367615</v>
      </c>
      <c r="EI59" s="473">
        <v>99.999999999999986</v>
      </c>
      <c r="EJ59" s="473">
        <v>111.32341589672224</v>
      </c>
      <c r="EK59" s="473">
        <v>90.867605764475854</v>
      </c>
      <c r="EL59" s="473">
        <v>110.07231037722531</v>
      </c>
      <c r="EM59" s="473">
        <v>115.35357155601409</v>
      </c>
      <c r="EN59" s="473">
        <v>104.84683700794803</v>
      </c>
      <c r="EO59" s="473">
        <v>107.52471415182251</v>
      </c>
      <c r="EP59" s="473">
        <v>100.3129250597098</v>
      </c>
      <c r="EQ59" s="473">
        <v>101.38974486601001</v>
      </c>
    </row>
    <row r="60" spans="1:147" ht="12.75" hidden="1" customHeight="1" outlineLevel="1" x14ac:dyDescent="0.2">
      <c r="A60" s="473" t="s">
        <v>312</v>
      </c>
      <c r="B60" s="473">
        <v>109.3508618212535</v>
      </c>
      <c r="C60" s="473">
        <v>118.8731159501899</v>
      </c>
      <c r="D60" s="473">
        <v>140.09843502837057</v>
      </c>
      <c r="E60" s="473">
        <v>103.04462151989726</v>
      </c>
      <c r="F60" s="473">
        <v>105.40744129665919</v>
      </c>
      <c r="G60" s="473">
        <v>104.13784043959022</v>
      </c>
      <c r="H60" s="473">
        <v>107.83487526861921</v>
      </c>
      <c r="I60" s="473">
        <v>105.83338659470827</v>
      </c>
      <c r="J60" s="473">
        <v>125.21848580094614</v>
      </c>
      <c r="K60" s="473">
        <v>101.76619979060018</v>
      </c>
      <c r="L60" s="473">
        <v>123.10261427889486</v>
      </c>
      <c r="M60" s="473">
        <v>103.15754701969108</v>
      </c>
      <c r="N60" s="473">
        <v>129.24219983954239</v>
      </c>
      <c r="O60" s="473">
        <v>107.90113619503168</v>
      </c>
      <c r="P60" s="473">
        <v>106.01629430532509</v>
      </c>
      <c r="Q60" s="473">
        <v>115.39080192180681</v>
      </c>
      <c r="R60" s="473">
        <v>106.71277300796126</v>
      </c>
      <c r="S60" s="473">
        <v>107.44627422150104</v>
      </c>
      <c r="T60" s="473">
        <v>100</v>
      </c>
      <c r="U60" s="473">
        <v>95.534330233368905</v>
      </c>
      <c r="V60" s="473">
        <v>92.654369679623329</v>
      </c>
      <c r="W60" s="473">
        <v>100</v>
      </c>
      <c r="X60" s="473">
        <v>0</v>
      </c>
      <c r="Y60" s="473">
        <v>93.422556131842455</v>
      </c>
      <c r="Z60" s="473">
        <v>98.678511713469447</v>
      </c>
      <c r="AA60" s="473">
        <v>101.69156416494729</v>
      </c>
      <c r="AB60" s="473">
        <v>100</v>
      </c>
      <c r="AC60" s="473">
        <v>102.06440882533312</v>
      </c>
      <c r="AD60" s="473">
        <v>91.339523035961193</v>
      </c>
      <c r="AE60" s="473">
        <v>101.15603308791253</v>
      </c>
      <c r="AF60" s="473">
        <v>101.08997044930419</v>
      </c>
      <c r="AG60" s="473">
        <v>99.552154930969763</v>
      </c>
      <c r="AH60" s="473">
        <v>102.51678875084228</v>
      </c>
      <c r="AI60" s="473">
        <v>104.49353539621019</v>
      </c>
      <c r="AJ60" s="473">
        <v>95.203585132196807</v>
      </c>
      <c r="AL60" s="473" t="s">
        <v>312</v>
      </c>
      <c r="AM60" s="473">
        <v>116.09444734573728</v>
      </c>
      <c r="AN60" s="473">
        <v>114.24604129054775</v>
      </c>
      <c r="AO60" s="473">
        <v>117.41179689040861</v>
      </c>
      <c r="AP60" s="473">
        <v>99.758499104730319</v>
      </c>
      <c r="AQ60" s="473">
        <v>124.15268233229416</v>
      </c>
      <c r="AR60" s="473">
        <v>101.92898546179472</v>
      </c>
      <c r="AS60" s="473">
        <v>106.75776142860498</v>
      </c>
      <c r="AT60" s="473">
        <v>121.63617717450266</v>
      </c>
      <c r="AU60" s="473">
        <v>130.52400248613631</v>
      </c>
      <c r="AV60" s="473">
        <v>97.661681061723172</v>
      </c>
      <c r="AW60" s="473">
        <v>103.07272508732315</v>
      </c>
      <c r="AX60" s="473">
        <v>100.05821331354416</v>
      </c>
      <c r="AY60" s="473">
        <v>103.85964912280703</v>
      </c>
      <c r="AZ60" s="473">
        <v>97.584881371196431</v>
      </c>
      <c r="BA60" s="473">
        <v>98.722475294536693</v>
      </c>
      <c r="BB60" s="473">
        <v>91.961500835494675</v>
      </c>
      <c r="BC60" s="473">
        <v>106.90936473256843</v>
      </c>
      <c r="BD60" s="473">
        <v>106.90936473256843</v>
      </c>
      <c r="BE60" s="473">
        <v>0</v>
      </c>
      <c r="BF60" s="473">
        <v>166.40617855982489</v>
      </c>
      <c r="BG60" s="473">
        <v>90.91851282564059</v>
      </c>
      <c r="BH60" s="473">
        <v>196.5</v>
      </c>
      <c r="BI60" s="473">
        <v>0</v>
      </c>
      <c r="BJ60" s="473">
        <v>99.140398703249872</v>
      </c>
      <c r="BK60" s="473">
        <v>106.6312068583422</v>
      </c>
      <c r="BL60" s="473">
        <v>92.072615230024283</v>
      </c>
      <c r="BM60" s="473">
        <v>118.72640333395701</v>
      </c>
      <c r="BN60" s="473">
        <v>101.64362820746473</v>
      </c>
      <c r="BO60" s="473">
        <v>96.961268171287259</v>
      </c>
      <c r="BP60" s="473">
        <v>122.44895000513412</v>
      </c>
      <c r="BQ60" s="473">
        <v>138.95486743093159</v>
      </c>
      <c r="BR60" s="473">
        <v>100.58948723011399</v>
      </c>
      <c r="BS60" s="473">
        <v>125.4515573786866</v>
      </c>
      <c r="BT60" s="473">
        <v>101.42894800208134</v>
      </c>
      <c r="BU60" s="473">
        <v>107.95725997244026</v>
      </c>
      <c r="BW60" s="473" t="s">
        <v>312</v>
      </c>
      <c r="BX60" s="473">
        <v>118.67697601113711</v>
      </c>
      <c r="BY60" s="473">
        <v>133.798659269588</v>
      </c>
      <c r="BZ60" s="473">
        <v>147.8987592681757</v>
      </c>
      <c r="CA60" s="473">
        <v>130.21221150198093</v>
      </c>
      <c r="CB60" s="473">
        <v>125.77655135590641</v>
      </c>
      <c r="CC60" s="473">
        <v>128.34649766799589</v>
      </c>
      <c r="CD60" s="473">
        <v>144.73774281126296</v>
      </c>
      <c r="CE60" s="473">
        <v>112.8678685374139</v>
      </c>
      <c r="CF60" s="473">
        <v>130.86368394715359</v>
      </c>
      <c r="CG60" s="473">
        <v>117.50051148893635</v>
      </c>
      <c r="CH60" s="473">
        <v>123.3196375439373</v>
      </c>
      <c r="CI60" s="473">
        <v>125.15305043938906</v>
      </c>
      <c r="CJ60" s="473">
        <v>117.54802271984295</v>
      </c>
      <c r="CK60" s="473">
        <v>118.82166134402038</v>
      </c>
      <c r="CL60" s="473">
        <v>123.15302680112099</v>
      </c>
      <c r="CM60" s="473">
        <v>106.08879891573731</v>
      </c>
      <c r="CN60" s="473">
        <v>108.00976035068733</v>
      </c>
      <c r="CO60" s="473">
        <v>103.75567086976938</v>
      </c>
      <c r="CP60" s="473">
        <v>111.11111111111111</v>
      </c>
      <c r="CQ60" s="473">
        <v>91.320875269953916</v>
      </c>
      <c r="CR60" s="473">
        <v>115.63395184315725</v>
      </c>
      <c r="CS60" s="473">
        <v>81.818181818181813</v>
      </c>
      <c r="CT60" s="473">
        <v>100</v>
      </c>
      <c r="CU60" s="473">
        <v>102.89831999846122</v>
      </c>
      <c r="CV60" s="473">
        <v>105.634771145177</v>
      </c>
      <c r="CW60" s="473">
        <v>111.13398334888578</v>
      </c>
      <c r="CX60" s="473">
        <v>100</v>
      </c>
      <c r="CY60" s="473">
        <v>98.866286966754032</v>
      </c>
      <c r="CZ60" s="473">
        <v>102.83688249367286</v>
      </c>
      <c r="DA60" s="473">
        <v>114.99696312458867</v>
      </c>
      <c r="DB60" s="473">
        <v>114.66435935827801</v>
      </c>
      <c r="DC60" s="473">
        <v>152.64490985412618</v>
      </c>
      <c r="DD60" s="473">
        <v>100.99743349449724</v>
      </c>
      <c r="DE60" s="473">
        <v>115.2798429190305</v>
      </c>
      <c r="DF60" s="473">
        <v>116.30800659001748</v>
      </c>
      <c r="DH60" s="473" t="s">
        <v>312</v>
      </c>
      <c r="DI60" s="473">
        <v>113.35847496277835</v>
      </c>
      <c r="DJ60" s="473">
        <v>119.72313317066981</v>
      </c>
      <c r="DK60" s="473">
        <v>137.82018701256726</v>
      </c>
      <c r="DL60" s="473">
        <v>117.73145428002675</v>
      </c>
      <c r="DM60" s="473">
        <v>106.59609331373768</v>
      </c>
      <c r="DN60" s="473">
        <v>105.7490386509604</v>
      </c>
      <c r="DO60" s="473">
        <v>109.07526173071633</v>
      </c>
      <c r="DP60" s="473">
        <v>118.41933115246952</v>
      </c>
      <c r="DQ60" s="473">
        <v>119.3303373272571</v>
      </c>
      <c r="DR60" s="473">
        <v>103.91396687275349</v>
      </c>
      <c r="DS60" s="473">
        <v>106.32083998594342</v>
      </c>
      <c r="DT60" s="473">
        <v>112.68321572764722</v>
      </c>
      <c r="DU60" s="473">
        <v>92.798655776828099</v>
      </c>
      <c r="DV60" s="473">
        <v>103.60748490445881</v>
      </c>
      <c r="DW60" s="473">
        <v>104.66591169269023</v>
      </c>
      <c r="DX60" s="473">
        <v>99.991172692831782</v>
      </c>
      <c r="DY60" s="473">
        <v>104.02345805096158</v>
      </c>
      <c r="DZ60" s="473">
        <v>107.20106501931906</v>
      </c>
      <c r="EA60" s="473">
        <v>99.999999999999986</v>
      </c>
      <c r="EB60" s="473">
        <v>165.41362039785548</v>
      </c>
      <c r="EC60" s="473">
        <v>100.17217633235798</v>
      </c>
      <c r="ED60" s="473">
        <v>213.33333333333334</v>
      </c>
      <c r="EE60" s="473">
        <v>100</v>
      </c>
      <c r="EF60" s="473">
        <v>98.284928730653348</v>
      </c>
      <c r="EG60" s="473">
        <v>107.99246825833346</v>
      </c>
      <c r="EH60" s="473">
        <v>104.86923480472137</v>
      </c>
      <c r="EI60" s="473">
        <v>95.905898406286184</v>
      </c>
      <c r="EJ60" s="473">
        <v>113.13014763398496</v>
      </c>
      <c r="EK60" s="473">
        <v>93.330530448049828</v>
      </c>
      <c r="EL60" s="473">
        <v>107.5348598586727</v>
      </c>
      <c r="EM60" s="473">
        <v>111.69797692864616</v>
      </c>
      <c r="EN60" s="473">
        <v>109.18285815529659</v>
      </c>
      <c r="EO60" s="473">
        <v>107.52471415182251</v>
      </c>
      <c r="EP60" s="473">
        <v>98.734685787346095</v>
      </c>
      <c r="EQ60" s="473">
        <v>103.61481435695144</v>
      </c>
    </row>
    <row r="61" spans="1:147" ht="12.75" hidden="1" customHeight="1" outlineLevel="1" x14ac:dyDescent="0.2">
      <c r="A61" s="473" t="s">
        <v>313</v>
      </c>
      <c r="B61" s="473">
        <v>117.29266746309054</v>
      </c>
      <c r="C61" s="473">
        <v>119.47096572946226</v>
      </c>
      <c r="D61" s="473">
        <v>138.1971924991667</v>
      </c>
      <c r="E61" s="473">
        <v>104.56782760479707</v>
      </c>
      <c r="F61" s="473">
        <v>108.18542135466809</v>
      </c>
      <c r="G61" s="473">
        <v>107.13092579215011</v>
      </c>
      <c r="H61" s="473">
        <v>111.48794461338062</v>
      </c>
      <c r="I61" s="473">
        <v>104.49375683873214</v>
      </c>
      <c r="J61" s="473">
        <v>124.14810706099219</v>
      </c>
      <c r="K61" s="473">
        <v>119.05011445541562</v>
      </c>
      <c r="L61" s="473">
        <v>176.09502912829561</v>
      </c>
      <c r="M61" s="473">
        <v>116.04722809682967</v>
      </c>
      <c r="N61" s="473">
        <v>194.57922912472824</v>
      </c>
      <c r="O61" s="473">
        <v>110.7250177392355</v>
      </c>
      <c r="P61" s="473">
        <v>109.41235522364103</v>
      </c>
      <c r="Q61" s="473">
        <v>115.94105389991356</v>
      </c>
      <c r="R61" s="473">
        <v>105.00992205750657</v>
      </c>
      <c r="S61" s="473">
        <v>105.55735363378102</v>
      </c>
      <c r="T61" s="473">
        <v>100</v>
      </c>
      <c r="U61" s="473">
        <v>133.59329711916718</v>
      </c>
      <c r="V61" s="473">
        <v>129.71234133374838</v>
      </c>
      <c r="W61" s="473">
        <v>139.61111111111114</v>
      </c>
      <c r="X61" s="473">
        <v>0</v>
      </c>
      <c r="Y61" s="473">
        <v>91.915298262238878</v>
      </c>
      <c r="Z61" s="473">
        <v>103.10781241870669</v>
      </c>
      <c r="AA61" s="473">
        <v>102.37995377771965</v>
      </c>
      <c r="AB61" s="473">
        <v>100</v>
      </c>
      <c r="AC61" s="473">
        <v>103.38220273147361</v>
      </c>
      <c r="AD61" s="473">
        <v>89.040196615099205</v>
      </c>
      <c r="AE61" s="473">
        <v>103.73743926570836</v>
      </c>
      <c r="AF61" s="473">
        <v>100.8743825293178</v>
      </c>
      <c r="AG61" s="473">
        <v>99.552154930969763</v>
      </c>
      <c r="AH61" s="473">
        <v>112.70176409394155</v>
      </c>
      <c r="AI61" s="473">
        <v>109.39157406906797</v>
      </c>
      <c r="AJ61" s="473">
        <v>101.56960006390372</v>
      </c>
      <c r="AL61" s="473" t="s">
        <v>313</v>
      </c>
      <c r="AM61" s="473">
        <v>114.56531361031779</v>
      </c>
      <c r="AN61" s="473">
        <v>112.87578870459026</v>
      </c>
      <c r="AO61" s="473">
        <v>117.41179689040861</v>
      </c>
      <c r="AP61" s="473">
        <v>98.11846081672897</v>
      </c>
      <c r="AQ61" s="473">
        <v>125.67521476151455</v>
      </c>
      <c r="AR61" s="473">
        <v>98.493549253398498</v>
      </c>
      <c r="AS61" s="473">
        <v>104.78421226093006</v>
      </c>
      <c r="AT61" s="473">
        <v>118.81016118468943</v>
      </c>
      <c r="AU61" s="473">
        <v>126.14848154741672</v>
      </c>
      <c r="AV61" s="473">
        <v>97.661681061723172</v>
      </c>
      <c r="AW61" s="473">
        <v>101.95975253435377</v>
      </c>
      <c r="AX61" s="473">
        <v>100.05821331354416</v>
      </c>
      <c r="AY61" s="473">
        <v>102.45614035087721</v>
      </c>
      <c r="AZ61" s="473">
        <v>74.00749155090179</v>
      </c>
      <c r="BA61" s="473">
        <v>70.113517478665102</v>
      </c>
      <c r="BB61" s="473">
        <v>93.256274051468708</v>
      </c>
      <c r="BC61" s="473">
        <v>108.7033922634198</v>
      </c>
      <c r="BD61" s="473">
        <v>108.7033922634198</v>
      </c>
      <c r="BE61" s="473">
        <v>0</v>
      </c>
      <c r="BF61" s="473">
        <v>165.33372256747577</v>
      </c>
      <c r="BG61" s="473">
        <v>90.91851282564059</v>
      </c>
      <c r="BH61" s="473">
        <v>195</v>
      </c>
      <c r="BI61" s="473">
        <v>0</v>
      </c>
      <c r="BJ61" s="473">
        <v>99.140398703249872</v>
      </c>
      <c r="BK61" s="473">
        <v>106.6312068583422</v>
      </c>
      <c r="BL61" s="473">
        <v>92.072615230024283</v>
      </c>
      <c r="BM61" s="473">
        <v>118.72640333395701</v>
      </c>
      <c r="BN61" s="473">
        <v>101.64362820746473</v>
      </c>
      <c r="BO61" s="473">
        <v>96.961268171287259</v>
      </c>
      <c r="BP61" s="473">
        <v>123.14852921239249</v>
      </c>
      <c r="BQ61" s="473">
        <v>140.37220876899841</v>
      </c>
      <c r="BR61" s="473">
        <v>100.58948723011399</v>
      </c>
      <c r="BS61" s="473">
        <v>125.4515573786866</v>
      </c>
      <c r="BT61" s="473">
        <v>101.42894800208134</v>
      </c>
      <c r="BU61" s="473">
        <v>107.95725997244026</v>
      </c>
      <c r="BW61" s="473" t="s">
        <v>313</v>
      </c>
      <c r="BX61" s="473">
        <v>118.88150631458839</v>
      </c>
      <c r="BY61" s="473">
        <v>133.39364017011403</v>
      </c>
      <c r="BZ61" s="473">
        <v>144.90126779737321</v>
      </c>
      <c r="CA61" s="473">
        <v>130.81843143918539</v>
      </c>
      <c r="CB61" s="473">
        <v>125.91830121035166</v>
      </c>
      <c r="CC61" s="473">
        <v>128.50208123164757</v>
      </c>
      <c r="CD61" s="473">
        <v>143.39094263965447</v>
      </c>
      <c r="CE61" s="473">
        <v>112.86012766641008</v>
      </c>
      <c r="CF61" s="473">
        <v>133.63474009970784</v>
      </c>
      <c r="CG61" s="473">
        <v>117.50051148893635</v>
      </c>
      <c r="CH61" s="473">
        <v>124.11595956434901</v>
      </c>
      <c r="CI61" s="473">
        <v>125.15305043938906</v>
      </c>
      <c r="CJ61" s="473">
        <v>120.85117993769578</v>
      </c>
      <c r="CK61" s="473">
        <v>119.21309432293442</v>
      </c>
      <c r="CL61" s="473">
        <v>123.67761438632938</v>
      </c>
      <c r="CM61" s="473">
        <v>106.08879891573731</v>
      </c>
      <c r="CN61" s="473">
        <v>108.23600415760646</v>
      </c>
      <c r="CO61" s="473">
        <v>104.29225087323212</v>
      </c>
      <c r="CP61" s="473">
        <v>111.11111111111111</v>
      </c>
      <c r="CQ61" s="473">
        <v>92.791287785336493</v>
      </c>
      <c r="CR61" s="473">
        <v>115.63395184315725</v>
      </c>
      <c r="CS61" s="473">
        <v>84.090909090909093</v>
      </c>
      <c r="CT61" s="473">
        <v>100</v>
      </c>
      <c r="CU61" s="473">
        <v>102.97768229472756</v>
      </c>
      <c r="CV61" s="473">
        <v>105.85272686576174</v>
      </c>
      <c r="CW61" s="473">
        <v>111.13398334888578</v>
      </c>
      <c r="CX61" s="473">
        <v>100</v>
      </c>
      <c r="CY61" s="473">
        <v>98.866286966754032</v>
      </c>
      <c r="CZ61" s="473">
        <v>102.94988458243554</v>
      </c>
      <c r="DA61" s="473">
        <v>115.3036661718232</v>
      </c>
      <c r="DB61" s="473">
        <v>114.66435935827801</v>
      </c>
      <c r="DC61" s="473">
        <v>152.64490985412618</v>
      </c>
      <c r="DD61" s="473">
        <v>101.21858781283059</v>
      </c>
      <c r="DE61" s="473">
        <v>116.28905580339574</v>
      </c>
      <c r="DF61" s="473">
        <v>116.30800659001748</v>
      </c>
      <c r="DH61" s="473" t="s">
        <v>313</v>
      </c>
      <c r="DI61" s="473">
        <v>114.80088527441403</v>
      </c>
      <c r="DJ61" s="473">
        <v>119.55995066584256</v>
      </c>
      <c r="DK61" s="473">
        <v>142.28547771167996</v>
      </c>
      <c r="DL61" s="473">
        <v>111.98526226231725</v>
      </c>
      <c r="DM61" s="473">
        <v>106.44087222327566</v>
      </c>
      <c r="DN61" s="473">
        <v>106.75013477181247</v>
      </c>
      <c r="DO61" s="473">
        <v>109.90335176856266</v>
      </c>
      <c r="DP61" s="473">
        <v>118.21607949846232</v>
      </c>
      <c r="DQ61" s="473">
        <v>120.35870000446151</v>
      </c>
      <c r="DR61" s="473">
        <v>103.91396687275349</v>
      </c>
      <c r="DS61" s="473">
        <v>104.70690809803126</v>
      </c>
      <c r="DT61" s="473">
        <v>112.68321572764722</v>
      </c>
      <c r="DU61" s="473">
        <v>87.754576853389068</v>
      </c>
      <c r="DV61" s="473">
        <v>103.60748490445881</v>
      </c>
      <c r="DW61" s="473">
        <v>104.66591169269023</v>
      </c>
      <c r="DX61" s="473">
        <v>99.991172692831782</v>
      </c>
      <c r="DY61" s="473">
        <v>104.17351221246409</v>
      </c>
      <c r="DZ61" s="473">
        <v>107.46962747472746</v>
      </c>
      <c r="EA61" s="473">
        <v>99.999999999999986</v>
      </c>
      <c r="EB61" s="473">
        <v>184.2139885276107</v>
      </c>
      <c r="EC61" s="473">
        <v>153.97885874669603</v>
      </c>
      <c r="ED61" s="473">
        <v>213.33333333333334</v>
      </c>
      <c r="EE61" s="473">
        <v>100</v>
      </c>
      <c r="EF61" s="473">
        <v>97.970270426015134</v>
      </c>
      <c r="EG61" s="473">
        <v>108.02382923346481</v>
      </c>
      <c r="EH61" s="473">
        <v>104.86923480472137</v>
      </c>
      <c r="EI61" s="473">
        <v>95.905898406286184</v>
      </c>
      <c r="EJ61" s="473">
        <v>113.13014763398496</v>
      </c>
      <c r="EK61" s="473">
        <v>92.866717294553382</v>
      </c>
      <c r="EL61" s="473">
        <v>108.66663041532577</v>
      </c>
      <c r="EM61" s="473">
        <v>112.14352184604915</v>
      </c>
      <c r="EN61" s="473">
        <v>109.18285815529659</v>
      </c>
      <c r="EO61" s="473">
        <v>107.52471415182251</v>
      </c>
      <c r="EP61" s="473">
        <v>101.71190974875665</v>
      </c>
      <c r="EQ61" s="473">
        <v>104.47346646846952</v>
      </c>
    </row>
    <row r="62" spans="1:147" ht="12.75" hidden="1" customHeight="1" outlineLevel="1" x14ac:dyDescent="0.2">
      <c r="A62" s="473" t="s">
        <v>314</v>
      </c>
      <c r="B62" s="473">
        <v>117.14017265568354</v>
      </c>
      <c r="C62" s="473">
        <v>123.131758875887</v>
      </c>
      <c r="D62" s="473">
        <v>138.10958188679686</v>
      </c>
      <c r="E62" s="473">
        <v>106.80264424791436</v>
      </c>
      <c r="F62" s="473">
        <v>119.78367441019203</v>
      </c>
      <c r="G62" s="473">
        <v>107.77223911937917</v>
      </c>
      <c r="H62" s="473">
        <v>111.6260084352329</v>
      </c>
      <c r="I62" s="473">
        <v>116.02755887651338</v>
      </c>
      <c r="J62" s="473">
        <v>124.16504429587027</v>
      </c>
      <c r="K62" s="473">
        <v>119.05011445541562</v>
      </c>
      <c r="L62" s="473">
        <v>152.93475352493829</v>
      </c>
      <c r="M62" s="473">
        <v>116.04722809682967</v>
      </c>
      <c r="N62" s="473">
        <v>164.28964722086835</v>
      </c>
      <c r="O62" s="473">
        <v>108.19224176923284</v>
      </c>
      <c r="P62" s="473">
        <v>108.76410557512457</v>
      </c>
      <c r="Q62" s="473">
        <v>105.91986615472581</v>
      </c>
      <c r="R62" s="473">
        <v>106.6297437348086</v>
      </c>
      <c r="S62" s="473">
        <v>107.35417238287587</v>
      </c>
      <c r="T62" s="473">
        <v>100</v>
      </c>
      <c r="U62" s="473">
        <v>133.31013945667647</v>
      </c>
      <c r="V62" s="473">
        <v>129.71234133374838</v>
      </c>
      <c r="W62" s="473">
        <v>138.88888888888889</v>
      </c>
      <c r="X62" s="473">
        <v>0</v>
      </c>
      <c r="Y62" s="473">
        <v>91.883922920138048</v>
      </c>
      <c r="Z62" s="473">
        <v>101.50319123898073</v>
      </c>
      <c r="AA62" s="473">
        <v>102.37995377771965</v>
      </c>
      <c r="AB62" s="473">
        <v>100</v>
      </c>
      <c r="AC62" s="473">
        <v>103.38220273147361</v>
      </c>
      <c r="AD62" s="473">
        <v>89.058507326458439</v>
      </c>
      <c r="AE62" s="473">
        <v>103.91914909109711</v>
      </c>
      <c r="AF62" s="473">
        <v>100.8743825293178</v>
      </c>
      <c r="AG62" s="473">
        <v>99.552154930969763</v>
      </c>
      <c r="AH62" s="473">
        <v>112.70176409394155</v>
      </c>
      <c r="AI62" s="473">
        <v>110.06698114638951</v>
      </c>
      <c r="AJ62" s="473">
        <v>101.47078569397591</v>
      </c>
      <c r="AL62" s="473" t="s">
        <v>314</v>
      </c>
      <c r="AM62" s="473">
        <v>115.6271962068685</v>
      </c>
      <c r="AN62" s="473">
        <v>113.12463633729062</v>
      </c>
      <c r="AO62" s="473">
        <v>117.41179689040861</v>
      </c>
      <c r="AP62" s="473">
        <v>98.333615925939796</v>
      </c>
      <c r="AQ62" s="473">
        <v>126.48036115339866</v>
      </c>
      <c r="AR62" s="473">
        <v>98.750235756180572</v>
      </c>
      <c r="AS62" s="473">
        <v>104.67388399033683</v>
      </c>
      <c r="AT62" s="473">
        <v>119.75216651462718</v>
      </c>
      <c r="AU62" s="473">
        <v>126.25112204710869</v>
      </c>
      <c r="AV62" s="473">
        <v>97.661681061723172</v>
      </c>
      <c r="AW62" s="473">
        <v>101.95975253435377</v>
      </c>
      <c r="AX62" s="473">
        <v>100.05821331354416</v>
      </c>
      <c r="AY62" s="473">
        <v>102.45614035087721</v>
      </c>
      <c r="AZ62" s="473">
        <v>97.802738449568608</v>
      </c>
      <c r="BA62" s="473">
        <v>98.722475294536693</v>
      </c>
      <c r="BB62" s="473">
        <v>93.256274051468708</v>
      </c>
      <c r="BC62" s="473">
        <v>108.7033922634198</v>
      </c>
      <c r="BD62" s="473">
        <v>108.7033922634198</v>
      </c>
      <c r="BE62" s="473">
        <v>0</v>
      </c>
      <c r="BF62" s="473">
        <v>165.33372256747577</v>
      </c>
      <c r="BG62" s="473">
        <v>90.91851282564059</v>
      </c>
      <c r="BH62" s="473">
        <v>195</v>
      </c>
      <c r="BI62" s="473">
        <v>0</v>
      </c>
      <c r="BJ62" s="473">
        <v>99.140398703249872</v>
      </c>
      <c r="BK62" s="473">
        <v>106.6312068583422</v>
      </c>
      <c r="BL62" s="473">
        <v>92.072615230024283</v>
      </c>
      <c r="BM62" s="473">
        <v>118.72640333395701</v>
      </c>
      <c r="BN62" s="473">
        <v>101.64362820746473</v>
      </c>
      <c r="BO62" s="473">
        <v>96.961268171287259</v>
      </c>
      <c r="BP62" s="473">
        <v>123.14852921239249</v>
      </c>
      <c r="BQ62" s="473">
        <v>140.37220876899841</v>
      </c>
      <c r="BR62" s="473">
        <v>100.58948723011399</v>
      </c>
      <c r="BS62" s="473">
        <v>125.4515573786866</v>
      </c>
      <c r="BT62" s="473">
        <v>101.42894800208134</v>
      </c>
      <c r="BU62" s="473">
        <v>107.95725997244026</v>
      </c>
      <c r="BW62" s="473" t="s">
        <v>314</v>
      </c>
      <c r="BX62" s="473">
        <v>119.46681116440507</v>
      </c>
      <c r="BY62" s="473">
        <v>134.05070978982246</v>
      </c>
      <c r="BZ62" s="473">
        <v>144.90126779737321</v>
      </c>
      <c r="CA62" s="473">
        <v>132.88334281302906</v>
      </c>
      <c r="CB62" s="473">
        <v>126.03610914456871</v>
      </c>
      <c r="CC62" s="473">
        <v>122.40686015810545</v>
      </c>
      <c r="CD62" s="473">
        <v>143.6264897036703</v>
      </c>
      <c r="CE62" s="473">
        <v>112.86012766641008</v>
      </c>
      <c r="CF62" s="473">
        <v>136.74236895116033</v>
      </c>
      <c r="CG62" s="473">
        <v>117.50051148893635</v>
      </c>
      <c r="CH62" s="473">
        <v>124.76449197983217</v>
      </c>
      <c r="CI62" s="473">
        <v>125.67969525886375</v>
      </c>
      <c r="CJ62" s="473">
        <v>121.88341656827475</v>
      </c>
      <c r="CK62" s="473">
        <v>119.22554868954469</v>
      </c>
      <c r="CL62" s="473">
        <v>123.67761438632938</v>
      </c>
      <c r="CM62" s="473">
        <v>106.13786523260916</v>
      </c>
      <c r="CN62" s="473">
        <v>108.23600415760646</v>
      </c>
      <c r="CO62" s="473">
        <v>104.29225087323212</v>
      </c>
      <c r="CP62" s="473">
        <v>111.11111111111111</v>
      </c>
      <c r="CQ62" s="473">
        <v>95.149683895140768</v>
      </c>
      <c r="CR62" s="473">
        <v>120.13521749236327</v>
      </c>
      <c r="CS62" s="473">
        <v>86.36363636363636</v>
      </c>
      <c r="CT62" s="473">
        <v>100</v>
      </c>
      <c r="CU62" s="473">
        <v>103.17748812272077</v>
      </c>
      <c r="CV62" s="473">
        <v>105.8580886127918</v>
      </c>
      <c r="CW62" s="473">
        <v>113.14448879931203</v>
      </c>
      <c r="CX62" s="473">
        <v>100</v>
      </c>
      <c r="CY62" s="473">
        <v>98.866286966754032</v>
      </c>
      <c r="CZ62" s="473">
        <v>102.94988458243554</v>
      </c>
      <c r="DA62" s="473">
        <v>115.36086834104644</v>
      </c>
      <c r="DB62" s="473">
        <v>114.66435935827801</v>
      </c>
      <c r="DC62" s="473">
        <v>152.64490985412618</v>
      </c>
      <c r="DD62" s="473">
        <v>101.21858781283059</v>
      </c>
      <c r="DE62" s="473">
        <v>116.4226738625123</v>
      </c>
      <c r="DF62" s="473">
        <v>116.43093443461491</v>
      </c>
      <c r="DH62" s="473" t="s">
        <v>314</v>
      </c>
      <c r="DI62" s="473">
        <v>114.92989621489836</v>
      </c>
      <c r="DJ62" s="473">
        <v>120.92863421674988</v>
      </c>
      <c r="DK62" s="473">
        <v>136.49891632562574</v>
      </c>
      <c r="DL62" s="473">
        <v>122.60531509263627</v>
      </c>
      <c r="DM62" s="473">
        <v>106.44087222327566</v>
      </c>
      <c r="DN62" s="473">
        <v>108.807317095309</v>
      </c>
      <c r="DO62" s="473">
        <v>110.54051975569109</v>
      </c>
      <c r="DP62" s="473">
        <v>118.90831135699906</v>
      </c>
      <c r="DQ62" s="473">
        <v>119.79825492410554</v>
      </c>
      <c r="DR62" s="473">
        <v>103.91396687275349</v>
      </c>
      <c r="DS62" s="473">
        <v>100.24610200648395</v>
      </c>
      <c r="DT62" s="473">
        <v>111.86362486703395</v>
      </c>
      <c r="DU62" s="473">
        <v>75.554966092543694</v>
      </c>
      <c r="DV62" s="473">
        <v>103.69408172656691</v>
      </c>
      <c r="DW62" s="473">
        <v>104.77785378117224</v>
      </c>
      <c r="DX62" s="473">
        <v>99.991172692831782</v>
      </c>
      <c r="DY62" s="473">
        <v>104.92290287642049</v>
      </c>
      <c r="DZ62" s="473">
        <v>108.81086449712686</v>
      </c>
      <c r="EA62" s="473">
        <v>99.999999999999986</v>
      </c>
      <c r="EB62" s="473">
        <v>183.66103652379439</v>
      </c>
      <c r="EC62" s="473">
        <v>152.39630926392141</v>
      </c>
      <c r="ED62" s="473">
        <v>213.33333333333334</v>
      </c>
      <c r="EE62" s="473">
        <v>100</v>
      </c>
      <c r="EF62" s="473">
        <v>98.464319874965895</v>
      </c>
      <c r="EG62" s="473">
        <v>107.90090222591003</v>
      </c>
      <c r="EH62" s="473">
        <v>104.86923480472137</v>
      </c>
      <c r="EI62" s="473">
        <v>100.05533334680752</v>
      </c>
      <c r="EJ62" s="473">
        <v>115.54367815893455</v>
      </c>
      <c r="EK62" s="473">
        <v>92.866717294553382</v>
      </c>
      <c r="EL62" s="473">
        <v>111.98840392472596</v>
      </c>
      <c r="EM62" s="473">
        <v>117.89207511030703</v>
      </c>
      <c r="EN62" s="473">
        <v>109.18285815529659</v>
      </c>
      <c r="EO62" s="473">
        <v>107.52471415182251</v>
      </c>
      <c r="EP62" s="473">
        <v>101.00028287933706</v>
      </c>
      <c r="EQ62" s="473">
        <v>103.12575099533963</v>
      </c>
    </row>
    <row r="63" spans="1:147" ht="12.75" hidden="1" customHeight="1" outlineLevel="1" x14ac:dyDescent="0.2">
      <c r="A63" s="473" t="s">
        <v>315</v>
      </c>
      <c r="B63" s="473">
        <v>0</v>
      </c>
      <c r="C63" s="473">
        <v>0</v>
      </c>
      <c r="D63" s="473">
        <v>0</v>
      </c>
      <c r="E63" s="473">
        <v>0</v>
      </c>
      <c r="F63" s="473">
        <v>0</v>
      </c>
      <c r="G63" s="473">
        <v>0</v>
      </c>
      <c r="H63" s="473">
        <v>0</v>
      </c>
      <c r="I63" s="473">
        <v>0</v>
      </c>
      <c r="J63" s="473">
        <v>0</v>
      </c>
      <c r="K63" s="473">
        <v>0</v>
      </c>
      <c r="L63" s="473">
        <v>0</v>
      </c>
      <c r="M63" s="473">
        <v>0</v>
      </c>
      <c r="N63" s="473">
        <v>0</v>
      </c>
      <c r="O63" s="473">
        <v>0</v>
      </c>
      <c r="P63" s="473">
        <v>0</v>
      </c>
      <c r="Q63" s="473">
        <v>0</v>
      </c>
      <c r="R63" s="473">
        <v>0</v>
      </c>
      <c r="S63" s="473">
        <v>0</v>
      </c>
      <c r="T63" s="473">
        <v>0</v>
      </c>
      <c r="U63" s="473">
        <v>0</v>
      </c>
      <c r="V63" s="473">
        <v>0</v>
      </c>
      <c r="W63" s="473">
        <v>0</v>
      </c>
      <c r="X63" s="473">
        <v>0</v>
      </c>
      <c r="Y63" s="473">
        <v>0</v>
      </c>
      <c r="Z63" s="473">
        <v>0</v>
      </c>
      <c r="AA63" s="473">
        <v>0</v>
      </c>
      <c r="AB63" s="473">
        <v>0</v>
      </c>
      <c r="AC63" s="473">
        <v>0</v>
      </c>
      <c r="AD63" s="473">
        <v>0</v>
      </c>
      <c r="AE63" s="473">
        <v>0</v>
      </c>
      <c r="AF63" s="473">
        <v>0</v>
      </c>
      <c r="AG63" s="473">
        <v>0</v>
      </c>
      <c r="AH63" s="473">
        <v>0</v>
      </c>
      <c r="AI63" s="473">
        <v>0</v>
      </c>
      <c r="AJ63" s="473">
        <v>0</v>
      </c>
      <c r="AL63" s="473" t="s">
        <v>315</v>
      </c>
      <c r="AM63" s="473">
        <v>0</v>
      </c>
      <c r="AN63" s="473">
        <v>0</v>
      </c>
      <c r="AO63" s="473">
        <v>0</v>
      </c>
      <c r="AP63" s="473">
        <v>0</v>
      </c>
      <c r="AQ63" s="473">
        <v>0</v>
      </c>
      <c r="AR63" s="473">
        <v>0</v>
      </c>
      <c r="AS63" s="473">
        <v>0</v>
      </c>
      <c r="AT63" s="473">
        <v>0</v>
      </c>
      <c r="AU63" s="473">
        <v>0</v>
      </c>
      <c r="AV63" s="473">
        <v>0</v>
      </c>
      <c r="AW63" s="473">
        <v>0</v>
      </c>
      <c r="AX63" s="473">
        <v>0</v>
      </c>
      <c r="AY63" s="473">
        <v>0</v>
      </c>
      <c r="AZ63" s="473">
        <v>0</v>
      </c>
      <c r="BA63" s="473">
        <v>0</v>
      </c>
      <c r="BB63" s="473">
        <v>0</v>
      </c>
      <c r="BC63" s="473">
        <v>0</v>
      </c>
      <c r="BD63" s="473">
        <v>0</v>
      </c>
      <c r="BE63" s="473">
        <v>0</v>
      </c>
      <c r="BF63" s="473">
        <v>0</v>
      </c>
      <c r="BG63" s="473">
        <v>0</v>
      </c>
      <c r="BH63" s="473">
        <v>0</v>
      </c>
      <c r="BI63" s="473">
        <v>0</v>
      </c>
      <c r="BJ63" s="473">
        <v>0</v>
      </c>
      <c r="BK63" s="473">
        <v>0</v>
      </c>
      <c r="BL63" s="473">
        <v>0</v>
      </c>
      <c r="BM63" s="473">
        <v>0</v>
      </c>
      <c r="BN63" s="473">
        <v>0</v>
      </c>
      <c r="BO63" s="473">
        <v>0</v>
      </c>
      <c r="BP63" s="473">
        <v>0</v>
      </c>
      <c r="BQ63" s="473">
        <v>0</v>
      </c>
      <c r="BR63" s="473">
        <v>0</v>
      </c>
      <c r="BS63" s="473">
        <v>0</v>
      </c>
      <c r="BT63" s="473">
        <v>0</v>
      </c>
      <c r="BU63" s="473">
        <v>0</v>
      </c>
      <c r="BW63" s="473" t="s">
        <v>315</v>
      </c>
      <c r="BX63" s="473">
        <v>0</v>
      </c>
      <c r="BY63" s="473">
        <v>0</v>
      </c>
      <c r="BZ63" s="473">
        <v>0</v>
      </c>
      <c r="CA63" s="473">
        <v>0</v>
      </c>
      <c r="CB63" s="473">
        <v>0</v>
      </c>
      <c r="CC63" s="473">
        <v>0</v>
      </c>
      <c r="CD63" s="473">
        <v>0</v>
      </c>
      <c r="CE63" s="473">
        <v>0</v>
      </c>
      <c r="CF63" s="473">
        <v>0</v>
      </c>
      <c r="CG63" s="473">
        <v>0</v>
      </c>
      <c r="CH63" s="473">
        <v>0</v>
      </c>
      <c r="CI63" s="473">
        <v>0</v>
      </c>
      <c r="CJ63" s="473">
        <v>0</v>
      </c>
      <c r="CK63" s="473">
        <v>0</v>
      </c>
      <c r="CL63" s="473">
        <v>0</v>
      </c>
      <c r="CM63" s="473">
        <v>0</v>
      </c>
      <c r="CN63" s="473">
        <v>0</v>
      </c>
      <c r="CO63" s="473">
        <v>0</v>
      </c>
      <c r="CP63" s="473">
        <v>0</v>
      </c>
      <c r="CQ63" s="473">
        <v>0</v>
      </c>
      <c r="CR63" s="473">
        <v>0</v>
      </c>
      <c r="CS63" s="473">
        <v>0</v>
      </c>
      <c r="CT63" s="473">
        <v>0</v>
      </c>
      <c r="CU63" s="473">
        <v>0</v>
      </c>
      <c r="CV63" s="473">
        <v>0</v>
      </c>
      <c r="CW63" s="473">
        <v>0</v>
      </c>
      <c r="CX63" s="473">
        <v>0</v>
      </c>
      <c r="CY63" s="473">
        <v>0</v>
      </c>
      <c r="CZ63" s="473">
        <v>0</v>
      </c>
      <c r="DA63" s="473">
        <v>0</v>
      </c>
      <c r="DB63" s="473">
        <v>0</v>
      </c>
      <c r="DC63" s="473">
        <v>0</v>
      </c>
      <c r="DD63" s="473">
        <v>0</v>
      </c>
      <c r="DE63" s="473">
        <v>0</v>
      </c>
      <c r="DF63" s="473">
        <v>0</v>
      </c>
      <c r="DH63" s="473" t="s">
        <v>315</v>
      </c>
      <c r="DI63" s="473">
        <v>0</v>
      </c>
      <c r="DJ63" s="473">
        <v>0</v>
      </c>
      <c r="DK63" s="473">
        <v>0</v>
      </c>
      <c r="DL63" s="473">
        <v>0</v>
      </c>
      <c r="DM63" s="473">
        <v>0</v>
      </c>
      <c r="DN63" s="473">
        <v>0</v>
      </c>
      <c r="DO63" s="473">
        <v>0</v>
      </c>
      <c r="DP63" s="473">
        <v>0</v>
      </c>
      <c r="DQ63" s="473">
        <v>0</v>
      </c>
      <c r="DR63" s="473">
        <v>0</v>
      </c>
      <c r="DS63" s="473">
        <v>0</v>
      </c>
      <c r="DT63" s="473">
        <v>0</v>
      </c>
      <c r="DU63" s="473">
        <v>0</v>
      </c>
      <c r="DV63" s="473">
        <v>0</v>
      </c>
      <c r="DW63" s="473">
        <v>0</v>
      </c>
      <c r="DX63" s="473">
        <v>0</v>
      </c>
      <c r="DY63" s="473">
        <v>0</v>
      </c>
      <c r="DZ63" s="473">
        <v>0</v>
      </c>
      <c r="EA63" s="473">
        <v>0</v>
      </c>
      <c r="EB63" s="473">
        <v>0</v>
      </c>
      <c r="EC63" s="473">
        <v>0</v>
      </c>
      <c r="ED63" s="473">
        <v>0</v>
      </c>
      <c r="EE63" s="473">
        <v>0</v>
      </c>
      <c r="EF63" s="473">
        <v>0</v>
      </c>
      <c r="EG63" s="473">
        <v>0</v>
      </c>
      <c r="EH63" s="473">
        <v>0</v>
      </c>
      <c r="EI63" s="473">
        <v>0</v>
      </c>
      <c r="EJ63" s="473">
        <v>0</v>
      </c>
      <c r="EK63" s="473">
        <v>0</v>
      </c>
      <c r="EL63" s="473">
        <v>0</v>
      </c>
      <c r="EM63" s="473">
        <v>0</v>
      </c>
      <c r="EN63" s="473">
        <v>0</v>
      </c>
      <c r="EO63" s="473">
        <v>0</v>
      </c>
      <c r="EP63" s="473">
        <v>0</v>
      </c>
      <c r="EQ63" s="473">
        <v>0</v>
      </c>
    </row>
    <row r="64" spans="1:147" ht="12.75" hidden="1" customHeight="1" outlineLevel="1" x14ac:dyDescent="0.2">
      <c r="A64" s="473" t="s">
        <v>316</v>
      </c>
      <c r="B64" s="473">
        <v>0</v>
      </c>
      <c r="C64" s="473">
        <v>0</v>
      </c>
      <c r="D64" s="473">
        <v>0</v>
      </c>
      <c r="E64" s="473">
        <v>0</v>
      </c>
      <c r="F64" s="473">
        <v>0</v>
      </c>
      <c r="G64" s="473">
        <v>0</v>
      </c>
      <c r="H64" s="473">
        <v>0</v>
      </c>
      <c r="I64" s="473">
        <v>0</v>
      </c>
      <c r="J64" s="473">
        <v>0</v>
      </c>
      <c r="K64" s="473">
        <v>0</v>
      </c>
      <c r="L64" s="473">
        <v>0</v>
      </c>
      <c r="M64" s="473">
        <v>0</v>
      </c>
      <c r="N64" s="473">
        <v>0</v>
      </c>
      <c r="O64" s="473">
        <v>0</v>
      </c>
      <c r="P64" s="473">
        <v>0</v>
      </c>
      <c r="Q64" s="473">
        <v>0</v>
      </c>
      <c r="R64" s="473">
        <v>0</v>
      </c>
      <c r="S64" s="473">
        <v>0</v>
      </c>
      <c r="T64" s="473">
        <v>0</v>
      </c>
      <c r="U64" s="473">
        <v>0</v>
      </c>
      <c r="V64" s="473">
        <v>0</v>
      </c>
      <c r="W64" s="473">
        <v>0</v>
      </c>
      <c r="X64" s="473">
        <v>0</v>
      </c>
      <c r="Y64" s="473">
        <v>0</v>
      </c>
      <c r="Z64" s="473">
        <v>0</v>
      </c>
      <c r="AA64" s="473">
        <v>0</v>
      </c>
      <c r="AB64" s="473">
        <v>0</v>
      </c>
      <c r="AC64" s="473">
        <v>0</v>
      </c>
      <c r="AD64" s="473">
        <v>0</v>
      </c>
      <c r="AE64" s="473">
        <v>0</v>
      </c>
      <c r="AF64" s="473">
        <v>0</v>
      </c>
      <c r="AG64" s="473">
        <v>0</v>
      </c>
      <c r="AH64" s="473">
        <v>0</v>
      </c>
      <c r="AI64" s="473">
        <v>0</v>
      </c>
      <c r="AJ64" s="473">
        <v>0</v>
      </c>
      <c r="AL64" s="473" t="s">
        <v>316</v>
      </c>
      <c r="AM64" s="473">
        <v>0</v>
      </c>
      <c r="AN64" s="473">
        <v>0</v>
      </c>
      <c r="AO64" s="473">
        <v>0</v>
      </c>
      <c r="AP64" s="473">
        <v>0</v>
      </c>
      <c r="AQ64" s="473">
        <v>0</v>
      </c>
      <c r="AR64" s="473">
        <v>0</v>
      </c>
      <c r="AS64" s="473">
        <v>0</v>
      </c>
      <c r="AT64" s="473">
        <v>0</v>
      </c>
      <c r="AU64" s="473">
        <v>0</v>
      </c>
      <c r="AV64" s="473">
        <v>0</v>
      </c>
      <c r="AW64" s="473">
        <v>0</v>
      </c>
      <c r="AX64" s="473">
        <v>0</v>
      </c>
      <c r="AY64" s="473">
        <v>0</v>
      </c>
      <c r="AZ64" s="473">
        <v>0</v>
      </c>
      <c r="BA64" s="473">
        <v>0</v>
      </c>
      <c r="BB64" s="473">
        <v>0</v>
      </c>
      <c r="BC64" s="473">
        <v>0</v>
      </c>
      <c r="BD64" s="473">
        <v>0</v>
      </c>
      <c r="BE64" s="473">
        <v>0</v>
      </c>
      <c r="BF64" s="473">
        <v>0</v>
      </c>
      <c r="BG64" s="473">
        <v>0</v>
      </c>
      <c r="BH64" s="473">
        <v>0</v>
      </c>
      <c r="BI64" s="473">
        <v>0</v>
      </c>
      <c r="BJ64" s="473">
        <v>0</v>
      </c>
      <c r="BK64" s="473">
        <v>0</v>
      </c>
      <c r="BL64" s="473">
        <v>0</v>
      </c>
      <c r="BM64" s="473">
        <v>0</v>
      </c>
      <c r="BN64" s="473">
        <v>0</v>
      </c>
      <c r="BO64" s="473">
        <v>0</v>
      </c>
      <c r="BP64" s="473">
        <v>0</v>
      </c>
      <c r="BQ64" s="473">
        <v>0</v>
      </c>
      <c r="BR64" s="473">
        <v>0</v>
      </c>
      <c r="BS64" s="473">
        <v>0</v>
      </c>
      <c r="BT64" s="473">
        <v>0</v>
      </c>
      <c r="BU64" s="473">
        <v>0</v>
      </c>
      <c r="BW64" s="473" t="s">
        <v>316</v>
      </c>
      <c r="BX64" s="473">
        <v>0</v>
      </c>
      <c r="BY64" s="473">
        <v>0</v>
      </c>
      <c r="BZ64" s="473">
        <v>0</v>
      </c>
      <c r="CA64" s="473">
        <v>0</v>
      </c>
      <c r="CB64" s="473">
        <v>0</v>
      </c>
      <c r="CC64" s="473">
        <v>0</v>
      </c>
      <c r="CD64" s="473">
        <v>0</v>
      </c>
      <c r="CE64" s="473">
        <v>0</v>
      </c>
      <c r="CF64" s="473">
        <v>0</v>
      </c>
      <c r="CG64" s="473">
        <v>0</v>
      </c>
      <c r="CH64" s="473">
        <v>0</v>
      </c>
      <c r="CI64" s="473">
        <v>0</v>
      </c>
      <c r="CJ64" s="473">
        <v>0</v>
      </c>
      <c r="CK64" s="473">
        <v>0</v>
      </c>
      <c r="CL64" s="473">
        <v>0</v>
      </c>
      <c r="CM64" s="473">
        <v>0</v>
      </c>
      <c r="CN64" s="473">
        <v>0</v>
      </c>
      <c r="CO64" s="473">
        <v>0</v>
      </c>
      <c r="CP64" s="473">
        <v>0</v>
      </c>
      <c r="CQ64" s="473">
        <v>0</v>
      </c>
      <c r="CR64" s="473">
        <v>0</v>
      </c>
      <c r="CS64" s="473">
        <v>0</v>
      </c>
      <c r="CT64" s="473">
        <v>0</v>
      </c>
      <c r="CU64" s="473">
        <v>0</v>
      </c>
      <c r="CV64" s="473">
        <v>0</v>
      </c>
      <c r="CW64" s="473">
        <v>0</v>
      </c>
      <c r="CX64" s="473">
        <v>0</v>
      </c>
      <c r="CY64" s="473">
        <v>0</v>
      </c>
      <c r="CZ64" s="473">
        <v>0</v>
      </c>
      <c r="DA64" s="473">
        <v>0</v>
      </c>
      <c r="DB64" s="473">
        <v>0</v>
      </c>
      <c r="DC64" s="473">
        <v>0</v>
      </c>
      <c r="DD64" s="473">
        <v>0</v>
      </c>
      <c r="DE64" s="473">
        <v>0</v>
      </c>
      <c r="DF64" s="473">
        <v>0</v>
      </c>
      <c r="DH64" s="473" t="s">
        <v>316</v>
      </c>
      <c r="DI64" s="473">
        <v>0</v>
      </c>
      <c r="DJ64" s="473">
        <v>0</v>
      </c>
      <c r="DK64" s="473">
        <v>0</v>
      </c>
      <c r="DL64" s="473">
        <v>0</v>
      </c>
      <c r="DM64" s="473">
        <v>0</v>
      </c>
      <c r="DN64" s="473">
        <v>0</v>
      </c>
      <c r="DO64" s="473">
        <v>0</v>
      </c>
      <c r="DP64" s="473">
        <v>0</v>
      </c>
      <c r="DQ64" s="473">
        <v>0</v>
      </c>
      <c r="DR64" s="473">
        <v>0</v>
      </c>
      <c r="DS64" s="473">
        <v>0</v>
      </c>
      <c r="DT64" s="473">
        <v>0</v>
      </c>
      <c r="DU64" s="473">
        <v>0</v>
      </c>
      <c r="DV64" s="473">
        <v>0</v>
      </c>
      <c r="DW64" s="473">
        <v>0</v>
      </c>
      <c r="DX64" s="473">
        <v>0</v>
      </c>
      <c r="DY64" s="473">
        <v>0</v>
      </c>
      <c r="DZ64" s="473">
        <v>0</v>
      </c>
      <c r="EA64" s="473">
        <v>0</v>
      </c>
      <c r="EB64" s="473">
        <v>0</v>
      </c>
      <c r="EC64" s="473">
        <v>0</v>
      </c>
      <c r="ED64" s="473">
        <v>0</v>
      </c>
      <c r="EE64" s="473">
        <v>0</v>
      </c>
      <c r="EF64" s="473">
        <v>0</v>
      </c>
      <c r="EG64" s="473">
        <v>0</v>
      </c>
      <c r="EH64" s="473">
        <v>0</v>
      </c>
      <c r="EI64" s="473">
        <v>0</v>
      </c>
      <c r="EJ64" s="473">
        <v>0</v>
      </c>
      <c r="EK64" s="473">
        <v>0</v>
      </c>
      <c r="EL64" s="473">
        <v>0</v>
      </c>
      <c r="EM64" s="473">
        <v>0</v>
      </c>
      <c r="EN64" s="473">
        <v>0</v>
      </c>
      <c r="EO64" s="473">
        <v>0</v>
      </c>
      <c r="EP64" s="473">
        <v>0</v>
      </c>
      <c r="EQ64" s="473">
        <v>0</v>
      </c>
    </row>
    <row r="65" spans="1:147" ht="12.75" hidden="1" customHeight="1" outlineLevel="1" x14ac:dyDescent="0.2">
      <c r="A65" s="473" t="s">
        <v>317</v>
      </c>
      <c r="B65" s="473">
        <v>0</v>
      </c>
      <c r="C65" s="473">
        <v>0</v>
      </c>
      <c r="D65" s="473">
        <v>0</v>
      </c>
      <c r="E65" s="473">
        <v>0</v>
      </c>
      <c r="F65" s="473">
        <v>0</v>
      </c>
      <c r="G65" s="473">
        <v>0</v>
      </c>
      <c r="H65" s="473">
        <v>0</v>
      </c>
      <c r="I65" s="473">
        <v>0</v>
      </c>
      <c r="J65" s="473">
        <v>0</v>
      </c>
      <c r="K65" s="473">
        <v>0</v>
      </c>
      <c r="L65" s="473">
        <v>0</v>
      </c>
      <c r="M65" s="473">
        <v>0</v>
      </c>
      <c r="N65" s="473">
        <v>0</v>
      </c>
      <c r="O65" s="473">
        <v>0</v>
      </c>
      <c r="P65" s="473">
        <v>0</v>
      </c>
      <c r="Q65" s="473">
        <v>0</v>
      </c>
      <c r="R65" s="473">
        <v>0</v>
      </c>
      <c r="S65" s="473">
        <v>0</v>
      </c>
      <c r="T65" s="473">
        <v>0</v>
      </c>
      <c r="U65" s="473">
        <v>0</v>
      </c>
      <c r="V65" s="473">
        <v>0</v>
      </c>
      <c r="W65" s="473">
        <v>0</v>
      </c>
      <c r="X65" s="473">
        <v>0</v>
      </c>
      <c r="Y65" s="473">
        <v>0</v>
      </c>
      <c r="Z65" s="473">
        <v>0</v>
      </c>
      <c r="AA65" s="473">
        <v>0</v>
      </c>
      <c r="AB65" s="473">
        <v>0</v>
      </c>
      <c r="AC65" s="473">
        <v>0</v>
      </c>
      <c r="AD65" s="473">
        <v>0</v>
      </c>
      <c r="AE65" s="473">
        <v>0</v>
      </c>
      <c r="AF65" s="473">
        <v>0</v>
      </c>
      <c r="AG65" s="473">
        <v>0</v>
      </c>
      <c r="AH65" s="473">
        <v>0</v>
      </c>
      <c r="AI65" s="473">
        <v>0</v>
      </c>
      <c r="AJ65" s="473">
        <v>0</v>
      </c>
      <c r="AL65" s="473" t="s">
        <v>317</v>
      </c>
      <c r="AM65" s="473">
        <v>0</v>
      </c>
      <c r="AN65" s="473">
        <v>0</v>
      </c>
      <c r="AO65" s="473">
        <v>0</v>
      </c>
      <c r="AP65" s="473">
        <v>0</v>
      </c>
      <c r="AQ65" s="473">
        <v>0</v>
      </c>
      <c r="AR65" s="473">
        <v>0</v>
      </c>
      <c r="AS65" s="473">
        <v>0</v>
      </c>
      <c r="AT65" s="473">
        <v>0</v>
      </c>
      <c r="AU65" s="473">
        <v>0</v>
      </c>
      <c r="AV65" s="473">
        <v>0</v>
      </c>
      <c r="AW65" s="473">
        <v>0</v>
      </c>
      <c r="AX65" s="473">
        <v>0</v>
      </c>
      <c r="AY65" s="473">
        <v>0</v>
      </c>
      <c r="AZ65" s="473">
        <v>0</v>
      </c>
      <c r="BA65" s="473">
        <v>0</v>
      </c>
      <c r="BB65" s="473">
        <v>0</v>
      </c>
      <c r="BC65" s="473">
        <v>0</v>
      </c>
      <c r="BD65" s="473">
        <v>0</v>
      </c>
      <c r="BE65" s="473">
        <v>0</v>
      </c>
      <c r="BF65" s="473">
        <v>0</v>
      </c>
      <c r="BG65" s="473">
        <v>0</v>
      </c>
      <c r="BH65" s="473">
        <v>0</v>
      </c>
      <c r="BI65" s="473">
        <v>0</v>
      </c>
      <c r="BJ65" s="473">
        <v>0</v>
      </c>
      <c r="BK65" s="473">
        <v>0</v>
      </c>
      <c r="BL65" s="473">
        <v>0</v>
      </c>
      <c r="BM65" s="473">
        <v>0</v>
      </c>
      <c r="BN65" s="473">
        <v>0</v>
      </c>
      <c r="BO65" s="473">
        <v>0</v>
      </c>
      <c r="BP65" s="473">
        <v>0</v>
      </c>
      <c r="BQ65" s="473">
        <v>0</v>
      </c>
      <c r="BR65" s="473">
        <v>0</v>
      </c>
      <c r="BS65" s="473">
        <v>0</v>
      </c>
      <c r="BT65" s="473">
        <v>0</v>
      </c>
      <c r="BU65" s="473">
        <v>0</v>
      </c>
      <c r="BW65" s="473" t="s">
        <v>317</v>
      </c>
      <c r="BX65" s="473">
        <v>0</v>
      </c>
      <c r="BY65" s="473">
        <v>0</v>
      </c>
      <c r="BZ65" s="473">
        <v>0</v>
      </c>
      <c r="CA65" s="473">
        <v>0</v>
      </c>
      <c r="CB65" s="473">
        <v>0</v>
      </c>
      <c r="CC65" s="473">
        <v>0</v>
      </c>
      <c r="CD65" s="473">
        <v>0</v>
      </c>
      <c r="CE65" s="473">
        <v>0</v>
      </c>
      <c r="CF65" s="473">
        <v>0</v>
      </c>
      <c r="CG65" s="473">
        <v>0</v>
      </c>
      <c r="CH65" s="473">
        <v>0</v>
      </c>
      <c r="CI65" s="473">
        <v>0</v>
      </c>
      <c r="CJ65" s="473">
        <v>0</v>
      </c>
      <c r="CK65" s="473">
        <v>0</v>
      </c>
      <c r="CL65" s="473">
        <v>0</v>
      </c>
      <c r="CM65" s="473">
        <v>0</v>
      </c>
      <c r="CN65" s="473">
        <v>0</v>
      </c>
      <c r="CO65" s="473">
        <v>0</v>
      </c>
      <c r="CP65" s="473">
        <v>0</v>
      </c>
      <c r="CQ65" s="473">
        <v>0</v>
      </c>
      <c r="CR65" s="473">
        <v>0</v>
      </c>
      <c r="CS65" s="473">
        <v>0</v>
      </c>
      <c r="CT65" s="473">
        <v>0</v>
      </c>
      <c r="CU65" s="473">
        <v>0</v>
      </c>
      <c r="CV65" s="473">
        <v>0</v>
      </c>
      <c r="CW65" s="473">
        <v>0</v>
      </c>
      <c r="CX65" s="473">
        <v>0</v>
      </c>
      <c r="CY65" s="473">
        <v>0</v>
      </c>
      <c r="CZ65" s="473">
        <v>0</v>
      </c>
      <c r="DA65" s="473">
        <v>0</v>
      </c>
      <c r="DB65" s="473">
        <v>0</v>
      </c>
      <c r="DC65" s="473">
        <v>0</v>
      </c>
      <c r="DD65" s="473">
        <v>0</v>
      </c>
      <c r="DE65" s="473">
        <v>0</v>
      </c>
      <c r="DF65" s="473">
        <v>0</v>
      </c>
      <c r="DH65" s="473" t="s">
        <v>317</v>
      </c>
      <c r="DI65" s="473">
        <v>0</v>
      </c>
      <c r="DJ65" s="473">
        <v>0</v>
      </c>
      <c r="DK65" s="473">
        <v>0</v>
      </c>
      <c r="DL65" s="473">
        <v>0</v>
      </c>
      <c r="DM65" s="473">
        <v>0</v>
      </c>
      <c r="DN65" s="473">
        <v>0</v>
      </c>
      <c r="DO65" s="473">
        <v>0</v>
      </c>
      <c r="DP65" s="473">
        <v>0</v>
      </c>
      <c r="DQ65" s="473">
        <v>0</v>
      </c>
      <c r="DR65" s="473">
        <v>0</v>
      </c>
      <c r="DS65" s="473">
        <v>0</v>
      </c>
      <c r="DT65" s="473">
        <v>0</v>
      </c>
      <c r="DU65" s="473">
        <v>0</v>
      </c>
      <c r="DV65" s="473">
        <v>0</v>
      </c>
      <c r="DW65" s="473">
        <v>0</v>
      </c>
      <c r="DX65" s="473">
        <v>0</v>
      </c>
      <c r="DY65" s="473">
        <v>0</v>
      </c>
      <c r="DZ65" s="473">
        <v>0</v>
      </c>
      <c r="EA65" s="473">
        <v>0</v>
      </c>
      <c r="EB65" s="473">
        <v>0</v>
      </c>
      <c r="EC65" s="473">
        <v>0</v>
      </c>
      <c r="ED65" s="473">
        <v>0</v>
      </c>
      <c r="EE65" s="473">
        <v>0</v>
      </c>
      <c r="EF65" s="473">
        <v>0</v>
      </c>
      <c r="EG65" s="473">
        <v>0</v>
      </c>
      <c r="EH65" s="473">
        <v>0</v>
      </c>
      <c r="EI65" s="473">
        <v>0</v>
      </c>
      <c r="EJ65" s="473">
        <v>0</v>
      </c>
      <c r="EK65" s="473">
        <v>0</v>
      </c>
      <c r="EL65" s="473">
        <v>0</v>
      </c>
      <c r="EM65" s="473">
        <v>0</v>
      </c>
      <c r="EN65" s="473">
        <v>0</v>
      </c>
      <c r="EO65" s="473">
        <v>0</v>
      </c>
      <c r="EP65" s="473">
        <v>0</v>
      </c>
      <c r="EQ65" s="473">
        <v>0</v>
      </c>
    </row>
    <row r="66" spans="1:147" ht="12.75" hidden="1" customHeight="1" outlineLevel="1" x14ac:dyDescent="0.2">
      <c r="A66" s="473" t="s">
        <v>318</v>
      </c>
      <c r="B66" s="473">
        <v>0</v>
      </c>
      <c r="C66" s="473">
        <v>0</v>
      </c>
      <c r="D66" s="473">
        <v>0</v>
      </c>
      <c r="E66" s="473">
        <v>0</v>
      </c>
      <c r="F66" s="473">
        <v>0</v>
      </c>
      <c r="G66" s="473">
        <v>0</v>
      </c>
      <c r="H66" s="473">
        <v>0</v>
      </c>
      <c r="I66" s="473">
        <v>0</v>
      </c>
      <c r="J66" s="473">
        <v>0</v>
      </c>
      <c r="K66" s="473">
        <v>0</v>
      </c>
      <c r="L66" s="473">
        <v>0</v>
      </c>
      <c r="M66" s="473">
        <v>0</v>
      </c>
      <c r="N66" s="473">
        <v>0</v>
      </c>
      <c r="O66" s="473">
        <v>0</v>
      </c>
      <c r="P66" s="473">
        <v>0</v>
      </c>
      <c r="Q66" s="473">
        <v>0</v>
      </c>
      <c r="R66" s="473">
        <v>0</v>
      </c>
      <c r="S66" s="473">
        <v>0</v>
      </c>
      <c r="T66" s="473">
        <v>0</v>
      </c>
      <c r="U66" s="473">
        <v>0</v>
      </c>
      <c r="V66" s="473">
        <v>0</v>
      </c>
      <c r="W66" s="473">
        <v>0</v>
      </c>
      <c r="X66" s="473">
        <v>0</v>
      </c>
      <c r="Y66" s="473">
        <v>0</v>
      </c>
      <c r="Z66" s="473">
        <v>0</v>
      </c>
      <c r="AA66" s="473">
        <v>0</v>
      </c>
      <c r="AB66" s="473">
        <v>0</v>
      </c>
      <c r="AC66" s="473">
        <v>0</v>
      </c>
      <c r="AD66" s="473">
        <v>0</v>
      </c>
      <c r="AE66" s="473">
        <v>0</v>
      </c>
      <c r="AF66" s="473">
        <v>0</v>
      </c>
      <c r="AG66" s="473">
        <v>0</v>
      </c>
      <c r="AH66" s="473">
        <v>0</v>
      </c>
      <c r="AI66" s="473">
        <v>0</v>
      </c>
      <c r="AJ66" s="473">
        <v>0</v>
      </c>
      <c r="AL66" s="473" t="s">
        <v>318</v>
      </c>
      <c r="AM66" s="473">
        <v>0</v>
      </c>
      <c r="AN66" s="473">
        <v>0</v>
      </c>
      <c r="AO66" s="473">
        <v>0</v>
      </c>
      <c r="AP66" s="473">
        <v>0</v>
      </c>
      <c r="AQ66" s="473">
        <v>0</v>
      </c>
      <c r="AR66" s="473">
        <v>0</v>
      </c>
      <c r="AS66" s="473">
        <v>0</v>
      </c>
      <c r="AT66" s="473">
        <v>0</v>
      </c>
      <c r="AU66" s="473">
        <v>0</v>
      </c>
      <c r="AV66" s="473">
        <v>0</v>
      </c>
      <c r="AW66" s="473">
        <v>0</v>
      </c>
      <c r="AX66" s="473">
        <v>0</v>
      </c>
      <c r="AY66" s="473">
        <v>0</v>
      </c>
      <c r="AZ66" s="473">
        <v>0</v>
      </c>
      <c r="BA66" s="473">
        <v>0</v>
      </c>
      <c r="BB66" s="473">
        <v>0</v>
      </c>
      <c r="BC66" s="473">
        <v>0</v>
      </c>
      <c r="BD66" s="473">
        <v>0</v>
      </c>
      <c r="BE66" s="473">
        <v>0</v>
      </c>
      <c r="BF66" s="473">
        <v>0</v>
      </c>
      <c r="BG66" s="473">
        <v>0</v>
      </c>
      <c r="BH66" s="473">
        <v>0</v>
      </c>
      <c r="BI66" s="473">
        <v>0</v>
      </c>
      <c r="BJ66" s="473">
        <v>0</v>
      </c>
      <c r="BK66" s="473">
        <v>0</v>
      </c>
      <c r="BL66" s="473">
        <v>0</v>
      </c>
      <c r="BM66" s="473">
        <v>0</v>
      </c>
      <c r="BN66" s="473">
        <v>0</v>
      </c>
      <c r="BO66" s="473">
        <v>0</v>
      </c>
      <c r="BP66" s="473">
        <v>0</v>
      </c>
      <c r="BQ66" s="473">
        <v>0</v>
      </c>
      <c r="BR66" s="473">
        <v>0</v>
      </c>
      <c r="BS66" s="473">
        <v>0</v>
      </c>
      <c r="BT66" s="473">
        <v>0</v>
      </c>
      <c r="BU66" s="473">
        <v>0</v>
      </c>
      <c r="BW66" s="473" t="s">
        <v>318</v>
      </c>
      <c r="BX66" s="473">
        <v>0</v>
      </c>
      <c r="BY66" s="473">
        <v>0</v>
      </c>
      <c r="BZ66" s="473">
        <v>0</v>
      </c>
      <c r="CA66" s="473">
        <v>0</v>
      </c>
      <c r="CB66" s="473">
        <v>0</v>
      </c>
      <c r="CC66" s="473">
        <v>0</v>
      </c>
      <c r="CD66" s="473">
        <v>0</v>
      </c>
      <c r="CE66" s="473">
        <v>0</v>
      </c>
      <c r="CF66" s="473">
        <v>0</v>
      </c>
      <c r="CG66" s="473">
        <v>0</v>
      </c>
      <c r="CH66" s="473">
        <v>0</v>
      </c>
      <c r="CI66" s="473">
        <v>0</v>
      </c>
      <c r="CJ66" s="473">
        <v>0</v>
      </c>
      <c r="CK66" s="473">
        <v>0</v>
      </c>
      <c r="CL66" s="473">
        <v>0</v>
      </c>
      <c r="CM66" s="473">
        <v>0</v>
      </c>
      <c r="CN66" s="473">
        <v>0</v>
      </c>
      <c r="CO66" s="473">
        <v>0</v>
      </c>
      <c r="CP66" s="473">
        <v>0</v>
      </c>
      <c r="CQ66" s="473">
        <v>0</v>
      </c>
      <c r="CR66" s="473">
        <v>0</v>
      </c>
      <c r="CS66" s="473">
        <v>0</v>
      </c>
      <c r="CT66" s="473">
        <v>0</v>
      </c>
      <c r="CU66" s="473">
        <v>0</v>
      </c>
      <c r="CV66" s="473">
        <v>0</v>
      </c>
      <c r="CW66" s="473">
        <v>0</v>
      </c>
      <c r="CX66" s="473">
        <v>0</v>
      </c>
      <c r="CY66" s="473">
        <v>0</v>
      </c>
      <c r="CZ66" s="473">
        <v>0</v>
      </c>
      <c r="DA66" s="473">
        <v>0</v>
      </c>
      <c r="DB66" s="473">
        <v>0</v>
      </c>
      <c r="DC66" s="473">
        <v>0</v>
      </c>
      <c r="DD66" s="473">
        <v>0</v>
      </c>
      <c r="DE66" s="473">
        <v>0</v>
      </c>
      <c r="DF66" s="473">
        <v>0</v>
      </c>
      <c r="DH66" s="473" t="s">
        <v>318</v>
      </c>
      <c r="DI66" s="473">
        <v>0</v>
      </c>
      <c r="DJ66" s="473">
        <v>0</v>
      </c>
      <c r="DK66" s="473">
        <v>0</v>
      </c>
      <c r="DL66" s="473">
        <v>0</v>
      </c>
      <c r="DM66" s="473">
        <v>0</v>
      </c>
      <c r="DN66" s="473">
        <v>0</v>
      </c>
      <c r="DO66" s="473">
        <v>0</v>
      </c>
      <c r="DP66" s="473">
        <v>0</v>
      </c>
      <c r="DQ66" s="473">
        <v>0</v>
      </c>
      <c r="DR66" s="473">
        <v>0</v>
      </c>
      <c r="DS66" s="473">
        <v>0</v>
      </c>
      <c r="DT66" s="473">
        <v>0</v>
      </c>
      <c r="DU66" s="473">
        <v>0</v>
      </c>
      <c r="DV66" s="473">
        <v>0</v>
      </c>
      <c r="DW66" s="473">
        <v>0</v>
      </c>
      <c r="DX66" s="473">
        <v>0</v>
      </c>
      <c r="DY66" s="473">
        <v>0</v>
      </c>
      <c r="DZ66" s="473">
        <v>0</v>
      </c>
      <c r="EA66" s="473">
        <v>0</v>
      </c>
      <c r="EB66" s="473">
        <v>0</v>
      </c>
      <c r="EC66" s="473">
        <v>0</v>
      </c>
      <c r="ED66" s="473">
        <v>0</v>
      </c>
      <c r="EE66" s="473">
        <v>0</v>
      </c>
      <c r="EF66" s="473">
        <v>0</v>
      </c>
      <c r="EG66" s="473">
        <v>0</v>
      </c>
      <c r="EH66" s="473">
        <v>0</v>
      </c>
      <c r="EI66" s="473">
        <v>0</v>
      </c>
      <c r="EJ66" s="473">
        <v>0</v>
      </c>
      <c r="EK66" s="473">
        <v>0</v>
      </c>
      <c r="EL66" s="473">
        <v>0</v>
      </c>
      <c r="EM66" s="473">
        <v>0</v>
      </c>
      <c r="EN66" s="473">
        <v>0</v>
      </c>
      <c r="EO66" s="473">
        <v>0</v>
      </c>
      <c r="EP66" s="473">
        <v>0</v>
      </c>
      <c r="EQ66" s="473">
        <v>0</v>
      </c>
    </row>
    <row r="67" spans="1:147" ht="12.75" hidden="1" customHeight="1" outlineLevel="1" x14ac:dyDescent="0.2">
      <c r="A67" s="473" t="s">
        <v>319</v>
      </c>
      <c r="B67" s="473">
        <v>0</v>
      </c>
      <c r="C67" s="473">
        <v>0</v>
      </c>
      <c r="D67" s="473">
        <v>0</v>
      </c>
      <c r="E67" s="473">
        <v>0</v>
      </c>
      <c r="F67" s="473">
        <v>0</v>
      </c>
      <c r="G67" s="473">
        <v>0</v>
      </c>
      <c r="H67" s="473">
        <v>0</v>
      </c>
      <c r="I67" s="473">
        <v>0</v>
      </c>
      <c r="J67" s="473">
        <v>0</v>
      </c>
      <c r="K67" s="473">
        <v>0</v>
      </c>
      <c r="L67" s="473">
        <v>0</v>
      </c>
      <c r="M67" s="473">
        <v>0</v>
      </c>
      <c r="N67" s="473">
        <v>0</v>
      </c>
      <c r="O67" s="473">
        <v>0</v>
      </c>
      <c r="P67" s="473">
        <v>0</v>
      </c>
      <c r="Q67" s="473">
        <v>0</v>
      </c>
      <c r="R67" s="473">
        <v>0</v>
      </c>
      <c r="S67" s="473">
        <v>0</v>
      </c>
      <c r="T67" s="473">
        <v>0</v>
      </c>
      <c r="U67" s="473">
        <v>0</v>
      </c>
      <c r="V67" s="473">
        <v>0</v>
      </c>
      <c r="W67" s="473">
        <v>0</v>
      </c>
      <c r="X67" s="473">
        <v>0</v>
      </c>
      <c r="Y67" s="473">
        <v>0</v>
      </c>
      <c r="Z67" s="473">
        <v>0</v>
      </c>
      <c r="AA67" s="473">
        <v>0</v>
      </c>
      <c r="AB67" s="473">
        <v>0</v>
      </c>
      <c r="AC67" s="473">
        <v>0</v>
      </c>
      <c r="AD67" s="473">
        <v>0</v>
      </c>
      <c r="AE67" s="473">
        <v>0</v>
      </c>
      <c r="AF67" s="473">
        <v>0</v>
      </c>
      <c r="AG67" s="473">
        <v>0</v>
      </c>
      <c r="AH67" s="473">
        <v>0</v>
      </c>
      <c r="AI67" s="473">
        <v>0</v>
      </c>
      <c r="AJ67" s="473">
        <v>0</v>
      </c>
      <c r="AL67" s="473" t="s">
        <v>319</v>
      </c>
      <c r="AM67" s="473">
        <v>0</v>
      </c>
      <c r="AN67" s="473">
        <v>0</v>
      </c>
      <c r="AO67" s="473">
        <v>0</v>
      </c>
      <c r="AP67" s="473">
        <v>0</v>
      </c>
      <c r="AQ67" s="473">
        <v>0</v>
      </c>
      <c r="AR67" s="473">
        <v>0</v>
      </c>
      <c r="AS67" s="473">
        <v>0</v>
      </c>
      <c r="AT67" s="473">
        <v>0</v>
      </c>
      <c r="AU67" s="473">
        <v>0</v>
      </c>
      <c r="AV67" s="473">
        <v>0</v>
      </c>
      <c r="AW67" s="473">
        <v>0</v>
      </c>
      <c r="AX67" s="473">
        <v>0</v>
      </c>
      <c r="AY67" s="473">
        <v>0</v>
      </c>
      <c r="AZ67" s="473">
        <v>0</v>
      </c>
      <c r="BA67" s="473">
        <v>0</v>
      </c>
      <c r="BB67" s="473">
        <v>0</v>
      </c>
      <c r="BC67" s="473">
        <v>0</v>
      </c>
      <c r="BD67" s="473">
        <v>0</v>
      </c>
      <c r="BE67" s="473">
        <v>0</v>
      </c>
      <c r="BF67" s="473">
        <v>0</v>
      </c>
      <c r="BG67" s="473">
        <v>0</v>
      </c>
      <c r="BH67" s="473">
        <v>0</v>
      </c>
      <c r="BI67" s="473">
        <v>0</v>
      </c>
      <c r="BJ67" s="473">
        <v>0</v>
      </c>
      <c r="BK67" s="473">
        <v>0</v>
      </c>
      <c r="BL67" s="473">
        <v>0</v>
      </c>
      <c r="BM67" s="473">
        <v>0</v>
      </c>
      <c r="BN67" s="473">
        <v>0</v>
      </c>
      <c r="BO67" s="473">
        <v>0</v>
      </c>
      <c r="BP67" s="473">
        <v>0</v>
      </c>
      <c r="BQ67" s="473">
        <v>0</v>
      </c>
      <c r="BR67" s="473">
        <v>0</v>
      </c>
      <c r="BS67" s="473">
        <v>0</v>
      </c>
      <c r="BT67" s="473">
        <v>0</v>
      </c>
      <c r="BU67" s="473">
        <v>0</v>
      </c>
      <c r="BW67" s="473" t="s">
        <v>319</v>
      </c>
      <c r="BX67" s="473">
        <v>0</v>
      </c>
      <c r="BY67" s="473">
        <v>0</v>
      </c>
      <c r="BZ67" s="473">
        <v>0</v>
      </c>
      <c r="CA67" s="473">
        <v>0</v>
      </c>
      <c r="CB67" s="473">
        <v>0</v>
      </c>
      <c r="CC67" s="473">
        <v>0</v>
      </c>
      <c r="CD67" s="473">
        <v>0</v>
      </c>
      <c r="CE67" s="473">
        <v>0</v>
      </c>
      <c r="CF67" s="473">
        <v>0</v>
      </c>
      <c r="CG67" s="473">
        <v>0</v>
      </c>
      <c r="CH67" s="473">
        <v>0</v>
      </c>
      <c r="CI67" s="473">
        <v>0</v>
      </c>
      <c r="CJ67" s="473">
        <v>0</v>
      </c>
      <c r="CK67" s="473">
        <v>0</v>
      </c>
      <c r="CL67" s="473">
        <v>0</v>
      </c>
      <c r="CM67" s="473">
        <v>0</v>
      </c>
      <c r="CN67" s="473">
        <v>0</v>
      </c>
      <c r="CO67" s="473">
        <v>0</v>
      </c>
      <c r="CP67" s="473">
        <v>0</v>
      </c>
      <c r="CQ67" s="473">
        <v>0</v>
      </c>
      <c r="CR67" s="473">
        <v>0</v>
      </c>
      <c r="CS67" s="473">
        <v>0</v>
      </c>
      <c r="CT67" s="473">
        <v>0</v>
      </c>
      <c r="CU67" s="473">
        <v>0</v>
      </c>
      <c r="CV67" s="473">
        <v>0</v>
      </c>
      <c r="CW67" s="473">
        <v>0</v>
      </c>
      <c r="CX67" s="473">
        <v>0</v>
      </c>
      <c r="CY67" s="473">
        <v>0</v>
      </c>
      <c r="CZ67" s="473">
        <v>0</v>
      </c>
      <c r="DA67" s="473">
        <v>0</v>
      </c>
      <c r="DB67" s="473">
        <v>0</v>
      </c>
      <c r="DC67" s="473">
        <v>0</v>
      </c>
      <c r="DD67" s="473">
        <v>0</v>
      </c>
      <c r="DE67" s="473">
        <v>0</v>
      </c>
      <c r="DF67" s="473">
        <v>0</v>
      </c>
      <c r="DH67" s="473" t="s">
        <v>319</v>
      </c>
      <c r="DI67" s="473">
        <v>0</v>
      </c>
      <c r="DJ67" s="473">
        <v>0</v>
      </c>
      <c r="DK67" s="473">
        <v>0</v>
      </c>
      <c r="DL67" s="473">
        <v>0</v>
      </c>
      <c r="DM67" s="473">
        <v>0</v>
      </c>
      <c r="DN67" s="473">
        <v>0</v>
      </c>
      <c r="DO67" s="473">
        <v>0</v>
      </c>
      <c r="DP67" s="473">
        <v>0</v>
      </c>
      <c r="DQ67" s="473">
        <v>0</v>
      </c>
      <c r="DR67" s="473">
        <v>0</v>
      </c>
      <c r="DS67" s="473">
        <v>0</v>
      </c>
      <c r="DT67" s="473">
        <v>0</v>
      </c>
      <c r="DU67" s="473">
        <v>0</v>
      </c>
      <c r="DV67" s="473">
        <v>0</v>
      </c>
      <c r="DW67" s="473">
        <v>0</v>
      </c>
      <c r="DX67" s="473">
        <v>0</v>
      </c>
      <c r="DY67" s="473">
        <v>0</v>
      </c>
      <c r="DZ67" s="473">
        <v>0</v>
      </c>
      <c r="EA67" s="473">
        <v>0</v>
      </c>
      <c r="EB67" s="473">
        <v>0</v>
      </c>
      <c r="EC67" s="473">
        <v>0</v>
      </c>
      <c r="ED67" s="473">
        <v>0</v>
      </c>
      <c r="EE67" s="473">
        <v>0</v>
      </c>
      <c r="EF67" s="473">
        <v>0</v>
      </c>
      <c r="EG67" s="473">
        <v>0</v>
      </c>
      <c r="EH67" s="473">
        <v>0</v>
      </c>
      <c r="EI67" s="473">
        <v>0</v>
      </c>
      <c r="EJ67" s="473">
        <v>0</v>
      </c>
      <c r="EK67" s="473">
        <v>0</v>
      </c>
      <c r="EL67" s="473">
        <v>0</v>
      </c>
      <c r="EM67" s="473">
        <v>0</v>
      </c>
      <c r="EN67" s="473">
        <v>0</v>
      </c>
      <c r="EO67" s="473">
        <v>0</v>
      </c>
      <c r="EP67" s="473">
        <v>0</v>
      </c>
      <c r="EQ67" s="473">
        <v>0</v>
      </c>
    </row>
    <row r="68" spans="1:147" ht="12.75" hidden="1" customHeight="1" outlineLevel="1" x14ac:dyDescent="0.2">
      <c r="A68" s="473" t="s">
        <v>320</v>
      </c>
      <c r="B68" s="473">
        <v>0</v>
      </c>
      <c r="C68" s="473">
        <v>0</v>
      </c>
      <c r="D68" s="473">
        <v>0</v>
      </c>
      <c r="E68" s="473">
        <v>0</v>
      </c>
      <c r="F68" s="473">
        <v>0</v>
      </c>
      <c r="G68" s="473">
        <v>0</v>
      </c>
      <c r="H68" s="473">
        <v>0</v>
      </c>
      <c r="I68" s="473">
        <v>0</v>
      </c>
      <c r="J68" s="473">
        <v>0</v>
      </c>
      <c r="K68" s="473">
        <v>0</v>
      </c>
      <c r="L68" s="473">
        <v>0</v>
      </c>
      <c r="M68" s="473">
        <v>0</v>
      </c>
      <c r="N68" s="473">
        <v>0</v>
      </c>
      <c r="O68" s="473">
        <v>0</v>
      </c>
      <c r="P68" s="473">
        <v>0</v>
      </c>
      <c r="Q68" s="473">
        <v>0</v>
      </c>
      <c r="R68" s="473">
        <v>0</v>
      </c>
      <c r="S68" s="473">
        <v>0</v>
      </c>
      <c r="T68" s="473">
        <v>0</v>
      </c>
      <c r="U68" s="473">
        <v>0</v>
      </c>
      <c r="V68" s="473">
        <v>0</v>
      </c>
      <c r="W68" s="473">
        <v>0</v>
      </c>
      <c r="X68" s="473">
        <v>0</v>
      </c>
      <c r="Y68" s="473">
        <v>0</v>
      </c>
      <c r="Z68" s="473">
        <v>0</v>
      </c>
      <c r="AA68" s="473">
        <v>0</v>
      </c>
      <c r="AB68" s="473">
        <v>0</v>
      </c>
      <c r="AC68" s="473">
        <v>0</v>
      </c>
      <c r="AD68" s="473">
        <v>0</v>
      </c>
      <c r="AE68" s="473">
        <v>0</v>
      </c>
      <c r="AF68" s="473">
        <v>0</v>
      </c>
      <c r="AG68" s="473">
        <v>0</v>
      </c>
      <c r="AH68" s="473">
        <v>0</v>
      </c>
      <c r="AI68" s="473">
        <v>0</v>
      </c>
      <c r="AJ68" s="473">
        <v>0</v>
      </c>
      <c r="AL68" s="473" t="s">
        <v>320</v>
      </c>
      <c r="AM68" s="473">
        <v>0</v>
      </c>
      <c r="AN68" s="473">
        <v>0</v>
      </c>
      <c r="AO68" s="473">
        <v>0</v>
      </c>
      <c r="AP68" s="473">
        <v>0</v>
      </c>
      <c r="AQ68" s="473">
        <v>0</v>
      </c>
      <c r="AR68" s="473">
        <v>0</v>
      </c>
      <c r="AS68" s="473">
        <v>0</v>
      </c>
      <c r="AT68" s="473">
        <v>0</v>
      </c>
      <c r="AU68" s="473">
        <v>0</v>
      </c>
      <c r="AV68" s="473">
        <v>0</v>
      </c>
      <c r="AW68" s="473">
        <v>0</v>
      </c>
      <c r="AX68" s="473">
        <v>0</v>
      </c>
      <c r="AY68" s="473">
        <v>0</v>
      </c>
      <c r="AZ68" s="473">
        <v>0</v>
      </c>
      <c r="BA68" s="473">
        <v>0</v>
      </c>
      <c r="BB68" s="473">
        <v>0</v>
      </c>
      <c r="BC68" s="473">
        <v>0</v>
      </c>
      <c r="BD68" s="473">
        <v>0</v>
      </c>
      <c r="BE68" s="473">
        <v>0</v>
      </c>
      <c r="BF68" s="473">
        <v>0</v>
      </c>
      <c r="BG68" s="473">
        <v>0</v>
      </c>
      <c r="BH68" s="473">
        <v>0</v>
      </c>
      <c r="BI68" s="473">
        <v>0</v>
      </c>
      <c r="BJ68" s="473">
        <v>0</v>
      </c>
      <c r="BK68" s="473">
        <v>0</v>
      </c>
      <c r="BL68" s="473">
        <v>0</v>
      </c>
      <c r="BM68" s="473">
        <v>0</v>
      </c>
      <c r="BN68" s="473">
        <v>0</v>
      </c>
      <c r="BO68" s="473">
        <v>0</v>
      </c>
      <c r="BP68" s="473">
        <v>0</v>
      </c>
      <c r="BQ68" s="473">
        <v>0</v>
      </c>
      <c r="BR68" s="473">
        <v>0</v>
      </c>
      <c r="BS68" s="473">
        <v>0</v>
      </c>
      <c r="BT68" s="473">
        <v>0</v>
      </c>
      <c r="BU68" s="473">
        <v>0</v>
      </c>
      <c r="BW68" s="473" t="s">
        <v>320</v>
      </c>
      <c r="BX68" s="473">
        <v>0</v>
      </c>
      <c r="BY68" s="473">
        <v>0</v>
      </c>
      <c r="BZ68" s="473">
        <v>0</v>
      </c>
      <c r="CA68" s="473">
        <v>0</v>
      </c>
      <c r="CB68" s="473">
        <v>0</v>
      </c>
      <c r="CC68" s="473">
        <v>0</v>
      </c>
      <c r="CD68" s="473">
        <v>0</v>
      </c>
      <c r="CE68" s="473">
        <v>0</v>
      </c>
      <c r="CF68" s="473">
        <v>0</v>
      </c>
      <c r="CG68" s="473">
        <v>0</v>
      </c>
      <c r="CH68" s="473">
        <v>0</v>
      </c>
      <c r="CI68" s="473">
        <v>0</v>
      </c>
      <c r="CJ68" s="473">
        <v>0</v>
      </c>
      <c r="CK68" s="473">
        <v>0</v>
      </c>
      <c r="CL68" s="473">
        <v>0</v>
      </c>
      <c r="CM68" s="473">
        <v>0</v>
      </c>
      <c r="CN68" s="473">
        <v>0</v>
      </c>
      <c r="CO68" s="473">
        <v>0</v>
      </c>
      <c r="CP68" s="473">
        <v>0</v>
      </c>
      <c r="CQ68" s="473">
        <v>0</v>
      </c>
      <c r="CR68" s="473">
        <v>0</v>
      </c>
      <c r="CS68" s="473">
        <v>0</v>
      </c>
      <c r="CT68" s="473">
        <v>0</v>
      </c>
      <c r="CU68" s="473">
        <v>0</v>
      </c>
      <c r="CV68" s="473">
        <v>0</v>
      </c>
      <c r="CW68" s="473">
        <v>0</v>
      </c>
      <c r="CX68" s="473">
        <v>0</v>
      </c>
      <c r="CY68" s="473">
        <v>0</v>
      </c>
      <c r="CZ68" s="473">
        <v>0</v>
      </c>
      <c r="DA68" s="473">
        <v>0</v>
      </c>
      <c r="DB68" s="473">
        <v>0</v>
      </c>
      <c r="DC68" s="473">
        <v>0</v>
      </c>
      <c r="DD68" s="473">
        <v>0</v>
      </c>
      <c r="DE68" s="473">
        <v>0</v>
      </c>
      <c r="DF68" s="473">
        <v>0</v>
      </c>
      <c r="DH68" s="473" t="s">
        <v>320</v>
      </c>
      <c r="DI68" s="473">
        <v>0</v>
      </c>
      <c r="DJ68" s="473">
        <v>0</v>
      </c>
      <c r="DK68" s="473">
        <v>0</v>
      </c>
      <c r="DL68" s="473">
        <v>0</v>
      </c>
      <c r="DM68" s="473">
        <v>0</v>
      </c>
      <c r="DN68" s="473">
        <v>0</v>
      </c>
      <c r="DO68" s="473">
        <v>0</v>
      </c>
      <c r="DP68" s="473">
        <v>0</v>
      </c>
      <c r="DQ68" s="473">
        <v>0</v>
      </c>
      <c r="DR68" s="473">
        <v>0</v>
      </c>
      <c r="DS68" s="473">
        <v>0</v>
      </c>
      <c r="DT68" s="473">
        <v>0</v>
      </c>
      <c r="DU68" s="473">
        <v>0</v>
      </c>
      <c r="DV68" s="473">
        <v>0</v>
      </c>
      <c r="DW68" s="473">
        <v>0</v>
      </c>
      <c r="DX68" s="473">
        <v>0</v>
      </c>
      <c r="DY68" s="473">
        <v>0</v>
      </c>
      <c r="DZ68" s="473">
        <v>0</v>
      </c>
      <c r="EA68" s="473">
        <v>0</v>
      </c>
      <c r="EB68" s="473">
        <v>0</v>
      </c>
      <c r="EC68" s="473">
        <v>0</v>
      </c>
      <c r="ED68" s="473">
        <v>0</v>
      </c>
      <c r="EE68" s="473">
        <v>0</v>
      </c>
      <c r="EF68" s="473">
        <v>0</v>
      </c>
      <c r="EG68" s="473">
        <v>0</v>
      </c>
      <c r="EH68" s="473">
        <v>0</v>
      </c>
      <c r="EI68" s="473">
        <v>0</v>
      </c>
      <c r="EJ68" s="473">
        <v>0</v>
      </c>
      <c r="EK68" s="473">
        <v>0</v>
      </c>
      <c r="EL68" s="473">
        <v>0</v>
      </c>
      <c r="EM68" s="473">
        <v>0</v>
      </c>
      <c r="EN68" s="473">
        <v>0</v>
      </c>
      <c r="EO68" s="473">
        <v>0</v>
      </c>
      <c r="EP68" s="473">
        <v>0</v>
      </c>
      <c r="EQ68" s="473">
        <v>0</v>
      </c>
    </row>
    <row r="69" spans="1:147" ht="12.75" hidden="1" customHeight="1" outlineLevel="1" x14ac:dyDescent="0.2">
      <c r="A69" s="473" t="s">
        <v>321</v>
      </c>
      <c r="B69" s="473">
        <v>0</v>
      </c>
      <c r="C69" s="473">
        <v>0</v>
      </c>
      <c r="D69" s="473">
        <v>0</v>
      </c>
      <c r="E69" s="473">
        <v>0</v>
      </c>
      <c r="F69" s="473">
        <v>0</v>
      </c>
      <c r="G69" s="473">
        <v>0</v>
      </c>
      <c r="H69" s="473">
        <v>0</v>
      </c>
      <c r="I69" s="473">
        <v>0</v>
      </c>
      <c r="J69" s="473">
        <v>0</v>
      </c>
      <c r="K69" s="473">
        <v>0</v>
      </c>
      <c r="L69" s="473">
        <v>0</v>
      </c>
      <c r="M69" s="473">
        <v>0</v>
      </c>
      <c r="N69" s="473">
        <v>0</v>
      </c>
      <c r="O69" s="473">
        <v>0</v>
      </c>
      <c r="P69" s="473">
        <v>0</v>
      </c>
      <c r="Q69" s="473">
        <v>0</v>
      </c>
      <c r="R69" s="473">
        <v>0</v>
      </c>
      <c r="S69" s="473">
        <v>0</v>
      </c>
      <c r="T69" s="473">
        <v>0</v>
      </c>
      <c r="U69" s="473">
        <v>0</v>
      </c>
      <c r="V69" s="473">
        <v>0</v>
      </c>
      <c r="W69" s="473">
        <v>0</v>
      </c>
      <c r="X69" s="473">
        <v>0</v>
      </c>
      <c r="Y69" s="473">
        <v>0</v>
      </c>
      <c r="Z69" s="473">
        <v>0</v>
      </c>
      <c r="AA69" s="473">
        <v>0</v>
      </c>
      <c r="AB69" s="473">
        <v>0</v>
      </c>
      <c r="AC69" s="473">
        <v>0</v>
      </c>
      <c r="AD69" s="473">
        <v>0</v>
      </c>
      <c r="AE69" s="473">
        <v>0</v>
      </c>
      <c r="AF69" s="473">
        <v>0</v>
      </c>
      <c r="AG69" s="473">
        <v>0</v>
      </c>
      <c r="AH69" s="473">
        <v>0</v>
      </c>
      <c r="AI69" s="473">
        <v>0</v>
      </c>
      <c r="AJ69" s="473">
        <v>0</v>
      </c>
      <c r="AL69" s="473" t="s">
        <v>321</v>
      </c>
      <c r="AM69" s="473">
        <v>0</v>
      </c>
      <c r="AN69" s="473">
        <v>0</v>
      </c>
      <c r="AO69" s="473">
        <v>0</v>
      </c>
      <c r="AP69" s="473">
        <v>0</v>
      </c>
      <c r="AQ69" s="473">
        <v>0</v>
      </c>
      <c r="AR69" s="473">
        <v>0</v>
      </c>
      <c r="AS69" s="473">
        <v>0</v>
      </c>
      <c r="AT69" s="473">
        <v>0</v>
      </c>
      <c r="AU69" s="473">
        <v>0</v>
      </c>
      <c r="AV69" s="473">
        <v>0</v>
      </c>
      <c r="AW69" s="473">
        <v>0</v>
      </c>
      <c r="AX69" s="473">
        <v>0</v>
      </c>
      <c r="AY69" s="473">
        <v>0</v>
      </c>
      <c r="AZ69" s="473">
        <v>0</v>
      </c>
      <c r="BA69" s="473">
        <v>0</v>
      </c>
      <c r="BB69" s="473">
        <v>0</v>
      </c>
      <c r="BC69" s="473">
        <v>0</v>
      </c>
      <c r="BD69" s="473">
        <v>0</v>
      </c>
      <c r="BE69" s="473">
        <v>0</v>
      </c>
      <c r="BF69" s="473">
        <v>0</v>
      </c>
      <c r="BG69" s="473">
        <v>0</v>
      </c>
      <c r="BH69" s="473">
        <v>0</v>
      </c>
      <c r="BI69" s="473">
        <v>0</v>
      </c>
      <c r="BJ69" s="473">
        <v>0</v>
      </c>
      <c r="BK69" s="473">
        <v>0</v>
      </c>
      <c r="BL69" s="473">
        <v>0</v>
      </c>
      <c r="BM69" s="473">
        <v>0</v>
      </c>
      <c r="BN69" s="473">
        <v>0</v>
      </c>
      <c r="BO69" s="473">
        <v>0</v>
      </c>
      <c r="BP69" s="473">
        <v>0</v>
      </c>
      <c r="BQ69" s="473">
        <v>0</v>
      </c>
      <c r="BR69" s="473">
        <v>0</v>
      </c>
      <c r="BS69" s="473">
        <v>0</v>
      </c>
      <c r="BT69" s="473">
        <v>0</v>
      </c>
      <c r="BU69" s="473">
        <v>0</v>
      </c>
      <c r="BW69" s="473" t="s">
        <v>321</v>
      </c>
      <c r="BX69" s="473">
        <v>0</v>
      </c>
      <c r="BY69" s="473">
        <v>0</v>
      </c>
      <c r="BZ69" s="473">
        <v>0</v>
      </c>
      <c r="CA69" s="473">
        <v>0</v>
      </c>
      <c r="CB69" s="473">
        <v>0</v>
      </c>
      <c r="CC69" s="473">
        <v>0</v>
      </c>
      <c r="CD69" s="473">
        <v>0</v>
      </c>
      <c r="CE69" s="473">
        <v>0</v>
      </c>
      <c r="CF69" s="473">
        <v>0</v>
      </c>
      <c r="CG69" s="473">
        <v>0</v>
      </c>
      <c r="CH69" s="473">
        <v>0</v>
      </c>
      <c r="CI69" s="473">
        <v>0</v>
      </c>
      <c r="CJ69" s="473">
        <v>0</v>
      </c>
      <c r="CK69" s="473">
        <v>0</v>
      </c>
      <c r="CL69" s="473">
        <v>0</v>
      </c>
      <c r="CM69" s="473">
        <v>0</v>
      </c>
      <c r="CN69" s="473">
        <v>0</v>
      </c>
      <c r="CO69" s="473">
        <v>0</v>
      </c>
      <c r="CP69" s="473">
        <v>0</v>
      </c>
      <c r="CQ69" s="473">
        <v>0</v>
      </c>
      <c r="CR69" s="473">
        <v>0</v>
      </c>
      <c r="CS69" s="473">
        <v>0</v>
      </c>
      <c r="CT69" s="473">
        <v>0</v>
      </c>
      <c r="CU69" s="473">
        <v>0</v>
      </c>
      <c r="CV69" s="473">
        <v>0</v>
      </c>
      <c r="CW69" s="473">
        <v>0</v>
      </c>
      <c r="CX69" s="473">
        <v>0</v>
      </c>
      <c r="CY69" s="473">
        <v>0</v>
      </c>
      <c r="CZ69" s="473">
        <v>0</v>
      </c>
      <c r="DA69" s="473">
        <v>0</v>
      </c>
      <c r="DB69" s="473">
        <v>0</v>
      </c>
      <c r="DC69" s="473">
        <v>0</v>
      </c>
      <c r="DD69" s="473">
        <v>0</v>
      </c>
      <c r="DE69" s="473">
        <v>0</v>
      </c>
      <c r="DF69" s="473">
        <v>0</v>
      </c>
      <c r="DH69" s="473" t="s">
        <v>321</v>
      </c>
      <c r="DI69" s="473">
        <v>0</v>
      </c>
      <c r="DJ69" s="473">
        <v>0</v>
      </c>
      <c r="DK69" s="473">
        <v>0</v>
      </c>
      <c r="DL69" s="473">
        <v>0</v>
      </c>
      <c r="DM69" s="473">
        <v>0</v>
      </c>
      <c r="DN69" s="473">
        <v>0</v>
      </c>
      <c r="DO69" s="473">
        <v>0</v>
      </c>
      <c r="DP69" s="473">
        <v>0</v>
      </c>
      <c r="DQ69" s="473">
        <v>0</v>
      </c>
      <c r="DR69" s="473">
        <v>0</v>
      </c>
      <c r="DS69" s="473">
        <v>0</v>
      </c>
      <c r="DT69" s="473">
        <v>0</v>
      </c>
      <c r="DU69" s="473">
        <v>0</v>
      </c>
      <c r="DV69" s="473">
        <v>0</v>
      </c>
      <c r="DW69" s="473">
        <v>0</v>
      </c>
      <c r="DX69" s="473">
        <v>0</v>
      </c>
      <c r="DY69" s="473">
        <v>0</v>
      </c>
      <c r="DZ69" s="473">
        <v>0</v>
      </c>
      <c r="EA69" s="473">
        <v>0</v>
      </c>
      <c r="EB69" s="473">
        <v>0</v>
      </c>
      <c r="EC69" s="473">
        <v>0</v>
      </c>
      <c r="ED69" s="473">
        <v>0</v>
      </c>
      <c r="EE69" s="473">
        <v>0</v>
      </c>
      <c r="EF69" s="473">
        <v>0</v>
      </c>
      <c r="EG69" s="473">
        <v>0</v>
      </c>
      <c r="EH69" s="473">
        <v>0</v>
      </c>
      <c r="EI69" s="473">
        <v>0</v>
      </c>
      <c r="EJ69" s="473">
        <v>0</v>
      </c>
      <c r="EK69" s="473">
        <v>0</v>
      </c>
      <c r="EL69" s="473">
        <v>0</v>
      </c>
      <c r="EM69" s="473">
        <v>0</v>
      </c>
      <c r="EN69" s="473">
        <v>0</v>
      </c>
      <c r="EO69" s="473">
        <v>0</v>
      </c>
      <c r="EP69" s="473">
        <v>0</v>
      </c>
      <c r="EQ69" s="473">
        <v>0</v>
      </c>
    </row>
    <row r="70" spans="1:147" ht="12.75" hidden="1" customHeight="1" outlineLevel="1" x14ac:dyDescent="0.2">
      <c r="A70" s="473" t="s">
        <v>322</v>
      </c>
      <c r="B70" s="473">
        <v>0</v>
      </c>
      <c r="C70" s="473">
        <v>0</v>
      </c>
      <c r="D70" s="473">
        <v>0</v>
      </c>
      <c r="E70" s="473">
        <v>0</v>
      </c>
      <c r="F70" s="473">
        <v>0</v>
      </c>
      <c r="G70" s="473">
        <v>0</v>
      </c>
      <c r="H70" s="473">
        <v>0</v>
      </c>
      <c r="I70" s="473">
        <v>0</v>
      </c>
      <c r="J70" s="473">
        <v>0</v>
      </c>
      <c r="K70" s="473">
        <v>0</v>
      </c>
      <c r="L70" s="473">
        <v>0</v>
      </c>
      <c r="M70" s="473">
        <v>0</v>
      </c>
      <c r="N70" s="473">
        <v>0</v>
      </c>
      <c r="O70" s="473">
        <v>0</v>
      </c>
      <c r="P70" s="473">
        <v>0</v>
      </c>
      <c r="Q70" s="473">
        <v>0</v>
      </c>
      <c r="R70" s="473">
        <v>0</v>
      </c>
      <c r="S70" s="473">
        <v>0</v>
      </c>
      <c r="T70" s="473">
        <v>0</v>
      </c>
      <c r="U70" s="473">
        <v>0</v>
      </c>
      <c r="V70" s="473">
        <v>0</v>
      </c>
      <c r="W70" s="473">
        <v>0</v>
      </c>
      <c r="X70" s="473">
        <v>0</v>
      </c>
      <c r="Y70" s="473">
        <v>0</v>
      </c>
      <c r="Z70" s="473">
        <v>0</v>
      </c>
      <c r="AA70" s="473">
        <v>0</v>
      </c>
      <c r="AB70" s="473">
        <v>0</v>
      </c>
      <c r="AC70" s="473">
        <v>0</v>
      </c>
      <c r="AD70" s="473">
        <v>0</v>
      </c>
      <c r="AE70" s="473">
        <v>0</v>
      </c>
      <c r="AF70" s="473">
        <v>0</v>
      </c>
      <c r="AG70" s="473">
        <v>0</v>
      </c>
      <c r="AH70" s="473">
        <v>0</v>
      </c>
      <c r="AI70" s="473">
        <v>0</v>
      </c>
      <c r="AJ70" s="473">
        <v>0</v>
      </c>
      <c r="AL70" s="473" t="s">
        <v>322</v>
      </c>
      <c r="AM70" s="473">
        <v>0</v>
      </c>
      <c r="AN70" s="473">
        <v>0</v>
      </c>
      <c r="AO70" s="473">
        <v>0</v>
      </c>
      <c r="AP70" s="473">
        <v>0</v>
      </c>
      <c r="AQ70" s="473">
        <v>0</v>
      </c>
      <c r="AR70" s="473">
        <v>0</v>
      </c>
      <c r="AS70" s="473">
        <v>0</v>
      </c>
      <c r="AT70" s="473">
        <v>0</v>
      </c>
      <c r="AU70" s="473">
        <v>0</v>
      </c>
      <c r="AV70" s="473">
        <v>0</v>
      </c>
      <c r="AW70" s="473">
        <v>0</v>
      </c>
      <c r="AX70" s="473">
        <v>0</v>
      </c>
      <c r="AY70" s="473">
        <v>0</v>
      </c>
      <c r="AZ70" s="473">
        <v>0</v>
      </c>
      <c r="BA70" s="473">
        <v>0</v>
      </c>
      <c r="BB70" s="473">
        <v>0</v>
      </c>
      <c r="BC70" s="473">
        <v>0</v>
      </c>
      <c r="BD70" s="473">
        <v>0</v>
      </c>
      <c r="BE70" s="473">
        <v>0</v>
      </c>
      <c r="BF70" s="473">
        <v>0</v>
      </c>
      <c r="BG70" s="473">
        <v>0</v>
      </c>
      <c r="BH70" s="473">
        <v>0</v>
      </c>
      <c r="BI70" s="473">
        <v>0</v>
      </c>
      <c r="BJ70" s="473">
        <v>0</v>
      </c>
      <c r="BK70" s="473">
        <v>0</v>
      </c>
      <c r="BL70" s="473">
        <v>0</v>
      </c>
      <c r="BM70" s="473">
        <v>0</v>
      </c>
      <c r="BN70" s="473">
        <v>0</v>
      </c>
      <c r="BO70" s="473">
        <v>0</v>
      </c>
      <c r="BP70" s="473">
        <v>0</v>
      </c>
      <c r="BQ70" s="473">
        <v>0</v>
      </c>
      <c r="BR70" s="473">
        <v>0</v>
      </c>
      <c r="BS70" s="473">
        <v>0</v>
      </c>
      <c r="BT70" s="473">
        <v>0</v>
      </c>
      <c r="BU70" s="473">
        <v>0</v>
      </c>
      <c r="BW70" s="473" t="s">
        <v>322</v>
      </c>
      <c r="BX70" s="473">
        <v>0</v>
      </c>
      <c r="BY70" s="473">
        <v>0</v>
      </c>
      <c r="BZ70" s="473">
        <v>0</v>
      </c>
      <c r="CA70" s="473">
        <v>0</v>
      </c>
      <c r="CB70" s="473">
        <v>0</v>
      </c>
      <c r="CC70" s="473">
        <v>0</v>
      </c>
      <c r="CD70" s="473">
        <v>0</v>
      </c>
      <c r="CE70" s="473">
        <v>0</v>
      </c>
      <c r="CF70" s="473">
        <v>0</v>
      </c>
      <c r="CG70" s="473">
        <v>0</v>
      </c>
      <c r="CH70" s="473">
        <v>0</v>
      </c>
      <c r="CI70" s="473">
        <v>0</v>
      </c>
      <c r="CJ70" s="473">
        <v>0</v>
      </c>
      <c r="CK70" s="473">
        <v>0</v>
      </c>
      <c r="CL70" s="473">
        <v>0</v>
      </c>
      <c r="CM70" s="473">
        <v>0</v>
      </c>
      <c r="CN70" s="473">
        <v>0</v>
      </c>
      <c r="CO70" s="473">
        <v>0</v>
      </c>
      <c r="CP70" s="473">
        <v>0</v>
      </c>
      <c r="CQ70" s="473">
        <v>0</v>
      </c>
      <c r="CR70" s="473">
        <v>0</v>
      </c>
      <c r="CS70" s="473">
        <v>0</v>
      </c>
      <c r="CT70" s="473">
        <v>0</v>
      </c>
      <c r="CU70" s="473">
        <v>0</v>
      </c>
      <c r="CV70" s="473">
        <v>0</v>
      </c>
      <c r="CW70" s="473">
        <v>0</v>
      </c>
      <c r="CX70" s="473">
        <v>0</v>
      </c>
      <c r="CY70" s="473">
        <v>0</v>
      </c>
      <c r="CZ70" s="473">
        <v>0</v>
      </c>
      <c r="DA70" s="473">
        <v>0</v>
      </c>
      <c r="DB70" s="473">
        <v>0</v>
      </c>
      <c r="DC70" s="473">
        <v>0</v>
      </c>
      <c r="DD70" s="473">
        <v>0</v>
      </c>
      <c r="DE70" s="473">
        <v>0</v>
      </c>
      <c r="DF70" s="473">
        <v>0</v>
      </c>
      <c r="DH70" s="473" t="s">
        <v>322</v>
      </c>
      <c r="DI70" s="473">
        <v>0</v>
      </c>
      <c r="DJ70" s="473">
        <v>0</v>
      </c>
      <c r="DK70" s="473">
        <v>0</v>
      </c>
      <c r="DL70" s="473">
        <v>0</v>
      </c>
      <c r="DM70" s="473">
        <v>0</v>
      </c>
      <c r="DN70" s="473">
        <v>0</v>
      </c>
      <c r="DO70" s="473">
        <v>0</v>
      </c>
      <c r="DP70" s="473">
        <v>0</v>
      </c>
      <c r="DQ70" s="473">
        <v>0</v>
      </c>
      <c r="DR70" s="473">
        <v>0</v>
      </c>
      <c r="DS70" s="473">
        <v>0</v>
      </c>
      <c r="DT70" s="473">
        <v>0</v>
      </c>
      <c r="DU70" s="473">
        <v>0</v>
      </c>
      <c r="DV70" s="473">
        <v>0</v>
      </c>
      <c r="DW70" s="473">
        <v>0</v>
      </c>
      <c r="DX70" s="473">
        <v>0</v>
      </c>
      <c r="DY70" s="473">
        <v>0</v>
      </c>
      <c r="DZ70" s="473">
        <v>0</v>
      </c>
      <c r="EA70" s="473">
        <v>0</v>
      </c>
      <c r="EB70" s="473">
        <v>0</v>
      </c>
      <c r="EC70" s="473">
        <v>0</v>
      </c>
      <c r="ED70" s="473">
        <v>0</v>
      </c>
      <c r="EE70" s="473">
        <v>0</v>
      </c>
      <c r="EF70" s="473">
        <v>0</v>
      </c>
      <c r="EG70" s="473">
        <v>0</v>
      </c>
      <c r="EH70" s="473">
        <v>0</v>
      </c>
      <c r="EI70" s="473">
        <v>0</v>
      </c>
      <c r="EJ70" s="473">
        <v>0</v>
      </c>
      <c r="EK70" s="473">
        <v>0</v>
      </c>
      <c r="EL70" s="473">
        <v>0</v>
      </c>
      <c r="EM70" s="473">
        <v>0</v>
      </c>
      <c r="EN70" s="473">
        <v>0</v>
      </c>
      <c r="EO70" s="473">
        <v>0</v>
      </c>
      <c r="EP70" s="473">
        <v>0</v>
      </c>
      <c r="EQ70" s="473">
        <v>0</v>
      </c>
    </row>
    <row r="71" spans="1:147" ht="12.75" hidden="1" customHeight="1" outlineLevel="1" x14ac:dyDescent="0.2">
      <c r="A71" s="473" t="s">
        <v>323</v>
      </c>
      <c r="B71" s="473">
        <v>0</v>
      </c>
      <c r="C71" s="473">
        <v>0</v>
      </c>
      <c r="D71" s="473">
        <v>0</v>
      </c>
      <c r="E71" s="473">
        <v>0</v>
      </c>
      <c r="F71" s="473">
        <v>0</v>
      </c>
      <c r="G71" s="473">
        <v>0</v>
      </c>
      <c r="H71" s="473">
        <v>0</v>
      </c>
      <c r="I71" s="473">
        <v>0</v>
      </c>
      <c r="J71" s="473">
        <v>0</v>
      </c>
      <c r="K71" s="473">
        <v>0</v>
      </c>
      <c r="L71" s="473">
        <v>0</v>
      </c>
      <c r="M71" s="473">
        <v>0</v>
      </c>
      <c r="N71" s="473">
        <v>0</v>
      </c>
      <c r="O71" s="473">
        <v>0</v>
      </c>
      <c r="P71" s="473">
        <v>0</v>
      </c>
      <c r="Q71" s="473">
        <v>0</v>
      </c>
      <c r="R71" s="473">
        <v>0</v>
      </c>
      <c r="S71" s="473">
        <v>0</v>
      </c>
      <c r="T71" s="473">
        <v>0</v>
      </c>
      <c r="U71" s="473">
        <v>0</v>
      </c>
      <c r="V71" s="473">
        <v>0</v>
      </c>
      <c r="W71" s="473">
        <v>0</v>
      </c>
      <c r="X71" s="473">
        <v>0</v>
      </c>
      <c r="Y71" s="473">
        <v>0</v>
      </c>
      <c r="Z71" s="473">
        <v>0</v>
      </c>
      <c r="AA71" s="473">
        <v>0</v>
      </c>
      <c r="AB71" s="473">
        <v>0</v>
      </c>
      <c r="AC71" s="473">
        <v>0</v>
      </c>
      <c r="AD71" s="473">
        <v>0</v>
      </c>
      <c r="AE71" s="473">
        <v>0</v>
      </c>
      <c r="AF71" s="473">
        <v>0</v>
      </c>
      <c r="AG71" s="473">
        <v>0</v>
      </c>
      <c r="AH71" s="473">
        <v>0</v>
      </c>
      <c r="AI71" s="473">
        <v>0</v>
      </c>
      <c r="AJ71" s="473">
        <v>0</v>
      </c>
      <c r="AL71" s="473" t="s">
        <v>323</v>
      </c>
      <c r="AM71" s="473">
        <v>0</v>
      </c>
      <c r="AN71" s="473">
        <v>0</v>
      </c>
      <c r="AO71" s="473">
        <v>0</v>
      </c>
      <c r="AP71" s="473">
        <v>0</v>
      </c>
      <c r="AQ71" s="473">
        <v>0</v>
      </c>
      <c r="AR71" s="473">
        <v>0</v>
      </c>
      <c r="AS71" s="473">
        <v>0</v>
      </c>
      <c r="AT71" s="473">
        <v>0</v>
      </c>
      <c r="AU71" s="473">
        <v>0</v>
      </c>
      <c r="AV71" s="473">
        <v>0</v>
      </c>
      <c r="AW71" s="473">
        <v>0</v>
      </c>
      <c r="AX71" s="473">
        <v>0</v>
      </c>
      <c r="AY71" s="473">
        <v>0</v>
      </c>
      <c r="AZ71" s="473">
        <v>0</v>
      </c>
      <c r="BA71" s="473">
        <v>0</v>
      </c>
      <c r="BB71" s="473">
        <v>0</v>
      </c>
      <c r="BC71" s="473">
        <v>0</v>
      </c>
      <c r="BD71" s="473">
        <v>0</v>
      </c>
      <c r="BE71" s="473">
        <v>0</v>
      </c>
      <c r="BF71" s="473">
        <v>0</v>
      </c>
      <c r="BG71" s="473">
        <v>0</v>
      </c>
      <c r="BH71" s="473">
        <v>0</v>
      </c>
      <c r="BI71" s="473">
        <v>0</v>
      </c>
      <c r="BJ71" s="473">
        <v>0</v>
      </c>
      <c r="BK71" s="473">
        <v>0</v>
      </c>
      <c r="BL71" s="473">
        <v>0</v>
      </c>
      <c r="BM71" s="473">
        <v>0</v>
      </c>
      <c r="BN71" s="473">
        <v>0</v>
      </c>
      <c r="BO71" s="473">
        <v>0</v>
      </c>
      <c r="BP71" s="473">
        <v>0</v>
      </c>
      <c r="BQ71" s="473">
        <v>0</v>
      </c>
      <c r="BR71" s="473">
        <v>0</v>
      </c>
      <c r="BS71" s="473">
        <v>0</v>
      </c>
      <c r="BT71" s="473">
        <v>0</v>
      </c>
      <c r="BU71" s="473">
        <v>0</v>
      </c>
      <c r="BW71" s="473" t="s">
        <v>323</v>
      </c>
      <c r="BX71" s="473">
        <v>0</v>
      </c>
      <c r="BY71" s="473">
        <v>0</v>
      </c>
      <c r="BZ71" s="473">
        <v>0</v>
      </c>
      <c r="CA71" s="473">
        <v>0</v>
      </c>
      <c r="CB71" s="473">
        <v>0</v>
      </c>
      <c r="CC71" s="473">
        <v>0</v>
      </c>
      <c r="CD71" s="473">
        <v>0</v>
      </c>
      <c r="CE71" s="473">
        <v>0</v>
      </c>
      <c r="CF71" s="473">
        <v>0</v>
      </c>
      <c r="CG71" s="473">
        <v>0</v>
      </c>
      <c r="CH71" s="473">
        <v>0</v>
      </c>
      <c r="CI71" s="473">
        <v>0</v>
      </c>
      <c r="CJ71" s="473">
        <v>0</v>
      </c>
      <c r="CK71" s="473">
        <v>0</v>
      </c>
      <c r="CL71" s="473">
        <v>0</v>
      </c>
      <c r="CM71" s="473">
        <v>0</v>
      </c>
      <c r="CN71" s="473">
        <v>0</v>
      </c>
      <c r="CO71" s="473">
        <v>0</v>
      </c>
      <c r="CP71" s="473">
        <v>0</v>
      </c>
      <c r="CQ71" s="473">
        <v>0</v>
      </c>
      <c r="CR71" s="473">
        <v>0</v>
      </c>
      <c r="CS71" s="473">
        <v>0</v>
      </c>
      <c r="CT71" s="473">
        <v>0</v>
      </c>
      <c r="CU71" s="473">
        <v>0</v>
      </c>
      <c r="CV71" s="473">
        <v>0</v>
      </c>
      <c r="CW71" s="473">
        <v>0</v>
      </c>
      <c r="CX71" s="473">
        <v>0</v>
      </c>
      <c r="CY71" s="473">
        <v>0</v>
      </c>
      <c r="CZ71" s="473">
        <v>0</v>
      </c>
      <c r="DA71" s="473">
        <v>0</v>
      </c>
      <c r="DB71" s="473">
        <v>0</v>
      </c>
      <c r="DC71" s="473">
        <v>0</v>
      </c>
      <c r="DD71" s="473">
        <v>0</v>
      </c>
      <c r="DE71" s="473">
        <v>0</v>
      </c>
      <c r="DF71" s="473">
        <v>0</v>
      </c>
      <c r="DH71" s="473" t="s">
        <v>323</v>
      </c>
      <c r="DI71" s="473">
        <v>0</v>
      </c>
      <c r="DJ71" s="473">
        <v>0</v>
      </c>
      <c r="DK71" s="473">
        <v>0</v>
      </c>
      <c r="DL71" s="473">
        <v>0</v>
      </c>
      <c r="DM71" s="473">
        <v>0</v>
      </c>
      <c r="DN71" s="473">
        <v>0</v>
      </c>
      <c r="DO71" s="473">
        <v>0</v>
      </c>
      <c r="DP71" s="473">
        <v>0</v>
      </c>
      <c r="DQ71" s="473">
        <v>0</v>
      </c>
      <c r="DR71" s="473">
        <v>0</v>
      </c>
      <c r="DS71" s="473">
        <v>0</v>
      </c>
      <c r="DT71" s="473">
        <v>0</v>
      </c>
      <c r="DU71" s="473">
        <v>0</v>
      </c>
      <c r="DV71" s="473">
        <v>0</v>
      </c>
      <c r="DW71" s="473">
        <v>0</v>
      </c>
      <c r="DX71" s="473">
        <v>0</v>
      </c>
      <c r="DY71" s="473">
        <v>0</v>
      </c>
      <c r="DZ71" s="473">
        <v>0</v>
      </c>
      <c r="EA71" s="473">
        <v>0</v>
      </c>
      <c r="EB71" s="473">
        <v>0</v>
      </c>
      <c r="EC71" s="473">
        <v>0</v>
      </c>
      <c r="ED71" s="473">
        <v>0</v>
      </c>
      <c r="EE71" s="473">
        <v>0</v>
      </c>
      <c r="EF71" s="473">
        <v>0</v>
      </c>
      <c r="EG71" s="473">
        <v>0</v>
      </c>
      <c r="EH71" s="473">
        <v>0</v>
      </c>
      <c r="EI71" s="473">
        <v>0</v>
      </c>
      <c r="EJ71" s="473">
        <v>0</v>
      </c>
      <c r="EK71" s="473">
        <v>0</v>
      </c>
      <c r="EL71" s="473">
        <v>0</v>
      </c>
      <c r="EM71" s="473">
        <v>0</v>
      </c>
      <c r="EN71" s="473">
        <v>0</v>
      </c>
      <c r="EO71" s="473">
        <v>0</v>
      </c>
      <c r="EP71" s="473">
        <v>0</v>
      </c>
      <c r="EQ71" s="473">
        <v>0</v>
      </c>
    </row>
    <row r="72" spans="1:147" ht="12.75" hidden="1" customHeight="1" outlineLevel="1" x14ac:dyDescent="0.2">
      <c r="A72" s="473" t="s">
        <v>324</v>
      </c>
      <c r="B72" s="473">
        <v>0</v>
      </c>
      <c r="C72" s="473">
        <v>0</v>
      </c>
      <c r="D72" s="473">
        <v>0</v>
      </c>
      <c r="E72" s="473">
        <v>0</v>
      </c>
      <c r="F72" s="473">
        <v>0</v>
      </c>
      <c r="G72" s="473">
        <v>0</v>
      </c>
      <c r="H72" s="473">
        <v>0</v>
      </c>
      <c r="I72" s="473">
        <v>0</v>
      </c>
      <c r="J72" s="473">
        <v>0</v>
      </c>
      <c r="K72" s="473">
        <v>0</v>
      </c>
      <c r="L72" s="473">
        <v>0</v>
      </c>
      <c r="M72" s="473">
        <v>0</v>
      </c>
      <c r="N72" s="473">
        <v>0</v>
      </c>
      <c r="O72" s="473">
        <v>0</v>
      </c>
      <c r="P72" s="473">
        <v>0</v>
      </c>
      <c r="Q72" s="473">
        <v>0</v>
      </c>
      <c r="R72" s="473">
        <v>0</v>
      </c>
      <c r="S72" s="473">
        <v>0</v>
      </c>
      <c r="T72" s="473">
        <v>0</v>
      </c>
      <c r="U72" s="473">
        <v>0</v>
      </c>
      <c r="V72" s="473">
        <v>0</v>
      </c>
      <c r="W72" s="473">
        <v>0</v>
      </c>
      <c r="X72" s="473">
        <v>0</v>
      </c>
      <c r="Y72" s="473">
        <v>0</v>
      </c>
      <c r="Z72" s="473">
        <v>0</v>
      </c>
      <c r="AA72" s="473">
        <v>0</v>
      </c>
      <c r="AB72" s="473">
        <v>0</v>
      </c>
      <c r="AC72" s="473">
        <v>0</v>
      </c>
      <c r="AD72" s="473">
        <v>0</v>
      </c>
      <c r="AE72" s="473">
        <v>0</v>
      </c>
      <c r="AF72" s="473">
        <v>0</v>
      </c>
      <c r="AG72" s="473">
        <v>0</v>
      </c>
      <c r="AH72" s="473">
        <v>0</v>
      </c>
      <c r="AI72" s="473">
        <v>0</v>
      </c>
      <c r="AJ72" s="473">
        <v>0</v>
      </c>
      <c r="AL72" s="473" t="s">
        <v>324</v>
      </c>
      <c r="AM72" s="473">
        <v>0</v>
      </c>
      <c r="AN72" s="473">
        <v>0</v>
      </c>
      <c r="AO72" s="473">
        <v>0</v>
      </c>
      <c r="AP72" s="473">
        <v>0</v>
      </c>
      <c r="AQ72" s="473">
        <v>0</v>
      </c>
      <c r="AR72" s="473">
        <v>0</v>
      </c>
      <c r="AS72" s="473">
        <v>0</v>
      </c>
      <c r="AT72" s="473">
        <v>0</v>
      </c>
      <c r="AU72" s="473">
        <v>0</v>
      </c>
      <c r="AV72" s="473">
        <v>0</v>
      </c>
      <c r="AW72" s="473">
        <v>0</v>
      </c>
      <c r="AX72" s="473">
        <v>0</v>
      </c>
      <c r="AY72" s="473">
        <v>0</v>
      </c>
      <c r="AZ72" s="473">
        <v>0</v>
      </c>
      <c r="BA72" s="473">
        <v>0</v>
      </c>
      <c r="BB72" s="473">
        <v>0</v>
      </c>
      <c r="BC72" s="473">
        <v>0</v>
      </c>
      <c r="BD72" s="473">
        <v>0</v>
      </c>
      <c r="BE72" s="473">
        <v>0</v>
      </c>
      <c r="BF72" s="473">
        <v>0</v>
      </c>
      <c r="BG72" s="473">
        <v>0</v>
      </c>
      <c r="BH72" s="473">
        <v>0</v>
      </c>
      <c r="BI72" s="473">
        <v>0</v>
      </c>
      <c r="BJ72" s="473">
        <v>0</v>
      </c>
      <c r="BK72" s="473">
        <v>0</v>
      </c>
      <c r="BL72" s="473">
        <v>0</v>
      </c>
      <c r="BM72" s="473">
        <v>0</v>
      </c>
      <c r="BN72" s="473">
        <v>0</v>
      </c>
      <c r="BO72" s="473">
        <v>0</v>
      </c>
      <c r="BP72" s="473">
        <v>0</v>
      </c>
      <c r="BQ72" s="473">
        <v>0</v>
      </c>
      <c r="BR72" s="473">
        <v>0</v>
      </c>
      <c r="BS72" s="473">
        <v>0</v>
      </c>
      <c r="BT72" s="473">
        <v>0</v>
      </c>
      <c r="BU72" s="473">
        <v>0</v>
      </c>
      <c r="BW72" s="473" t="s">
        <v>324</v>
      </c>
      <c r="BX72" s="473">
        <v>0</v>
      </c>
      <c r="BY72" s="473">
        <v>0</v>
      </c>
      <c r="BZ72" s="473">
        <v>0</v>
      </c>
      <c r="CA72" s="473">
        <v>0</v>
      </c>
      <c r="CB72" s="473">
        <v>0</v>
      </c>
      <c r="CC72" s="473">
        <v>0</v>
      </c>
      <c r="CD72" s="473">
        <v>0</v>
      </c>
      <c r="CE72" s="473">
        <v>0</v>
      </c>
      <c r="CF72" s="473">
        <v>0</v>
      </c>
      <c r="CG72" s="473">
        <v>0</v>
      </c>
      <c r="CH72" s="473">
        <v>0</v>
      </c>
      <c r="CI72" s="473">
        <v>0</v>
      </c>
      <c r="CJ72" s="473">
        <v>0</v>
      </c>
      <c r="CK72" s="473">
        <v>0</v>
      </c>
      <c r="CL72" s="473">
        <v>0</v>
      </c>
      <c r="CM72" s="473">
        <v>0</v>
      </c>
      <c r="CN72" s="473">
        <v>0</v>
      </c>
      <c r="CO72" s="473">
        <v>0</v>
      </c>
      <c r="CP72" s="473">
        <v>0</v>
      </c>
      <c r="CQ72" s="473">
        <v>0</v>
      </c>
      <c r="CR72" s="473">
        <v>0</v>
      </c>
      <c r="CS72" s="473">
        <v>0</v>
      </c>
      <c r="CT72" s="473">
        <v>0</v>
      </c>
      <c r="CU72" s="473">
        <v>0</v>
      </c>
      <c r="CV72" s="473">
        <v>0</v>
      </c>
      <c r="CW72" s="473">
        <v>0</v>
      </c>
      <c r="CX72" s="473">
        <v>0</v>
      </c>
      <c r="CY72" s="473">
        <v>0</v>
      </c>
      <c r="CZ72" s="473">
        <v>0</v>
      </c>
      <c r="DA72" s="473">
        <v>0</v>
      </c>
      <c r="DB72" s="473">
        <v>0</v>
      </c>
      <c r="DC72" s="473">
        <v>0</v>
      </c>
      <c r="DD72" s="473">
        <v>0</v>
      </c>
      <c r="DE72" s="473">
        <v>0</v>
      </c>
      <c r="DF72" s="473">
        <v>0</v>
      </c>
      <c r="DH72" s="473" t="s">
        <v>324</v>
      </c>
      <c r="DI72" s="473">
        <v>0</v>
      </c>
      <c r="DJ72" s="473">
        <v>0</v>
      </c>
      <c r="DK72" s="473">
        <v>0</v>
      </c>
      <c r="DL72" s="473">
        <v>0</v>
      </c>
      <c r="DM72" s="473">
        <v>0</v>
      </c>
      <c r="DN72" s="473">
        <v>0</v>
      </c>
      <c r="DO72" s="473">
        <v>0</v>
      </c>
      <c r="DP72" s="473">
        <v>0</v>
      </c>
      <c r="DQ72" s="473">
        <v>0</v>
      </c>
      <c r="DR72" s="473">
        <v>0</v>
      </c>
      <c r="DS72" s="473">
        <v>0</v>
      </c>
      <c r="DT72" s="473">
        <v>0</v>
      </c>
      <c r="DU72" s="473">
        <v>0</v>
      </c>
      <c r="DV72" s="473">
        <v>0</v>
      </c>
      <c r="DW72" s="473">
        <v>0</v>
      </c>
      <c r="DX72" s="473">
        <v>0</v>
      </c>
      <c r="DY72" s="473">
        <v>0</v>
      </c>
      <c r="DZ72" s="473">
        <v>0</v>
      </c>
      <c r="EA72" s="473">
        <v>0</v>
      </c>
      <c r="EB72" s="473">
        <v>0</v>
      </c>
      <c r="EC72" s="473">
        <v>0</v>
      </c>
      <c r="ED72" s="473">
        <v>0</v>
      </c>
      <c r="EE72" s="473">
        <v>0</v>
      </c>
      <c r="EF72" s="473">
        <v>0</v>
      </c>
      <c r="EG72" s="473">
        <v>0</v>
      </c>
      <c r="EH72" s="473">
        <v>0</v>
      </c>
      <c r="EI72" s="473">
        <v>0</v>
      </c>
      <c r="EJ72" s="473">
        <v>0</v>
      </c>
      <c r="EK72" s="473">
        <v>0</v>
      </c>
      <c r="EL72" s="473">
        <v>0</v>
      </c>
      <c r="EM72" s="473">
        <v>0</v>
      </c>
      <c r="EN72" s="473">
        <v>0</v>
      </c>
      <c r="EO72" s="473">
        <v>0</v>
      </c>
      <c r="EP72" s="473">
        <v>0</v>
      </c>
      <c r="EQ72" s="473">
        <v>0</v>
      </c>
    </row>
    <row r="73" spans="1:147" ht="12.75" hidden="1" customHeight="1" outlineLevel="1" x14ac:dyDescent="0.2">
      <c r="A73" s="473" t="s">
        <v>325</v>
      </c>
      <c r="B73" s="473">
        <v>0</v>
      </c>
      <c r="C73" s="473">
        <v>0</v>
      </c>
      <c r="D73" s="473">
        <v>0</v>
      </c>
      <c r="E73" s="473">
        <v>0</v>
      </c>
      <c r="F73" s="473">
        <v>0</v>
      </c>
      <c r="G73" s="473">
        <v>0</v>
      </c>
      <c r="H73" s="473">
        <v>0</v>
      </c>
      <c r="I73" s="473">
        <v>0</v>
      </c>
      <c r="J73" s="473">
        <v>0</v>
      </c>
      <c r="K73" s="473">
        <v>0</v>
      </c>
      <c r="L73" s="473">
        <v>0</v>
      </c>
      <c r="M73" s="473">
        <v>0</v>
      </c>
      <c r="N73" s="473">
        <v>0</v>
      </c>
      <c r="O73" s="473">
        <v>0</v>
      </c>
      <c r="P73" s="473">
        <v>0</v>
      </c>
      <c r="Q73" s="473">
        <v>0</v>
      </c>
      <c r="R73" s="473">
        <v>0</v>
      </c>
      <c r="S73" s="473">
        <v>0</v>
      </c>
      <c r="T73" s="473">
        <v>0</v>
      </c>
      <c r="U73" s="473">
        <v>0</v>
      </c>
      <c r="V73" s="473">
        <v>0</v>
      </c>
      <c r="W73" s="473">
        <v>0</v>
      </c>
      <c r="X73" s="473">
        <v>0</v>
      </c>
      <c r="Y73" s="473">
        <v>0</v>
      </c>
      <c r="Z73" s="473">
        <v>0</v>
      </c>
      <c r="AA73" s="473">
        <v>0</v>
      </c>
      <c r="AB73" s="473">
        <v>0</v>
      </c>
      <c r="AC73" s="473">
        <v>0</v>
      </c>
      <c r="AD73" s="473">
        <v>0</v>
      </c>
      <c r="AE73" s="473">
        <v>0</v>
      </c>
      <c r="AF73" s="473">
        <v>0</v>
      </c>
      <c r="AG73" s="473">
        <v>0</v>
      </c>
      <c r="AH73" s="473">
        <v>0</v>
      </c>
      <c r="AI73" s="473">
        <v>0</v>
      </c>
      <c r="AJ73" s="473">
        <v>0</v>
      </c>
      <c r="AL73" s="473" t="s">
        <v>325</v>
      </c>
      <c r="AM73" s="473">
        <v>0</v>
      </c>
      <c r="AN73" s="473">
        <v>0</v>
      </c>
      <c r="AO73" s="473">
        <v>0</v>
      </c>
      <c r="AP73" s="473">
        <v>0</v>
      </c>
      <c r="AQ73" s="473">
        <v>0</v>
      </c>
      <c r="AR73" s="473">
        <v>0</v>
      </c>
      <c r="AS73" s="473">
        <v>0</v>
      </c>
      <c r="AT73" s="473">
        <v>0</v>
      </c>
      <c r="AU73" s="473">
        <v>0</v>
      </c>
      <c r="AV73" s="473">
        <v>0</v>
      </c>
      <c r="AW73" s="473">
        <v>0</v>
      </c>
      <c r="AX73" s="473">
        <v>0</v>
      </c>
      <c r="AY73" s="473">
        <v>0</v>
      </c>
      <c r="AZ73" s="473">
        <v>0</v>
      </c>
      <c r="BA73" s="473">
        <v>0</v>
      </c>
      <c r="BB73" s="473">
        <v>0</v>
      </c>
      <c r="BC73" s="473">
        <v>0</v>
      </c>
      <c r="BD73" s="473">
        <v>0</v>
      </c>
      <c r="BE73" s="473">
        <v>0</v>
      </c>
      <c r="BF73" s="473">
        <v>0</v>
      </c>
      <c r="BG73" s="473">
        <v>0</v>
      </c>
      <c r="BH73" s="473">
        <v>0</v>
      </c>
      <c r="BI73" s="473">
        <v>0</v>
      </c>
      <c r="BJ73" s="473">
        <v>0</v>
      </c>
      <c r="BK73" s="473">
        <v>0</v>
      </c>
      <c r="BL73" s="473">
        <v>0</v>
      </c>
      <c r="BM73" s="473">
        <v>0</v>
      </c>
      <c r="BN73" s="473">
        <v>0</v>
      </c>
      <c r="BO73" s="473">
        <v>0</v>
      </c>
      <c r="BP73" s="473">
        <v>0</v>
      </c>
      <c r="BQ73" s="473">
        <v>0</v>
      </c>
      <c r="BR73" s="473">
        <v>0</v>
      </c>
      <c r="BS73" s="473">
        <v>0</v>
      </c>
      <c r="BT73" s="473">
        <v>0</v>
      </c>
      <c r="BU73" s="473">
        <v>0</v>
      </c>
      <c r="BW73" s="473" t="s">
        <v>325</v>
      </c>
      <c r="BX73" s="473">
        <v>0</v>
      </c>
      <c r="BY73" s="473">
        <v>0</v>
      </c>
      <c r="BZ73" s="473">
        <v>0</v>
      </c>
      <c r="CA73" s="473">
        <v>0</v>
      </c>
      <c r="CB73" s="473">
        <v>0</v>
      </c>
      <c r="CC73" s="473">
        <v>0</v>
      </c>
      <c r="CD73" s="473">
        <v>0</v>
      </c>
      <c r="CE73" s="473">
        <v>0</v>
      </c>
      <c r="CF73" s="473">
        <v>0</v>
      </c>
      <c r="CG73" s="473">
        <v>0</v>
      </c>
      <c r="CH73" s="473">
        <v>0</v>
      </c>
      <c r="CI73" s="473">
        <v>0</v>
      </c>
      <c r="CJ73" s="473">
        <v>0</v>
      </c>
      <c r="CK73" s="473">
        <v>0</v>
      </c>
      <c r="CL73" s="473">
        <v>0</v>
      </c>
      <c r="CM73" s="473">
        <v>0</v>
      </c>
      <c r="CN73" s="473">
        <v>0</v>
      </c>
      <c r="CO73" s="473">
        <v>0</v>
      </c>
      <c r="CP73" s="473">
        <v>0</v>
      </c>
      <c r="CQ73" s="473">
        <v>0</v>
      </c>
      <c r="CR73" s="473">
        <v>0</v>
      </c>
      <c r="CS73" s="473">
        <v>0</v>
      </c>
      <c r="CT73" s="473">
        <v>0</v>
      </c>
      <c r="CU73" s="473">
        <v>0</v>
      </c>
      <c r="CV73" s="473">
        <v>0</v>
      </c>
      <c r="CW73" s="473">
        <v>0</v>
      </c>
      <c r="CX73" s="473">
        <v>0</v>
      </c>
      <c r="CY73" s="473">
        <v>0</v>
      </c>
      <c r="CZ73" s="473">
        <v>0</v>
      </c>
      <c r="DA73" s="473">
        <v>0</v>
      </c>
      <c r="DB73" s="473">
        <v>0</v>
      </c>
      <c r="DC73" s="473">
        <v>0</v>
      </c>
      <c r="DD73" s="473">
        <v>0</v>
      </c>
      <c r="DE73" s="473">
        <v>0</v>
      </c>
      <c r="DF73" s="473">
        <v>0</v>
      </c>
      <c r="DH73" s="473" t="s">
        <v>325</v>
      </c>
      <c r="DI73" s="473">
        <v>0</v>
      </c>
      <c r="DJ73" s="473">
        <v>0</v>
      </c>
      <c r="DK73" s="473">
        <v>0</v>
      </c>
      <c r="DL73" s="473">
        <v>0</v>
      </c>
      <c r="DM73" s="473">
        <v>0</v>
      </c>
      <c r="DN73" s="473">
        <v>0</v>
      </c>
      <c r="DO73" s="473">
        <v>0</v>
      </c>
      <c r="DP73" s="473">
        <v>0</v>
      </c>
      <c r="DQ73" s="473">
        <v>0</v>
      </c>
      <c r="DR73" s="473">
        <v>0</v>
      </c>
      <c r="DS73" s="473">
        <v>0</v>
      </c>
      <c r="DT73" s="473">
        <v>0</v>
      </c>
      <c r="DU73" s="473">
        <v>0</v>
      </c>
      <c r="DV73" s="473">
        <v>0</v>
      </c>
      <c r="DW73" s="473">
        <v>0</v>
      </c>
      <c r="DX73" s="473">
        <v>0</v>
      </c>
      <c r="DY73" s="473">
        <v>0</v>
      </c>
      <c r="DZ73" s="473">
        <v>0</v>
      </c>
      <c r="EA73" s="473">
        <v>0</v>
      </c>
      <c r="EB73" s="473">
        <v>0</v>
      </c>
      <c r="EC73" s="473">
        <v>0</v>
      </c>
      <c r="ED73" s="473">
        <v>0</v>
      </c>
      <c r="EE73" s="473">
        <v>0</v>
      </c>
      <c r="EF73" s="473">
        <v>0</v>
      </c>
      <c r="EG73" s="473">
        <v>0</v>
      </c>
      <c r="EH73" s="473">
        <v>0</v>
      </c>
      <c r="EI73" s="473">
        <v>0</v>
      </c>
      <c r="EJ73" s="473">
        <v>0</v>
      </c>
      <c r="EK73" s="473">
        <v>0</v>
      </c>
      <c r="EL73" s="473">
        <v>0</v>
      </c>
      <c r="EM73" s="473">
        <v>0</v>
      </c>
      <c r="EN73" s="473">
        <v>0</v>
      </c>
      <c r="EO73" s="473">
        <v>0</v>
      </c>
      <c r="EP73" s="473">
        <v>0</v>
      </c>
      <c r="EQ73" s="473">
        <v>0</v>
      </c>
    </row>
    <row r="74" spans="1:147" ht="12.75" hidden="1" customHeight="1" outlineLevel="1" x14ac:dyDescent="0.2">
      <c r="A74" s="473" t="s">
        <v>326</v>
      </c>
      <c r="B74" s="473">
        <v>0</v>
      </c>
      <c r="C74" s="473">
        <v>0</v>
      </c>
      <c r="D74" s="473">
        <v>0</v>
      </c>
      <c r="E74" s="473">
        <v>0</v>
      </c>
      <c r="F74" s="473">
        <v>0</v>
      </c>
      <c r="G74" s="473">
        <v>0</v>
      </c>
      <c r="H74" s="473">
        <v>0</v>
      </c>
      <c r="I74" s="473">
        <v>0</v>
      </c>
      <c r="J74" s="473">
        <v>0</v>
      </c>
      <c r="K74" s="473">
        <v>0</v>
      </c>
      <c r="L74" s="473">
        <v>0</v>
      </c>
      <c r="M74" s="473">
        <v>0</v>
      </c>
      <c r="N74" s="473">
        <v>0</v>
      </c>
      <c r="O74" s="473">
        <v>0</v>
      </c>
      <c r="P74" s="473">
        <v>0</v>
      </c>
      <c r="Q74" s="473">
        <v>0</v>
      </c>
      <c r="R74" s="473">
        <v>0</v>
      </c>
      <c r="S74" s="473">
        <v>0</v>
      </c>
      <c r="T74" s="473">
        <v>0</v>
      </c>
      <c r="U74" s="473">
        <v>0</v>
      </c>
      <c r="V74" s="473">
        <v>0</v>
      </c>
      <c r="W74" s="473">
        <v>0</v>
      </c>
      <c r="X74" s="473">
        <v>0</v>
      </c>
      <c r="Y74" s="473">
        <v>0</v>
      </c>
      <c r="Z74" s="473">
        <v>0</v>
      </c>
      <c r="AA74" s="473">
        <v>0</v>
      </c>
      <c r="AB74" s="473">
        <v>0</v>
      </c>
      <c r="AC74" s="473">
        <v>0</v>
      </c>
      <c r="AD74" s="473">
        <v>0</v>
      </c>
      <c r="AE74" s="473">
        <v>0</v>
      </c>
      <c r="AF74" s="473">
        <v>0</v>
      </c>
      <c r="AG74" s="473">
        <v>0</v>
      </c>
      <c r="AH74" s="473">
        <v>0</v>
      </c>
      <c r="AI74" s="473">
        <v>0</v>
      </c>
      <c r="AJ74" s="473">
        <v>0</v>
      </c>
      <c r="AL74" s="473" t="s">
        <v>326</v>
      </c>
      <c r="AM74" s="473">
        <v>0</v>
      </c>
      <c r="AN74" s="473">
        <v>0</v>
      </c>
      <c r="AO74" s="473">
        <v>0</v>
      </c>
      <c r="AP74" s="473">
        <v>0</v>
      </c>
      <c r="AQ74" s="473">
        <v>0</v>
      </c>
      <c r="AR74" s="473">
        <v>0</v>
      </c>
      <c r="AS74" s="473">
        <v>0</v>
      </c>
      <c r="AT74" s="473">
        <v>0</v>
      </c>
      <c r="AU74" s="473">
        <v>0</v>
      </c>
      <c r="AV74" s="473">
        <v>0</v>
      </c>
      <c r="AW74" s="473">
        <v>0</v>
      </c>
      <c r="AX74" s="473">
        <v>0</v>
      </c>
      <c r="AY74" s="473">
        <v>0</v>
      </c>
      <c r="AZ74" s="473">
        <v>0</v>
      </c>
      <c r="BA74" s="473">
        <v>0</v>
      </c>
      <c r="BB74" s="473">
        <v>0</v>
      </c>
      <c r="BC74" s="473">
        <v>0</v>
      </c>
      <c r="BD74" s="473">
        <v>0</v>
      </c>
      <c r="BE74" s="473">
        <v>0</v>
      </c>
      <c r="BF74" s="473">
        <v>0</v>
      </c>
      <c r="BG74" s="473">
        <v>0</v>
      </c>
      <c r="BH74" s="473">
        <v>0</v>
      </c>
      <c r="BI74" s="473">
        <v>0</v>
      </c>
      <c r="BJ74" s="473">
        <v>0</v>
      </c>
      <c r="BK74" s="473">
        <v>0</v>
      </c>
      <c r="BL74" s="473">
        <v>0</v>
      </c>
      <c r="BM74" s="473">
        <v>0</v>
      </c>
      <c r="BN74" s="473">
        <v>0</v>
      </c>
      <c r="BO74" s="473">
        <v>0</v>
      </c>
      <c r="BP74" s="473">
        <v>0</v>
      </c>
      <c r="BQ74" s="473">
        <v>0</v>
      </c>
      <c r="BR74" s="473">
        <v>0</v>
      </c>
      <c r="BS74" s="473">
        <v>0</v>
      </c>
      <c r="BT74" s="473">
        <v>0</v>
      </c>
      <c r="BU74" s="473">
        <v>0</v>
      </c>
      <c r="BW74" s="473" t="s">
        <v>326</v>
      </c>
      <c r="BX74" s="473">
        <v>0</v>
      </c>
      <c r="BY74" s="473">
        <v>0</v>
      </c>
      <c r="BZ74" s="473">
        <v>0</v>
      </c>
      <c r="CA74" s="473">
        <v>0</v>
      </c>
      <c r="CB74" s="473">
        <v>0</v>
      </c>
      <c r="CC74" s="473">
        <v>0</v>
      </c>
      <c r="CD74" s="473">
        <v>0</v>
      </c>
      <c r="CE74" s="473">
        <v>0</v>
      </c>
      <c r="CF74" s="473">
        <v>0</v>
      </c>
      <c r="CG74" s="473">
        <v>0</v>
      </c>
      <c r="CH74" s="473">
        <v>0</v>
      </c>
      <c r="CI74" s="473">
        <v>0</v>
      </c>
      <c r="CJ74" s="473">
        <v>0</v>
      </c>
      <c r="CK74" s="473">
        <v>0</v>
      </c>
      <c r="CL74" s="473">
        <v>0</v>
      </c>
      <c r="CM74" s="473">
        <v>0</v>
      </c>
      <c r="CN74" s="473">
        <v>0</v>
      </c>
      <c r="CO74" s="473">
        <v>0</v>
      </c>
      <c r="CP74" s="473">
        <v>0</v>
      </c>
      <c r="CQ74" s="473">
        <v>0</v>
      </c>
      <c r="CR74" s="473">
        <v>0</v>
      </c>
      <c r="CS74" s="473">
        <v>0</v>
      </c>
      <c r="CT74" s="473">
        <v>0</v>
      </c>
      <c r="CU74" s="473">
        <v>0</v>
      </c>
      <c r="CV74" s="473">
        <v>0</v>
      </c>
      <c r="CW74" s="473">
        <v>0</v>
      </c>
      <c r="CX74" s="473">
        <v>0</v>
      </c>
      <c r="CY74" s="473">
        <v>0</v>
      </c>
      <c r="CZ74" s="473">
        <v>0</v>
      </c>
      <c r="DA74" s="473">
        <v>0</v>
      </c>
      <c r="DB74" s="473">
        <v>0</v>
      </c>
      <c r="DC74" s="473">
        <v>0</v>
      </c>
      <c r="DD74" s="473">
        <v>0</v>
      </c>
      <c r="DE74" s="473">
        <v>0</v>
      </c>
      <c r="DF74" s="473">
        <v>0</v>
      </c>
      <c r="DH74" s="473" t="s">
        <v>326</v>
      </c>
      <c r="DI74" s="473">
        <v>0</v>
      </c>
      <c r="DJ74" s="473">
        <v>0</v>
      </c>
      <c r="DK74" s="473">
        <v>0</v>
      </c>
      <c r="DL74" s="473">
        <v>0</v>
      </c>
      <c r="DM74" s="473">
        <v>0</v>
      </c>
      <c r="DN74" s="473">
        <v>0</v>
      </c>
      <c r="DO74" s="473">
        <v>0</v>
      </c>
      <c r="DP74" s="473">
        <v>0</v>
      </c>
      <c r="DQ74" s="473">
        <v>0</v>
      </c>
      <c r="DR74" s="473">
        <v>0</v>
      </c>
      <c r="DS74" s="473">
        <v>0</v>
      </c>
      <c r="DT74" s="473">
        <v>0</v>
      </c>
      <c r="DU74" s="473">
        <v>0</v>
      </c>
      <c r="DV74" s="473">
        <v>0</v>
      </c>
      <c r="DW74" s="473">
        <v>0</v>
      </c>
      <c r="DX74" s="473">
        <v>0</v>
      </c>
      <c r="DY74" s="473">
        <v>0</v>
      </c>
      <c r="DZ74" s="473">
        <v>0</v>
      </c>
      <c r="EA74" s="473">
        <v>0</v>
      </c>
      <c r="EB74" s="473">
        <v>0</v>
      </c>
      <c r="EC74" s="473">
        <v>0</v>
      </c>
      <c r="ED74" s="473">
        <v>0</v>
      </c>
      <c r="EE74" s="473">
        <v>0</v>
      </c>
      <c r="EF74" s="473">
        <v>0</v>
      </c>
      <c r="EG74" s="473">
        <v>0</v>
      </c>
      <c r="EH74" s="473">
        <v>0</v>
      </c>
      <c r="EI74" s="473">
        <v>0</v>
      </c>
      <c r="EJ74" s="473">
        <v>0</v>
      </c>
      <c r="EK74" s="473">
        <v>0</v>
      </c>
      <c r="EL74" s="473">
        <v>0</v>
      </c>
      <c r="EM74" s="473">
        <v>0</v>
      </c>
      <c r="EN74" s="473">
        <v>0</v>
      </c>
      <c r="EO74" s="473">
        <v>0</v>
      </c>
      <c r="EP74" s="473">
        <v>0</v>
      </c>
      <c r="EQ74" s="473">
        <v>0</v>
      </c>
    </row>
    <row r="75" spans="1:147" ht="12.75" hidden="1" customHeight="1" outlineLevel="1" x14ac:dyDescent="0.2">
      <c r="A75" s="473" t="s">
        <v>327</v>
      </c>
      <c r="B75" s="473">
        <v>0</v>
      </c>
      <c r="C75" s="473">
        <v>0</v>
      </c>
      <c r="D75" s="473">
        <v>0</v>
      </c>
      <c r="E75" s="473">
        <v>0</v>
      </c>
      <c r="F75" s="473">
        <v>0</v>
      </c>
      <c r="G75" s="473">
        <v>0</v>
      </c>
      <c r="H75" s="473">
        <v>0</v>
      </c>
      <c r="I75" s="473">
        <v>0</v>
      </c>
      <c r="J75" s="473">
        <v>0</v>
      </c>
      <c r="K75" s="473">
        <v>0</v>
      </c>
      <c r="L75" s="473">
        <v>0</v>
      </c>
      <c r="M75" s="473">
        <v>0</v>
      </c>
      <c r="N75" s="473">
        <v>0</v>
      </c>
      <c r="O75" s="473">
        <v>0</v>
      </c>
      <c r="P75" s="473">
        <v>0</v>
      </c>
      <c r="Q75" s="473">
        <v>0</v>
      </c>
      <c r="R75" s="473">
        <v>0</v>
      </c>
      <c r="S75" s="473">
        <v>0</v>
      </c>
      <c r="T75" s="473">
        <v>0</v>
      </c>
      <c r="U75" s="473">
        <v>0</v>
      </c>
      <c r="V75" s="473">
        <v>0</v>
      </c>
      <c r="W75" s="473">
        <v>0</v>
      </c>
      <c r="X75" s="473">
        <v>0</v>
      </c>
      <c r="Y75" s="473">
        <v>0</v>
      </c>
      <c r="Z75" s="473">
        <v>0</v>
      </c>
      <c r="AA75" s="473">
        <v>0</v>
      </c>
      <c r="AB75" s="473">
        <v>0</v>
      </c>
      <c r="AC75" s="473">
        <v>0</v>
      </c>
      <c r="AD75" s="473">
        <v>0</v>
      </c>
      <c r="AE75" s="473">
        <v>0</v>
      </c>
      <c r="AF75" s="473">
        <v>0</v>
      </c>
      <c r="AG75" s="473">
        <v>0</v>
      </c>
      <c r="AH75" s="473">
        <v>0</v>
      </c>
      <c r="AI75" s="473">
        <v>0</v>
      </c>
      <c r="AJ75" s="473">
        <v>0</v>
      </c>
      <c r="AL75" s="473" t="s">
        <v>327</v>
      </c>
      <c r="AM75" s="473">
        <v>0</v>
      </c>
      <c r="AN75" s="473">
        <v>0</v>
      </c>
      <c r="AO75" s="473">
        <v>0</v>
      </c>
      <c r="AP75" s="473">
        <v>0</v>
      </c>
      <c r="AQ75" s="473">
        <v>0</v>
      </c>
      <c r="AR75" s="473">
        <v>0</v>
      </c>
      <c r="AS75" s="473">
        <v>0</v>
      </c>
      <c r="AT75" s="473">
        <v>0</v>
      </c>
      <c r="AU75" s="473">
        <v>0</v>
      </c>
      <c r="AV75" s="473">
        <v>0</v>
      </c>
      <c r="AW75" s="473">
        <v>0</v>
      </c>
      <c r="AX75" s="473">
        <v>0</v>
      </c>
      <c r="AY75" s="473">
        <v>0</v>
      </c>
      <c r="AZ75" s="473">
        <v>0</v>
      </c>
      <c r="BA75" s="473">
        <v>0</v>
      </c>
      <c r="BB75" s="473">
        <v>0</v>
      </c>
      <c r="BC75" s="473">
        <v>0</v>
      </c>
      <c r="BD75" s="473">
        <v>0</v>
      </c>
      <c r="BE75" s="473">
        <v>0</v>
      </c>
      <c r="BF75" s="473">
        <v>0</v>
      </c>
      <c r="BG75" s="473">
        <v>0</v>
      </c>
      <c r="BH75" s="473">
        <v>0</v>
      </c>
      <c r="BI75" s="473">
        <v>0</v>
      </c>
      <c r="BJ75" s="473">
        <v>0</v>
      </c>
      <c r="BK75" s="473">
        <v>0</v>
      </c>
      <c r="BL75" s="473">
        <v>0</v>
      </c>
      <c r="BM75" s="473">
        <v>0</v>
      </c>
      <c r="BN75" s="473">
        <v>0</v>
      </c>
      <c r="BO75" s="473">
        <v>0</v>
      </c>
      <c r="BP75" s="473">
        <v>0</v>
      </c>
      <c r="BQ75" s="473">
        <v>0</v>
      </c>
      <c r="BR75" s="473">
        <v>0</v>
      </c>
      <c r="BS75" s="473">
        <v>0</v>
      </c>
      <c r="BT75" s="473">
        <v>0</v>
      </c>
      <c r="BU75" s="473">
        <v>0</v>
      </c>
      <c r="BW75" s="473" t="s">
        <v>327</v>
      </c>
      <c r="BX75" s="473">
        <v>0</v>
      </c>
      <c r="BY75" s="473">
        <v>0</v>
      </c>
      <c r="BZ75" s="473">
        <v>0</v>
      </c>
      <c r="CA75" s="473">
        <v>0</v>
      </c>
      <c r="CB75" s="473">
        <v>0</v>
      </c>
      <c r="CC75" s="473">
        <v>0</v>
      </c>
      <c r="CD75" s="473">
        <v>0</v>
      </c>
      <c r="CE75" s="473">
        <v>0</v>
      </c>
      <c r="CF75" s="473">
        <v>0</v>
      </c>
      <c r="CG75" s="473">
        <v>0</v>
      </c>
      <c r="CH75" s="473">
        <v>0</v>
      </c>
      <c r="CI75" s="473">
        <v>0</v>
      </c>
      <c r="CJ75" s="473">
        <v>0</v>
      </c>
      <c r="CK75" s="473">
        <v>0</v>
      </c>
      <c r="CL75" s="473">
        <v>0</v>
      </c>
      <c r="CM75" s="473">
        <v>0</v>
      </c>
      <c r="CN75" s="473">
        <v>0</v>
      </c>
      <c r="CO75" s="473">
        <v>0</v>
      </c>
      <c r="CP75" s="473">
        <v>0</v>
      </c>
      <c r="CQ75" s="473">
        <v>0</v>
      </c>
      <c r="CR75" s="473">
        <v>0</v>
      </c>
      <c r="CS75" s="473">
        <v>0</v>
      </c>
      <c r="CT75" s="473">
        <v>0</v>
      </c>
      <c r="CU75" s="473">
        <v>0</v>
      </c>
      <c r="CV75" s="473">
        <v>0</v>
      </c>
      <c r="CW75" s="473">
        <v>0</v>
      </c>
      <c r="CX75" s="473">
        <v>0</v>
      </c>
      <c r="CY75" s="473">
        <v>0</v>
      </c>
      <c r="CZ75" s="473">
        <v>0</v>
      </c>
      <c r="DA75" s="473">
        <v>0</v>
      </c>
      <c r="DB75" s="473">
        <v>0</v>
      </c>
      <c r="DC75" s="473">
        <v>0</v>
      </c>
      <c r="DD75" s="473">
        <v>0</v>
      </c>
      <c r="DE75" s="473">
        <v>0</v>
      </c>
      <c r="DF75" s="473">
        <v>0</v>
      </c>
      <c r="DH75" s="473" t="s">
        <v>327</v>
      </c>
      <c r="DI75" s="473">
        <v>0</v>
      </c>
      <c r="DJ75" s="473">
        <v>0</v>
      </c>
      <c r="DK75" s="473">
        <v>0</v>
      </c>
      <c r="DL75" s="473">
        <v>0</v>
      </c>
      <c r="DM75" s="473">
        <v>0</v>
      </c>
      <c r="DN75" s="473">
        <v>0</v>
      </c>
      <c r="DO75" s="473">
        <v>0</v>
      </c>
      <c r="DP75" s="473">
        <v>0</v>
      </c>
      <c r="DQ75" s="473">
        <v>0</v>
      </c>
      <c r="DR75" s="473">
        <v>0</v>
      </c>
      <c r="DS75" s="473">
        <v>0</v>
      </c>
      <c r="DT75" s="473">
        <v>0</v>
      </c>
      <c r="DU75" s="473">
        <v>0</v>
      </c>
      <c r="DV75" s="473">
        <v>0</v>
      </c>
      <c r="DW75" s="473">
        <v>0</v>
      </c>
      <c r="DX75" s="473">
        <v>0</v>
      </c>
      <c r="DY75" s="473">
        <v>0</v>
      </c>
      <c r="DZ75" s="473">
        <v>0</v>
      </c>
      <c r="EA75" s="473">
        <v>0</v>
      </c>
      <c r="EB75" s="473">
        <v>0</v>
      </c>
      <c r="EC75" s="473">
        <v>0</v>
      </c>
      <c r="ED75" s="473">
        <v>0</v>
      </c>
      <c r="EE75" s="473">
        <v>0</v>
      </c>
      <c r="EF75" s="473">
        <v>0</v>
      </c>
      <c r="EG75" s="473">
        <v>0</v>
      </c>
      <c r="EH75" s="473">
        <v>0</v>
      </c>
      <c r="EI75" s="473">
        <v>0</v>
      </c>
      <c r="EJ75" s="473">
        <v>0</v>
      </c>
      <c r="EK75" s="473">
        <v>0</v>
      </c>
      <c r="EL75" s="473">
        <v>0</v>
      </c>
      <c r="EM75" s="473">
        <v>0</v>
      </c>
      <c r="EN75" s="473">
        <v>0</v>
      </c>
      <c r="EO75" s="473">
        <v>0</v>
      </c>
      <c r="EP75" s="473">
        <v>0</v>
      </c>
      <c r="EQ75" s="473">
        <v>0</v>
      </c>
    </row>
    <row r="76" spans="1:147" ht="12.75" hidden="1" customHeight="1" outlineLevel="1" x14ac:dyDescent="0.2">
      <c r="A76" s="473" t="s">
        <v>328</v>
      </c>
      <c r="B76" s="473">
        <v>0</v>
      </c>
      <c r="C76" s="473">
        <v>0</v>
      </c>
      <c r="D76" s="473">
        <v>0</v>
      </c>
      <c r="E76" s="473">
        <v>0</v>
      </c>
      <c r="F76" s="473">
        <v>0</v>
      </c>
      <c r="G76" s="473">
        <v>0</v>
      </c>
      <c r="H76" s="473">
        <v>0</v>
      </c>
      <c r="I76" s="473">
        <v>0</v>
      </c>
      <c r="J76" s="473">
        <v>0</v>
      </c>
      <c r="K76" s="473">
        <v>0</v>
      </c>
      <c r="L76" s="473">
        <v>0</v>
      </c>
      <c r="M76" s="473">
        <v>0</v>
      </c>
      <c r="N76" s="473">
        <v>0</v>
      </c>
      <c r="O76" s="473">
        <v>0</v>
      </c>
      <c r="P76" s="473">
        <v>0</v>
      </c>
      <c r="Q76" s="473">
        <v>0</v>
      </c>
      <c r="R76" s="473">
        <v>0</v>
      </c>
      <c r="S76" s="473">
        <v>0</v>
      </c>
      <c r="T76" s="473">
        <v>0</v>
      </c>
      <c r="U76" s="473">
        <v>0</v>
      </c>
      <c r="V76" s="473">
        <v>0</v>
      </c>
      <c r="W76" s="473">
        <v>0</v>
      </c>
      <c r="X76" s="473">
        <v>0</v>
      </c>
      <c r="Y76" s="473">
        <v>0</v>
      </c>
      <c r="Z76" s="473">
        <v>0</v>
      </c>
      <c r="AA76" s="473">
        <v>0</v>
      </c>
      <c r="AB76" s="473">
        <v>0</v>
      </c>
      <c r="AC76" s="473">
        <v>0</v>
      </c>
      <c r="AD76" s="473">
        <v>0</v>
      </c>
      <c r="AE76" s="473">
        <v>0</v>
      </c>
      <c r="AF76" s="473">
        <v>0</v>
      </c>
      <c r="AG76" s="473">
        <v>0</v>
      </c>
      <c r="AH76" s="473">
        <v>0</v>
      </c>
      <c r="AI76" s="473">
        <v>0</v>
      </c>
      <c r="AJ76" s="473">
        <v>0</v>
      </c>
      <c r="AL76" s="473" t="s">
        <v>328</v>
      </c>
      <c r="AM76" s="473">
        <v>0</v>
      </c>
      <c r="AN76" s="473">
        <v>0</v>
      </c>
      <c r="AO76" s="473">
        <v>0</v>
      </c>
      <c r="AP76" s="473">
        <v>0</v>
      </c>
      <c r="AQ76" s="473">
        <v>0</v>
      </c>
      <c r="AR76" s="473">
        <v>0</v>
      </c>
      <c r="AS76" s="473">
        <v>0</v>
      </c>
      <c r="AT76" s="473">
        <v>0</v>
      </c>
      <c r="AU76" s="473">
        <v>0</v>
      </c>
      <c r="AV76" s="473">
        <v>0</v>
      </c>
      <c r="AW76" s="473">
        <v>0</v>
      </c>
      <c r="AX76" s="473">
        <v>0</v>
      </c>
      <c r="AY76" s="473">
        <v>0</v>
      </c>
      <c r="AZ76" s="473">
        <v>0</v>
      </c>
      <c r="BA76" s="473">
        <v>0</v>
      </c>
      <c r="BB76" s="473">
        <v>0</v>
      </c>
      <c r="BC76" s="473">
        <v>0</v>
      </c>
      <c r="BD76" s="473">
        <v>0</v>
      </c>
      <c r="BE76" s="473">
        <v>0</v>
      </c>
      <c r="BF76" s="473">
        <v>0</v>
      </c>
      <c r="BG76" s="473">
        <v>0</v>
      </c>
      <c r="BH76" s="473">
        <v>0</v>
      </c>
      <c r="BI76" s="473">
        <v>0</v>
      </c>
      <c r="BJ76" s="473">
        <v>0</v>
      </c>
      <c r="BK76" s="473">
        <v>0</v>
      </c>
      <c r="BL76" s="473">
        <v>0</v>
      </c>
      <c r="BM76" s="473">
        <v>0</v>
      </c>
      <c r="BN76" s="473">
        <v>0</v>
      </c>
      <c r="BO76" s="473">
        <v>0</v>
      </c>
      <c r="BP76" s="473">
        <v>0</v>
      </c>
      <c r="BQ76" s="473">
        <v>0</v>
      </c>
      <c r="BR76" s="473">
        <v>0</v>
      </c>
      <c r="BS76" s="473">
        <v>0</v>
      </c>
      <c r="BT76" s="473">
        <v>0</v>
      </c>
      <c r="BU76" s="473">
        <v>0</v>
      </c>
      <c r="BW76" s="473" t="s">
        <v>328</v>
      </c>
      <c r="BX76" s="473">
        <v>0</v>
      </c>
      <c r="BY76" s="473">
        <v>0</v>
      </c>
      <c r="BZ76" s="473">
        <v>0</v>
      </c>
      <c r="CA76" s="473">
        <v>0</v>
      </c>
      <c r="CB76" s="473">
        <v>0</v>
      </c>
      <c r="CC76" s="473">
        <v>0</v>
      </c>
      <c r="CD76" s="473">
        <v>0</v>
      </c>
      <c r="CE76" s="473">
        <v>0</v>
      </c>
      <c r="CF76" s="473">
        <v>0</v>
      </c>
      <c r="CG76" s="473">
        <v>0</v>
      </c>
      <c r="CH76" s="473">
        <v>0</v>
      </c>
      <c r="CI76" s="473">
        <v>0</v>
      </c>
      <c r="CJ76" s="473">
        <v>0</v>
      </c>
      <c r="CK76" s="473">
        <v>0</v>
      </c>
      <c r="CL76" s="473">
        <v>0</v>
      </c>
      <c r="CM76" s="473">
        <v>0</v>
      </c>
      <c r="CN76" s="473">
        <v>0</v>
      </c>
      <c r="CO76" s="473">
        <v>0</v>
      </c>
      <c r="CP76" s="473">
        <v>0</v>
      </c>
      <c r="CQ76" s="473">
        <v>0</v>
      </c>
      <c r="CR76" s="473">
        <v>0</v>
      </c>
      <c r="CS76" s="473">
        <v>0</v>
      </c>
      <c r="CT76" s="473">
        <v>0</v>
      </c>
      <c r="CU76" s="473">
        <v>0</v>
      </c>
      <c r="CV76" s="473">
        <v>0</v>
      </c>
      <c r="CW76" s="473">
        <v>0</v>
      </c>
      <c r="CX76" s="473">
        <v>0</v>
      </c>
      <c r="CY76" s="473">
        <v>0</v>
      </c>
      <c r="CZ76" s="473">
        <v>0</v>
      </c>
      <c r="DA76" s="473">
        <v>0</v>
      </c>
      <c r="DB76" s="473">
        <v>0</v>
      </c>
      <c r="DC76" s="473">
        <v>0</v>
      </c>
      <c r="DD76" s="473">
        <v>0</v>
      </c>
      <c r="DE76" s="473">
        <v>0</v>
      </c>
      <c r="DF76" s="473">
        <v>0</v>
      </c>
      <c r="DH76" s="473" t="s">
        <v>328</v>
      </c>
      <c r="DI76" s="473">
        <v>0</v>
      </c>
      <c r="DJ76" s="473">
        <v>0</v>
      </c>
      <c r="DK76" s="473">
        <v>0</v>
      </c>
      <c r="DL76" s="473">
        <v>0</v>
      </c>
      <c r="DM76" s="473">
        <v>0</v>
      </c>
      <c r="DN76" s="473">
        <v>0</v>
      </c>
      <c r="DO76" s="473">
        <v>0</v>
      </c>
      <c r="DP76" s="473">
        <v>0</v>
      </c>
      <c r="DQ76" s="473">
        <v>0</v>
      </c>
      <c r="DR76" s="473">
        <v>0</v>
      </c>
      <c r="DS76" s="473">
        <v>0</v>
      </c>
      <c r="DT76" s="473">
        <v>0</v>
      </c>
      <c r="DU76" s="473">
        <v>0</v>
      </c>
      <c r="DV76" s="473">
        <v>0</v>
      </c>
      <c r="DW76" s="473">
        <v>0</v>
      </c>
      <c r="DX76" s="473">
        <v>0</v>
      </c>
      <c r="DY76" s="473">
        <v>0</v>
      </c>
      <c r="DZ76" s="473">
        <v>0</v>
      </c>
      <c r="EA76" s="473">
        <v>0</v>
      </c>
      <c r="EB76" s="473">
        <v>0</v>
      </c>
      <c r="EC76" s="473">
        <v>0</v>
      </c>
      <c r="ED76" s="473">
        <v>0</v>
      </c>
      <c r="EE76" s="473">
        <v>0</v>
      </c>
      <c r="EF76" s="473">
        <v>0</v>
      </c>
      <c r="EG76" s="473">
        <v>0</v>
      </c>
      <c r="EH76" s="473">
        <v>0</v>
      </c>
      <c r="EI76" s="473">
        <v>0</v>
      </c>
      <c r="EJ76" s="473">
        <v>0</v>
      </c>
      <c r="EK76" s="473">
        <v>0</v>
      </c>
      <c r="EL76" s="473">
        <v>0</v>
      </c>
      <c r="EM76" s="473">
        <v>0</v>
      </c>
      <c r="EN76" s="473">
        <v>0</v>
      </c>
      <c r="EO76" s="473">
        <v>0</v>
      </c>
      <c r="EP76" s="473">
        <v>0</v>
      </c>
      <c r="EQ76" s="473">
        <v>0</v>
      </c>
    </row>
    <row r="77" spans="1:147" ht="12.75" hidden="1" customHeight="1" outlineLevel="1" x14ac:dyDescent="0.2">
      <c r="A77" s="473" t="s">
        <v>329</v>
      </c>
      <c r="B77" s="473">
        <v>0</v>
      </c>
      <c r="C77" s="473">
        <v>0</v>
      </c>
      <c r="D77" s="473">
        <v>0</v>
      </c>
      <c r="E77" s="473">
        <v>0</v>
      </c>
      <c r="F77" s="473">
        <v>0</v>
      </c>
      <c r="G77" s="473">
        <v>0</v>
      </c>
      <c r="H77" s="473">
        <v>0</v>
      </c>
      <c r="I77" s="473">
        <v>0</v>
      </c>
      <c r="J77" s="473">
        <v>0</v>
      </c>
      <c r="K77" s="473">
        <v>0</v>
      </c>
      <c r="L77" s="473">
        <v>0</v>
      </c>
      <c r="M77" s="473">
        <v>0</v>
      </c>
      <c r="N77" s="473">
        <v>0</v>
      </c>
      <c r="O77" s="473">
        <v>0</v>
      </c>
      <c r="P77" s="473">
        <v>0</v>
      </c>
      <c r="Q77" s="473">
        <v>0</v>
      </c>
      <c r="R77" s="473">
        <v>0</v>
      </c>
      <c r="S77" s="473">
        <v>0</v>
      </c>
      <c r="T77" s="473">
        <v>0</v>
      </c>
      <c r="U77" s="473">
        <v>0</v>
      </c>
      <c r="V77" s="473">
        <v>0</v>
      </c>
      <c r="W77" s="473">
        <v>0</v>
      </c>
      <c r="X77" s="473">
        <v>0</v>
      </c>
      <c r="Y77" s="473">
        <v>0</v>
      </c>
      <c r="Z77" s="473">
        <v>0</v>
      </c>
      <c r="AA77" s="473">
        <v>0</v>
      </c>
      <c r="AB77" s="473">
        <v>0</v>
      </c>
      <c r="AC77" s="473">
        <v>0</v>
      </c>
      <c r="AD77" s="473">
        <v>0</v>
      </c>
      <c r="AE77" s="473">
        <v>0</v>
      </c>
      <c r="AF77" s="473">
        <v>0</v>
      </c>
      <c r="AG77" s="473">
        <v>0</v>
      </c>
      <c r="AH77" s="473">
        <v>0</v>
      </c>
      <c r="AI77" s="473">
        <v>0</v>
      </c>
      <c r="AJ77" s="473">
        <v>0</v>
      </c>
      <c r="AL77" s="473" t="s">
        <v>329</v>
      </c>
      <c r="AM77" s="473">
        <v>0</v>
      </c>
      <c r="AN77" s="473">
        <v>0</v>
      </c>
      <c r="AO77" s="473">
        <v>0</v>
      </c>
      <c r="AP77" s="473">
        <v>0</v>
      </c>
      <c r="AQ77" s="473">
        <v>0</v>
      </c>
      <c r="AR77" s="473">
        <v>0</v>
      </c>
      <c r="AS77" s="473">
        <v>0</v>
      </c>
      <c r="AT77" s="473">
        <v>0</v>
      </c>
      <c r="AU77" s="473">
        <v>0</v>
      </c>
      <c r="AV77" s="473">
        <v>0</v>
      </c>
      <c r="AW77" s="473">
        <v>0</v>
      </c>
      <c r="AX77" s="473">
        <v>0</v>
      </c>
      <c r="AY77" s="473">
        <v>0</v>
      </c>
      <c r="AZ77" s="473">
        <v>0</v>
      </c>
      <c r="BA77" s="473">
        <v>0</v>
      </c>
      <c r="BB77" s="473">
        <v>0</v>
      </c>
      <c r="BC77" s="473">
        <v>0</v>
      </c>
      <c r="BD77" s="473">
        <v>0</v>
      </c>
      <c r="BE77" s="473">
        <v>0</v>
      </c>
      <c r="BF77" s="473">
        <v>0</v>
      </c>
      <c r="BG77" s="473">
        <v>0</v>
      </c>
      <c r="BH77" s="473">
        <v>0</v>
      </c>
      <c r="BI77" s="473">
        <v>0</v>
      </c>
      <c r="BJ77" s="473">
        <v>0</v>
      </c>
      <c r="BK77" s="473">
        <v>0</v>
      </c>
      <c r="BL77" s="473">
        <v>0</v>
      </c>
      <c r="BM77" s="473">
        <v>0</v>
      </c>
      <c r="BN77" s="473">
        <v>0</v>
      </c>
      <c r="BO77" s="473">
        <v>0</v>
      </c>
      <c r="BP77" s="473">
        <v>0</v>
      </c>
      <c r="BQ77" s="473">
        <v>0</v>
      </c>
      <c r="BR77" s="473">
        <v>0</v>
      </c>
      <c r="BS77" s="473">
        <v>0</v>
      </c>
      <c r="BT77" s="473">
        <v>0</v>
      </c>
      <c r="BU77" s="473">
        <v>0</v>
      </c>
      <c r="BW77" s="473" t="s">
        <v>329</v>
      </c>
      <c r="BX77" s="473">
        <v>0</v>
      </c>
      <c r="BY77" s="473">
        <v>0</v>
      </c>
      <c r="BZ77" s="473">
        <v>0</v>
      </c>
      <c r="CA77" s="473">
        <v>0</v>
      </c>
      <c r="CB77" s="473">
        <v>0</v>
      </c>
      <c r="CC77" s="473">
        <v>0</v>
      </c>
      <c r="CD77" s="473">
        <v>0</v>
      </c>
      <c r="CE77" s="473">
        <v>0</v>
      </c>
      <c r="CF77" s="473">
        <v>0</v>
      </c>
      <c r="CG77" s="473">
        <v>0</v>
      </c>
      <c r="CH77" s="473">
        <v>0</v>
      </c>
      <c r="CI77" s="473">
        <v>0</v>
      </c>
      <c r="CJ77" s="473">
        <v>0</v>
      </c>
      <c r="CK77" s="473">
        <v>0</v>
      </c>
      <c r="CL77" s="473">
        <v>0</v>
      </c>
      <c r="CM77" s="473">
        <v>0</v>
      </c>
      <c r="CN77" s="473">
        <v>0</v>
      </c>
      <c r="CO77" s="473">
        <v>0</v>
      </c>
      <c r="CP77" s="473">
        <v>0</v>
      </c>
      <c r="CQ77" s="473">
        <v>0</v>
      </c>
      <c r="CR77" s="473">
        <v>0</v>
      </c>
      <c r="CS77" s="473">
        <v>0</v>
      </c>
      <c r="CT77" s="473">
        <v>0</v>
      </c>
      <c r="CU77" s="473">
        <v>0</v>
      </c>
      <c r="CV77" s="473">
        <v>0</v>
      </c>
      <c r="CW77" s="473">
        <v>0</v>
      </c>
      <c r="CX77" s="473">
        <v>0</v>
      </c>
      <c r="CY77" s="473">
        <v>0</v>
      </c>
      <c r="CZ77" s="473">
        <v>0</v>
      </c>
      <c r="DA77" s="473">
        <v>0</v>
      </c>
      <c r="DB77" s="473">
        <v>0</v>
      </c>
      <c r="DC77" s="473">
        <v>0</v>
      </c>
      <c r="DD77" s="473">
        <v>0</v>
      </c>
      <c r="DE77" s="473">
        <v>0</v>
      </c>
      <c r="DF77" s="473">
        <v>0</v>
      </c>
      <c r="DH77" s="473" t="s">
        <v>329</v>
      </c>
      <c r="DI77" s="473">
        <v>0</v>
      </c>
      <c r="DJ77" s="473">
        <v>0</v>
      </c>
      <c r="DK77" s="473">
        <v>0</v>
      </c>
      <c r="DL77" s="473">
        <v>0</v>
      </c>
      <c r="DM77" s="473">
        <v>0</v>
      </c>
      <c r="DN77" s="473">
        <v>0</v>
      </c>
      <c r="DO77" s="473">
        <v>0</v>
      </c>
      <c r="DP77" s="473">
        <v>0</v>
      </c>
      <c r="DQ77" s="473">
        <v>0</v>
      </c>
      <c r="DR77" s="473">
        <v>0</v>
      </c>
      <c r="DS77" s="473">
        <v>0</v>
      </c>
      <c r="DT77" s="473">
        <v>0</v>
      </c>
      <c r="DU77" s="473">
        <v>0</v>
      </c>
      <c r="DV77" s="473">
        <v>0</v>
      </c>
      <c r="DW77" s="473">
        <v>0</v>
      </c>
      <c r="DX77" s="473">
        <v>0</v>
      </c>
      <c r="DY77" s="473">
        <v>0</v>
      </c>
      <c r="DZ77" s="473">
        <v>0</v>
      </c>
      <c r="EA77" s="473">
        <v>0</v>
      </c>
      <c r="EB77" s="473">
        <v>0</v>
      </c>
      <c r="EC77" s="473">
        <v>0</v>
      </c>
      <c r="ED77" s="473">
        <v>0</v>
      </c>
      <c r="EE77" s="473">
        <v>0</v>
      </c>
      <c r="EF77" s="473">
        <v>0</v>
      </c>
      <c r="EG77" s="473">
        <v>0</v>
      </c>
      <c r="EH77" s="473">
        <v>0</v>
      </c>
      <c r="EI77" s="473">
        <v>0</v>
      </c>
      <c r="EJ77" s="473">
        <v>0</v>
      </c>
      <c r="EK77" s="473">
        <v>0</v>
      </c>
      <c r="EL77" s="473">
        <v>0</v>
      </c>
      <c r="EM77" s="473">
        <v>0</v>
      </c>
      <c r="EN77" s="473">
        <v>0</v>
      </c>
      <c r="EO77" s="473">
        <v>0</v>
      </c>
      <c r="EP77" s="473">
        <v>0</v>
      </c>
      <c r="EQ77" s="473">
        <v>0</v>
      </c>
    </row>
    <row r="78" spans="1:147" ht="12.75" hidden="1" customHeight="1" outlineLevel="1" x14ac:dyDescent="0.2">
      <c r="A78" s="473" t="s">
        <v>330</v>
      </c>
      <c r="B78" s="473">
        <v>0</v>
      </c>
      <c r="C78" s="473">
        <v>0</v>
      </c>
      <c r="D78" s="473">
        <v>0</v>
      </c>
      <c r="E78" s="473">
        <v>0</v>
      </c>
      <c r="F78" s="473">
        <v>0</v>
      </c>
      <c r="G78" s="473">
        <v>0</v>
      </c>
      <c r="H78" s="473">
        <v>0</v>
      </c>
      <c r="I78" s="473">
        <v>0</v>
      </c>
      <c r="J78" s="473">
        <v>0</v>
      </c>
      <c r="K78" s="473">
        <v>0</v>
      </c>
      <c r="L78" s="473">
        <v>0</v>
      </c>
      <c r="M78" s="473">
        <v>0</v>
      </c>
      <c r="N78" s="473">
        <v>0</v>
      </c>
      <c r="O78" s="473">
        <v>0</v>
      </c>
      <c r="P78" s="473">
        <v>0</v>
      </c>
      <c r="Q78" s="473">
        <v>0</v>
      </c>
      <c r="R78" s="473">
        <v>0</v>
      </c>
      <c r="S78" s="473">
        <v>0</v>
      </c>
      <c r="T78" s="473">
        <v>0</v>
      </c>
      <c r="U78" s="473">
        <v>0</v>
      </c>
      <c r="V78" s="473">
        <v>0</v>
      </c>
      <c r="W78" s="473">
        <v>0</v>
      </c>
      <c r="X78" s="473">
        <v>0</v>
      </c>
      <c r="Y78" s="473">
        <v>0</v>
      </c>
      <c r="Z78" s="473">
        <v>0</v>
      </c>
      <c r="AA78" s="473">
        <v>0</v>
      </c>
      <c r="AB78" s="473">
        <v>0</v>
      </c>
      <c r="AC78" s="473">
        <v>0</v>
      </c>
      <c r="AD78" s="473">
        <v>0</v>
      </c>
      <c r="AE78" s="473">
        <v>0</v>
      </c>
      <c r="AF78" s="473">
        <v>0</v>
      </c>
      <c r="AG78" s="473">
        <v>0</v>
      </c>
      <c r="AH78" s="473">
        <v>0</v>
      </c>
      <c r="AI78" s="473">
        <v>0</v>
      </c>
      <c r="AJ78" s="473">
        <v>0</v>
      </c>
      <c r="AL78" s="473" t="s">
        <v>330</v>
      </c>
      <c r="AM78" s="473">
        <v>0</v>
      </c>
      <c r="AN78" s="473">
        <v>0</v>
      </c>
      <c r="AO78" s="473">
        <v>0</v>
      </c>
      <c r="AP78" s="473">
        <v>0</v>
      </c>
      <c r="AQ78" s="473">
        <v>0</v>
      </c>
      <c r="AR78" s="473">
        <v>0</v>
      </c>
      <c r="AS78" s="473">
        <v>0</v>
      </c>
      <c r="AT78" s="473">
        <v>0</v>
      </c>
      <c r="AU78" s="473">
        <v>0</v>
      </c>
      <c r="AV78" s="473">
        <v>0</v>
      </c>
      <c r="AW78" s="473">
        <v>0</v>
      </c>
      <c r="AX78" s="473">
        <v>0</v>
      </c>
      <c r="AY78" s="473">
        <v>0</v>
      </c>
      <c r="AZ78" s="473">
        <v>0</v>
      </c>
      <c r="BA78" s="473">
        <v>0</v>
      </c>
      <c r="BB78" s="473">
        <v>0</v>
      </c>
      <c r="BC78" s="473">
        <v>0</v>
      </c>
      <c r="BD78" s="473">
        <v>0</v>
      </c>
      <c r="BE78" s="473">
        <v>0</v>
      </c>
      <c r="BF78" s="473">
        <v>0</v>
      </c>
      <c r="BG78" s="473">
        <v>0</v>
      </c>
      <c r="BH78" s="473">
        <v>0</v>
      </c>
      <c r="BI78" s="473">
        <v>0</v>
      </c>
      <c r="BJ78" s="473">
        <v>0</v>
      </c>
      <c r="BK78" s="473">
        <v>0</v>
      </c>
      <c r="BL78" s="473">
        <v>0</v>
      </c>
      <c r="BM78" s="473">
        <v>0</v>
      </c>
      <c r="BN78" s="473">
        <v>0</v>
      </c>
      <c r="BO78" s="473">
        <v>0</v>
      </c>
      <c r="BP78" s="473">
        <v>0</v>
      </c>
      <c r="BQ78" s="473">
        <v>0</v>
      </c>
      <c r="BR78" s="473">
        <v>0</v>
      </c>
      <c r="BS78" s="473">
        <v>0</v>
      </c>
      <c r="BT78" s="473">
        <v>0</v>
      </c>
      <c r="BU78" s="473">
        <v>0</v>
      </c>
      <c r="BW78" s="473" t="s">
        <v>330</v>
      </c>
      <c r="BX78" s="473">
        <v>0</v>
      </c>
      <c r="BY78" s="473">
        <v>0</v>
      </c>
      <c r="BZ78" s="473">
        <v>0</v>
      </c>
      <c r="CA78" s="473">
        <v>0</v>
      </c>
      <c r="CB78" s="473">
        <v>0</v>
      </c>
      <c r="CC78" s="473">
        <v>0</v>
      </c>
      <c r="CD78" s="473">
        <v>0</v>
      </c>
      <c r="CE78" s="473">
        <v>0</v>
      </c>
      <c r="CF78" s="473">
        <v>0</v>
      </c>
      <c r="CG78" s="473">
        <v>0</v>
      </c>
      <c r="CH78" s="473">
        <v>0</v>
      </c>
      <c r="CI78" s="473">
        <v>0</v>
      </c>
      <c r="CJ78" s="473">
        <v>0</v>
      </c>
      <c r="CK78" s="473">
        <v>0</v>
      </c>
      <c r="CL78" s="473">
        <v>0</v>
      </c>
      <c r="CM78" s="473">
        <v>0</v>
      </c>
      <c r="CN78" s="473">
        <v>0</v>
      </c>
      <c r="CO78" s="473">
        <v>0</v>
      </c>
      <c r="CP78" s="473">
        <v>0</v>
      </c>
      <c r="CQ78" s="473">
        <v>0</v>
      </c>
      <c r="CR78" s="473">
        <v>0</v>
      </c>
      <c r="CS78" s="473">
        <v>0</v>
      </c>
      <c r="CT78" s="473">
        <v>0</v>
      </c>
      <c r="CU78" s="473">
        <v>0</v>
      </c>
      <c r="CV78" s="473">
        <v>0</v>
      </c>
      <c r="CW78" s="473">
        <v>0</v>
      </c>
      <c r="CX78" s="473">
        <v>0</v>
      </c>
      <c r="CY78" s="473">
        <v>0</v>
      </c>
      <c r="CZ78" s="473">
        <v>0</v>
      </c>
      <c r="DA78" s="473">
        <v>0</v>
      </c>
      <c r="DB78" s="473">
        <v>0</v>
      </c>
      <c r="DC78" s="473">
        <v>0</v>
      </c>
      <c r="DD78" s="473">
        <v>0</v>
      </c>
      <c r="DE78" s="473">
        <v>0</v>
      </c>
      <c r="DF78" s="473">
        <v>0</v>
      </c>
      <c r="DH78" s="473" t="s">
        <v>330</v>
      </c>
      <c r="DI78" s="473">
        <v>0</v>
      </c>
      <c r="DJ78" s="473">
        <v>0</v>
      </c>
      <c r="DK78" s="473">
        <v>0</v>
      </c>
      <c r="DL78" s="473">
        <v>0</v>
      </c>
      <c r="DM78" s="473">
        <v>0</v>
      </c>
      <c r="DN78" s="473">
        <v>0</v>
      </c>
      <c r="DO78" s="473">
        <v>0</v>
      </c>
      <c r="DP78" s="473">
        <v>0</v>
      </c>
      <c r="DQ78" s="473">
        <v>0</v>
      </c>
      <c r="DR78" s="473">
        <v>0</v>
      </c>
      <c r="DS78" s="473">
        <v>0</v>
      </c>
      <c r="DT78" s="473">
        <v>0</v>
      </c>
      <c r="DU78" s="473">
        <v>0</v>
      </c>
      <c r="DV78" s="473">
        <v>0</v>
      </c>
      <c r="DW78" s="473">
        <v>0</v>
      </c>
      <c r="DX78" s="473">
        <v>0</v>
      </c>
      <c r="DY78" s="473">
        <v>0</v>
      </c>
      <c r="DZ78" s="473">
        <v>0</v>
      </c>
      <c r="EA78" s="473">
        <v>0</v>
      </c>
      <c r="EB78" s="473">
        <v>0</v>
      </c>
      <c r="EC78" s="473">
        <v>0</v>
      </c>
      <c r="ED78" s="473">
        <v>0</v>
      </c>
      <c r="EE78" s="473">
        <v>0</v>
      </c>
      <c r="EF78" s="473">
        <v>0</v>
      </c>
      <c r="EG78" s="473">
        <v>0</v>
      </c>
      <c r="EH78" s="473">
        <v>0</v>
      </c>
      <c r="EI78" s="473">
        <v>0</v>
      </c>
      <c r="EJ78" s="473">
        <v>0</v>
      </c>
      <c r="EK78" s="473">
        <v>0</v>
      </c>
      <c r="EL78" s="473">
        <v>0</v>
      </c>
      <c r="EM78" s="473">
        <v>0</v>
      </c>
      <c r="EN78" s="473">
        <v>0</v>
      </c>
      <c r="EO78" s="473">
        <v>0</v>
      </c>
      <c r="EP78" s="473">
        <v>0</v>
      </c>
      <c r="EQ78" s="473">
        <v>0</v>
      </c>
    </row>
    <row r="79" spans="1:147" ht="12.75" hidden="1" customHeight="1" outlineLevel="1" x14ac:dyDescent="0.2">
      <c r="A79" s="473" t="s">
        <v>331</v>
      </c>
      <c r="B79" s="473">
        <v>0</v>
      </c>
      <c r="C79" s="473">
        <v>0</v>
      </c>
      <c r="D79" s="473">
        <v>0</v>
      </c>
      <c r="E79" s="473">
        <v>0</v>
      </c>
      <c r="F79" s="473">
        <v>0</v>
      </c>
      <c r="G79" s="473">
        <v>0</v>
      </c>
      <c r="H79" s="473">
        <v>0</v>
      </c>
      <c r="I79" s="473">
        <v>0</v>
      </c>
      <c r="J79" s="473">
        <v>0</v>
      </c>
      <c r="K79" s="473">
        <v>0</v>
      </c>
      <c r="L79" s="473">
        <v>0</v>
      </c>
      <c r="M79" s="473">
        <v>0</v>
      </c>
      <c r="N79" s="473">
        <v>0</v>
      </c>
      <c r="O79" s="473">
        <v>0</v>
      </c>
      <c r="P79" s="473">
        <v>0</v>
      </c>
      <c r="Q79" s="473">
        <v>0</v>
      </c>
      <c r="R79" s="473">
        <v>0</v>
      </c>
      <c r="S79" s="473">
        <v>0</v>
      </c>
      <c r="T79" s="473">
        <v>0</v>
      </c>
      <c r="U79" s="473">
        <v>0</v>
      </c>
      <c r="V79" s="473">
        <v>0</v>
      </c>
      <c r="W79" s="473">
        <v>0</v>
      </c>
      <c r="X79" s="473">
        <v>0</v>
      </c>
      <c r="Y79" s="473">
        <v>0</v>
      </c>
      <c r="Z79" s="473">
        <v>0</v>
      </c>
      <c r="AA79" s="473">
        <v>0</v>
      </c>
      <c r="AB79" s="473">
        <v>0</v>
      </c>
      <c r="AC79" s="473">
        <v>0</v>
      </c>
      <c r="AD79" s="473">
        <v>0</v>
      </c>
      <c r="AE79" s="473">
        <v>0</v>
      </c>
      <c r="AF79" s="473">
        <v>0</v>
      </c>
      <c r="AG79" s="473">
        <v>0</v>
      </c>
      <c r="AH79" s="473">
        <v>0</v>
      </c>
      <c r="AI79" s="473">
        <v>0</v>
      </c>
      <c r="AJ79" s="473">
        <v>0</v>
      </c>
      <c r="AL79" s="473" t="s">
        <v>331</v>
      </c>
      <c r="AM79" s="473">
        <v>0</v>
      </c>
      <c r="AN79" s="473">
        <v>0</v>
      </c>
      <c r="AO79" s="473">
        <v>0</v>
      </c>
      <c r="AP79" s="473">
        <v>0</v>
      </c>
      <c r="AQ79" s="473">
        <v>0</v>
      </c>
      <c r="AR79" s="473">
        <v>0</v>
      </c>
      <c r="AS79" s="473">
        <v>0</v>
      </c>
      <c r="AT79" s="473">
        <v>0</v>
      </c>
      <c r="AU79" s="473">
        <v>0</v>
      </c>
      <c r="AV79" s="473">
        <v>0</v>
      </c>
      <c r="AW79" s="473">
        <v>0</v>
      </c>
      <c r="AX79" s="473">
        <v>0</v>
      </c>
      <c r="AY79" s="473">
        <v>0</v>
      </c>
      <c r="AZ79" s="473">
        <v>0</v>
      </c>
      <c r="BA79" s="473">
        <v>0</v>
      </c>
      <c r="BB79" s="473">
        <v>0</v>
      </c>
      <c r="BC79" s="473">
        <v>0</v>
      </c>
      <c r="BD79" s="473">
        <v>0</v>
      </c>
      <c r="BE79" s="473">
        <v>0</v>
      </c>
      <c r="BF79" s="473">
        <v>0</v>
      </c>
      <c r="BG79" s="473">
        <v>0</v>
      </c>
      <c r="BH79" s="473">
        <v>0</v>
      </c>
      <c r="BI79" s="473">
        <v>0</v>
      </c>
      <c r="BJ79" s="473">
        <v>0</v>
      </c>
      <c r="BK79" s="473">
        <v>0</v>
      </c>
      <c r="BL79" s="473">
        <v>0</v>
      </c>
      <c r="BM79" s="473">
        <v>0</v>
      </c>
      <c r="BN79" s="473">
        <v>0</v>
      </c>
      <c r="BO79" s="473">
        <v>0</v>
      </c>
      <c r="BP79" s="473">
        <v>0</v>
      </c>
      <c r="BQ79" s="473">
        <v>0</v>
      </c>
      <c r="BR79" s="473">
        <v>0</v>
      </c>
      <c r="BS79" s="473">
        <v>0</v>
      </c>
      <c r="BT79" s="473">
        <v>0</v>
      </c>
      <c r="BU79" s="473">
        <v>0</v>
      </c>
      <c r="BW79" s="473" t="s">
        <v>331</v>
      </c>
      <c r="BX79" s="473">
        <v>0</v>
      </c>
      <c r="BY79" s="473">
        <v>0</v>
      </c>
      <c r="BZ79" s="473">
        <v>0</v>
      </c>
      <c r="CA79" s="473">
        <v>0</v>
      </c>
      <c r="CB79" s="473">
        <v>0</v>
      </c>
      <c r="CC79" s="473">
        <v>0</v>
      </c>
      <c r="CD79" s="473">
        <v>0</v>
      </c>
      <c r="CE79" s="473">
        <v>0</v>
      </c>
      <c r="CF79" s="473">
        <v>0</v>
      </c>
      <c r="CG79" s="473">
        <v>0</v>
      </c>
      <c r="CH79" s="473">
        <v>0</v>
      </c>
      <c r="CI79" s="473">
        <v>0</v>
      </c>
      <c r="CJ79" s="473">
        <v>0</v>
      </c>
      <c r="CK79" s="473">
        <v>0</v>
      </c>
      <c r="CL79" s="473">
        <v>0</v>
      </c>
      <c r="CM79" s="473">
        <v>0</v>
      </c>
      <c r="CN79" s="473">
        <v>0</v>
      </c>
      <c r="CO79" s="473">
        <v>0</v>
      </c>
      <c r="CP79" s="473">
        <v>0</v>
      </c>
      <c r="CQ79" s="473">
        <v>0</v>
      </c>
      <c r="CR79" s="473">
        <v>0</v>
      </c>
      <c r="CS79" s="473">
        <v>0</v>
      </c>
      <c r="CT79" s="473">
        <v>0</v>
      </c>
      <c r="CU79" s="473">
        <v>0</v>
      </c>
      <c r="CV79" s="473">
        <v>0</v>
      </c>
      <c r="CW79" s="473">
        <v>0</v>
      </c>
      <c r="CX79" s="473">
        <v>0</v>
      </c>
      <c r="CY79" s="473">
        <v>0</v>
      </c>
      <c r="CZ79" s="473">
        <v>0</v>
      </c>
      <c r="DA79" s="473">
        <v>0</v>
      </c>
      <c r="DB79" s="473">
        <v>0</v>
      </c>
      <c r="DC79" s="473">
        <v>0</v>
      </c>
      <c r="DD79" s="473">
        <v>0</v>
      </c>
      <c r="DE79" s="473">
        <v>0</v>
      </c>
      <c r="DF79" s="473">
        <v>0</v>
      </c>
      <c r="DH79" s="473" t="s">
        <v>331</v>
      </c>
      <c r="DI79" s="473">
        <v>0</v>
      </c>
      <c r="DJ79" s="473">
        <v>0</v>
      </c>
      <c r="DK79" s="473">
        <v>0</v>
      </c>
      <c r="DL79" s="473">
        <v>0</v>
      </c>
      <c r="DM79" s="473">
        <v>0</v>
      </c>
      <c r="DN79" s="473">
        <v>0</v>
      </c>
      <c r="DO79" s="473">
        <v>0</v>
      </c>
      <c r="DP79" s="473">
        <v>0</v>
      </c>
      <c r="DQ79" s="473">
        <v>0</v>
      </c>
      <c r="DR79" s="473">
        <v>0</v>
      </c>
      <c r="DS79" s="473">
        <v>0</v>
      </c>
      <c r="DT79" s="473">
        <v>0</v>
      </c>
      <c r="DU79" s="473">
        <v>0</v>
      </c>
      <c r="DV79" s="473">
        <v>0</v>
      </c>
      <c r="DW79" s="473">
        <v>0</v>
      </c>
      <c r="DX79" s="473">
        <v>0</v>
      </c>
      <c r="DY79" s="473">
        <v>0</v>
      </c>
      <c r="DZ79" s="473">
        <v>0</v>
      </c>
      <c r="EA79" s="473">
        <v>0</v>
      </c>
      <c r="EB79" s="473">
        <v>0</v>
      </c>
      <c r="EC79" s="473">
        <v>0</v>
      </c>
      <c r="ED79" s="473">
        <v>0</v>
      </c>
      <c r="EE79" s="473">
        <v>0</v>
      </c>
      <c r="EF79" s="473">
        <v>0</v>
      </c>
      <c r="EG79" s="473">
        <v>0</v>
      </c>
      <c r="EH79" s="473">
        <v>0</v>
      </c>
      <c r="EI79" s="473">
        <v>0</v>
      </c>
      <c r="EJ79" s="473">
        <v>0</v>
      </c>
      <c r="EK79" s="473">
        <v>0</v>
      </c>
      <c r="EL79" s="473">
        <v>0</v>
      </c>
      <c r="EM79" s="473">
        <v>0</v>
      </c>
      <c r="EN79" s="473">
        <v>0</v>
      </c>
      <c r="EO79" s="473">
        <v>0</v>
      </c>
      <c r="EP79" s="473">
        <v>0</v>
      </c>
      <c r="EQ79" s="473">
        <v>0</v>
      </c>
    </row>
    <row r="80" spans="1:147" ht="12.75" hidden="1" customHeight="1" outlineLevel="1" x14ac:dyDescent="0.2">
      <c r="A80" s="473" t="s">
        <v>332</v>
      </c>
      <c r="B80" s="473">
        <v>0</v>
      </c>
      <c r="C80" s="473">
        <v>0</v>
      </c>
      <c r="D80" s="473">
        <v>0</v>
      </c>
      <c r="E80" s="473">
        <v>0</v>
      </c>
      <c r="F80" s="473">
        <v>0</v>
      </c>
      <c r="G80" s="473">
        <v>0</v>
      </c>
      <c r="H80" s="473">
        <v>0</v>
      </c>
      <c r="I80" s="473">
        <v>0</v>
      </c>
      <c r="J80" s="473">
        <v>0</v>
      </c>
      <c r="K80" s="473">
        <v>0</v>
      </c>
      <c r="L80" s="473">
        <v>0</v>
      </c>
      <c r="M80" s="473">
        <v>0</v>
      </c>
      <c r="N80" s="473">
        <v>0</v>
      </c>
      <c r="O80" s="473">
        <v>0</v>
      </c>
      <c r="P80" s="473">
        <v>0</v>
      </c>
      <c r="Q80" s="473">
        <v>0</v>
      </c>
      <c r="R80" s="473">
        <v>0</v>
      </c>
      <c r="S80" s="473">
        <v>0</v>
      </c>
      <c r="T80" s="473">
        <v>0</v>
      </c>
      <c r="U80" s="473">
        <v>0</v>
      </c>
      <c r="V80" s="473">
        <v>0</v>
      </c>
      <c r="W80" s="473">
        <v>0</v>
      </c>
      <c r="X80" s="473">
        <v>0</v>
      </c>
      <c r="Y80" s="473">
        <v>0</v>
      </c>
      <c r="Z80" s="473">
        <v>0</v>
      </c>
      <c r="AA80" s="473">
        <v>0</v>
      </c>
      <c r="AB80" s="473">
        <v>0</v>
      </c>
      <c r="AC80" s="473">
        <v>0</v>
      </c>
      <c r="AD80" s="473">
        <v>0</v>
      </c>
      <c r="AE80" s="473">
        <v>0</v>
      </c>
      <c r="AF80" s="473">
        <v>0</v>
      </c>
      <c r="AG80" s="473">
        <v>0</v>
      </c>
      <c r="AH80" s="473">
        <v>0</v>
      </c>
      <c r="AI80" s="473">
        <v>0</v>
      </c>
      <c r="AJ80" s="473">
        <v>0</v>
      </c>
      <c r="AL80" s="473" t="s">
        <v>332</v>
      </c>
      <c r="AM80" s="473">
        <v>0</v>
      </c>
      <c r="AN80" s="473">
        <v>0</v>
      </c>
      <c r="AO80" s="473">
        <v>0</v>
      </c>
      <c r="AP80" s="473">
        <v>0</v>
      </c>
      <c r="AQ80" s="473">
        <v>0</v>
      </c>
      <c r="AR80" s="473">
        <v>0</v>
      </c>
      <c r="AS80" s="473">
        <v>0</v>
      </c>
      <c r="AT80" s="473">
        <v>0</v>
      </c>
      <c r="AU80" s="473">
        <v>0</v>
      </c>
      <c r="AV80" s="473">
        <v>0</v>
      </c>
      <c r="AW80" s="473">
        <v>0</v>
      </c>
      <c r="AX80" s="473">
        <v>0</v>
      </c>
      <c r="AY80" s="473">
        <v>0</v>
      </c>
      <c r="AZ80" s="473">
        <v>0</v>
      </c>
      <c r="BA80" s="473">
        <v>0</v>
      </c>
      <c r="BB80" s="473">
        <v>0</v>
      </c>
      <c r="BC80" s="473">
        <v>0</v>
      </c>
      <c r="BD80" s="473">
        <v>0</v>
      </c>
      <c r="BE80" s="473">
        <v>0</v>
      </c>
      <c r="BF80" s="473">
        <v>0</v>
      </c>
      <c r="BG80" s="473">
        <v>0</v>
      </c>
      <c r="BH80" s="473">
        <v>0</v>
      </c>
      <c r="BI80" s="473">
        <v>0</v>
      </c>
      <c r="BJ80" s="473">
        <v>0</v>
      </c>
      <c r="BK80" s="473">
        <v>0</v>
      </c>
      <c r="BL80" s="473">
        <v>0</v>
      </c>
      <c r="BM80" s="473">
        <v>0</v>
      </c>
      <c r="BN80" s="473">
        <v>0</v>
      </c>
      <c r="BO80" s="473">
        <v>0</v>
      </c>
      <c r="BP80" s="473">
        <v>0</v>
      </c>
      <c r="BQ80" s="473">
        <v>0</v>
      </c>
      <c r="BR80" s="473">
        <v>0</v>
      </c>
      <c r="BS80" s="473">
        <v>0</v>
      </c>
      <c r="BT80" s="473">
        <v>0</v>
      </c>
      <c r="BU80" s="473">
        <v>0</v>
      </c>
      <c r="BW80" s="473" t="s">
        <v>332</v>
      </c>
      <c r="BX80" s="473">
        <v>0</v>
      </c>
      <c r="BY80" s="473">
        <v>0</v>
      </c>
      <c r="BZ80" s="473">
        <v>0</v>
      </c>
      <c r="CA80" s="473">
        <v>0</v>
      </c>
      <c r="CB80" s="473">
        <v>0</v>
      </c>
      <c r="CC80" s="473">
        <v>0</v>
      </c>
      <c r="CD80" s="473">
        <v>0</v>
      </c>
      <c r="CE80" s="473">
        <v>0</v>
      </c>
      <c r="CF80" s="473">
        <v>0</v>
      </c>
      <c r="CG80" s="473">
        <v>0</v>
      </c>
      <c r="CH80" s="473">
        <v>0</v>
      </c>
      <c r="CI80" s="473">
        <v>0</v>
      </c>
      <c r="CJ80" s="473">
        <v>0</v>
      </c>
      <c r="CK80" s="473">
        <v>0</v>
      </c>
      <c r="CL80" s="473">
        <v>0</v>
      </c>
      <c r="CM80" s="473">
        <v>0</v>
      </c>
      <c r="CN80" s="473">
        <v>0</v>
      </c>
      <c r="CO80" s="473">
        <v>0</v>
      </c>
      <c r="CP80" s="473">
        <v>0</v>
      </c>
      <c r="CQ80" s="473">
        <v>0</v>
      </c>
      <c r="CR80" s="473">
        <v>0</v>
      </c>
      <c r="CS80" s="473">
        <v>0</v>
      </c>
      <c r="CT80" s="473">
        <v>0</v>
      </c>
      <c r="CU80" s="473">
        <v>0</v>
      </c>
      <c r="CV80" s="473">
        <v>0</v>
      </c>
      <c r="CW80" s="473">
        <v>0</v>
      </c>
      <c r="CX80" s="473">
        <v>0</v>
      </c>
      <c r="CY80" s="473">
        <v>0</v>
      </c>
      <c r="CZ80" s="473">
        <v>0</v>
      </c>
      <c r="DA80" s="473">
        <v>0</v>
      </c>
      <c r="DB80" s="473">
        <v>0</v>
      </c>
      <c r="DC80" s="473">
        <v>0</v>
      </c>
      <c r="DD80" s="473">
        <v>0</v>
      </c>
      <c r="DE80" s="473">
        <v>0</v>
      </c>
      <c r="DF80" s="473">
        <v>0</v>
      </c>
      <c r="DH80" s="473" t="s">
        <v>332</v>
      </c>
      <c r="DI80" s="473">
        <v>0</v>
      </c>
      <c r="DJ80" s="473">
        <v>0</v>
      </c>
      <c r="DK80" s="473">
        <v>0</v>
      </c>
      <c r="DL80" s="473">
        <v>0</v>
      </c>
      <c r="DM80" s="473">
        <v>0</v>
      </c>
      <c r="DN80" s="473">
        <v>0</v>
      </c>
      <c r="DO80" s="473">
        <v>0</v>
      </c>
      <c r="DP80" s="473">
        <v>0</v>
      </c>
      <c r="DQ80" s="473">
        <v>0</v>
      </c>
      <c r="DR80" s="473">
        <v>0</v>
      </c>
      <c r="DS80" s="473">
        <v>0</v>
      </c>
      <c r="DT80" s="473">
        <v>0</v>
      </c>
      <c r="DU80" s="473">
        <v>0</v>
      </c>
      <c r="DV80" s="473">
        <v>0</v>
      </c>
      <c r="DW80" s="473">
        <v>0</v>
      </c>
      <c r="DX80" s="473">
        <v>0</v>
      </c>
      <c r="DY80" s="473">
        <v>0</v>
      </c>
      <c r="DZ80" s="473">
        <v>0</v>
      </c>
      <c r="EA80" s="473">
        <v>0</v>
      </c>
      <c r="EB80" s="473">
        <v>0</v>
      </c>
      <c r="EC80" s="473">
        <v>0</v>
      </c>
      <c r="ED80" s="473">
        <v>0</v>
      </c>
      <c r="EE80" s="473">
        <v>0</v>
      </c>
      <c r="EF80" s="473">
        <v>0</v>
      </c>
      <c r="EG80" s="473">
        <v>0</v>
      </c>
      <c r="EH80" s="473">
        <v>0</v>
      </c>
      <c r="EI80" s="473">
        <v>0</v>
      </c>
      <c r="EJ80" s="473">
        <v>0</v>
      </c>
      <c r="EK80" s="473">
        <v>0</v>
      </c>
      <c r="EL80" s="473">
        <v>0</v>
      </c>
      <c r="EM80" s="473">
        <v>0</v>
      </c>
      <c r="EN80" s="473">
        <v>0</v>
      </c>
      <c r="EO80" s="473">
        <v>0</v>
      </c>
      <c r="EP80" s="473">
        <v>0</v>
      </c>
      <c r="EQ80" s="473">
        <v>0</v>
      </c>
    </row>
    <row r="81" spans="1:147" ht="12.75" hidden="1" customHeight="1" outlineLevel="1" x14ac:dyDescent="0.2">
      <c r="A81" s="473" t="s">
        <v>333</v>
      </c>
      <c r="B81" s="473">
        <v>0</v>
      </c>
      <c r="C81" s="473">
        <v>0</v>
      </c>
      <c r="D81" s="473">
        <v>0</v>
      </c>
      <c r="E81" s="473">
        <v>0</v>
      </c>
      <c r="F81" s="473">
        <v>0</v>
      </c>
      <c r="G81" s="473">
        <v>0</v>
      </c>
      <c r="H81" s="473">
        <v>0</v>
      </c>
      <c r="I81" s="473">
        <v>0</v>
      </c>
      <c r="J81" s="473">
        <v>0</v>
      </c>
      <c r="K81" s="473">
        <v>0</v>
      </c>
      <c r="L81" s="473">
        <v>0</v>
      </c>
      <c r="M81" s="473">
        <v>0</v>
      </c>
      <c r="N81" s="473">
        <v>0</v>
      </c>
      <c r="O81" s="473">
        <v>0</v>
      </c>
      <c r="P81" s="473">
        <v>0</v>
      </c>
      <c r="Q81" s="473">
        <v>0</v>
      </c>
      <c r="R81" s="473">
        <v>0</v>
      </c>
      <c r="S81" s="473">
        <v>0</v>
      </c>
      <c r="T81" s="473">
        <v>0</v>
      </c>
      <c r="U81" s="473">
        <v>0</v>
      </c>
      <c r="V81" s="473">
        <v>0</v>
      </c>
      <c r="W81" s="473">
        <v>0</v>
      </c>
      <c r="X81" s="473">
        <v>0</v>
      </c>
      <c r="Y81" s="473">
        <v>0</v>
      </c>
      <c r="Z81" s="473">
        <v>0</v>
      </c>
      <c r="AA81" s="473">
        <v>0</v>
      </c>
      <c r="AB81" s="473">
        <v>0</v>
      </c>
      <c r="AC81" s="473">
        <v>0</v>
      </c>
      <c r="AD81" s="473">
        <v>0</v>
      </c>
      <c r="AE81" s="473">
        <v>0</v>
      </c>
      <c r="AF81" s="473">
        <v>0</v>
      </c>
      <c r="AG81" s="473">
        <v>0</v>
      </c>
      <c r="AH81" s="473">
        <v>0</v>
      </c>
      <c r="AI81" s="473">
        <v>0</v>
      </c>
      <c r="AJ81" s="473">
        <v>0</v>
      </c>
      <c r="AL81" s="473" t="s">
        <v>333</v>
      </c>
      <c r="AM81" s="473">
        <v>0</v>
      </c>
      <c r="AN81" s="473">
        <v>0</v>
      </c>
      <c r="AO81" s="473">
        <v>0</v>
      </c>
      <c r="AP81" s="473">
        <v>0</v>
      </c>
      <c r="AQ81" s="473">
        <v>0</v>
      </c>
      <c r="AR81" s="473">
        <v>0</v>
      </c>
      <c r="AS81" s="473">
        <v>0</v>
      </c>
      <c r="AT81" s="473">
        <v>0</v>
      </c>
      <c r="AU81" s="473">
        <v>0</v>
      </c>
      <c r="AV81" s="473">
        <v>0</v>
      </c>
      <c r="AW81" s="473">
        <v>0</v>
      </c>
      <c r="AX81" s="473">
        <v>0</v>
      </c>
      <c r="AY81" s="473">
        <v>0</v>
      </c>
      <c r="AZ81" s="473">
        <v>0</v>
      </c>
      <c r="BA81" s="473">
        <v>0</v>
      </c>
      <c r="BB81" s="473">
        <v>0</v>
      </c>
      <c r="BC81" s="473">
        <v>0</v>
      </c>
      <c r="BD81" s="473">
        <v>0</v>
      </c>
      <c r="BE81" s="473">
        <v>0</v>
      </c>
      <c r="BF81" s="473">
        <v>0</v>
      </c>
      <c r="BG81" s="473">
        <v>0</v>
      </c>
      <c r="BH81" s="473">
        <v>0</v>
      </c>
      <c r="BI81" s="473">
        <v>0</v>
      </c>
      <c r="BJ81" s="473">
        <v>0</v>
      </c>
      <c r="BK81" s="473">
        <v>0</v>
      </c>
      <c r="BL81" s="473">
        <v>0</v>
      </c>
      <c r="BM81" s="473">
        <v>0</v>
      </c>
      <c r="BN81" s="473">
        <v>0</v>
      </c>
      <c r="BO81" s="473">
        <v>0</v>
      </c>
      <c r="BP81" s="473">
        <v>0</v>
      </c>
      <c r="BQ81" s="473">
        <v>0</v>
      </c>
      <c r="BR81" s="473">
        <v>0</v>
      </c>
      <c r="BS81" s="473">
        <v>0</v>
      </c>
      <c r="BT81" s="473">
        <v>0</v>
      </c>
      <c r="BU81" s="473">
        <v>0</v>
      </c>
      <c r="BW81" s="473" t="s">
        <v>333</v>
      </c>
      <c r="BX81" s="473">
        <v>0</v>
      </c>
      <c r="BY81" s="473">
        <v>0</v>
      </c>
      <c r="BZ81" s="473">
        <v>0</v>
      </c>
      <c r="CA81" s="473">
        <v>0</v>
      </c>
      <c r="CB81" s="473">
        <v>0</v>
      </c>
      <c r="CC81" s="473">
        <v>0</v>
      </c>
      <c r="CD81" s="473">
        <v>0</v>
      </c>
      <c r="CE81" s="473">
        <v>0</v>
      </c>
      <c r="CF81" s="473">
        <v>0</v>
      </c>
      <c r="CG81" s="473">
        <v>0</v>
      </c>
      <c r="CH81" s="473">
        <v>0</v>
      </c>
      <c r="CI81" s="473">
        <v>0</v>
      </c>
      <c r="CJ81" s="473">
        <v>0</v>
      </c>
      <c r="CK81" s="473">
        <v>0</v>
      </c>
      <c r="CL81" s="473">
        <v>0</v>
      </c>
      <c r="CM81" s="473">
        <v>0</v>
      </c>
      <c r="CN81" s="473">
        <v>0</v>
      </c>
      <c r="CO81" s="473">
        <v>0</v>
      </c>
      <c r="CP81" s="473">
        <v>0</v>
      </c>
      <c r="CQ81" s="473">
        <v>0</v>
      </c>
      <c r="CR81" s="473">
        <v>0</v>
      </c>
      <c r="CS81" s="473">
        <v>0</v>
      </c>
      <c r="CT81" s="473">
        <v>0</v>
      </c>
      <c r="CU81" s="473">
        <v>0</v>
      </c>
      <c r="CV81" s="473">
        <v>0</v>
      </c>
      <c r="CW81" s="473">
        <v>0</v>
      </c>
      <c r="CX81" s="473">
        <v>0</v>
      </c>
      <c r="CY81" s="473">
        <v>0</v>
      </c>
      <c r="CZ81" s="473">
        <v>0</v>
      </c>
      <c r="DA81" s="473">
        <v>0</v>
      </c>
      <c r="DB81" s="473">
        <v>0</v>
      </c>
      <c r="DC81" s="473">
        <v>0</v>
      </c>
      <c r="DD81" s="473">
        <v>0</v>
      </c>
      <c r="DE81" s="473">
        <v>0</v>
      </c>
      <c r="DF81" s="473">
        <v>0</v>
      </c>
      <c r="DH81" s="473" t="s">
        <v>333</v>
      </c>
      <c r="DI81" s="473">
        <v>0</v>
      </c>
      <c r="DJ81" s="473">
        <v>0</v>
      </c>
      <c r="DK81" s="473">
        <v>0</v>
      </c>
      <c r="DL81" s="473">
        <v>0</v>
      </c>
      <c r="DM81" s="473">
        <v>0</v>
      </c>
      <c r="DN81" s="473">
        <v>0</v>
      </c>
      <c r="DO81" s="473">
        <v>0</v>
      </c>
      <c r="DP81" s="473">
        <v>0</v>
      </c>
      <c r="DQ81" s="473">
        <v>0</v>
      </c>
      <c r="DR81" s="473">
        <v>0</v>
      </c>
      <c r="DS81" s="473">
        <v>0</v>
      </c>
      <c r="DT81" s="473">
        <v>0</v>
      </c>
      <c r="DU81" s="473">
        <v>0</v>
      </c>
      <c r="DV81" s="473">
        <v>0</v>
      </c>
      <c r="DW81" s="473">
        <v>0</v>
      </c>
      <c r="DX81" s="473">
        <v>0</v>
      </c>
      <c r="DY81" s="473">
        <v>0</v>
      </c>
      <c r="DZ81" s="473">
        <v>0</v>
      </c>
      <c r="EA81" s="473">
        <v>0</v>
      </c>
      <c r="EB81" s="473">
        <v>0</v>
      </c>
      <c r="EC81" s="473">
        <v>0</v>
      </c>
      <c r="ED81" s="473">
        <v>0</v>
      </c>
      <c r="EE81" s="473">
        <v>0</v>
      </c>
      <c r="EF81" s="473">
        <v>0</v>
      </c>
      <c r="EG81" s="473">
        <v>0</v>
      </c>
      <c r="EH81" s="473">
        <v>0</v>
      </c>
      <c r="EI81" s="473">
        <v>0</v>
      </c>
      <c r="EJ81" s="473">
        <v>0</v>
      </c>
      <c r="EK81" s="473">
        <v>0</v>
      </c>
      <c r="EL81" s="473">
        <v>0</v>
      </c>
      <c r="EM81" s="473">
        <v>0</v>
      </c>
      <c r="EN81" s="473">
        <v>0</v>
      </c>
      <c r="EO81" s="473">
        <v>0</v>
      </c>
      <c r="EP81" s="473">
        <v>0</v>
      </c>
      <c r="EQ81" s="473">
        <v>0</v>
      </c>
    </row>
    <row r="82" spans="1:147" ht="12.75" hidden="1" customHeight="1" outlineLevel="1" x14ac:dyDescent="0.2">
      <c r="A82" s="473" t="s">
        <v>334</v>
      </c>
      <c r="B82" s="473">
        <v>0</v>
      </c>
      <c r="C82" s="473">
        <v>0</v>
      </c>
      <c r="D82" s="473">
        <v>0</v>
      </c>
      <c r="E82" s="473">
        <v>0</v>
      </c>
      <c r="F82" s="473">
        <v>0</v>
      </c>
      <c r="G82" s="473">
        <v>0</v>
      </c>
      <c r="H82" s="473">
        <v>0</v>
      </c>
      <c r="I82" s="473">
        <v>0</v>
      </c>
      <c r="J82" s="473">
        <v>0</v>
      </c>
      <c r="K82" s="473">
        <v>0</v>
      </c>
      <c r="L82" s="473">
        <v>0</v>
      </c>
      <c r="M82" s="473">
        <v>0</v>
      </c>
      <c r="N82" s="473">
        <v>0</v>
      </c>
      <c r="O82" s="473">
        <v>0</v>
      </c>
      <c r="P82" s="473">
        <v>0</v>
      </c>
      <c r="Q82" s="473">
        <v>0</v>
      </c>
      <c r="R82" s="473">
        <v>0</v>
      </c>
      <c r="S82" s="473">
        <v>0</v>
      </c>
      <c r="T82" s="473">
        <v>0</v>
      </c>
      <c r="U82" s="473">
        <v>0</v>
      </c>
      <c r="V82" s="473">
        <v>0</v>
      </c>
      <c r="W82" s="473">
        <v>0</v>
      </c>
      <c r="X82" s="473">
        <v>0</v>
      </c>
      <c r="Y82" s="473">
        <v>0</v>
      </c>
      <c r="Z82" s="473">
        <v>0</v>
      </c>
      <c r="AA82" s="473">
        <v>0</v>
      </c>
      <c r="AB82" s="473">
        <v>0</v>
      </c>
      <c r="AC82" s="473">
        <v>0</v>
      </c>
      <c r="AD82" s="473">
        <v>0</v>
      </c>
      <c r="AE82" s="473">
        <v>0</v>
      </c>
      <c r="AF82" s="473">
        <v>0</v>
      </c>
      <c r="AG82" s="473">
        <v>0</v>
      </c>
      <c r="AH82" s="473">
        <v>0</v>
      </c>
      <c r="AI82" s="473">
        <v>0</v>
      </c>
      <c r="AJ82" s="473">
        <v>0</v>
      </c>
      <c r="AL82" s="473" t="s">
        <v>334</v>
      </c>
      <c r="AM82" s="473">
        <v>0</v>
      </c>
      <c r="AN82" s="473">
        <v>0</v>
      </c>
      <c r="AO82" s="473">
        <v>0</v>
      </c>
      <c r="AP82" s="473">
        <v>0</v>
      </c>
      <c r="AQ82" s="473">
        <v>0</v>
      </c>
      <c r="AR82" s="473">
        <v>0</v>
      </c>
      <c r="AS82" s="473">
        <v>0</v>
      </c>
      <c r="AT82" s="473">
        <v>0</v>
      </c>
      <c r="AU82" s="473">
        <v>0</v>
      </c>
      <c r="AV82" s="473">
        <v>0</v>
      </c>
      <c r="AW82" s="473">
        <v>0</v>
      </c>
      <c r="AX82" s="473">
        <v>0</v>
      </c>
      <c r="AY82" s="473">
        <v>0</v>
      </c>
      <c r="AZ82" s="473">
        <v>0</v>
      </c>
      <c r="BA82" s="473">
        <v>0</v>
      </c>
      <c r="BB82" s="473">
        <v>0</v>
      </c>
      <c r="BC82" s="473">
        <v>0</v>
      </c>
      <c r="BD82" s="473">
        <v>0</v>
      </c>
      <c r="BE82" s="473">
        <v>0</v>
      </c>
      <c r="BF82" s="473">
        <v>0</v>
      </c>
      <c r="BG82" s="473">
        <v>0</v>
      </c>
      <c r="BH82" s="473">
        <v>0</v>
      </c>
      <c r="BI82" s="473">
        <v>0</v>
      </c>
      <c r="BJ82" s="473">
        <v>0</v>
      </c>
      <c r="BK82" s="473">
        <v>0</v>
      </c>
      <c r="BL82" s="473">
        <v>0</v>
      </c>
      <c r="BM82" s="473">
        <v>0</v>
      </c>
      <c r="BN82" s="473">
        <v>0</v>
      </c>
      <c r="BO82" s="473">
        <v>0</v>
      </c>
      <c r="BP82" s="473">
        <v>0</v>
      </c>
      <c r="BQ82" s="473">
        <v>0</v>
      </c>
      <c r="BR82" s="473">
        <v>0</v>
      </c>
      <c r="BS82" s="473">
        <v>0</v>
      </c>
      <c r="BT82" s="473">
        <v>0</v>
      </c>
      <c r="BU82" s="473">
        <v>0</v>
      </c>
      <c r="BW82" s="473" t="s">
        <v>334</v>
      </c>
      <c r="BX82" s="473">
        <v>0</v>
      </c>
      <c r="BY82" s="473">
        <v>0</v>
      </c>
      <c r="BZ82" s="473">
        <v>0</v>
      </c>
      <c r="CA82" s="473">
        <v>0</v>
      </c>
      <c r="CB82" s="473">
        <v>0</v>
      </c>
      <c r="CC82" s="473">
        <v>0</v>
      </c>
      <c r="CD82" s="473">
        <v>0</v>
      </c>
      <c r="CE82" s="473">
        <v>0</v>
      </c>
      <c r="CF82" s="473">
        <v>0</v>
      </c>
      <c r="CG82" s="473">
        <v>0</v>
      </c>
      <c r="CH82" s="473">
        <v>0</v>
      </c>
      <c r="CI82" s="473">
        <v>0</v>
      </c>
      <c r="CJ82" s="473">
        <v>0</v>
      </c>
      <c r="CK82" s="473">
        <v>0</v>
      </c>
      <c r="CL82" s="473">
        <v>0</v>
      </c>
      <c r="CM82" s="473">
        <v>0</v>
      </c>
      <c r="CN82" s="473">
        <v>0</v>
      </c>
      <c r="CO82" s="473">
        <v>0</v>
      </c>
      <c r="CP82" s="473">
        <v>0</v>
      </c>
      <c r="CQ82" s="473">
        <v>0</v>
      </c>
      <c r="CR82" s="473">
        <v>0</v>
      </c>
      <c r="CS82" s="473">
        <v>0</v>
      </c>
      <c r="CT82" s="473">
        <v>0</v>
      </c>
      <c r="CU82" s="473">
        <v>0</v>
      </c>
      <c r="CV82" s="473">
        <v>0</v>
      </c>
      <c r="CW82" s="473">
        <v>0</v>
      </c>
      <c r="CX82" s="473">
        <v>0</v>
      </c>
      <c r="CY82" s="473">
        <v>0</v>
      </c>
      <c r="CZ82" s="473">
        <v>0</v>
      </c>
      <c r="DA82" s="473">
        <v>0</v>
      </c>
      <c r="DB82" s="473">
        <v>0</v>
      </c>
      <c r="DC82" s="473">
        <v>0</v>
      </c>
      <c r="DD82" s="473">
        <v>0</v>
      </c>
      <c r="DE82" s="473">
        <v>0</v>
      </c>
      <c r="DF82" s="473">
        <v>0</v>
      </c>
      <c r="DH82" s="473" t="s">
        <v>334</v>
      </c>
      <c r="DI82" s="473">
        <v>0</v>
      </c>
      <c r="DJ82" s="473">
        <v>0</v>
      </c>
      <c r="DK82" s="473">
        <v>0</v>
      </c>
      <c r="DL82" s="473">
        <v>0</v>
      </c>
      <c r="DM82" s="473">
        <v>0</v>
      </c>
      <c r="DN82" s="473">
        <v>0</v>
      </c>
      <c r="DO82" s="473">
        <v>0</v>
      </c>
      <c r="DP82" s="473">
        <v>0</v>
      </c>
      <c r="DQ82" s="473">
        <v>0</v>
      </c>
      <c r="DR82" s="473">
        <v>0</v>
      </c>
      <c r="DS82" s="473">
        <v>0</v>
      </c>
      <c r="DT82" s="473">
        <v>0</v>
      </c>
      <c r="DU82" s="473">
        <v>0</v>
      </c>
      <c r="DV82" s="473">
        <v>0</v>
      </c>
      <c r="DW82" s="473">
        <v>0</v>
      </c>
      <c r="DX82" s="473">
        <v>0</v>
      </c>
      <c r="DY82" s="473">
        <v>0</v>
      </c>
      <c r="DZ82" s="473">
        <v>0</v>
      </c>
      <c r="EA82" s="473">
        <v>0</v>
      </c>
      <c r="EB82" s="473">
        <v>0</v>
      </c>
      <c r="EC82" s="473">
        <v>0</v>
      </c>
      <c r="ED82" s="473">
        <v>0</v>
      </c>
      <c r="EE82" s="473">
        <v>0</v>
      </c>
      <c r="EF82" s="473">
        <v>0</v>
      </c>
      <c r="EG82" s="473">
        <v>0</v>
      </c>
      <c r="EH82" s="473">
        <v>0</v>
      </c>
      <c r="EI82" s="473">
        <v>0</v>
      </c>
      <c r="EJ82" s="473">
        <v>0</v>
      </c>
      <c r="EK82" s="473">
        <v>0</v>
      </c>
      <c r="EL82" s="473">
        <v>0</v>
      </c>
      <c r="EM82" s="473">
        <v>0</v>
      </c>
      <c r="EN82" s="473">
        <v>0</v>
      </c>
      <c r="EO82" s="473">
        <v>0</v>
      </c>
      <c r="EP82" s="473">
        <v>0</v>
      </c>
      <c r="EQ82" s="473">
        <v>0</v>
      </c>
    </row>
    <row r="83" spans="1:147" ht="12.75" hidden="1" customHeight="1" outlineLevel="1" x14ac:dyDescent="0.2">
      <c r="A83" s="473" t="s">
        <v>335</v>
      </c>
      <c r="B83" s="473">
        <v>0</v>
      </c>
      <c r="C83" s="473">
        <v>0</v>
      </c>
      <c r="D83" s="473">
        <v>0</v>
      </c>
      <c r="E83" s="473">
        <v>0</v>
      </c>
      <c r="F83" s="473">
        <v>0</v>
      </c>
      <c r="G83" s="473">
        <v>0</v>
      </c>
      <c r="H83" s="473">
        <v>0</v>
      </c>
      <c r="I83" s="473">
        <v>0</v>
      </c>
      <c r="J83" s="473">
        <v>0</v>
      </c>
      <c r="K83" s="473">
        <v>0</v>
      </c>
      <c r="L83" s="473">
        <v>0</v>
      </c>
      <c r="M83" s="473">
        <v>0</v>
      </c>
      <c r="N83" s="473">
        <v>0</v>
      </c>
      <c r="O83" s="473">
        <v>0</v>
      </c>
      <c r="P83" s="473">
        <v>0</v>
      </c>
      <c r="Q83" s="473">
        <v>0</v>
      </c>
      <c r="R83" s="473">
        <v>0</v>
      </c>
      <c r="S83" s="473">
        <v>0</v>
      </c>
      <c r="T83" s="473">
        <v>0</v>
      </c>
      <c r="U83" s="473">
        <v>0</v>
      </c>
      <c r="V83" s="473">
        <v>0</v>
      </c>
      <c r="W83" s="473">
        <v>0</v>
      </c>
      <c r="X83" s="473">
        <v>0</v>
      </c>
      <c r="Y83" s="473">
        <v>0</v>
      </c>
      <c r="Z83" s="473">
        <v>0</v>
      </c>
      <c r="AA83" s="473">
        <v>0</v>
      </c>
      <c r="AB83" s="473">
        <v>0</v>
      </c>
      <c r="AC83" s="473">
        <v>0</v>
      </c>
      <c r="AD83" s="473">
        <v>0</v>
      </c>
      <c r="AE83" s="473">
        <v>0</v>
      </c>
      <c r="AF83" s="473">
        <v>0</v>
      </c>
      <c r="AG83" s="473">
        <v>0</v>
      </c>
      <c r="AH83" s="473">
        <v>0</v>
      </c>
      <c r="AI83" s="473">
        <v>0</v>
      </c>
      <c r="AJ83" s="473">
        <v>0</v>
      </c>
      <c r="AL83" s="473" t="s">
        <v>335</v>
      </c>
      <c r="AM83" s="473">
        <v>0</v>
      </c>
      <c r="AN83" s="473">
        <v>0</v>
      </c>
      <c r="AO83" s="473">
        <v>0</v>
      </c>
      <c r="AP83" s="473">
        <v>0</v>
      </c>
      <c r="AQ83" s="473">
        <v>0</v>
      </c>
      <c r="AR83" s="473">
        <v>0</v>
      </c>
      <c r="AS83" s="473">
        <v>0</v>
      </c>
      <c r="AT83" s="473">
        <v>0</v>
      </c>
      <c r="AU83" s="473">
        <v>0</v>
      </c>
      <c r="AV83" s="473">
        <v>0</v>
      </c>
      <c r="AW83" s="473">
        <v>0</v>
      </c>
      <c r="AX83" s="473">
        <v>0</v>
      </c>
      <c r="AY83" s="473">
        <v>0</v>
      </c>
      <c r="AZ83" s="473">
        <v>0</v>
      </c>
      <c r="BA83" s="473">
        <v>0</v>
      </c>
      <c r="BB83" s="473">
        <v>0</v>
      </c>
      <c r="BC83" s="473">
        <v>0</v>
      </c>
      <c r="BD83" s="473">
        <v>0</v>
      </c>
      <c r="BE83" s="473">
        <v>0</v>
      </c>
      <c r="BF83" s="473">
        <v>0</v>
      </c>
      <c r="BG83" s="473">
        <v>0</v>
      </c>
      <c r="BH83" s="473">
        <v>0</v>
      </c>
      <c r="BI83" s="473">
        <v>0</v>
      </c>
      <c r="BJ83" s="473">
        <v>0</v>
      </c>
      <c r="BK83" s="473">
        <v>0</v>
      </c>
      <c r="BL83" s="473">
        <v>0</v>
      </c>
      <c r="BM83" s="473">
        <v>0</v>
      </c>
      <c r="BN83" s="473">
        <v>0</v>
      </c>
      <c r="BO83" s="473">
        <v>0</v>
      </c>
      <c r="BP83" s="473">
        <v>0</v>
      </c>
      <c r="BQ83" s="473">
        <v>0</v>
      </c>
      <c r="BR83" s="473">
        <v>0</v>
      </c>
      <c r="BS83" s="473">
        <v>0</v>
      </c>
      <c r="BT83" s="473">
        <v>0</v>
      </c>
      <c r="BU83" s="473">
        <v>0</v>
      </c>
      <c r="BW83" s="473" t="s">
        <v>335</v>
      </c>
      <c r="BX83" s="473">
        <v>0</v>
      </c>
      <c r="BY83" s="473">
        <v>0</v>
      </c>
      <c r="BZ83" s="473">
        <v>0</v>
      </c>
      <c r="CA83" s="473">
        <v>0</v>
      </c>
      <c r="CB83" s="473">
        <v>0</v>
      </c>
      <c r="CC83" s="473">
        <v>0</v>
      </c>
      <c r="CD83" s="473">
        <v>0</v>
      </c>
      <c r="CE83" s="473">
        <v>0</v>
      </c>
      <c r="CF83" s="473">
        <v>0</v>
      </c>
      <c r="CG83" s="473">
        <v>0</v>
      </c>
      <c r="CH83" s="473">
        <v>0</v>
      </c>
      <c r="CI83" s="473">
        <v>0</v>
      </c>
      <c r="CJ83" s="473">
        <v>0</v>
      </c>
      <c r="CK83" s="473">
        <v>0</v>
      </c>
      <c r="CL83" s="473">
        <v>0</v>
      </c>
      <c r="CM83" s="473">
        <v>0</v>
      </c>
      <c r="CN83" s="473">
        <v>0</v>
      </c>
      <c r="CO83" s="473">
        <v>0</v>
      </c>
      <c r="CP83" s="473">
        <v>0</v>
      </c>
      <c r="CQ83" s="473">
        <v>0</v>
      </c>
      <c r="CR83" s="473">
        <v>0</v>
      </c>
      <c r="CS83" s="473">
        <v>0</v>
      </c>
      <c r="CT83" s="473">
        <v>0</v>
      </c>
      <c r="CU83" s="473">
        <v>0</v>
      </c>
      <c r="CV83" s="473">
        <v>0</v>
      </c>
      <c r="CW83" s="473">
        <v>0</v>
      </c>
      <c r="CX83" s="473">
        <v>0</v>
      </c>
      <c r="CY83" s="473">
        <v>0</v>
      </c>
      <c r="CZ83" s="473">
        <v>0</v>
      </c>
      <c r="DA83" s="473">
        <v>0</v>
      </c>
      <c r="DB83" s="473">
        <v>0</v>
      </c>
      <c r="DC83" s="473">
        <v>0</v>
      </c>
      <c r="DD83" s="473">
        <v>0</v>
      </c>
      <c r="DE83" s="473">
        <v>0</v>
      </c>
      <c r="DF83" s="473">
        <v>0</v>
      </c>
      <c r="DH83" s="473" t="s">
        <v>335</v>
      </c>
      <c r="DI83" s="473">
        <v>0</v>
      </c>
      <c r="DJ83" s="473">
        <v>0</v>
      </c>
      <c r="DK83" s="473">
        <v>0</v>
      </c>
      <c r="DL83" s="473">
        <v>0</v>
      </c>
      <c r="DM83" s="473">
        <v>0</v>
      </c>
      <c r="DN83" s="473">
        <v>0</v>
      </c>
      <c r="DO83" s="473">
        <v>0</v>
      </c>
      <c r="DP83" s="473">
        <v>0</v>
      </c>
      <c r="DQ83" s="473">
        <v>0</v>
      </c>
      <c r="DR83" s="473">
        <v>0</v>
      </c>
      <c r="DS83" s="473">
        <v>0</v>
      </c>
      <c r="DT83" s="473">
        <v>0</v>
      </c>
      <c r="DU83" s="473">
        <v>0</v>
      </c>
      <c r="DV83" s="473">
        <v>0</v>
      </c>
      <c r="DW83" s="473">
        <v>0</v>
      </c>
      <c r="DX83" s="473">
        <v>0</v>
      </c>
      <c r="DY83" s="473">
        <v>0</v>
      </c>
      <c r="DZ83" s="473">
        <v>0</v>
      </c>
      <c r="EA83" s="473">
        <v>0</v>
      </c>
      <c r="EB83" s="473">
        <v>0</v>
      </c>
      <c r="EC83" s="473">
        <v>0</v>
      </c>
      <c r="ED83" s="473">
        <v>0</v>
      </c>
      <c r="EE83" s="473">
        <v>0</v>
      </c>
      <c r="EF83" s="473">
        <v>0</v>
      </c>
      <c r="EG83" s="473">
        <v>0</v>
      </c>
      <c r="EH83" s="473">
        <v>0</v>
      </c>
      <c r="EI83" s="473">
        <v>0</v>
      </c>
      <c r="EJ83" s="473">
        <v>0</v>
      </c>
      <c r="EK83" s="473">
        <v>0</v>
      </c>
      <c r="EL83" s="473">
        <v>0</v>
      </c>
      <c r="EM83" s="473">
        <v>0</v>
      </c>
      <c r="EN83" s="473">
        <v>0</v>
      </c>
      <c r="EO83" s="473">
        <v>0</v>
      </c>
      <c r="EP83" s="473">
        <v>0</v>
      </c>
      <c r="EQ83" s="473">
        <v>0</v>
      </c>
    </row>
    <row r="84" spans="1:147" ht="12.75" hidden="1" customHeight="1" outlineLevel="1" x14ac:dyDescent="0.2">
      <c r="A84" s="473" t="s">
        <v>336</v>
      </c>
      <c r="B84" s="473">
        <v>0</v>
      </c>
      <c r="C84" s="473">
        <v>0</v>
      </c>
      <c r="D84" s="473">
        <v>0</v>
      </c>
      <c r="E84" s="473">
        <v>0</v>
      </c>
      <c r="F84" s="473">
        <v>0</v>
      </c>
      <c r="G84" s="473">
        <v>0</v>
      </c>
      <c r="H84" s="473">
        <v>0</v>
      </c>
      <c r="I84" s="473">
        <v>0</v>
      </c>
      <c r="J84" s="473">
        <v>0</v>
      </c>
      <c r="K84" s="473">
        <v>0</v>
      </c>
      <c r="L84" s="473">
        <v>0</v>
      </c>
      <c r="M84" s="473">
        <v>0</v>
      </c>
      <c r="N84" s="473">
        <v>0</v>
      </c>
      <c r="O84" s="473">
        <v>0</v>
      </c>
      <c r="P84" s="473">
        <v>0</v>
      </c>
      <c r="Q84" s="473">
        <v>0</v>
      </c>
      <c r="R84" s="473">
        <v>0</v>
      </c>
      <c r="S84" s="473">
        <v>0</v>
      </c>
      <c r="T84" s="473">
        <v>0</v>
      </c>
      <c r="U84" s="473">
        <v>0</v>
      </c>
      <c r="V84" s="473">
        <v>0</v>
      </c>
      <c r="W84" s="473">
        <v>0</v>
      </c>
      <c r="X84" s="473">
        <v>0</v>
      </c>
      <c r="Y84" s="473">
        <v>0</v>
      </c>
      <c r="Z84" s="473">
        <v>0</v>
      </c>
      <c r="AA84" s="473">
        <v>0</v>
      </c>
      <c r="AB84" s="473">
        <v>0</v>
      </c>
      <c r="AC84" s="473">
        <v>0</v>
      </c>
      <c r="AD84" s="473">
        <v>0</v>
      </c>
      <c r="AE84" s="473">
        <v>0</v>
      </c>
      <c r="AF84" s="473">
        <v>0</v>
      </c>
      <c r="AG84" s="473">
        <v>0</v>
      </c>
      <c r="AH84" s="473">
        <v>0</v>
      </c>
      <c r="AI84" s="473">
        <v>0</v>
      </c>
      <c r="AJ84" s="473">
        <v>0</v>
      </c>
      <c r="AL84" s="473" t="s">
        <v>336</v>
      </c>
      <c r="AM84" s="473">
        <v>0</v>
      </c>
      <c r="AN84" s="473">
        <v>0</v>
      </c>
      <c r="AO84" s="473">
        <v>0</v>
      </c>
      <c r="AP84" s="473">
        <v>0</v>
      </c>
      <c r="AQ84" s="473">
        <v>0</v>
      </c>
      <c r="AR84" s="473">
        <v>0</v>
      </c>
      <c r="AS84" s="473">
        <v>0</v>
      </c>
      <c r="AT84" s="473">
        <v>0</v>
      </c>
      <c r="AU84" s="473">
        <v>0</v>
      </c>
      <c r="AV84" s="473">
        <v>0</v>
      </c>
      <c r="AW84" s="473">
        <v>0</v>
      </c>
      <c r="AX84" s="473">
        <v>0</v>
      </c>
      <c r="AY84" s="473">
        <v>0</v>
      </c>
      <c r="AZ84" s="473">
        <v>0</v>
      </c>
      <c r="BA84" s="473">
        <v>0</v>
      </c>
      <c r="BB84" s="473">
        <v>0</v>
      </c>
      <c r="BC84" s="473">
        <v>0</v>
      </c>
      <c r="BD84" s="473">
        <v>0</v>
      </c>
      <c r="BE84" s="473">
        <v>0</v>
      </c>
      <c r="BF84" s="473">
        <v>0</v>
      </c>
      <c r="BG84" s="473">
        <v>0</v>
      </c>
      <c r="BH84" s="473">
        <v>0</v>
      </c>
      <c r="BI84" s="473">
        <v>0</v>
      </c>
      <c r="BJ84" s="473">
        <v>0</v>
      </c>
      <c r="BK84" s="473">
        <v>0</v>
      </c>
      <c r="BL84" s="473">
        <v>0</v>
      </c>
      <c r="BM84" s="473">
        <v>0</v>
      </c>
      <c r="BN84" s="473">
        <v>0</v>
      </c>
      <c r="BO84" s="473">
        <v>0</v>
      </c>
      <c r="BP84" s="473">
        <v>0</v>
      </c>
      <c r="BQ84" s="473">
        <v>0</v>
      </c>
      <c r="BR84" s="473">
        <v>0</v>
      </c>
      <c r="BS84" s="473">
        <v>0</v>
      </c>
      <c r="BT84" s="473">
        <v>0</v>
      </c>
      <c r="BU84" s="473">
        <v>0</v>
      </c>
      <c r="BW84" s="473" t="s">
        <v>336</v>
      </c>
      <c r="BX84" s="473">
        <v>0</v>
      </c>
      <c r="BY84" s="473">
        <v>0</v>
      </c>
      <c r="BZ84" s="473">
        <v>0</v>
      </c>
      <c r="CA84" s="473">
        <v>0</v>
      </c>
      <c r="CB84" s="473">
        <v>0</v>
      </c>
      <c r="CC84" s="473">
        <v>0</v>
      </c>
      <c r="CD84" s="473">
        <v>0</v>
      </c>
      <c r="CE84" s="473">
        <v>0</v>
      </c>
      <c r="CF84" s="473">
        <v>0</v>
      </c>
      <c r="CG84" s="473">
        <v>0</v>
      </c>
      <c r="CH84" s="473">
        <v>0</v>
      </c>
      <c r="CI84" s="473">
        <v>0</v>
      </c>
      <c r="CJ84" s="473">
        <v>0</v>
      </c>
      <c r="CK84" s="473">
        <v>0</v>
      </c>
      <c r="CL84" s="473">
        <v>0</v>
      </c>
      <c r="CM84" s="473">
        <v>0</v>
      </c>
      <c r="CN84" s="473">
        <v>0</v>
      </c>
      <c r="CO84" s="473">
        <v>0</v>
      </c>
      <c r="CP84" s="473">
        <v>0</v>
      </c>
      <c r="CQ84" s="473">
        <v>0</v>
      </c>
      <c r="CR84" s="473">
        <v>0</v>
      </c>
      <c r="CS84" s="473">
        <v>0</v>
      </c>
      <c r="CT84" s="473">
        <v>0</v>
      </c>
      <c r="CU84" s="473">
        <v>0</v>
      </c>
      <c r="CV84" s="473">
        <v>0</v>
      </c>
      <c r="CW84" s="473">
        <v>0</v>
      </c>
      <c r="CX84" s="473">
        <v>0</v>
      </c>
      <c r="CY84" s="473">
        <v>0</v>
      </c>
      <c r="CZ84" s="473">
        <v>0</v>
      </c>
      <c r="DA84" s="473">
        <v>0</v>
      </c>
      <c r="DB84" s="473">
        <v>0</v>
      </c>
      <c r="DC84" s="473">
        <v>0</v>
      </c>
      <c r="DD84" s="473">
        <v>0</v>
      </c>
      <c r="DE84" s="473">
        <v>0</v>
      </c>
      <c r="DF84" s="473">
        <v>0</v>
      </c>
      <c r="DH84" s="473" t="s">
        <v>336</v>
      </c>
      <c r="DI84" s="473">
        <v>0</v>
      </c>
      <c r="DJ84" s="473">
        <v>0</v>
      </c>
      <c r="DK84" s="473">
        <v>0</v>
      </c>
      <c r="DL84" s="473">
        <v>0</v>
      </c>
      <c r="DM84" s="473">
        <v>0</v>
      </c>
      <c r="DN84" s="473">
        <v>0</v>
      </c>
      <c r="DO84" s="473">
        <v>0</v>
      </c>
      <c r="DP84" s="473">
        <v>0</v>
      </c>
      <c r="DQ84" s="473">
        <v>0</v>
      </c>
      <c r="DR84" s="473">
        <v>0</v>
      </c>
      <c r="DS84" s="473">
        <v>0</v>
      </c>
      <c r="DT84" s="473">
        <v>0</v>
      </c>
      <c r="DU84" s="473">
        <v>0</v>
      </c>
      <c r="DV84" s="473">
        <v>0</v>
      </c>
      <c r="DW84" s="473">
        <v>0</v>
      </c>
      <c r="DX84" s="473">
        <v>0</v>
      </c>
      <c r="DY84" s="473">
        <v>0</v>
      </c>
      <c r="DZ84" s="473">
        <v>0</v>
      </c>
      <c r="EA84" s="473">
        <v>0</v>
      </c>
      <c r="EB84" s="473">
        <v>0</v>
      </c>
      <c r="EC84" s="473">
        <v>0</v>
      </c>
      <c r="ED84" s="473">
        <v>0</v>
      </c>
      <c r="EE84" s="473">
        <v>0</v>
      </c>
      <c r="EF84" s="473">
        <v>0</v>
      </c>
      <c r="EG84" s="473">
        <v>0</v>
      </c>
      <c r="EH84" s="473">
        <v>0</v>
      </c>
      <c r="EI84" s="473">
        <v>0</v>
      </c>
      <c r="EJ84" s="473">
        <v>0</v>
      </c>
      <c r="EK84" s="473">
        <v>0</v>
      </c>
      <c r="EL84" s="473">
        <v>0</v>
      </c>
      <c r="EM84" s="473">
        <v>0</v>
      </c>
      <c r="EN84" s="473">
        <v>0</v>
      </c>
      <c r="EO84" s="473">
        <v>0</v>
      </c>
      <c r="EP84" s="473">
        <v>0</v>
      </c>
      <c r="EQ84" s="473">
        <v>0</v>
      </c>
    </row>
    <row r="85" spans="1:147" ht="12.75" hidden="1" customHeight="1" outlineLevel="1" x14ac:dyDescent="0.2">
      <c r="A85" s="473" t="s">
        <v>337</v>
      </c>
      <c r="B85" s="473">
        <v>0</v>
      </c>
      <c r="C85" s="473">
        <v>0</v>
      </c>
      <c r="D85" s="473">
        <v>0</v>
      </c>
      <c r="E85" s="473">
        <v>0</v>
      </c>
      <c r="F85" s="473">
        <v>0</v>
      </c>
      <c r="G85" s="473">
        <v>0</v>
      </c>
      <c r="H85" s="473">
        <v>0</v>
      </c>
      <c r="I85" s="473">
        <v>0</v>
      </c>
      <c r="J85" s="473">
        <v>0</v>
      </c>
      <c r="K85" s="473">
        <v>0</v>
      </c>
      <c r="L85" s="473">
        <v>0</v>
      </c>
      <c r="M85" s="473">
        <v>0</v>
      </c>
      <c r="N85" s="473">
        <v>0</v>
      </c>
      <c r="O85" s="473">
        <v>0</v>
      </c>
      <c r="P85" s="473">
        <v>0</v>
      </c>
      <c r="Q85" s="473">
        <v>0</v>
      </c>
      <c r="R85" s="473">
        <v>0</v>
      </c>
      <c r="S85" s="473">
        <v>0</v>
      </c>
      <c r="T85" s="473">
        <v>0</v>
      </c>
      <c r="U85" s="473">
        <v>0</v>
      </c>
      <c r="V85" s="473">
        <v>0</v>
      </c>
      <c r="W85" s="473">
        <v>0</v>
      </c>
      <c r="X85" s="473">
        <v>0</v>
      </c>
      <c r="Y85" s="473">
        <v>0</v>
      </c>
      <c r="Z85" s="473">
        <v>0</v>
      </c>
      <c r="AA85" s="473">
        <v>0</v>
      </c>
      <c r="AB85" s="473">
        <v>0</v>
      </c>
      <c r="AC85" s="473">
        <v>0</v>
      </c>
      <c r="AD85" s="473">
        <v>0</v>
      </c>
      <c r="AE85" s="473">
        <v>0</v>
      </c>
      <c r="AF85" s="473">
        <v>0</v>
      </c>
      <c r="AG85" s="473">
        <v>0</v>
      </c>
      <c r="AH85" s="473">
        <v>0</v>
      </c>
      <c r="AI85" s="473">
        <v>0</v>
      </c>
      <c r="AJ85" s="473">
        <v>0</v>
      </c>
      <c r="AL85" s="473" t="s">
        <v>337</v>
      </c>
      <c r="AM85" s="473">
        <v>0</v>
      </c>
      <c r="AN85" s="473">
        <v>0</v>
      </c>
      <c r="AO85" s="473">
        <v>0</v>
      </c>
      <c r="AP85" s="473">
        <v>0</v>
      </c>
      <c r="AQ85" s="473">
        <v>0</v>
      </c>
      <c r="AR85" s="473">
        <v>0</v>
      </c>
      <c r="AS85" s="473">
        <v>0</v>
      </c>
      <c r="AT85" s="473">
        <v>0</v>
      </c>
      <c r="AU85" s="473">
        <v>0</v>
      </c>
      <c r="AV85" s="473">
        <v>0</v>
      </c>
      <c r="AW85" s="473">
        <v>0</v>
      </c>
      <c r="AX85" s="473">
        <v>0</v>
      </c>
      <c r="AY85" s="473">
        <v>0</v>
      </c>
      <c r="AZ85" s="473">
        <v>0</v>
      </c>
      <c r="BA85" s="473">
        <v>0</v>
      </c>
      <c r="BB85" s="473">
        <v>0</v>
      </c>
      <c r="BC85" s="473">
        <v>0</v>
      </c>
      <c r="BD85" s="473">
        <v>0</v>
      </c>
      <c r="BE85" s="473">
        <v>0</v>
      </c>
      <c r="BF85" s="473">
        <v>0</v>
      </c>
      <c r="BG85" s="473">
        <v>0</v>
      </c>
      <c r="BH85" s="473">
        <v>0</v>
      </c>
      <c r="BI85" s="473">
        <v>0</v>
      </c>
      <c r="BJ85" s="473">
        <v>0</v>
      </c>
      <c r="BK85" s="473">
        <v>0</v>
      </c>
      <c r="BL85" s="473">
        <v>0</v>
      </c>
      <c r="BM85" s="473">
        <v>0</v>
      </c>
      <c r="BN85" s="473">
        <v>0</v>
      </c>
      <c r="BO85" s="473">
        <v>0</v>
      </c>
      <c r="BP85" s="473">
        <v>0</v>
      </c>
      <c r="BQ85" s="473">
        <v>0</v>
      </c>
      <c r="BR85" s="473">
        <v>0</v>
      </c>
      <c r="BS85" s="473">
        <v>0</v>
      </c>
      <c r="BT85" s="473">
        <v>0</v>
      </c>
      <c r="BU85" s="473">
        <v>0</v>
      </c>
      <c r="BW85" s="473" t="s">
        <v>337</v>
      </c>
      <c r="BX85" s="473">
        <v>0</v>
      </c>
      <c r="BY85" s="473">
        <v>0</v>
      </c>
      <c r="BZ85" s="473">
        <v>0</v>
      </c>
      <c r="CA85" s="473">
        <v>0</v>
      </c>
      <c r="CB85" s="473">
        <v>0</v>
      </c>
      <c r="CC85" s="473">
        <v>0</v>
      </c>
      <c r="CD85" s="473">
        <v>0</v>
      </c>
      <c r="CE85" s="473">
        <v>0</v>
      </c>
      <c r="CF85" s="473">
        <v>0</v>
      </c>
      <c r="CG85" s="473">
        <v>0</v>
      </c>
      <c r="CH85" s="473">
        <v>0</v>
      </c>
      <c r="CI85" s="473">
        <v>0</v>
      </c>
      <c r="CJ85" s="473">
        <v>0</v>
      </c>
      <c r="CK85" s="473">
        <v>0</v>
      </c>
      <c r="CL85" s="473">
        <v>0</v>
      </c>
      <c r="CM85" s="473">
        <v>0</v>
      </c>
      <c r="CN85" s="473">
        <v>0</v>
      </c>
      <c r="CO85" s="473">
        <v>0</v>
      </c>
      <c r="CP85" s="473">
        <v>0</v>
      </c>
      <c r="CQ85" s="473">
        <v>0</v>
      </c>
      <c r="CR85" s="473">
        <v>0</v>
      </c>
      <c r="CS85" s="473">
        <v>0</v>
      </c>
      <c r="CT85" s="473">
        <v>0</v>
      </c>
      <c r="CU85" s="473">
        <v>0</v>
      </c>
      <c r="CV85" s="473">
        <v>0</v>
      </c>
      <c r="CW85" s="473">
        <v>0</v>
      </c>
      <c r="CX85" s="473">
        <v>0</v>
      </c>
      <c r="CY85" s="473">
        <v>0</v>
      </c>
      <c r="CZ85" s="473">
        <v>0</v>
      </c>
      <c r="DA85" s="473">
        <v>0</v>
      </c>
      <c r="DB85" s="473">
        <v>0</v>
      </c>
      <c r="DC85" s="473">
        <v>0</v>
      </c>
      <c r="DD85" s="473">
        <v>0</v>
      </c>
      <c r="DE85" s="473">
        <v>0</v>
      </c>
      <c r="DF85" s="473">
        <v>0</v>
      </c>
      <c r="DH85" s="473" t="s">
        <v>337</v>
      </c>
      <c r="DI85" s="473">
        <v>0</v>
      </c>
      <c r="DJ85" s="473">
        <v>0</v>
      </c>
      <c r="DK85" s="473">
        <v>0</v>
      </c>
      <c r="DL85" s="473">
        <v>0</v>
      </c>
      <c r="DM85" s="473">
        <v>0</v>
      </c>
      <c r="DN85" s="473">
        <v>0</v>
      </c>
      <c r="DO85" s="473">
        <v>0</v>
      </c>
      <c r="DP85" s="473">
        <v>0</v>
      </c>
      <c r="DQ85" s="473">
        <v>0</v>
      </c>
      <c r="DR85" s="473">
        <v>0</v>
      </c>
      <c r="DS85" s="473">
        <v>0</v>
      </c>
      <c r="DT85" s="473">
        <v>0</v>
      </c>
      <c r="DU85" s="473">
        <v>0</v>
      </c>
      <c r="DV85" s="473">
        <v>0</v>
      </c>
      <c r="DW85" s="473">
        <v>0</v>
      </c>
      <c r="DX85" s="473">
        <v>0</v>
      </c>
      <c r="DY85" s="473">
        <v>0</v>
      </c>
      <c r="DZ85" s="473">
        <v>0</v>
      </c>
      <c r="EA85" s="473">
        <v>0</v>
      </c>
      <c r="EB85" s="473">
        <v>0</v>
      </c>
      <c r="EC85" s="473">
        <v>0</v>
      </c>
      <c r="ED85" s="473">
        <v>0</v>
      </c>
      <c r="EE85" s="473">
        <v>0</v>
      </c>
      <c r="EF85" s="473">
        <v>0</v>
      </c>
      <c r="EG85" s="473">
        <v>0</v>
      </c>
      <c r="EH85" s="473">
        <v>0</v>
      </c>
      <c r="EI85" s="473">
        <v>0</v>
      </c>
      <c r="EJ85" s="473">
        <v>0</v>
      </c>
      <c r="EK85" s="473">
        <v>0</v>
      </c>
      <c r="EL85" s="473">
        <v>0</v>
      </c>
      <c r="EM85" s="473">
        <v>0</v>
      </c>
      <c r="EN85" s="473">
        <v>0</v>
      </c>
      <c r="EO85" s="473">
        <v>0</v>
      </c>
      <c r="EP85" s="473">
        <v>0</v>
      </c>
      <c r="EQ85" s="473">
        <v>0</v>
      </c>
    </row>
    <row r="86" spans="1:147" ht="12.75" hidden="1" customHeight="1" outlineLevel="1" x14ac:dyDescent="0.2">
      <c r="A86" s="473" t="s">
        <v>338</v>
      </c>
      <c r="B86" s="473">
        <v>0</v>
      </c>
      <c r="C86" s="473">
        <v>0</v>
      </c>
      <c r="D86" s="473">
        <v>0</v>
      </c>
      <c r="E86" s="473">
        <v>0</v>
      </c>
      <c r="F86" s="473">
        <v>0</v>
      </c>
      <c r="G86" s="473">
        <v>0</v>
      </c>
      <c r="H86" s="473">
        <v>0</v>
      </c>
      <c r="I86" s="473">
        <v>0</v>
      </c>
      <c r="J86" s="473">
        <v>0</v>
      </c>
      <c r="K86" s="473">
        <v>0</v>
      </c>
      <c r="L86" s="473">
        <v>0</v>
      </c>
      <c r="M86" s="473">
        <v>0</v>
      </c>
      <c r="N86" s="473">
        <v>0</v>
      </c>
      <c r="O86" s="473">
        <v>0</v>
      </c>
      <c r="P86" s="473">
        <v>0</v>
      </c>
      <c r="Q86" s="473">
        <v>0</v>
      </c>
      <c r="R86" s="473">
        <v>0</v>
      </c>
      <c r="S86" s="473">
        <v>0</v>
      </c>
      <c r="T86" s="473">
        <v>0</v>
      </c>
      <c r="U86" s="473">
        <v>0</v>
      </c>
      <c r="V86" s="473">
        <v>0</v>
      </c>
      <c r="W86" s="473">
        <v>0</v>
      </c>
      <c r="X86" s="473">
        <v>0</v>
      </c>
      <c r="Y86" s="473">
        <v>0</v>
      </c>
      <c r="Z86" s="473">
        <v>0</v>
      </c>
      <c r="AA86" s="473">
        <v>0</v>
      </c>
      <c r="AB86" s="473">
        <v>0</v>
      </c>
      <c r="AC86" s="473">
        <v>0</v>
      </c>
      <c r="AD86" s="473">
        <v>0</v>
      </c>
      <c r="AE86" s="473">
        <v>0</v>
      </c>
      <c r="AF86" s="473">
        <v>0</v>
      </c>
      <c r="AG86" s="473">
        <v>0</v>
      </c>
      <c r="AH86" s="473">
        <v>0</v>
      </c>
      <c r="AI86" s="473">
        <v>0</v>
      </c>
      <c r="AJ86" s="473">
        <v>0</v>
      </c>
      <c r="AL86" s="473" t="s">
        <v>338</v>
      </c>
      <c r="AM86" s="473">
        <v>0</v>
      </c>
      <c r="AN86" s="473">
        <v>0</v>
      </c>
      <c r="AO86" s="473">
        <v>0</v>
      </c>
      <c r="AP86" s="473">
        <v>0</v>
      </c>
      <c r="AQ86" s="473">
        <v>0</v>
      </c>
      <c r="AR86" s="473">
        <v>0</v>
      </c>
      <c r="AS86" s="473">
        <v>0</v>
      </c>
      <c r="AT86" s="473">
        <v>0</v>
      </c>
      <c r="AU86" s="473">
        <v>0</v>
      </c>
      <c r="AV86" s="473">
        <v>0</v>
      </c>
      <c r="AW86" s="473">
        <v>0</v>
      </c>
      <c r="AX86" s="473">
        <v>0</v>
      </c>
      <c r="AY86" s="473">
        <v>0</v>
      </c>
      <c r="AZ86" s="473">
        <v>0</v>
      </c>
      <c r="BA86" s="473">
        <v>0</v>
      </c>
      <c r="BB86" s="473">
        <v>0</v>
      </c>
      <c r="BC86" s="473">
        <v>0</v>
      </c>
      <c r="BD86" s="473">
        <v>0</v>
      </c>
      <c r="BE86" s="473">
        <v>0</v>
      </c>
      <c r="BF86" s="473">
        <v>0</v>
      </c>
      <c r="BG86" s="473">
        <v>0</v>
      </c>
      <c r="BH86" s="473">
        <v>0</v>
      </c>
      <c r="BI86" s="473">
        <v>0</v>
      </c>
      <c r="BJ86" s="473">
        <v>0</v>
      </c>
      <c r="BK86" s="473">
        <v>0</v>
      </c>
      <c r="BL86" s="473">
        <v>0</v>
      </c>
      <c r="BM86" s="473">
        <v>0</v>
      </c>
      <c r="BN86" s="473">
        <v>0</v>
      </c>
      <c r="BO86" s="473">
        <v>0</v>
      </c>
      <c r="BP86" s="473">
        <v>0</v>
      </c>
      <c r="BQ86" s="473">
        <v>0</v>
      </c>
      <c r="BR86" s="473">
        <v>0</v>
      </c>
      <c r="BS86" s="473">
        <v>0</v>
      </c>
      <c r="BT86" s="473">
        <v>0</v>
      </c>
      <c r="BU86" s="473">
        <v>0</v>
      </c>
      <c r="BW86" s="473" t="s">
        <v>338</v>
      </c>
      <c r="BX86" s="473">
        <v>0</v>
      </c>
      <c r="BY86" s="473">
        <v>0</v>
      </c>
      <c r="BZ86" s="473">
        <v>0</v>
      </c>
      <c r="CA86" s="473">
        <v>0</v>
      </c>
      <c r="CB86" s="473">
        <v>0</v>
      </c>
      <c r="CC86" s="473">
        <v>0</v>
      </c>
      <c r="CD86" s="473">
        <v>0</v>
      </c>
      <c r="CE86" s="473">
        <v>0</v>
      </c>
      <c r="CF86" s="473">
        <v>0</v>
      </c>
      <c r="CG86" s="473">
        <v>0</v>
      </c>
      <c r="CH86" s="473">
        <v>0</v>
      </c>
      <c r="CI86" s="473">
        <v>0</v>
      </c>
      <c r="CJ86" s="473">
        <v>0</v>
      </c>
      <c r="CK86" s="473">
        <v>0</v>
      </c>
      <c r="CL86" s="473">
        <v>0</v>
      </c>
      <c r="CM86" s="473">
        <v>0</v>
      </c>
      <c r="CN86" s="473">
        <v>0</v>
      </c>
      <c r="CO86" s="473">
        <v>0</v>
      </c>
      <c r="CP86" s="473">
        <v>0</v>
      </c>
      <c r="CQ86" s="473">
        <v>0</v>
      </c>
      <c r="CR86" s="473">
        <v>0</v>
      </c>
      <c r="CS86" s="473">
        <v>0</v>
      </c>
      <c r="CT86" s="473">
        <v>0</v>
      </c>
      <c r="CU86" s="473">
        <v>0</v>
      </c>
      <c r="CV86" s="473">
        <v>0</v>
      </c>
      <c r="CW86" s="473">
        <v>0</v>
      </c>
      <c r="CX86" s="473">
        <v>0</v>
      </c>
      <c r="CY86" s="473">
        <v>0</v>
      </c>
      <c r="CZ86" s="473">
        <v>0</v>
      </c>
      <c r="DA86" s="473">
        <v>0</v>
      </c>
      <c r="DB86" s="473">
        <v>0</v>
      </c>
      <c r="DC86" s="473">
        <v>0</v>
      </c>
      <c r="DD86" s="473">
        <v>0</v>
      </c>
      <c r="DE86" s="473">
        <v>0</v>
      </c>
      <c r="DF86" s="473">
        <v>0</v>
      </c>
      <c r="DH86" s="473" t="s">
        <v>338</v>
      </c>
      <c r="DI86" s="473">
        <v>0</v>
      </c>
      <c r="DJ86" s="473">
        <v>0</v>
      </c>
      <c r="DK86" s="473">
        <v>0</v>
      </c>
      <c r="DL86" s="473">
        <v>0</v>
      </c>
      <c r="DM86" s="473">
        <v>0</v>
      </c>
      <c r="DN86" s="473">
        <v>0</v>
      </c>
      <c r="DO86" s="473">
        <v>0</v>
      </c>
      <c r="DP86" s="473">
        <v>0</v>
      </c>
      <c r="DQ86" s="473">
        <v>0</v>
      </c>
      <c r="DR86" s="473">
        <v>0</v>
      </c>
      <c r="DS86" s="473">
        <v>0</v>
      </c>
      <c r="DT86" s="473">
        <v>0</v>
      </c>
      <c r="DU86" s="473">
        <v>0</v>
      </c>
      <c r="DV86" s="473">
        <v>0</v>
      </c>
      <c r="DW86" s="473">
        <v>0</v>
      </c>
      <c r="DX86" s="473">
        <v>0</v>
      </c>
      <c r="DY86" s="473">
        <v>0</v>
      </c>
      <c r="DZ86" s="473">
        <v>0</v>
      </c>
      <c r="EA86" s="473">
        <v>0</v>
      </c>
      <c r="EB86" s="473">
        <v>0</v>
      </c>
      <c r="EC86" s="473">
        <v>0</v>
      </c>
      <c r="ED86" s="473">
        <v>0</v>
      </c>
      <c r="EE86" s="473">
        <v>0</v>
      </c>
      <c r="EF86" s="473">
        <v>0</v>
      </c>
      <c r="EG86" s="473">
        <v>0</v>
      </c>
      <c r="EH86" s="473">
        <v>0</v>
      </c>
      <c r="EI86" s="473">
        <v>0</v>
      </c>
      <c r="EJ86" s="473">
        <v>0</v>
      </c>
      <c r="EK86" s="473">
        <v>0</v>
      </c>
      <c r="EL86" s="473">
        <v>0</v>
      </c>
      <c r="EM86" s="473">
        <v>0</v>
      </c>
      <c r="EN86" s="473">
        <v>0</v>
      </c>
      <c r="EO86" s="473">
        <v>0</v>
      </c>
      <c r="EP86" s="473">
        <v>0</v>
      </c>
      <c r="EQ86" s="473">
        <v>0</v>
      </c>
    </row>
    <row r="87" spans="1:147" ht="12.75" hidden="1" customHeight="1" outlineLevel="1" x14ac:dyDescent="0.2">
      <c r="A87" s="473" t="s">
        <v>339</v>
      </c>
      <c r="B87" s="473">
        <v>0</v>
      </c>
      <c r="C87" s="473">
        <v>0</v>
      </c>
      <c r="D87" s="473">
        <v>0</v>
      </c>
      <c r="E87" s="473">
        <v>0</v>
      </c>
      <c r="F87" s="473">
        <v>0</v>
      </c>
      <c r="G87" s="473">
        <v>0</v>
      </c>
      <c r="H87" s="473">
        <v>0</v>
      </c>
      <c r="I87" s="473">
        <v>0</v>
      </c>
      <c r="J87" s="473">
        <v>0</v>
      </c>
      <c r="K87" s="473">
        <v>0</v>
      </c>
      <c r="L87" s="473">
        <v>0</v>
      </c>
      <c r="M87" s="473">
        <v>0</v>
      </c>
      <c r="N87" s="473">
        <v>0</v>
      </c>
      <c r="O87" s="473">
        <v>0</v>
      </c>
      <c r="P87" s="473">
        <v>0</v>
      </c>
      <c r="Q87" s="473">
        <v>0</v>
      </c>
      <c r="R87" s="473">
        <v>0</v>
      </c>
      <c r="S87" s="473">
        <v>0</v>
      </c>
      <c r="T87" s="473">
        <v>0</v>
      </c>
      <c r="U87" s="473">
        <v>0</v>
      </c>
      <c r="V87" s="473">
        <v>0</v>
      </c>
      <c r="W87" s="473">
        <v>0</v>
      </c>
      <c r="X87" s="473">
        <v>0</v>
      </c>
      <c r="Y87" s="473">
        <v>0</v>
      </c>
      <c r="Z87" s="473">
        <v>0</v>
      </c>
      <c r="AA87" s="473">
        <v>0</v>
      </c>
      <c r="AB87" s="473">
        <v>0</v>
      </c>
      <c r="AC87" s="473">
        <v>0</v>
      </c>
      <c r="AD87" s="473">
        <v>0</v>
      </c>
      <c r="AE87" s="473">
        <v>0</v>
      </c>
      <c r="AF87" s="473">
        <v>0</v>
      </c>
      <c r="AG87" s="473">
        <v>0</v>
      </c>
      <c r="AH87" s="473">
        <v>0</v>
      </c>
      <c r="AI87" s="473">
        <v>0</v>
      </c>
      <c r="AJ87" s="473">
        <v>0</v>
      </c>
      <c r="AL87" s="473" t="s">
        <v>339</v>
      </c>
      <c r="AM87" s="473">
        <v>0</v>
      </c>
      <c r="AN87" s="473">
        <v>0</v>
      </c>
      <c r="AO87" s="473">
        <v>0</v>
      </c>
      <c r="AP87" s="473">
        <v>0</v>
      </c>
      <c r="AQ87" s="473">
        <v>0</v>
      </c>
      <c r="AR87" s="473">
        <v>0</v>
      </c>
      <c r="AS87" s="473">
        <v>0</v>
      </c>
      <c r="AT87" s="473">
        <v>0</v>
      </c>
      <c r="AU87" s="473">
        <v>0</v>
      </c>
      <c r="AV87" s="473">
        <v>0</v>
      </c>
      <c r="AW87" s="473">
        <v>0</v>
      </c>
      <c r="AX87" s="473">
        <v>0</v>
      </c>
      <c r="AY87" s="473">
        <v>0</v>
      </c>
      <c r="AZ87" s="473">
        <v>0</v>
      </c>
      <c r="BA87" s="473">
        <v>0</v>
      </c>
      <c r="BB87" s="473">
        <v>0</v>
      </c>
      <c r="BC87" s="473">
        <v>0</v>
      </c>
      <c r="BD87" s="473">
        <v>0</v>
      </c>
      <c r="BE87" s="473">
        <v>0</v>
      </c>
      <c r="BF87" s="473">
        <v>0</v>
      </c>
      <c r="BG87" s="473">
        <v>0</v>
      </c>
      <c r="BH87" s="473">
        <v>0</v>
      </c>
      <c r="BI87" s="473">
        <v>0</v>
      </c>
      <c r="BJ87" s="473">
        <v>0</v>
      </c>
      <c r="BK87" s="473">
        <v>0</v>
      </c>
      <c r="BL87" s="473">
        <v>0</v>
      </c>
      <c r="BM87" s="473">
        <v>0</v>
      </c>
      <c r="BN87" s="473">
        <v>0</v>
      </c>
      <c r="BO87" s="473">
        <v>0</v>
      </c>
      <c r="BP87" s="473">
        <v>0</v>
      </c>
      <c r="BQ87" s="473">
        <v>0</v>
      </c>
      <c r="BR87" s="473">
        <v>0</v>
      </c>
      <c r="BS87" s="473">
        <v>0</v>
      </c>
      <c r="BT87" s="473">
        <v>0</v>
      </c>
      <c r="BU87" s="473">
        <v>0</v>
      </c>
      <c r="BW87" s="473" t="s">
        <v>339</v>
      </c>
      <c r="BX87" s="473">
        <v>0</v>
      </c>
      <c r="BY87" s="473">
        <v>0</v>
      </c>
      <c r="BZ87" s="473">
        <v>0</v>
      </c>
      <c r="CA87" s="473">
        <v>0</v>
      </c>
      <c r="CB87" s="473">
        <v>0</v>
      </c>
      <c r="CC87" s="473">
        <v>0</v>
      </c>
      <c r="CD87" s="473">
        <v>0</v>
      </c>
      <c r="CE87" s="473">
        <v>0</v>
      </c>
      <c r="CF87" s="473">
        <v>0</v>
      </c>
      <c r="CG87" s="473">
        <v>0</v>
      </c>
      <c r="CH87" s="473">
        <v>0</v>
      </c>
      <c r="CI87" s="473">
        <v>0</v>
      </c>
      <c r="CJ87" s="473">
        <v>0</v>
      </c>
      <c r="CK87" s="473">
        <v>0</v>
      </c>
      <c r="CL87" s="473">
        <v>0</v>
      </c>
      <c r="CM87" s="473">
        <v>0</v>
      </c>
      <c r="CN87" s="473">
        <v>0</v>
      </c>
      <c r="CO87" s="473">
        <v>0</v>
      </c>
      <c r="CP87" s="473">
        <v>0</v>
      </c>
      <c r="CQ87" s="473">
        <v>0</v>
      </c>
      <c r="CR87" s="473">
        <v>0</v>
      </c>
      <c r="CS87" s="473">
        <v>0</v>
      </c>
      <c r="CT87" s="473">
        <v>0</v>
      </c>
      <c r="CU87" s="473">
        <v>0</v>
      </c>
      <c r="CV87" s="473">
        <v>0</v>
      </c>
      <c r="CW87" s="473">
        <v>0</v>
      </c>
      <c r="CX87" s="473">
        <v>0</v>
      </c>
      <c r="CY87" s="473">
        <v>0</v>
      </c>
      <c r="CZ87" s="473">
        <v>0</v>
      </c>
      <c r="DA87" s="473">
        <v>0</v>
      </c>
      <c r="DB87" s="473">
        <v>0</v>
      </c>
      <c r="DC87" s="473">
        <v>0</v>
      </c>
      <c r="DD87" s="473">
        <v>0</v>
      </c>
      <c r="DE87" s="473">
        <v>0</v>
      </c>
      <c r="DF87" s="473">
        <v>0</v>
      </c>
      <c r="DH87" s="473" t="s">
        <v>339</v>
      </c>
      <c r="DI87" s="473">
        <v>0</v>
      </c>
      <c r="DJ87" s="473">
        <v>0</v>
      </c>
      <c r="DK87" s="473">
        <v>0</v>
      </c>
      <c r="DL87" s="473">
        <v>0</v>
      </c>
      <c r="DM87" s="473">
        <v>0</v>
      </c>
      <c r="DN87" s="473">
        <v>0</v>
      </c>
      <c r="DO87" s="473">
        <v>0</v>
      </c>
      <c r="DP87" s="473">
        <v>0</v>
      </c>
      <c r="DQ87" s="473">
        <v>0</v>
      </c>
      <c r="DR87" s="473">
        <v>0</v>
      </c>
      <c r="DS87" s="473">
        <v>0</v>
      </c>
      <c r="DT87" s="473">
        <v>0</v>
      </c>
      <c r="DU87" s="473">
        <v>0</v>
      </c>
      <c r="DV87" s="473">
        <v>0</v>
      </c>
      <c r="DW87" s="473">
        <v>0</v>
      </c>
      <c r="DX87" s="473">
        <v>0</v>
      </c>
      <c r="DY87" s="473">
        <v>0</v>
      </c>
      <c r="DZ87" s="473">
        <v>0</v>
      </c>
      <c r="EA87" s="473">
        <v>0</v>
      </c>
      <c r="EB87" s="473">
        <v>0</v>
      </c>
      <c r="EC87" s="473">
        <v>0</v>
      </c>
      <c r="ED87" s="473">
        <v>0</v>
      </c>
      <c r="EE87" s="473">
        <v>0</v>
      </c>
      <c r="EF87" s="473">
        <v>0</v>
      </c>
      <c r="EG87" s="473">
        <v>0</v>
      </c>
      <c r="EH87" s="473">
        <v>0</v>
      </c>
      <c r="EI87" s="473">
        <v>0</v>
      </c>
      <c r="EJ87" s="473">
        <v>0</v>
      </c>
      <c r="EK87" s="473">
        <v>0</v>
      </c>
      <c r="EL87" s="473">
        <v>0</v>
      </c>
      <c r="EM87" s="473">
        <v>0</v>
      </c>
      <c r="EN87" s="473">
        <v>0</v>
      </c>
      <c r="EO87" s="473">
        <v>0</v>
      </c>
      <c r="EP87" s="473">
        <v>0</v>
      </c>
      <c r="EQ87" s="473">
        <v>0</v>
      </c>
    </row>
    <row r="88" spans="1:147" ht="12.75" hidden="1" customHeight="1" outlineLevel="1" x14ac:dyDescent="0.2">
      <c r="A88" s="473" t="s">
        <v>340</v>
      </c>
      <c r="B88" s="473">
        <v>0</v>
      </c>
      <c r="C88" s="473">
        <v>0</v>
      </c>
      <c r="D88" s="473">
        <v>0</v>
      </c>
      <c r="E88" s="473">
        <v>0</v>
      </c>
      <c r="F88" s="473">
        <v>0</v>
      </c>
      <c r="G88" s="473">
        <v>0</v>
      </c>
      <c r="H88" s="473">
        <v>0</v>
      </c>
      <c r="I88" s="473">
        <v>0</v>
      </c>
      <c r="J88" s="473">
        <v>0</v>
      </c>
      <c r="K88" s="473">
        <v>0</v>
      </c>
      <c r="L88" s="473">
        <v>0</v>
      </c>
      <c r="M88" s="473">
        <v>0</v>
      </c>
      <c r="N88" s="473">
        <v>0</v>
      </c>
      <c r="O88" s="473">
        <v>0</v>
      </c>
      <c r="P88" s="473">
        <v>0</v>
      </c>
      <c r="Q88" s="473">
        <v>0</v>
      </c>
      <c r="R88" s="473">
        <v>0</v>
      </c>
      <c r="S88" s="473">
        <v>0</v>
      </c>
      <c r="T88" s="473">
        <v>0</v>
      </c>
      <c r="U88" s="473">
        <v>0</v>
      </c>
      <c r="V88" s="473">
        <v>0</v>
      </c>
      <c r="W88" s="473">
        <v>0</v>
      </c>
      <c r="X88" s="473">
        <v>0</v>
      </c>
      <c r="Y88" s="473">
        <v>0</v>
      </c>
      <c r="Z88" s="473">
        <v>0</v>
      </c>
      <c r="AA88" s="473">
        <v>0</v>
      </c>
      <c r="AB88" s="473">
        <v>0</v>
      </c>
      <c r="AC88" s="473">
        <v>0</v>
      </c>
      <c r="AD88" s="473">
        <v>0</v>
      </c>
      <c r="AE88" s="473">
        <v>0</v>
      </c>
      <c r="AF88" s="473">
        <v>0</v>
      </c>
      <c r="AG88" s="473">
        <v>0</v>
      </c>
      <c r="AH88" s="473">
        <v>0</v>
      </c>
      <c r="AI88" s="473">
        <v>0</v>
      </c>
      <c r="AJ88" s="473">
        <v>0</v>
      </c>
      <c r="AL88" s="473" t="s">
        <v>340</v>
      </c>
      <c r="AM88" s="473">
        <v>0</v>
      </c>
      <c r="AN88" s="473">
        <v>0</v>
      </c>
      <c r="AO88" s="473">
        <v>0</v>
      </c>
      <c r="AP88" s="473">
        <v>0</v>
      </c>
      <c r="AQ88" s="473">
        <v>0</v>
      </c>
      <c r="AR88" s="473">
        <v>0</v>
      </c>
      <c r="AS88" s="473">
        <v>0</v>
      </c>
      <c r="AT88" s="473">
        <v>0</v>
      </c>
      <c r="AU88" s="473">
        <v>0</v>
      </c>
      <c r="AV88" s="473">
        <v>0</v>
      </c>
      <c r="AW88" s="473">
        <v>0</v>
      </c>
      <c r="AX88" s="473">
        <v>0</v>
      </c>
      <c r="AY88" s="473">
        <v>0</v>
      </c>
      <c r="AZ88" s="473">
        <v>0</v>
      </c>
      <c r="BA88" s="473">
        <v>0</v>
      </c>
      <c r="BB88" s="473">
        <v>0</v>
      </c>
      <c r="BC88" s="473">
        <v>0</v>
      </c>
      <c r="BD88" s="473">
        <v>0</v>
      </c>
      <c r="BE88" s="473">
        <v>0</v>
      </c>
      <c r="BF88" s="473">
        <v>0</v>
      </c>
      <c r="BG88" s="473">
        <v>0</v>
      </c>
      <c r="BH88" s="473">
        <v>0</v>
      </c>
      <c r="BI88" s="473">
        <v>0</v>
      </c>
      <c r="BJ88" s="473">
        <v>0</v>
      </c>
      <c r="BK88" s="473">
        <v>0</v>
      </c>
      <c r="BL88" s="473">
        <v>0</v>
      </c>
      <c r="BM88" s="473">
        <v>0</v>
      </c>
      <c r="BN88" s="473">
        <v>0</v>
      </c>
      <c r="BO88" s="473">
        <v>0</v>
      </c>
      <c r="BP88" s="473">
        <v>0</v>
      </c>
      <c r="BQ88" s="473">
        <v>0</v>
      </c>
      <c r="BR88" s="473">
        <v>0</v>
      </c>
      <c r="BS88" s="473">
        <v>0</v>
      </c>
      <c r="BT88" s="473">
        <v>0</v>
      </c>
      <c r="BU88" s="473">
        <v>0</v>
      </c>
      <c r="BW88" s="473" t="s">
        <v>340</v>
      </c>
      <c r="BX88" s="473">
        <v>0</v>
      </c>
      <c r="BY88" s="473">
        <v>0</v>
      </c>
      <c r="BZ88" s="473">
        <v>0</v>
      </c>
      <c r="CA88" s="473">
        <v>0</v>
      </c>
      <c r="CB88" s="473">
        <v>0</v>
      </c>
      <c r="CC88" s="473">
        <v>0</v>
      </c>
      <c r="CD88" s="473">
        <v>0</v>
      </c>
      <c r="CE88" s="473">
        <v>0</v>
      </c>
      <c r="CF88" s="473">
        <v>0</v>
      </c>
      <c r="CG88" s="473">
        <v>0</v>
      </c>
      <c r="CH88" s="473">
        <v>0</v>
      </c>
      <c r="CI88" s="473">
        <v>0</v>
      </c>
      <c r="CJ88" s="473">
        <v>0</v>
      </c>
      <c r="CK88" s="473">
        <v>0</v>
      </c>
      <c r="CL88" s="473">
        <v>0</v>
      </c>
      <c r="CM88" s="473">
        <v>0</v>
      </c>
      <c r="CN88" s="473">
        <v>0</v>
      </c>
      <c r="CO88" s="473">
        <v>0</v>
      </c>
      <c r="CP88" s="473">
        <v>0</v>
      </c>
      <c r="CQ88" s="473">
        <v>0</v>
      </c>
      <c r="CR88" s="473">
        <v>0</v>
      </c>
      <c r="CS88" s="473">
        <v>0</v>
      </c>
      <c r="CT88" s="473">
        <v>0</v>
      </c>
      <c r="CU88" s="473">
        <v>0</v>
      </c>
      <c r="CV88" s="473">
        <v>0</v>
      </c>
      <c r="CW88" s="473">
        <v>0</v>
      </c>
      <c r="CX88" s="473">
        <v>0</v>
      </c>
      <c r="CY88" s="473">
        <v>0</v>
      </c>
      <c r="CZ88" s="473">
        <v>0</v>
      </c>
      <c r="DA88" s="473">
        <v>0</v>
      </c>
      <c r="DB88" s="473">
        <v>0</v>
      </c>
      <c r="DC88" s="473">
        <v>0</v>
      </c>
      <c r="DD88" s="473">
        <v>0</v>
      </c>
      <c r="DE88" s="473">
        <v>0</v>
      </c>
      <c r="DF88" s="473">
        <v>0</v>
      </c>
      <c r="DH88" s="473" t="s">
        <v>340</v>
      </c>
      <c r="DI88" s="473">
        <v>0</v>
      </c>
      <c r="DJ88" s="473">
        <v>0</v>
      </c>
      <c r="DK88" s="473">
        <v>0</v>
      </c>
      <c r="DL88" s="473">
        <v>0</v>
      </c>
      <c r="DM88" s="473">
        <v>0</v>
      </c>
      <c r="DN88" s="473">
        <v>0</v>
      </c>
      <c r="DO88" s="473">
        <v>0</v>
      </c>
      <c r="DP88" s="473">
        <v>0</v>
      </c>
      <c r="DQ88" s="473">
        <v>0</v>
      </c>
      <c r="DR88" s="473">
        <v>0</v>
      </c>
      <c r="DS88" s="473">
        <v>0</v>
      </c>
      <c r="DT88" s="473">
        <v>0</v>
      </c>
      <c r="DU88" s="473">
        <v>0</v>
      </c>
      <c r="DV88" s="473">
        <v>0</v>
      </c>
      <c r="DW88" s="473">
        <v>0</v>
      </c>
      <c r="DX88" s="473">
        <v>0</v>
      </c>
      <c r="DY88" s="473">
        <v>0</v>
      </c>
      <c r="DZ88" s="473">
        <v>0</v>
      </c>
      <c r="EA88" s="473">
        <v>0</v>
      </c>
      <c r="EB88" s="473">
        <v>0</v>
      </c>
      <c r="EC88" s="473">
        <v>0</v>
      </c>
      <c r="ED88" s="473">
        <v>0</v>
      </c>
      <c r="EE88" s="473">
        <v>0</v>
      </c>
      <c r="EF88" s="473">
        <v>0</v>
      </c>
      <c r="EG88" s="473">
        <v>0</v>
      </c>
      <c r="EH88" s="473">
        <v>0</v>
      </c>
      <c r="EI88" s="473">
        <v>0</v>
      </c>
      <c r="EJ88" s="473">
        <v>0</v>
      </c>
      <c r="EK88" s="473">
        <v>0</v>
      </c>
      <c r="EL88" s="473">
        <v>0</v>
      </c>
      <c r="EM88" s="473">
        <v>0</v>
      </c>
      <c r="EN88" s="473">
        <v>0</v>
      </c>
      <c r="EO88" s="473">
        <v>0</v>
      </c>
      <c r="EP88" s="473">
        <v>0</v>
      </c>
      <c r="EQ88" s="473">
        <v>0</v>
      </c>
    </row>
    <row r="89" spans="1:147" ht="12.75" hidden="1" customHeight="1" outlineLevel="1" x14ac:dyDescent="0.2">
      <c r="A89" s="473" t="s">
        <v>341</v>
      </c>
      <c r="B89" s="473">
        <v>0</v>
      </c>
      <c r="C89" s="473">
        <v>0</v>
      </c>
      <c r="D89" s="473">
        <v>0</v>
      </c>
      <c r="E89" s="473">
        <v>0</v>
      </c>
      <c r="F89" s="473">
        <v>0</v>
      </c>
      <c r="G89" s="473">
        <v>0</v>
      </c>
      <c r="H89" s="473">
        <v>0</v>
      </c>
      <c r="I89" s="473">
        <v>0</v>
      </c>
      <c r="J89" s="473">
        <v>0</v>
      </c>
      <c r="K89" s="473">
        <v>0</v>
      </c>
      <c r="L89" s="473">
        <v>0</v>
      </c>
      <c r="M89" s="473">
        <v>0</v>
      </c>
      <c r="N89" s="473">
        <v>0</v>
      </c>
      <c r="O89" s="473">
        <v>0</v>
      </c>
      <c r="P89" s="473">
        <v>0</v>
      </c>
      <c r="Q89" s="473">
        <v>0</v>
      </c>
      <c r="R89" s="473">
        <v>0</v>
      </c>
      <c r="S89" s="473">
        <v>0</v>
      </c>
      <c r="T89" s="473">
        <v>0</v>
      </c>
      <c r="U89" s="473">
        <v>0</v>
      </c>
      <c r="V89" s="473">
        <v>0</v>
      </c>
      <c r="W89" s="473">
        <v>0</v>
      </c>
      <c r="X89" s="473">
        <v>0</v>
      </c>
      <c r="Y89" s="473">
        <v>0</v>
      </c>
      <c r="Z89" s="473">
        <v>0</v>
      </c>
      <c r="AA89" s="473">
        <v>0</v>
      </c>
      <c r="AB89" s="473">
        <v>0</v>
      </c>
      <c r="AC89" s="473">
        <v>0</v>
      </c>
      <c r="AD89" s="473">
        <v>0</v>
      </c>
      <c r="AE89" s="473">
        <v>0</v>
      </c>
      <c r="AF89" s="473">
        <v>0</v>
      </c>
      <c r="AG89" s="473">
        <v>0</v>
      </c>
      <c r="AH89" s="473">
        <v>0</v>
      </c>
      <c r="AI89" s="473">
        <v>0</v>
      </c>
      <c r="AJ89" s="473">
        <v>0</v>
      </c>
      <c r="AL89" s="473" t="s">
        <v>341</v>
      </c>
      <c r="AM89" s="473">
        <v>0</v>
      </c>
      <c r="AN89" s="473">
        <v>0</v>
      </c>
      <c r="AO89" s="473">
        <v>0</v>
      </c>
      <c r="AP89" s="473">
        <v>0</v>
      </c>
      <c r="AQ89" s="473">
        <v>0</v>
      </c>
      <c r="AR89" s="473">
        <v>0</v>
      </c>
      <c r="AS89" s="473">
        <v>0</v>
      </c>
      <c r="AT89" s="473">
        <v>0</v>
      </c>
      <c r="AU89" s="473">
        <v>0</v>
      </c>
      <c r="AV89" s="473">
        <v>0</v>
      </c>
      <c r="AW89" s="473">
        <v>0</v>
      </c>
      <c r="AX89" s="473">
        <v>0</v>
      </c>
      <c r="AY89" s="473">
        <v>0</v>
      </c>
      <c r="AZ89" s="473">
        <v>0</v>
      </c>
      <c r="BA89" s="473">
        <v>0</v>
      </c>
      <c r="BB89" s="473">
        <v>0</v>
      </c>
      <c r="BC89" s="473">
        <v>0</v>
      </c>
      <c r="BD89" s="473">
        <v>0</v>
      </c>
      <c r="BE89" s="473">
        <v>0</v>
      </c>
      <c r="BF89" s="473">
        <v>0</v>
      </c>
      <c r="BG89" s="473">
        <v>0</v>
      </c>
      <c r="BH89" s="473">
        <v>0</v>
      </c>
      <c r="BI89" s="473">
        <v>0</v>
      </c>
      <c r="BJ89" s="473">
        <v>0</v>
      </c>
      <c r="BK89" s="473">
        <v>0</v>
      </c>
      <c r="BL89" s="473">
        <v>0</v>
      </c>
      <c r="BM89" s="473">
        <v>0</v>
      </c>
      <c r="BN89" s="473">
        <v>0</v>
      </c>
      <c r="BO89" s="473">
        <v>0</v>
      </c>
      <c r="BP89" s="473">
        <v>0</v>
      </c>
      <c r="BQ89" s="473">
        <v>0</v>
      </c>
      <c r="BR89" s="473">
        <v>0</v>
      </c>
      <c r="BS89" s="473">
        <v>0</v>
      </c>
      <c r="BT89" s="473">
        <v>0</v>
      </c>
      <c r="BU89" s="473">
        <v>0</v>
      </c>
      <c r="BW89" s="473" t="s">
        <v>341</v>
      </c>
      <c r="BX89" s="473">
        <v>0</v>
      </c>
      <c r="BY89" s="473">
        <v>0</v>
      </c>
      <c r="BZ89" s="473">
        <v>0</v>
      </c>
      <c r="CA89" s="473">
        <v>0</v>
      </c>
      <c r="CB89" s="473">
        <v>0</v>
      </c>
      <c r="CC89" s="473">
        <v>0</v>
      </c>
      <c r="CD89" s="473">
        <v>0</v>
      </c>
      <c r="CE89" s="473">
        <v>0</v>
      </c>
      <c r="CF89" s="473">
        <v>0</v>
      </c>
      <c r="CG89" s="473">
        <v>0</v>
      </c>
      <c r="CH89" s="473">
        <v>0</v>
      </c>
      <c r="CI89" s="473">
        <v>0</v>
      </c>
      <c r="CJ89" s="473">
        <v>0</v>
      </c>
      <c r="CK89" s="473">
        <v>0</v>
      </c>
      <c r="CL89" s="473">
        <v>0</v>
      </c>
      <c r="CM89" s="473">
        <v>0</v>
      </c>
      <c r="CN89" s="473">
        <v>0</v>
      </c>
      <c r="CO89" s="473">
        <v>0</v>
      </c>
      <c r="CP89" s="473">
        <v>0</v>
      </c>
      <c r="CQ89" s="473">
        <v>0</v>
      </c>
      <c r="CR89" s="473">
        <v>0</v>
      </c>
      <c r="CS89" s="473">
        <v>0</v>
      </c>
      <c r="CT89" s="473">
        <v>0</v>
      </c>
      <c r="CU89" s="473">
        <v>0</v>
      </c>
      <c r="CV89" s="473">
        <v>0</v>
      </c>
      <c r="CW89" s="473">
        <v>0</v>
      </c>
      <c r="CX89" s="473">
        <v>0</v>
      </c>
      <c r="CY89" s="473">
        <v>0</v>
      </c>
      <c r="CZ89" s="473">
        <v>0</v>
      </c>
      <c r="DA89" s="473">
        <v>0</v>
      </c>
      <c r="DB89" s="473">
        <v>0</v>
      </c>
      <c r="DC89" s="473">
        <v>0</v>
      </c>
      <c r="DD89" s="473">
        <v>0</v>
      </c>
      <c r="DE89" s="473">
        <v>0</v>
      </c>
      <c r="DF89" s="473">
        <v>0</v>
      </c>
      <c r="DH89" s="473" t="s">
        <v>341</v>
      </c>
      <c r="DI89" s="473">
        <v>0</v>
      </c>
      <c r="DJ89" s="473">
        <v>0</v>
      </c>
      <c r="DK89" s="473">
        <v>0</v>
      </c>
      <c r="DL89" s="473">
        <v>0</v>
      </c>
      <c r="DM89" s="473">
        <v>0</v>
      </c>
      <c r="DN89" s="473">
        <v>0</v>
      </c>
      <c r="DO89" s="473">
        <v>0</v>
      </c>
      <c r="DP89" s="473">
        <v>0</v>
      </c>
      <c r="DQ89" s="473">
        <v>0</v>
      </c>
      <c r="DR89" s="473">
        <v>0</v>
      </c>
      <c r="DS89" s="473">
        <v>0</v>
      </c>
      <c r="DT89" s="473">
        <v>0</v>
      </c>
      <c r="DU89" s="473">
        <v>0</v>
      </c>
      <c r="DV89" s="473">
        <v>0</v>
      </c>
      <c r="DW89" s="473">
        <v>0</v>
      </c>
      <c r="DX89" s="473">
        <v>0</v>
      </c>
      <c r="DY89" s="473">
        <v>0</v>
      </c>
      <c r="DZ89" s="473">
        <v>0</v>
      </c>
      <c r="EA89" s="473">
        <v>0</v>
      </c>
      <c r="EB89" s="473">
        <v>0</v>
      </c>
      <c r="EC89" s="473">
        <v>0</v>
      </c>
      <c r="ED89" s="473">
        <v>0</v>
      </c>
      <c r="EE89" s="473">
        <v>0</v>
      </c>
      <c r="EF89" s="473">
        <v>0</v>
      </c>
      <c r="EG89" s="473">
        <v>0</v>
      </c>
      <c r="EH89" s="473">
        <v>0</v>
      </c>
      <c r="EI89" s="473">
        <v>0</v>
      </c>
      <c r="EJ89" s="473">
        <v>0</v>
      </c>
      <c r="EK89" s="473">
        <v>0</v>
      </c>
      <c r="EL89" s="473">
        <v>0</v>
      </c>
      <c r="EM89" s="473">
        <v>0</v>
      </c>
      <c r="EN89" s="473">
        <v>0</v>
      </c>
      <c r="EO89" s="473">
        <v>0</v>
      </c>
      <c r="EP89" s="473">
        <v>0</v>
      </c>
      <c r="EQ89" s="473">
        <v>0</v>
      </c>
    </row>
    <row r="90" spans="1:147" ht="12.75" hidden="1" customHeight="1" outlineLevel="1" x14ac:dyDescent="0.2">
      <c r="A90" s="473" t="s">
        <v>342</v>
      </c>
      <c r="B90" s="473">
        <v>0</v>
      </c>
      <c r="C90" s="473">
        <v>0</v>
      </c>
      <c r="D90" s="473">
        <v>0</v>
      </c>
      <c r="E90" s="473">
        <v>0</v>
      </c>
      <c r="F90" s="473">
        <v>0</v>
      </c>
      <c r="G90" s="473">
        <v>0</v>
      </c>
      <c r="H90" s="473">
        <v>0</v>
      </c>
      <c r="I90" s="473">
        <v>0</v>
      </c>
      <c r="J90" s="473">
        <v>0</v>
      </c>
      <c r="K90" s="473">
        <v>0</v>
      </c>
      <c r="L90" s="473">
        <v>0</v>
      </c>
      <c r="M90" s="473">
        <v>0</v>
      </c>
      <c r="N90" s="473">
        <v>0</v>
      </c>
      <c r="O90" s="473">
        <v>0</v>
      </c>
      <c r="P90" s="473">
        <v>0</v>
      </c>
      <c r="Q90" s="473">
        <v>0</v>
      </c>
      <c r="R90" s="473">
        <v>0</v>
      </c>
      <c r="S90" s="473">
        <v>0</v>
      </c>
      <c r="T90" s="473">
        <v>0</v>
      </c>
      <c r="U90" s="473">
        <v>0</v>
      </c>
      <c r="V90" s="473">
        <v>0</v>
      </c>
      <c r="W90" s="473">
        <v>0</v>
      </c>
      <c r="X90" s="473">
        <v>0</v>
      </c>
      <c r="Y90" s="473">
        <v>0</v>
      </c>
      <c r="Z90" s="473">
        <v>0</v>
      </c>
      <c r="AA90" s="473">
        <v>0</v>
      </c>
      <c r="AB90" s="473">
        <v>0</v>
      </c>
      <c r="AC90" s="473">
        <v>0</v>
      </c>
      <c r="AD90" s="473">
        <v>0</v>
      </c>
      <c r="AE90" s="473">
        <v>0</v>
      </c>
      <c r="AF90" s="473">
        <v>0</v>
      </c>
      <c r="AG90" s="473">
        <v>0</v>
      </c>
      <c r="AH90" s="473">
        <v>0</v>
      </c>
      <c r="AI90" s="473">
        <v>0</v>
      </c>
      <c r="AJ90" s="473">
        <v>0</v>
      </c>
      <c r="AL90" s="473" t="s">
        <v>342</v>
      </c>
      <c r="AM90" s="473">
        <v>0</v>
      </c>
      <c r="AN90" s="473">
        <v>0</v>
      </c>
      <c r="AO90" s="473">
        <v>0</v>
      </c>
      <c r="AP90" s="473">
        <v>0</v>
      </c>
      <c r="AQ90" s="473">
        <v>0</v>
      </c>
      <c r="AR90" s="473">
        <v>0</v>
      </c>
      <c r="AS90" s="473">
        <v>0</v>
      </c>
      <c r="AT90" s="473">
        <v>0</v>
      </c>
      <c r="AU90" s="473">
        <v>0</v>
      </c>
      <c r="AV90" s="473">
        <v>0</v>
      </c>
      <c r="AW90" s="473">
        <v>0</v>
      </c>
      <c r="AX90" s="473">
        <v>0</v>
      </c>
      <c r="AY90" s="473">
        <v>0</v>
      </c>
      <c r="AZ90" s="473">
        <v>0</v>
      </c>
      <c r="BA90" s="473">
        <v>0</v>
      </c>
      <c r="BB90" s="473">
        <v>0</v>
      </c>
      <c r="BC90" s="473">
        <v>0</v>
      </c>
      <c r="BD90" s="473">
        <v>0</v>
      </c>
      <c r="BE90" s="473">
        <v>0</v>
      </c>
      <c r="BF90" s="473">
        <v>0</v>
      </c>
      <c r="BG90" s="473">
        <v>0</v>
      </c>
      <c r="BH90" s="473">
        <v>0</v>
      </c>
      <c r="BI90" s="473">
        <v>0</v>
      </c>
      <c r="BJ90" s="473">
        <v>0</v>
      </c>
      <c r="BK90" s="473">
        <v>0</v>
      </c>
      <c r="BL90" s="473">
        <v>0</v>
      </c>
      <c r="BM90" s="473">
        <v>0</v>
      </c>
      <c r="BN90" s="473">
        <v>0</v>
      </c>
      <c r="BO90" s="473">
        <v>0</v>
      </c>
      <c r="BP90" s="473">
        <v>0</v>
      </c>
      <c r="BQ90" s="473">
        <v>0</v>
      </c>
      <c r="BR90" s="473">
        <v>0</v>
      </c>
      <c r="BS90" s="473">
        <v>0</v>
      </c>
      <c r="BT90" s="473">
        <v>0</v>
      </c>
      <c r="BU90" s="473">
        <v>0</v>
      </c>
      <c r="BW90" s="473" t="s">
        <v>342</v>
      </c>
      <c r="BX90" s="473">
        <v>0</v>
      </c>
      <c r="BY90" s="473">
        <v>0</v>
      </c>
      <c r="BZ90" s="473">
        <v>0</v>
      </c>
      <c r="CA90" s="473">
        <v>0</v>
      </c>
      <c r="CB90" s="473">
        <v>0</v>
      </c>
      <c r="CC90" s="473">
        <v>0</v>
      </c>
      <c r="CD90" s="473">
        <v>0</v>
      </c>
      <c r="CE90" s="473">
        <v>0</v>
      </c>
      <c r="CF90" s="473">
        <v>0</v>
      </c>
      <c r="CG90" s="473">
        <v>0</v>
      </c>
      <c r="CH90" s="473">
        <v>0</v>
      </c>
      <c r="CI90" s="473">
        <v>0</v>
      </c>
      <c r="CJ90" s="473">
        <v>0</v>
      </c>
      <c r="CK90" s="473">
        <v>0</v>
      </c>
      <c r="CL90" s="473">
        <v>0</v>
      </c>
      <c r="CM90" s="473">
        <v>0</v>
      </c>
      <c r="CN90" s="473">
        <v>0</v>
      </c>
      <c r="CO90" s="473">
        <v>0</v>
      </c>
      <c r="CP90" s="473">
        <v>0</v>
      </c>
      <c r="CQ90" s="473">
        <v>0</v>
      </c>
      <c r="CR90" s="473">
        <v>0</v>
      </c>
      <c r="CS90" s="473">
        <v>0</v>
      </c>
      <c r="CT90" s="473">
        <v>0</v>
      </c>
      <c r="CU90" s="473">
        <v>0</v>
      </c>
      <c r="CV90" s="473">
        <v>0</v>
      </c>
      <c r="CW90" s="473">
        <v>0</v>
      </c>
      <c r="CX90" s="473">
        <v>0</v>
      </c>
      <c r="CY90" s="473">
        <v>0</v>
      </c>
      <c r="CZ90" s="473">
        <v>0</v>
      </c>
      <c r="DA90" s="473">
        <v>0</v>
      </c>
      <c r="DB90" s="473">
        <v>0</v>
      </c>
      <c r="DC90" s="473">
        <v>0</v>
      </c>
      <c r="DD90" s="473">
        <v>0</v>
      </c>
      <c r="DE90" s="473">
        <v>0</v>
      </c>
      <c r="DF90" s="473">
        <v>0</v>
      </c>
      <c r="DH90" s="473" t="s">
        <v>342</v>
      </c>
      <c r="DI90" s="473">
        <v>0</v>
      </c>
      <c r="DJ90" s="473">
        <v>0</v>
      </c>
      <c r="DK90" s="473">
        <v>0</v>
      </c>
      <c r="DL90" s="473">
        <v>0</v>
      </c>
      <c r="DM90" s="473">
        <v>0</v>
      </c>
      <c r="DN90" s="473">
        <v>0</v>
      </c>
      <c r="DO90" s="473">
        <v>0</v>
      </c>
      <c r="DP90" s="473">
        <v>0</v>
      </c>
      <c r="DQ90" s="473">
        <v>0</v>
      </c>
      <c r="DR90" s="473">
        <v>0</v>
      </c>
      <c r="DS90" s="473">
        <v>0</v>
      </c>
      <c r="DT90" s="473">
        <v>0</v>
      </c>
      <c r="DU90" s="473">
        <v>0</v>
      </c>
      <c r="DV90" s="473">
        <v>0</v>
      </c>
      <c r="DW90" s="473">
        <v>0</v>
      </c>
      <c r="DX90" s="473">
        <v>0</v>
      </c>
      <c r="DY90" s="473">
        <v>0</v>
      </c>
      <c r="DZ90" s="473">
        <v>0</v>
      </c>
      <c r="EA90" s="473">
        <v>0</v>
      </c>
      <c r="EB90" s="473">
        <v>0</v>
      </c>
      <c r="EC90" s="473">
        <v>0</v>
      </c>
      <c r="ED90" s="473">
        <v>0</v>
      </c>
      <c r="EE90" s="473">
        <v>0</v>
      </c>
      <c r="EF90" s="473">
        <v>0</v>
      </c>
      <c r="EG90" s="473">
        <v>0</v>
      </c>
      <c r="EH90" s="473">
        <v>0</v>
      </c>
      <c r="EI90" s="473">
        <v>0</v>
      </c>
      <c r="EJ90" s="473">
        <v>0</v>
      </c>
      <c r="EK90" s="473">
        <v>0</v>
      </c>
      <c r="EL90" s="473">
        <v>0</v>
      </c>
      <c r="EM90" s="473">
        <v>0</v>
      </c>
      <c r="EN90" s="473">
        <v>0</v>
      </c>
      <c r="EO90" s="473">
        <v>0</v>
      </c>
      <c r="EP90" s="473">
        <v>0</v>
      </c>
      <c r="EQ90" s="473">
        <v>0</v>
      </c>
    </row>
    <row r="91" spans="1:147" ht="12.75" hidden="1" customHeight="1" outlineLevel="1" x14ac:dyDescent="0.2">
      <c r="A91" s="473" t="s">
        <v>343</v>
      </c>
      <c r="B91" s="473">
        <v>0</v>
      </c>
      <c r="C91" s="473">
        <v>0</v>
      </c>
      <c r="D91" s="473">
        <v>0</v>
      </c>
      <c r="E91" s="473">
        <v>0</v>
      </c>
      <c r="F91" s="473">
        <v>0</v>
      </c>
      <c r="G91" s="473">
        <v>0</v>
      </c>
      <c r="H91" s="473">
        <v>0</v>
      </c>
      <c r="I91" s="473">
        <v>0</v>
      </c>
      <c r="J91" s="473">
        <v>0</v>
      </c>
      <c r="K91" s="473">
        <v>0</v>
      </c>
      <c r="L91" s="473">
        <v>0</v>
      </c>
      <c r="M91" s="473">
        <v>0</v>
      </c>
      <c r="N91" s="473">
        <v>0</v>
      </c>
      <c r="O91" s="473">
        <v>0</v>
      </c>
      <c r="P91" s="473">
        <v>0</v>
      </c>
      <c r="Q91" s="473">
        <v>0</v>
      </c>
      <c r="R91" s="473">
        <v>0</v>
      </c>
      <c r="S91" s="473">
        <v>0</v>
      </c>
      <c r="T91" s="473">
        <v>0</v>
      </c>
      <c r="U91" s="473">
        <v>0</v>
      </c>
      <c r="V91" s="473">
        <v>0</v>
      </c>
      <c r="W91" s="473">
        <v>0</v>
      </c>
      <c r="X91" s="473">
        <v>0</v>
      </c>
      <c r="Y91" s="473">
        <v>0</v>
      </c>
      <c r="Z91" s="473">
        <v>0</v>
      </c>
      <c r="AA91" s="473">
        <v>0</v>
      </c>
      <c r="AB91" s="473">
        <v>0</v>
      </c>
      <c r="AC91" s="473">
        <v>0</v>
      </c>
      <c r="AD91" s="473">
        <v>0</v>
      </c>
      <c r="AE91" s="473">
        <v>0</v>
      </c>
      <c r="AF91" s="473">
        <v>0</v>
      </c>
      <c r="AG91" s="473">
        <v>0</v>
      </c>
      <c r="AH91" s="473">
        <v>0</v>
      </c>
      <c r="AI91" s="473">
        <v>0</v>
      </c>
      <c r="AJ91" s="473">
        <v>0</v>
      </c>
      <c r="AL91" s="473" t="s">
        <v>343</v>
      </c>
      <c r="AM91" s="473">
        <v>0</v>
      </c>
      <c r="AN91" s="473">
        <v>0</v>
      </c>
      <c r="AO91" s="473">
        <v>0</v>
      </c>
      <c r="AP91" s="473">
        <v>0</v>
      </c>
      <c r="AQ91" s="473">
        <v>0</v>
      </c>
      <c r="AR91" s="473">
        <v>0</v>
      </c>
      <c r="AS91" s="473">
        <v>0</v>
      </c>
      <c r="AT91" s="473">
        <v>0</v>
      </c>
      <c r="AU91" s="473">
        <v>0</v>
      </c>
      <c r="AV91" s="473">
        <v>0</v>
      </c>
      <c r="AW91" s="473">
        <v>0</v>
      </c>
      <c r="AX91" s="473">
        <v>0</v>
      </c>
      <c r="AY91" s="473">
        <v>0</v>
      </c>
      <c r="AZ91" s="473">
        <v>0</v>
      </c>
      <c r="BA91" s="473">
        <v>0</v>
      </c>
      <c r="BB91" s="473">
        <v>0</v>
      </c>
      <c r="BC91" s="473">
        <v>0</v>
      </c>
      <c r="BD91" s="473">
        <v>0</v>
      </c>
      <c r="BE91" s="473">
        <v>0</v>
      </c>
      <c r="BF91" s="473">
        <v>0</v>
      </c>
      <c r="BG91" s="473">
        <v>0</v>
      </c>
      <c r="BH91" s="473">
        <v>0</v>
      </c>
      <c r="BI91" s="473">
        <v>0</v>
      </c>
      <c r="BJ91" s="473">
        <v>0</v>
      </c>
      <c r="BK91" s="473">
        <v>0</v>
      </c>
      <c r="BL91" s="473">
        <v>0</v>
      </c>
      <c r="BM91" s="473">
        <v>0</v>
      </c>
      <c r="BN91" s="473">
        <v>0</v>
      </c>
      <c r="BO91" s="473">
        <v>0</v>
      </c>
      <c r="BP91" s="473">
        <v>0</v>
      </c>
      <c r="BQ91" s="473">
        <v>0</v>
      </c>
      <c r="BR91" s="473">
        <v>0</v>
      </c>
      <c r="BS91" s="473">
        <v>0</v>
      </c>
      <c r="BT91" s="473">
        <v>0</v>
      </c>
      <c r="BU91" s="473">
        <v>0</v>
      </c>
      <c r="BW91" s="473" t="s">
        <v>343</v>
      </c>
      <c r="BX91" s="473">
        <v>0</v>
      </c>
      <c r="BY91" s="473">
        <v>0</v>
      </c>
      <c r="BZ91" s="473">
        <v>0</v>
      </c>
      <c r="CA91" s="473">
        <v>0</v>
      </c>
      <c r="CB91" s="473">
        <v>0</v>
      </c>
      <c r="CC91" s="473">
        <v>0</v>
      </c>
      <c r="CD91" s="473">
        <v>0</v>
      </c>
      <c r="CE91" s="473">
        <v>0</v>
      </c>
      <c r="CF91" s="473">
        <v>0</v>
      </c>
      <c r="CG91" s="473">
        <v>0</v>
      </c>
      <c r="CH91" s="473">
        <v>0</v>
      </c>
      <c r="CI91" s="473">
        <v>0</v>
      </c>
      <c r="CJ91" s="473">
        <v>0</v>
      </c>
      <c r="CK91" s="473">
        <v>0</v>
      </c>
      <c r="CL91" s="473">
        <v>0</v>
      </c>
      <c r="CM91" s="473">
        <v>0</v>
      </c>
      <c r="CN91" s="473">
        <v>0</v>
      </c>
      <c r="CO91" s="473">
        <v>0</v>
      </c>
      <c r="CP91" s="473">
        <v>0</v>
      </c>
      <c r="CQ91" s="473">
        <v>0</v>
      </c>
      <c r="CR91" s="473">
        <v>0</v>
      </c>
      <c r="CS91" s="473">
        <v>0</v>
      </c>
      <c r="CT91" s="473">
        <v>0</v>
      </c>
      <c r="CU91" s="473">
        <v>0</v>
      </c>
      <c r="CV91" s="473">
        <v>0</v>
      </c>
      <c r="CW91" s="473">
        <v>0</v>
      </c>
      <c r="CX91" s="473">
        <v>0</v>
      </c>
      <c r="CY91" s="473">
        <v>0</v>
      </c>
      <c r="CZ91" s="473">
        <v>0</v>
      </c>
      <c r="DA91" s="473">
        <v>0</v>
      </c>
      <c r="DB91" s="473">
        <v>0</v>
      </c>
      <c r="DC91" s="473">
        <v>0</v>
      </c>
      <c r="DD91" s="473">
        <v>0</v>
      </c>
      <c r="DE91" s="473">
        <v>0</v>
      </c>
      <c r="DF91" s="473">
        <v>0</v>
      </c>
      <c r="DH91" s="473" t="s">
        <v>343</v>
      </c>
      <c r="DI91" s="473">
        <v>0</v>
      </c>
      <c r="DJ91" s="473">
        <v>0</v>
      </c>
      <c r="DK91" s="473">
        <v>0</v>
      </c>
      <c r="DL91" s="473">
        <v>0</v>
      </c>
      <c r="DM91" s="473">
        <v>0</v>
      </c>
      <c r="DN91" s="473">
        <v>0</v>
      </c>
      <c r="DO91" s="473">
        <v>0</v>
      </c>
      <c r="DP91" s="473">
        <v>0</v>
      </c>
      <c r="DQ91" s="473">
        <v>0</v>
      </c>
      <c r="DR91" s="473">
        <v>0</v>
      </c>
      <c r="DS91" s="473">
        <v>0</v>
      </c>
      <c r="DT91" s="473">
        <v>0</v>
      </c>
      <c r="DU91" s="473">
        <v>0</v>
      </c>
      <c r="DV91" s="473">
        <v>0</v>
      </c>
      <c r="DW91" s="473">
        <v>0</v>
      </c>
      <c r="DX91" s="473">
        <v>0</v>
      </c>
      <c r="DY91" s="473">
        <v>0</v>
      </c>
      <c r="DZ91" s="473">
        <v>0</v>
      </c>
      <c r="EA91" s="473">
        <v>0</v>
      </c>
      <c r="EB91" s="473">
        <v>0</v>
      </c>
      <c r="EC91" s="473">
        <v>0</v>
      </c>
      <c r="ED91" s="473">
        <v>0</v>
      </c>
      <c r="EE91" s="473">
        <v>0</v>
      </c>
      <c r="EF91" s="473">
        <v>0</v>
      </c>
      <c r="EG91" s="473">
        <v>0</v>
      </c>
      <c r="EH91" s="473">
        <v>0</v>
      </c>
      <c r="EI91" s="473">
        <v>0</v>
      </c>
      <c r="EJ91" s="473">
        <v>0</v>
      </c>
      <c r="EK91" s="473">
        <v>0</v>
      </c>
      <c r="EL91" s="473">
        <v>0</v>
      </c>
      <c r="EM91" s="473">
        <v>0</v>
      </c>
      <c r="EN91" s="473">
        <v>0</v>
      </c>
      <c r="EO91" s="473">
        <v>0</v>
      </c>
      <c r="EP91" s="473">
        <v>0</v>
      </c>
      <c r="EQ91" s="473">
        <v>0</v>
      </c>
    </row>
    <row r="92" spans="1:147" ht="12.75" hidden="1" customHeight="1" outlineLevel="1" x14ac:dyDescent="0.2">
      <c r="A92" s="473" t="s">
        <v>344</v>
      </c>
      <c r="B92" s="473">
        <v>0</v>
      </c>
      <c r="C92" s="473">
        <v>0</v>
      </c>
      <c r="D92" s="473">
        <v>0</v>
      </c>
      <c r="E92" s="473">
        <v>0</v>
      </c>
      <c r="F92" s="473">
        <v>0</v>
      </c>
      <c r="G92" s="473">
        <v>0</v>
      </c>
      <c r="H92" s="473">
        <v>0</v>
      </c>
      <c r="I92" s="473">
        <v>0</v>
      </c>
      <c r="J92" s="473">
        <v>0</v>
      </c>
      <c r="K92" s="473">
        <v>0</v>
      </c>
      <c r="L92" s="473">
        <v>0</v>
      </c>
      <c r="M92" s="473">
        <v>0</v>
      </c>
      <c r="N92" s="473">
        <v>0</v>
      </c>
      <c r="O92" s="473">
        <v>0</v>
      </c>
      <c r="P92" s="473">
        <v>0</v>
      </c>
      <c r="Q92" s="473">
        <v>0</v>
      </c>
      <c r="R92" s="473">
        <v>0</v>
      </c>
      <c r="S92" s="473">
        <v>0</v>
      </c>
      <c r="T92" s="473">
        <v>0</v>
      </c>
      <c r="U92" s="473">
        <v>0</v>
      </c>
      <c r="V92" s="473">
        <v>0</v>
      </c>
      <c r="W92" s="473">
        <v>0</v>
      </c>
      <c r="X92" s="473">
        <v>0</v>
      </c>
      <c r="Y92" s="473">
        <v>0</v>
      </c>
      <c r="Z92" s="473">
        <v>0</v>
      </c>
      <c r="AA92" s="473">
        <v>0</v>
      </c>
      <c r="AB92" s="473">
        <v>0</v>
      </c>
      <c r="AC92" s="473">
        <v>0</v>
      </c>
      <c r="AD92" s="473">
        <v>0</v>
      </c>
      <c r="AE92" s="473">
        <v>0</v>
      </c>
      <c r="AF92" s="473">
        <v>0</v>
      </c>
      <c r="AG92" s="473">
        <v>0</v>
      </c>
      <c r="AH92" s="473">
        <v>0</v>
      </c>
      <c r="AI92" s="473">
        <v>0</v>
      </c>
      <c r="AJ92" s="473">
        <v>0</v>
      </c>
      <c r="AL92" s="473" t="s">
        <v>344</v>
      </c>
      <c r="AM92" s="473">
        <v>0</v>
      </c>
      <c r="AN92" s="473">
        <v>0</v>
      </c>
      <c r="AO92" s="473">
        <v>0</v>
      </c>
      <c r="AP92" s="473">
        <v>0</v>
      </c>
      <c r="AQ92" s="473">
        <v>0</v>
      </c>
      <c r="AR92" s="473">
        <v>0</v>
      </c>
      <c r="AS92" s="473">
        <v>0</v>
      </c>
      <c r="AT92" s="473">
        <v>0</v>
      </c>
      <c r="AU92" s="473">
        <v>0</v>
      </c>
      <c r="AV92" s="473">
        <v>0</v>
      </c>
      <c r="AW92" s="473">
        <v>0</v>
      </c>
      <c r="AX92" s="473">
        <v>0</v>
      </c>
      <c r="AY92" s="473">
        <v>0</v>
      </c>
      <c r="AZ92" s="473">
        <v>0</v>
      </c>
      <c r="BA92" s="473">
        <v>0</v>
      </c>
      <c r="BB92" s="473">
        <v>0</v>
      </c>
      <c r="BC92" s="473">
        <v>0</v>
      </c>
      <c r="BD92" s="473">
        <v>0</v>
      </c>
      <c r="BE92" s="473">
        <v>0</v>
      </c>
      <c r="BF92" s="473">
        <v>0</v>
      </c>
      <c r="BG92" s="473">
        <v>0</v>
      </c>
      <c r="BH92" s="473">
        <v>0</v>
      </c>
      <c r="BI92" s="473">
        <v>0</v>
      </c>
      <c r="BJ92" s="473">
        <v>0</v>
      </c>
      <c r="BK92" s="473">
        <v>0</v>
      </c>
      <c r="BL92" s="473">
        <v>0</v>
      </c>
      <c r="BM92" s="473">
        <v>0</v>
      </c>
      <c r="BN92" s="473">
        <v>0</v>
      </c>
      <c r="BO92" s="473">
        <v>0</v>
      </c>
      <c r="BP92" s="473">
        <v>0</v>
      </c>
      <c r="BQ92" s="473">
        <v>0</v>
      </c>
      <c r="BR92" s="473">
        <v>0</v>
      </c>
      <c r="BS92" s="473">
        <v>0</v>
      </c>
      <c r="BT92" s="473">
        <v>0</v>
      </c>
      <c r="BU92" s="473">
        <v>0</v>
      </c>
      <c r="BW92" s="473" t="s">
        <v>344</v>
      </c>
      <c r="BX92" s="473">
        <v>0</v>
      </c>
      <c r="BY92" s="473">
        <v>0</v>
      </c>
      <c r="BZ92" s="473">
        <v>0</v>
      </c>
      <c r="CA92" s="473">
        <v>0</v>
      </c>
      <c r="CB92" s="473">
        <v>0</v>
      </c>
      <c r="CC92" s="473">
        <v>0</v>
      </c>
      <c r="CD92" s="473">
        <v>0</v>
      </c>
      <c r="CE92" s="473">
        <v>0</v>
      </c>
      <c r="CF92" s="473">
        <v>0</v>
      </c>
      <c r="CG92" s="473">
        <v>0</v>
      </c>
      <c r="CH92" s="473">
        <v>0</v>
      </c>
      <c r="CI92" s="473">
        <v>0</v>
      </c>
      <c r="CJ92" s="473">
        <v>0</v>
      </c>
      <c r="CK92" s="473">
        <v>0</v>
      </c>
      <c r="CL92" s="473">
        <v>0</v>
      </c>
      <c r="CM92" s="473">
        <v>0</v>
      </c>
      <c r="CN92" s="473">
        <v>0</v>
      </c>
      <c r="CO92" s="473">
        <v>0</v>
      </c>
      <c r="CP92" s="473">
        <v>0</v>
      </c>
      <c r="CQ92" s="473">
        <v>0</v>
      </c>
      <c r="CR92" s="473">
        <v>0</v>
      </c>
      <c r="CS92" s="473">
        <v>0</v>
      </c>
      <c r="CT92" s="473">
        <v>0</v>
      </c>
      <c r="CU92" s="473">
        <v>0</v>
      </c>
      <c r="CV92" s="473">
        <v>0</v>
      </c>
      <c r="CW92" s="473">
        <v>0</v>
      </c>
      <c r="CX92" s="473">
        <v>0</v>
      </c>
      <c r="CY92" s="473">
        <v>0</v>
      </c>
      <c r="CZ92" s="473">
        <v>0</v>
      </c>
      <c r="DA92" s="473">
        <v>0</v>
      </c>
      <c r="DB92" s="473">
        <v>0</v>
      </c>
      <c r="DC92" s="473">
        <v>0</v>
      </c>
      <c r="DD92" s="473">
        <v>0</v>
      </c>
      <c r="DE92" s="473">
        <v>0</v>
      </c>
      <c r="DF92" s="473">
        <v>0</v>
      </c>
      <c r="DH92" s="473" t="s">
        <v>344</v>
      </c>
      <c r="DI92" s="473">
        <v>0</v>
      </c>
      <c r="DJ92" s="473">
        <v>0</v>
      </c>
      <c r="DK92" s="473">
        <v>0</v>
      </c>
      <c r="DL92" s="473">
        <v>0</v>
      </c>
      <c r="DM92" s="473">
        <v>0</v>
      </c>
      <c r="DN92" s="473">
        <v>0</v>
      </c>
      <c r="DO92" s="473">
        <v>0</v>
      </c>
      <c r="DP92" s="473">
        <v>0</v>
      </c>
      <c r="DQ92" s="473">
        <v>0</v>
      </c>
      <c r="DR92" s="473">
        <v>0</v>
      </c>
      <c r="DS92" s="473">
        <v>0</v>
      </c>
      <c r="DT92" s="473">
        <v>0</v>
      </c>
      <c r="DU92" s="473">
        <v>0</v>
      </c>
      <c r="DV92" s="473">
        <v>0</v>
      </c>
      <c r="DW92" s="473">
        <v>0</v>
      </c>
      <c r="DX92" s="473">
        <v>0</v>
      </c>
      <c r="DY92" s="473">
        <v>0</v>
      </c>
      <c r="DZ92" s="473">
        <v>0</v>
      </c>
      <c r="EA92" s="473">
        <v>0</v>
      </c>
      <c r="EB92" s="473">
        <v>0</v>
      </c>
      <c r="EC92" s="473">
        <v>0</v>
      </c>
      <c r="ED92" s="473">
        <v>0</v>
      </c>
      <c r="EE92" s="473">
        <v>0</v>
      </c>
      <c r="EF92" s="473">
        <v>0</v>
      </c>
      <c r="EG92" s="473">
        <v>0</v>
      </c>
      <c r="EH92" s="473">
        <v>0</v>
      </c>
      <c r="EI92" s="473">
        <v>0</v>
      </c>
      <c r="EJ92" s="473">
        <v>0</v>
      </c>
      <c r="EK92" s="473">
        <v>0</v>
      </c>
      <c r="EL92" s="473">
        <v>0</v>
      </c>
      <c r="EM92" s="473">
        <v>0</v>
      </c>
      <c r="EN92" s="473">
        <v>0</v>
      </c>
      <c r="EO92" s="473">
        <v>0</v>
      </c>
      <c r="EP92" s="473">
        <v>0</v>
      </c>
      <c r="EQ92" s="473">
        <v>0</v>
      </c>
    </row>
    <row r="93" spans="1:147" ht="12.75" hidden="1" customHeight="1" outlineLevel="1" x14ac:dyDescent="0.2">
      <c r="A93" s="473" t="s">
        <v>345</v>
      </c>
      <c r="B93" s="473">
        <v>0</v>
      </c>
      <c r="C93" s="473">
        <v>0</v>
      </c>
      <c r="D93" s="473">
        <v>0</v>
      </c>
      <c r="E93" s="473">
        <v>0</v>
      </c>
      <c r="F93" s="473">
        <v>0</v>
      </c>
      <c r="G93" s="473">
        <v>0</v>
      </c>
      <c r="H93" s="473">
        <v>0</v>
      </c>
      <c r="I93" s="473">
        <v>0</v>
      </c>
      <c r="J93" s="473">
        <v>0</v>
      </c>
      <c r="K93" s="473">
        <v>0</v>
      </c>
      <c r="L93" s="473">
        <v>0</v>
      </c>
      <c r="M93" s="473">
        <v>0</v>
      </c>
      <c r="N93" s="473">
        <v>0</v>
      </c>
      <c r="O93" s="473">
        <v>0</v>
      </c>
      <c r="P93" s="473">
        <v>0</v>
      </c>
      <c r="Q93" s="473">
        <v>0</v>
      </c>
      <c r="R93" s="473">
        <v>0</v>
      </c>
      <c r="S93" s="473">
        <v>0</v>
      </c>
      <c r="T93" s="473">
        <v>0</v>
      </c>
      <c r="U93" s="473">
        <v>0</v>
      </c>
      <c r="V93" s="473">
        <v>0</v>
      </c>
      <c r="W93" s="473">
        <v>0</v>
      </c>
      <c r="X93" s="473">
        <v>0</v>
      </c>
      <c r="Y93" s="473">
        <v>0</v>
      </c>
      <c r="Z93" s="473">
        <v>0</v>
      </c>
      <c r="AA93" s="473">
        <v>0</v>
      </c>
      <c r="AB93" s="473">
        <v>0</v>
      </c>
      <c r="AC93" s="473">
        <v>0</v>
      </c>
      <c r="AD93" s="473">
        <v>0</v>
      </c>
      <c r="AE93" s="473">
        <v>0</v>
      </c>
      <c r="AF93" s="473">
        <v>0</v>
      </c>
      <c r="AG93" s="473">
        <v>0</v>
      </c>
      <c r="AH93" s="473">
        <v>0</v>
      </c>
      <c r="AI93" s="473">
        <v>0</v>
      </c>
      <c r="AJ93" s="473">
        <v>0</v>
      </c>
      <c r="AL93" s="473" t="s">
        <v>345</v>
      </c>
      <c r="AM93" s="473">
        <v>0</v>
      </c>
      <c r="AN93" s="473">
        <v>0</v>
      </c>
      <c r="AO93" s="473">
        <v>0</v>
      </c>
      <c r="AP93" s="473">
        <v>0</v>
      </c>
      <c r="AQ93" s="473">
        <v>0</v>
      </c>
      <c r="AR93" s="473">
        <v>0</v>
      </c>
      <c r="AS93" s="473">
        <v>0</v>
      </c>
      <c r="AT93" s="473">
        <v>0</v>
      </c>
      <c r="AU93" s="473">
        <v>0</v>
      </c>
      <c r="AV93" s="473">
        <v>0</v>
      </c>
      <c r="AW93" s="473">
        <v>0</v>
      </c>
      <c r="AX93" s="473">
        <v>0</v>
      </c>
      <c r="AY93" s="473">
        <v>0</v>
      </c>
      <c r="AZ93" s="473">
        <v>0</v>
      </c>
      <c r="BA93" s="473">
        <v>0</v>
      </c>
      <c r="BB93" s="473">
        <v>0</v>
      </c>
      <c r="BC93" s="473">
        <v>0</v>
      </c>
      <c r="BD93" s="473">
        <v>0</v>
      </c>
      <c r="BE93" s="473">
        <v>0</v>
      </c>
      <c r="BF93" s="473">
        <v>0</v>
      </c>
      <c r="BG93" s="473">
        <v>0</v>
      </c>
      <c r="BH93" s="473">
        <v>0</v>
      </c>
      <c r="BI93" s="473">
        <v>0</v>
      </c>
      <c r="BJ93" s="473">
        <v>0</v>
      </c>
      <c r="BK93" s="473">
        <v>0</v>
      </c>
      <c r="BL93" s="473">
        <v>0</v>
      </c>
      <c r="BM93" s="473">
        <v>0</v>
      </c>
      <c r="BN93" s="473">
        <v>0</v>
      </c>
      <c r="BO93" s="473">
        <v>0</v>
      </c>
      <c r="BP93" s="473">
        <v>0</v>
      </c>
      <c r="BQ93" s="473">
        <v>0</v>
      </c>
      <c r="BR93" s="473">
        <v>0</v>
      </c>
      <c r="BS93" s="473">
        <v>0</v>
      </c>
      <c r="BT93" s="473">
        <v>0</v>
      </c>
      <c r="BU93" s="473">
        <v>0</v>
      </c>
      <c r="BW93" s="473" t="s">
        <v>345</v>
      </c>
      <c r="BX93" s="473">
        <v>0</v>
      </c>
      <c r="BY93" s="473">
        <v>0</v>
      </c>
      <c r="BZ93" s="473">
        <v>0</v>
      </c>
      <c r="CA93" s="473">
        <v>0</v>
      </c>
      <c r="CB93" s="473">
        <v>0</v>
      </c>
      <c r="CC93" s="473">
        <v>0</v>
      </c>
      <c r="CD93" s="473">
        <v>0</v>
      </c>
      <c r="CE93" s="473">
        <v>0</v>
      </c>
      <c r="CF93" s="473">
        <v>0</v>
      </c>
      <c r="CG93" s="473">
        <v>0</v>
      </c>
      <c r="CH93" s="473">
        <v>0</v>
      </c>
      <c r="CI93" s="473">
        <v>0</v>
      </c>
      <c r="CJ93" s="473">
        <v>0</v>
      </c>
      <c r="CK93" s="473">
        <v>0</v>
      </c>
      <c r="CL93" s="473">
        <v>0</v>
      </c>
      <c r="CM93" s="473">
        <v>0</v>
      </c>
      <c r="CN93" s="473">
        <v>0</v>
      </c>
      <c r="CO93" s="473">
        <v>0</v>
      </c>
      <c r="CP93" s="473">
        <v>0</v>
      </c>
      <c r="CQ93" s="473">
        <v>0</v>
      </c>
      <c r="CR93" s="473">
        <v>0</v>
      </c>
      <c r="CS93" s="473">
        <v>0</v>
      </c>
      <c r="CT93" s="473">
        <v>0</v>
      </c>
      <c r="CU93" s="473">
        <v>0</v>
      </c>
      <c r="CV93" s="473">
        <v>0</v>
      </c>
      <c r="CW93" s="473">
        <v>0</v>
      </c>
      <c r="CX93" s="473">
        <v>0</v>
      </c>
      <c r="CY93" s="473">
        <v>0</v>
      </c>
      <c r="CZ93" s="473">
        <v>0</v>
      </c>
      <c r="DA93" s="473">
        <v>0</v>
      </c>
      <c r="DB93" s="473">
        <v>0</v>
      </c>
      <c r="DC93" s="473">
        <v>0</v>
      </c>
      <c r="DD93" s="473">
        <v>0</v>
      </c>
      <c r="DE93" s="473">
        <v>0</v>
      </c>
      <c r="DF93" s="473">
        <v>0</v>
      </c>
      <c r="DH93" s="473" t="s">
        <v>345</v>
      </c>
      <c r="DI93" s="473">
        <v>0</v>
      </c>
      <c r="DJ93" s="473">
        <v>0</v>
      </c>
      <c r="DK93" s="473">
        <v>0</v>
      </c>
      <c r="DL93" s="473">
        <v>0</v>
      </c>
      <c r="DM93" s="473">
        <v>0</v>
      </c>
      <c r="DN93" s="473">
        <v>0</v>
      </c>
      <c r="DO93" s="473">
        <v>0</v>
      </c>
      <c r="DP93" s="473">
        <v>0</v>
      </c>
      <c r="DQ93" s="473">
        <v>0</v>
      </c>
      <c r="DR93" s="473">
        <v>0</v>
      </c>
      <c r="DS93" s="473">
        <v>0</v>
      </c>
      <c r="DT93" s="473">
        <v>0</v>
      </c>
      <c r="DU93" s="473">
        <v>0</v>
      </c>
      <c r="DV93" s="473">
        <v>0</v>
      </c>
      <c r="DW93" s="473">
        <v>0</v>
      </c>
      <c r="DX93" s="473">
        <v>0</v>
      </c>
      <c r="DY93" s="473">
        <v>0</v>
      </c>
      <c r="DZ93" s="473">
        <v>0</v>
      </c>
      <c r="EA93" s="473">
        <v>0</v>
      </c>
      <c r="EB93" s="473">
        <v>0</v>
      </c>
      <c r="EC93" s="473">
        <v>0</v>
      </c>
      <c r="ED93" s="473">
        <v>0</v>
      </c>
      <c r="EE93" s="473">
        <v>0</v>
      </c>
      <c r="EF93" s="473">
        <v>0</v>
      </c>
      <c r="EG93" s="473">
        <v>0</v>
      </c>
      <c r="EH93" s="473">
        <v>0</v>
      </c>
      <c r="EI93" s="473">
        <v>0</v>
      </c>
      <c r="EJ93" s="473">
        <v>0</v>
      </c>
      <c r="EK93" s="473">
        <v>0</v>
      </c>
      <c r="EL93" s="473">
        <v>0</v>
      </c>
      <c r="EM93" s="473">
        <v>0</v>
      </c>
      <c r="EN93" s="473">
        <v>0</v>
      </c>
      <c r="EO93" s="473">
        <v>0</v>
      </c>
      <c r="EP93" s="473">
        <v>0</v>
      </c>
      <c r="EQ93" s="473">
        <v>0</v>
      </c>
    </row>
    <row r="94" spans="1:147" ht="12.75" hidden="1" customHeight="1" outlineLevel="1" x14ac:dyDescent="0.2">
      <c r="A94" s="473" t="s">
        <v>346</v>
      </c>
      <c r="B94" s="473">
        <v>0</v>
      </c>
      <c r="C94" s="473">
        <v>0</v>
      </c>
      <c r="D94" s="473">
        <v>0</v>
      </c>
      <c r="E94" s="473">
        <v>0</v>
      </c>
      <c r="F94" s="473">
        <v>0</v>
      </c>
      <c r="G94" s="473">
        <v>0</v>
      </c>
      <c r="H94" s="473">
        <v>0</v>
      </c>
      <c r="I94" s="473">
        <v>0</v>
      </c>
      <c r="J94" s="473">
        <v>0</v>
      </c>
      <c r="K94" s="473">
        <v>0</v>
      </c>
      <c r="L94" s="473">
        <v>0</v>
      </c>
      <c r="M94" s="473">
        <v>0</v>
      </c>
      <c r="N94" s="473">
        <v>0</v>
      </c>
      <c r="O94" s="473">
        <v>0</v>
      </c>
      <c r="P94" s="473">
        <v>0</v>
      </c>
      <c r="Q94" s="473">
        <v>0</v>
      </c>
      <c r="R94" s="473">
        <v>0</v>
      </c>
      <c r="S94" s="473">
        <v>0</v>
      </c>
      <c r="T94" s="473">
        <v>0</v>
      </c>
      <c r="U94" s="473">
        <v>0</v>
      </c>
      <c r="V94" s="473">
        <v>0</v>
      </c>
      <c r="W94" s="473">
        <v>0</v>
      </c>
      <c r="X94" s="473">
        <v>0</v>
      </c>
      <c r="Y94" s="473">
        <v>0</v>
      </c>
      <c r="Z94" s="473">
        <v>0</v>
      </c>
      <c r="AA94" s="473">
        <v>0</v>
      </c>
      <c r="AB94" s="473">
        <v>0</v>
      </c>
      <c r="AC94" s="473">
        <v>0</v>
      </c>
      <c r="AD94" s="473">
        <v>0</v>
      </c>
      <c r="AE94" s="473">
        <v>0</v>
      </c>
      <c r="AF94" s="473">
        <v>0</v>
      </c>
      <c r="AG94" s="473">
        <v>0</v>
      </c>
      <c r="AH94" s="473">
        <v>0</v>
      </c>
      <c r="AI94" s="473">
        <v>0</v>
      </c>
      <c r="AJ94" s="473">
        <v>0</v>
      </c>
      <c r="AL94" s="473" t="s">
        <v>346</v>
      </c>
      <c r="AM94" s="473">
        <v>0</v>
      </c>
      <c r="AN94" s="473">
        <v>0</v>
      </c>
      <c r="AO94" s="473">
        <v>0</v>
      </c>
      <c r="AP94" s="473">
        <v>0</v>
      </c>
      <c r="AQ94" s="473">
        <v>0</v>
      </c>
      <c r="AR94" s="473">
        <v>0</v>
      </c>
      <c r="AS94" s="473">
        <v>0</v>
      </c>
      <c r="AT94" s="473">
        <v>0</v>
      </c>
      <c r="AU94" s="473">
        <v>0</v>
      </c>
      <c r="AV94" s="473">
        <v>0</v>
      </c>
      <c r="AW94" s="473">
        <v>0</v>
      </c>
      <c r="AX94" s="473">
        <v>0</v>
      </c>
      <c r="AY94" s="473">
        <v>0</v>
      </c>
      <c r="AZ94" s="473">
        <v>0</v>
      </c>
      <c r="BA94" s="473">
        <v>0</v>
      </c>
      <c r="BB94" s="473">
        <v>0</v>
      </c>
      <c r="BC94" s="473">
        <v>0</v>
      </c>
      <c r="BD94" s="473">
        <v>0</v>
      </c>
      <c r="BE94" s="473">
        <v>0</v>
      </c>
      <c r="BF94" s="473">
        <v>0</v>
      </c>
      <c r="BG94" s="473">
        <v>0</v>
      </c>
      <c r="BH94" s="473">
        <v>0</v>
      </c>
      <c r="BI94" s="473">
        <v>0</v>
      </c>
      <c r="BJ94" s="473">
        <v>0</v>
      </c>
      <c r="BK94" s="473">
        <v>0</v>
      </c>
      <c r="BL94" s="473">
        <v>0</v>
      </c>
      <c r="BM94" s="473">
        <v>0</v>
      </c>
      <c r="BN94" s="473">
        <v>0</v>
      </c>
      <c r="BO94" s="473">
        <v>0</v>
      </c>
      <c r="BP94" s="473">
        <v>0</v>
      </c>
      <c r="BQ94" s="473">
        <v>0</v>
      </c>
      <c r="BR94" s="473">
        <v>0</v>
      </c>
      <c r="BS94" s="473">
        <v>0</v>
      </c>
      <c r="BT94" s="473">
        <v>0</v>
      </c>
      <c r="BU94" s="473">
        <v>0</v>
      </c>
      <c r="BW94" s="473" t="s">
        <v>346</v>
      </c>
      <c r="BX94" s="473">
        <v>0</v>
      </c>
      <c r="BY94" s="473">
        <v>0</v>
      </c>
      <c r="BZ94" s="473">
        <v>0</v>
      </c>
      <c r="CA94" s="473">
        <v>0</v>
      </c>
      <c r="CB94" s="473">
        <v>0</v>
      </c>
      <c r="CC94" s="473">
        <v>0</v>
      </c>
      <c r="CD94" s="473">
        <v>0</v>
      </c>
      <c r="CE94" s="473">
        <v>0</v>
      </c>
      <c r="CF94" s="473">
        <v>0</v>
      </c>
      <c r="CG94" s="473">
        <v>0</v>
      </c>
      <c r="CH94" s="473">
        <v>0</v>
      </c>
      <c r="CI94" s="473">
        <v>0</v>
      </c>
      <c r="CJ94" s="473">
        <v>0</v>
      </c>
      <c r="CK94" s="473">
        <v>0</v>
      </c>
      <c r="CL94" s="473">
        <v>0</v>
      </c>
      <c r="CM94" s="473">
        <v>0</v>
      </c>
      <c r="CN94" s="473">
        <v>0</v>
      </c>
      <c r="CO94" s="473">
        <v>0</v>
      </c>
      <c r="CP94" s="473">
        <v>0</v>
      </c>
      <c r="CQ94" s="473">
        <v>0</v>
      </c>
      <c r="CR94" s="473">
        <v>0</v>
      </c>
      <c r="CS94" s="473">
        <v>0</v>
      </c>
      <c r="CT94" s="473">
        <v>0</v>
      </c>
      <c r="CU94" s="473">
        <v>0</v>
      </c>
      <c r="CV94" s="473">
        <v>0</v>
      </c>
      <c r="CW94" s="473">
        <v>0</v>
      </c>
      <c r="CX94" s="473">
        <v>0</v>
      </c>
      <c r="CY94" s="473">
        <v>0</v>
      </c>
      <c r="CZ94" s="473">
        <v>0</v>
      </c>
      <c r="DA94" s="473">
        <v>0</v>
      </c>
      <c r="DB94" s="473">
        <v>0</v>
      </c>
      <c r="DC94" s="473">
        <v>0</v>
      </c>
      <c r="DD94" s="473">
        <v>0</v>
      </c>
      <c r="DE94" s="473">
        <v>0</v>
      </c>
      <c r="DF94" s="473">
        <v>0</v>
      </c>
      <c r="DH94" s="473" t="s">
        <v>346</v>
      </c>
      <c r="DI94" s="473">
        <v>0</v>
      </c>
      <c r="DJ94" s="473">
        <v>0</v>
      </c>
      <c r="DK94" s="473">
        <v>0</v>
      </c>
      <c r="DL94" s="473">
        <v>0</v>
      </c>
      <c r="DM94" s="473">
        <v>0</v>
      </c>
      <c r="DN94" s="473">
        <v>0</v>
      </c>
      <c r="DO94" s="473">
        <v>0</v>
      </c>
      <c r="DP94" s="473">
        <v>0</v>
      </c>
      <c r="DQ94" s="473">
        <v>0</v>
      </c>
      <c r="DR94" s="473">
        <v>0</v>
      </c>
      <c r="DS94" s="473">
        <v>0</v>
      </c>
      <c r="DT94" s="473">
        <v>0</v>
      </c>
      <c r="DU94" s="473">
        <v>0</v>
      </c>
      <c r="DV94" s="473">
        <v>0</v>
      </c>
      <c r="DW94" s="473">
        <v>0</v>
      </c>
      <c r="DX94" s="473">
        <v>0</v>
      </c>
      <c r="DY94" s="473">
        <v>0</v>
      </c>
      <c r="DZ94" s="473">
        <v>0</v>
      </c>
      <c r="EA94" s="473">
        <v>0</v>
      </c>
      <c r="EB94" s="473">
        <v>0</v>
      </c>
      <c r="EC94" s="473">
        <v>0</v>
      </c>
      <c r="ED94" s="473">
        <v>0</v>
      </c>
      <c r="EE94" s="473">
        <v>0</v>
      </c>
      <c r="EF94" s="473">
        <v>0</v>
      </c>
      <c r="EG94" s="473">
        <v>0</v>
      </c>
      <c r="EH94" s="473">
        <v>0</v>
      </c>
      <c r="EI94" s="473">
        <v>0</v>
      </c>
      <c r="EJ94" s="473">
        <v>0</v>
      </c>
      <c r="EK94" s="473">
        <v>0</v>
      </c>
      <c r="EL94" s="473">
        <v>0</v>
      </c>
      <c r="EM94" s="473">
        <v>0</v>
      </c>
      <c r="EN94" s="473">
        <v>0</v>
      </c>
      <c r="EO94" s="473">
        <v>0</v>
      </c>
      <c r="EP94" s="473">
        <v>0</v>
      </c>
      <c r="EQ94" s="473">
        <v>0</v>
      </c>
    </row>
    <row r="95" spans="1:147" ht="12.75" hidden="1" customHeight="1" outlineLevel="1" x14ac:dyDescent="0.2">
      <c r="A95" s="473" t="s">
        <v>347</v>
      </c>
      <c r="B95" s="473">
        <v>0</v>
      </c>
      <c r="C95" s="473">
        <v>0</v>
      </c>
      <c r="D95" s="473">
        <v>0</v>
      </c>
      <c r="E95" s="473">
        <v>0</v>
      </c>
      <c r="F95" s="473">
        <v>0</v>
      </c>
      <c r="G95" s="473">
        <v>0</v>
      </c>
      <c r="H95" s="473">
        <v>0</v>
      </c>
      <c r="I95" s="473">
        <v>0</v>
      </c>
      <c r="J95" s="473">
        <v>0</v>
      </c>
      <c r="K95" s="473">
        <v>0</v>
      </c>
      <c r="L95" s="473">
        <v>0</v>
      </c>
      <c r="M95" s="473">
        <v>0</v>
      </c>
      <c r="N95" s="473">
        <v>0</v>
      </c>
      <c r="O95" s="473">
        <v>0</v>
      </c>
      <c r="P95" s="473">
        <v>0</v>
      </c>
      <c r="Q95" s="473">
        <v>0</v>
      </c>
      <c r="R95" s="473">
        <v>0</v>
      </c>
      <c r="S95" s="473">
        <v>0</v>
      </c>
      <c r="T95" s="473">
        <v>0</v>
      </c>
      <c r="U95" s="473">
        <v>0</v>
      </c>
      <c r="V95" s="473">
        <v>0</v>
      </c>
      <c r="W95" s="473">
        <v>0</v>
      </c>
      <c r="X95" s="473">
        <v>0</v>
      </c>
      <c r="Y95" s="473">
        <v>0</v>
      </c>
      <c r="Z95" s="473">
        <v>0</v>
      </c>
      <c r="AA95" s="473">
        <v>0</v>
      </c>
      <c r="AB95" s="473">
        <v>0</v>
      </c>
      <c r="AC95" s="473">
        <v>0</v>
      </c>
      <c r="AD95" s="473">
        <v>0</v>
      </c>
      <c r="AE95" s="473">
        <v>0</v>
      </c>
      <c r="AF95" s="473">
        <v>0</v>
      </c>
      <c r="AG95" s="473">
        <v>0</v>
      </c>
      <c r="AH95" s="473">
        <v>0</v>
      </c>
      <c r="AI95" s="473">
        <v>0</v>
      </c>
      <c r="AJ95" s="473">
        <v>0</v>
      </c>
      <c r="AL95" s="473" t="s">
        <v>347</v>
      </c>
      <c r="AM95" s="473">
        <v>0</v>
      </c>
      <c r="AN95" s="473">
        <v>0</v>
      </c>
      <c r="AO95" s="473">
        <v>0</v>
      </c>
      <c r="AP95" s="473">
        <v>0</v>
      </c>
      <c r="AQ95" s="473">
        <v>0</v>
      </c>
      <c r="AR95" s="473">
        <v>0</v>
      </c>
      <c r="AS95" s="473">
        <v>0</v>
      </c>
      <c r="AT95" s="473">
        <v>0</v>
      </c>
      <c r="AU95" s="473">
        <v>0</v>
      </c>
      <c r="AV95" s="473">
        <v>0</v>
      </c>
      <c r="AW95" s="473">
        <v>0</v>
      </c>
      <c r="AX95" s="473">
        <v>0</v>
      </c>
      <c r="AY95" s="473">
        <v>0</v>
      </c>
      <c r="AZ95" s="473">
        <v>0</v>
      </c>
      <c r="BA95" s="473">
        <v>0</v>
      </c>
      <c r="BB95" s="473">
        <v>0</v>
      </c>
      <c r="BC95" s="473">
        <v>0</v>
      </c>
      <c r="BD95" s="473">
        <v>0</v>
      </c>
      <c r="BE95" s="473">
        <v>0</v>
      </c>
      <c r="BF95" s="473">
        <v>0</v>
      </c>
      <c r="BG95" s="473">
        <v>0</v>
      </c>
      <c r="BH95" s="473">
        <v>0</v>
      </c>
      <c r="BI95" s="473">
        <v>0</v>
      </c>
      <c r="BJ95" s="473">
        <v>0</v>
      </c>
      <c r="BK95" s="473">
        <v>0</v>
      </c>
      <c r="BL95" s="473">
        <v>0</v>
      </c>
      <c r="BM95" s="473">
        <v>0</v>
      </c>
      <c r="BN95" s="473">
        <v>0</v>
      </c>
      <c r="BO95" s="473">
        <v>0</v>
      </c>
      <c r="BP95" s="473">
        <v>0</v>
      </c>
      <c r="BQ95" s="473">
        <v>0</v>
      </c>
      <c r="BR95" s="473">
        <v>0</v>
      </c>
      <c r="BS95" s="473">
        <v>0</v>
      </c>
      <c r="BT95" s="473">
        <v>0</v>
      </c>
      <c r="BU95" s="473">
        <v>0</v>
      </c>
      <c r="BW95" s="473" t="s">
        <v>347</v>
      </c>
      <c r="BX95" s="473">
        <v>0</v>
      </c>
      <c r="BY95" s="473">
        <v>0</v>
      </c>
      <c r="BZ95" s="473">
        <v>0</v>
      </c>
      <c r="CA95" s="473">
        <v>0</v>
      </c>
      <c r="CB95" s="473">
        <v>0</v>
      </c>
      <c r="CC95" s="473">
        <v>0</v>
      </c>
      <c r="CD95" s="473">
        <v>0</v>
      </c>
      <c r="CE95" s="473">
        <v>0</v>
      </c>
      <c r="CF95" s="473">
        <v>0</v>
      </c>
      <c r="CG95" s="473">
        <v>0</v>
      </c>
      <c r="CH95" s="473">
        <v>0</v>
      </c>
      <c r="CI95" s="473">
        <v>0</v>
      </c>
      <c r="CJ95" s="473">
        <v>0</v>
      </c>
      <c r="CK95" s="473">
        <v>0</v>
      </c>
      <c r="CL95" s="473">
        <v>0</v>
      </c>
      <c r="CM95" s="473">
        <v>0</v>
      </c>
      <c r="CN95" s="473">
        <v>0</v>
      </c>
      <c r="CO95" s="473">
        <v>0</v>
      </c>
      <c r="CP95" s="473">
        <v>0</v>
      </c>
      <c r="CQ95" s="473">
        <v>0</v>
      </c>
      <c r="CR95" s="473">
        <v>0</v>
      </c>
      <c r="CS95" s="473">
        <v>0</v>
      </c>
      <c r="CT95" s="473">
        <v>0</v>
      </c>
      <c r="CU95" s="473">
        <v>0</v>
      </c>
      <c r="CV95" s="473">
        <v>0</v>
      </c>
      <c r="CW95" s="473">
        <v>0</v>
      </c>
      <c r="CX95" s="473">
        <v>0</v>
      </c>
      <c r="CY95" s="473">
        <v>0</v>
      </c>
      <c r="CZ95" s="473">
        <v>0</v>
      </c>
      <c r="DA95" s="473">
        <v>0</v>
      </c>
      <c r="DB95" s="473">
        <v>0</v>
      </c>
      <c r="DC95" s="473">
        <v>0</v>
      </c>
      <c r="DD95" s="473">
        <v>0</v>
      </c>
      <c r="DE95" s="473">
        <v>0</v>
      </c>
      <c r="DF95" s="473">
        <v>0</v>
      </c>
      <c r="DH95" s="473" t="s">
        <v>347</v>
      </c>
      <c r="DI95" s="473">
        <v>0</v>
      </c>
      <c r="DJ95" s="473">
        <v>0</v>
      </c>
      <c r="DK95" s="473">
        <v>0</v>
      </c>
      <c r="DL95" s="473">
        <v>0</v>
      </c>
      <c r="DM95" s="473">
        <v>0</v>
      </c>
      <c r="DN95" s="473">
        <v>0</v>
      </c>
      <c r="DO95" s="473">
        <v>0</v>
      </c>
      <c r="DP95" s="473">
        <v>0</v>
      </c>
      <c r="DQ95" s="473">
        <v>0</v>
      </c>
      <c r="DR95" s="473">
        <v>0</v>
      </c>
      <c r="DS95" s="473">
        <v>0</v>
      </c>
      <c r="DT95" s="473">
        <v>0</v>
      </c>
      <c r="DU95" s="473">
        <v>0</v>
      </c>
      <c r="DV95" s="473">
        <v>0</v>
      </c>
      <c r="DW95" s="473">
        <v>0</v>
      </c>
      <c r="DX95" s="473">
        <v>0</v>
      </c>
      <c r="DY95" s="473">
        <v>0</v>
      </c>
      <c r="DZ95" s="473">
        <v>0</v>
      </c>
      <c r="EA95" s="473">
        <v>0</v>
      </c>
      <c r="EB95" s="473">
        <v>0</v>
      </c>
      <c r="EC95" s="473">
        <v>0</v>
      </c>
      <c r="ED95" s="473">
        <v>0</v>
      </c>
      <c r="EE95" s="473">
        <v>0</v>
      </c>
      <c r="EF95" s="473">
        <v>0</v>
      </c>
      <c r="EG95" s="473">
        <v>0</v>
      </c>
      <c r="EH95" s="473">
        <v>0</v>
      </c>
      <c r="EI95" s="473">
        <v>0</v>
      </c>
      <c r="EJ95" s="473">
        <v>0</v>
      </c>
      <c r="EK95" s="473">
        <v>0</v>
      </c>
      <c r="EL95" s="473">
        <v>0</v>
      </c>
      <c r="EM95" s="473">
        <v>0</v>
      </c>
      <c r="EN95" s="473">
        <v>0</v>
      </c>
      <c r="EO95" s="473">
        <v>0</v>
      </c>
      <c r="EP95" s="473">
        <v>0</v>
      </c>
      <c r="EQ95" s="473">
        <v>0</v>
      </c>
    </row>
    <row r="96" spans="1:147" ht="12.75" hidden="1" customHeight="1" outlineLevel="1" x14ac:dyDescent="0.2">
      <c r="A96" s="473" t="s">
        <v>348</v>
      </c>
      <c r="B96" s="473">
        <v>0</v>
      </c>
      <c r="C96" s="473">
        <v>0</v>
      </c>
      <c r="D96" s="473">
        <v>0</v>
      </c>
      <c r="E96" s="473">
        <v>0</v>
      </c>
      <c r="F96" s="473">
        <v>0</v>
      </c>
      <c r="G96" s="473">
        <v>0</v>
      </c>
      <c r="H96" s="473">
        <v>0</v>
      </c>
      <c r="I96" s="473">
        <v>0</v>
      </c>
      <c r="J96" s="473">
        <v>0</v>
      </c>
      <c r="K96" s="473">
        <v>0</v>
      </c>
      <c r="L96" s="473">
        <v>0</v>
      </c>
      <c r="M96" s="473">
        <v>0</v>
      </c>
      <c r="N96" s="473">
        <v>0</v>
      </c>
      <c r="O96" s="473">
        <v>0</v>
      </c>
      <c r="P96" s="473">
        <v>0</v>
      </c>
      <c r="Q96" s="473">
        <v>0</v>
      </c>
      <c r="R96" s="473">
        <v>0</v>
      </c>
      <c r="S96" s="473">
        <v>0</v>
      </c>
      <c r="T96" s="473">
        <v>0</v>
      </c>
      <c r="U96" s="473">
        <v>0</v>
      </c>
      <c r="V96" s="473">
        <v>0</v>
      </c>
      <c r="W96" s="473">
        <v>0</v>
      </c>
      <c r="X96" s="473">
        <v>0</v>
      </c>
      <c r="Y96" s="473">
        <v>0</v>
      </c>
      <c r="Z96" s="473">
        <v>0</v>
      </c>
      <c r="AA96" s="473">
        <v>0</v>
      </c>
      <c r="AB96" s="473">
        <v>0</v>
      </c>
      <c r="AC96" s="473">
        <v>0</v>
      </c>
      <c r="AD96" s="473">
        <v>0</v>
      </c>
      <c r="AE96" s="473">
        <v>0</v>
      </c>
      <c r="AF96" s="473">
        <v>0</v>
      </c>
      <c r="AG96" s="473">
        <v>0</v>
      </c>
      <c r="AH96" s="473">
        <v>0</v>
      </c>
      <c r="AI96" s="473">
        <v>0</v>
      </c>
      <c r="AJ96" s="473">
        <v>0</v>
      </c>
      <c r="AL96" s="473" t="s">
        <v>348</v>
      </c>
      <c r="AM96" s="473">
        <v>0</v>
      </c>
      <c r="AN96" s="473">
        <v>0</v>
      </c>
      <c r="AO96" s="473">
        <v>0</v>
      </c>
      <c r="AP96" s="473">
        <v>0</v>
      </c>
      <c r="AQ96" s="473">
        <v>0</v>
      </c>
      <c r="AR96" s="473">
        <v>0</v>
      </c>
      <c r="AS96" s="473">
        <v>0</v>
      </c>
      <c r="AT96" s="473">
        <v>0</v>
      </c>
      <c r="AU96" s="473">
        <v>0</v>
      </c>
      <c r="AV96" s="473">
        <v>0</v>
      </c>
      <c r="AW96" s="473">
        <v>0</v>
      </c>
      <c r="AX96" s="473">
        <v>0</v>
      </c>
      <c r="AY96" s="473">
        <v>0</v>
      </c>
      <c r="AZ96" s="473">
        <v>0</v>
      </c>
      <c r="BA96" s="473">
        <v>0</v>
      </c>
      <c r="BB96" s="473">
        <v>0</v>
      </c>
      <c r="BC96" s="473">
        <v>0</v>
      </c>
      <c r="BD96" s="473">
        <v>0</v>
      </c>
      <c r="BE96" s="473">
        <v>0</v>
      </c>
      <c r="BF96" s="473">
        <v>0</v>
      </c>
      <c r="BG96" s="473">
        <v>0</v>
      </c>
      <c r="BH96" s="473">
        <v>0</v>
      </c>
      <c r="BI96" s="473">
        <v>0</v>
      </c>
      <c r="BJ96" s="473">
        <v>0</v>
      </c>
      <c r="BK96" s="473">
        <v>0</v>
      </c>
      <c r="BL96" s="473">
        <v>0</v>
      </c>
      <c r="BM96" s="473">
        <v>0</v>
      </c>
      <c r="BN96" s="473">
        <v>0</v>
      </c>
      <c r="BO96" s="473">
        <v>0</v>
      </c>
      <c r="BP96" s="473">
        <v>0</v>
      </c>
      <c r="BQ96" s="473">
        <v>0</v>
      </c>
      <c r="BR96" s="473">
        <v>0</v>
      </c>
      <c r="BS96" s="473">
        <v>0</v>
      </c>
      <c r="BT96" s="473">
        <v>0</v>
      </c>
      <c r="BU96" s="473">
        <v>0</v>
      </c>
      <c r="BW96" s="473" t="s">
        <v>348</v>
      </c>
      <c r="BX96" s="473">
        <v>0</v>
      </c>
      <c r="BY96" s="473">
        <v>0</v>
      </c>
      <c r="BZ96" s="473">
        <v>0</v>
      </c>
      <c r="CA96" s="473">
        <v>0</v>
      </c>
      <c r="CB96" s="473">
        <v>0</v>
      </c>
      <c r="CC96" s="473">
        <v>0</v>
      </c>
      <c r="CD96" s="473">
        <v>0</v>
      </c>
      <c r="CE96" s="473">
        <v>0</v>
      </c>
      <c r="CF96" s="473">
        <v>0</v>
      </c>
      <c r="CG96" s="473">
        <v>0</v>
      </c>
      <c r="CH96" s="473">
        <v>0</v>
      </c>
      <c r="CI96" s="473">
        <v>0</v>
      </c>
      <c r="CJ96" s="473">
        <v>0</v>
      </c>
      <c r="CK96" s="473">
        <v>0</v>
      </c>
      <c r="CL96" s="473">
        <v>0</v>
      </c>
      <c r="CM96" s="473">
        <v>0</v>
      </c>
      <c r="CN96" s="473">
        <v>0</v>
      </c>
      <c r="CO96" s="473">
        <v>0</v>
      </c>
      <c r="CP96" s="473">
        <v>0</v>
      </c>
      <c r="CQ96" s="473">
        <v>0</v>
      </c>
      <c r="CR96" s="473">
        <v>0</v>
      </c>
      <c r="CS96" s="473">
        <v>0</v>
      </c>
      <c r="CT96" s="473">
        <v>0</v>
      </c>
      <c r="CU96" s="473">
        <v>0</v>
      </c>
      <c r="CV96" s="473">
        <v>0</v>
      </c>
      <c r="CW96" s="473">
        <v>0</v>
      </c>
      <c r="CX96" s="473">
        <v>0</v>
      </c>
      <c r="CY96" s="473">
        <v>0</v>
      </c>
      <c r="CZ96" s="473">
        <v>0</v>
      </c>
      <c r="DA96" s="473">
        <v>0</v>
      </c>
      <c r="DB96" s="473">
        <v>0</v>
      </c>
      <c r="DC96" s="473">
        <v>0</v>
      </c>
      <c r="DD96" s="473">
        <v>0</v>
      </c>
      <c r="DE96" s="473">
        <v>0</v>
      </c>
      <c r="DF96" s="473">
        <v>0</v>
      </c>
      <c r="DH96" s="473" t="s">
        <v>348</v>
      </c>
      <c r="DI96" s="473">
        <v>0</v>
      </c>
      <c r="DJ96" s="473">
        <v>0</v>
      </c>
      <c r="DK96" s="473">
        <v>0</v>
      </c>
      <c r="DL96" s="473">
        <v>0</v>
      </c>
      <c r="DM96" s="473">
        <v>0</v>
      </c>
      <c r="DN96" s="473">
        <v>0</v>
      </c>
      <c r="DO96" s="473">
        <v>0</v>
      </c>
      <c r="DP96" s="473">
        <v>0</v>
      </c>
      <c r="DQ96" s="473">
        <v>0</v>
      </c>
      <c r="DR96" s="473">
        <v>0</v>
      </c>
      <c r="DS96" s="473">
        <v>0</v>
      </c>
      <c r="DT96" s="473">
        <v>0</v>
      </c>
      <c r="DU96" s="473">
        <v>0</v>
      </c>
      <c r="DV96" s="473">
        <v>0</v>
      </c>
      <c r="DW96" s="473">
        <v>0</v>
      </c>
      <c r="DX96" s="473">
        <v>0</v>
      </c>
      <c r="DY96" s="473">
        <v>0</v>
      </c>
      <c r="DZ96" s="473">
        <v>0</v>
      </c>
      <c r="EA96" s="473">
        <v>0</v>
      </c>
      <c r="EB96" s="473">
        <v>0</v>
      </c>
      <c r="EC96" s="473">
        <v>0</v>
      </c>
      <c r="ED96" s="473">
        <v>0</v>
      </c>
      <c r="EE96" s="473">
        <v>0</v>
      </c>
      <c r="EF96" s="473">
        <v>0</v>
      </c>
      <c r="EG96" s="473">
        <v>0</v>
      </c>
      <c r="EH96" s="473">
        <v>0</v>
      </c>
      <c r="EI96" s="473">
        <v>0</v>
      </c>
      <c r="EJ96" s="473">
        <v>0</v>
      </c>
      <c r="EK96" s="473">
        <v>0</v>
      </c>
      <c r="EL96" s="473">
        <v>0</v>
      </c>
      <c r="EM96" s="473">
        <v>0</v>
      </c>
      <c r="EN96" s="473">
        <v>0</v>
      </c>
      <c r="EO96" s="473">
        <v>0</v>
      </c>
      <c r="EP96" s="473">
        <v>0</v>
      </c>
      <c r="EQ96" s="473">
        <v>0</v>
      </c>
    </row>
    <row r="97" spans="1:147" ht="12.75" hidden="1" customHeight="1" outlineLevel="1" x14ac:dyDescent="0.2">
      <c r="A97" s="473" t="s">
        <v>349</v>
      </c>
      <c r="B97" s="473">
        <v>0</v>
      </c>
      <c r="C97" s="473">
        <v>0</v>
      </c>
      <c r="D97" s="473">
        <v>0</v>
      </c>
      <c r="E97" s="473">
        <v>0</v>
      </c>
      <c r="F97" s="473">
        <v>0</v>
      </c>
      <c r="G97" s="473">
        <v>0</v>
      </c>
      <c r="H97" s="473">
        <v>0</v>
      </c>
      <c r="I97" s="473">
        <v>0</v>
      </c>
      <c r="J97" s="473">
        <v>0</v>
      </c>
      <c r="K97" s="473">
        <v>0</v>
      </c>
      <c r="L97" s="473">
        <v>0</v>
      </c>
      <c r="M97" s="473">
        <v>0</v>
      </c>
      <c r="N97" s="473">
        <v>0</v>
      </c>
      <c r="O97" s="473">
        <v>0</v>
      </c>
      <c r="P97" s="473">
        <v>0</v>
      </c>
      <c r="Q97" s="473">
        <v>0</v>
      </c>
      <c r="R97" s="473">
        <v>0</v>
      </c>
      <c r="S97" s="473">
        <v>0</v>
      </c>
      <c r="T97" s="473">
        <v>0</v>
      </c>
      <c r="U97" s="473">
        <v>0</v>
      </c>
      <c r="V97" s="473">
        <v>0</v>
      </c>
      <c r="W97" s="473">
        <v>0</v>
      </c>
      <c r="X97" s="473">
        <v>0</v>
      </c>
      <c r="Y97" s="473">
        <v>0</v>
      </c>
      <c r="Z97" s="473">
        <v>0</v>
      </c>
      <c r="AA97" s="473">
        <v>0</v>
      </c>
      <c r="AB97" s="473">
        <v>0</v>
      </c>
      <c r="AC97" s="473">
        <v>0</v>
      </c>
      <c r="AD97" s="473">
        <v>0</v>
      </c>
      <c r="AE97" s="473">
        <v>0</v>
      </c>
      <c r="AF97" s="473">
        <v>0</v>
      </c>
      <c r="AG97" s="473">
        <v>0</v>
      </c>
      <c r="AH97" s="473">
        <v>0</v>
      </c>
      <c r="AI97" s="473">
        <v>0</v>
      </c>
      <c r="AJ97" s="473">
        <v>0</v>
      </c>
      <c r="AL97" s="473" t="s">
        <v>349</v>
      </c>
      <c r="AM97" s="473">
        <v>0</v>
      </c>
      <c r="AN97" s="473">
        <v>0</v>
      </c>
      <c r="AO97" s="473">
        <v>0</v>
      </c>
      <c r="AP97" s="473">
        <v>0</v>
      </c>
      <c r="AQ97" s="473">
        <v>0</v>
      </c>
      <c r="AR97" s="473">
        <v>0</v>
      </c>
      <c r="AS97" s="473">
        <v>0</v>
      </c>
      <c r="AT97" s="473">
        <v>0</v>
      </c>
      <c r="AU97" s="473">
        <v>0</v>
      </c>
      <c r="AV97" s="473">
        <v>0</v>
      </c>
      <c r="AW97" s="473">
        <v>0</v>
      </c>
      <c r="AX97" s="473">
        <v>0</v>
      </c>
      <c r="AY97" s="473">
        <v>0</v>
      </c>
      <c r="AZ97" s="473">
        <v>0</v>
      </c>
      <c r="BA97" s="473">
        <v>0</v>
      </c>
      <c r="BB97" s="473">
        <v>0</v>
      </c>
      <c r="BC97" s="473">
        <v>0</v>
      </c>
      <c r="BD97" s="473">
        <v>0</v>
      </c>
      <c r="BE97" s="473">
        <v>0</v>
      </c>
      <c r="BF97" s="473">
        <v>0</v>
      </c>
      <c r="BG97" s="473">
        <v>0</v>
      </c>
      <c r="BH97" s="473">
        <v>0</v>
      </c>
      <c r="BI97" s="473">
        <v>0</v>
      </c>
      <c r="BJ97" s="473">
        <v>0</v>
      </c>
      <c r="BK97" s="473">
        <v>0</v>
      </c>
      <c r="BL97" s="473">
        <v>0</v>
      </c>
      <c r="BM97" s="473">
        <v>0</v>
      </c>
      <c r="BN97" s="473">
        <v>0</v>
      </c>
      <c r="BO97" s="473">
        <v>0</v>
      </c>
      <c r="BP97" s="473">
        <v>0</v>
      </c>
      <c r="BQ97" s="473">
        <v>0</v>
      </c>
      <c r="BR97" s="473">
        <v>0</v>
      </c>
      <c r="BS97" s="473">
        <v>0</v>
      </c>
      <c r="BT97" s="473">
        <v>0</v>
      </c>
      <c r="BU97" s="473">
        <v>0</v>
      </c>
      <c r="BW97" s="473" t="s">
        <v>349</v>
      </c>
      <c r="BX97" s="473">
        <v>0</v>
      </c>
      <c r="BY97" s="473">
        <v>0</v>
      </c>
      <c r="BZ97" s="473">
        <v>0</v>
      </c>
      <c r="CA97" s="473">
        <v>0</v>
      </c>
      <c r="CB97" s="473">
        <v>0</v>
      </c>
      <c r="CC97" s="473">
        <v>0</v>
      </c>
      <c r="CD97" s="473">
        <v>0</v>
      </c>
      <c r="CE97" s="473">
        <v>0</v>
      </c>
      <c r="CF97" s="473">
        <v>0</v>
      </c>
      <c r="CG97" s="473">
        <v>0</v>
      </c>
      <c r="CH97" s="473">
        <v>0</v>
      </c>
      <c r="CI97" s="473">
        <v>0</v>
      </c>
      <c r="CJ97" s="473">
        <v>0</v>
      </c>
      <c r="CK97" s="473">
        <v>0</v>
      </c>
      <c r="CL97" s="473">
        <v>0</v>
      </c>
      <c r="CM97" s="473">
        <v>0</v>
      </c>
      <c r="CN97" s="473">
        <v>0</v>
      </c>
      <c r="CO97" s="473">
        <v>0</v>
      </c>
      <c r="CP97" s="473">
        <v>0</v>
      </c>
      <c r="CQ97" s="473">
        <v>0</v>
      </c>
      <c r="CR97" s="473">
        <v>0</v>
      </c>
      <c r="CS97" s="473">
        <v>0</v>
      </c>
      <c r="CT97" s="473">
        <v>0</v>
      </c>
      <c r="CU97" s="473">
        <v>0</v>
      </c>
      <c r="CV97" s="473">
        <v>0</v>
      </c>
      <c r="CW97" s="473">
        <v>0</v>
      </c>
      <c r="CX97" s="473">
        <v>0</v>
      </c>
      <c r="CY97" s="473">
        <v>0</v>
      </c>
      <c r="CZ97" s="473">
        <v>0</v>
      </c>
      <c r="DA97" s="473">
        <v>0</v>
      </c>
      <c r="DB97" s="473">
        <v>0</v>
      </c>
      <c r="DC97" s="473">
        <v>0</v>
      </c>
      <c r="DD97" s="473">
        <v>0</v>
      </c>
      <c r="DE97" s="473">
        <v>0</v>
      </c>
      <c r="DF97" s="473">
        <v>0</v>
      </c>
      <c r="DH97" s="473" t="s">
        <v>349</v>
      </c>
      <c r="DI97" s="473">
        <v>0</v>
      </c>
      <c r="DJ97" s="473">
        <v>0</v>
      </c>
      <c r="DK97" s="473">
        <v>0</v>
      </c>
      <c r="DL97" s="473">
        <v>0</v>
      </c>
      <c r="DM97" s="473">
        <v>0</v>
      </c>
      <c r="DN97" s="473">
        <v>0</v>
      </c>
      <c r="DO97" s="473">
        <v>0</v>
      </c>
      <c r="DP97" s="473">
        <v>0</v>
      </c>
      <c r="DQ97" s="473">
        <v>0</v>
      </c>
      <c r="DR97" s="473">
        <v>0</v>
      </c>
      <c r="DS97" s="473">
        <v>0</v>
      </c>
      <c r="DT97" s="473">
        <v>0</v>
      </c>
      <c r="DU97" s="473">
        <v>0</v>
      </c>
      <c r="DV97" s="473">
        <v>0</v>
      </c>
      <c r="DW97" s="473">
        <v>0</v>
      </c>
      <c r="DX97" s="473">
        <v>0</v>
      </c>
      <c r="DY97" s="473">
        <v>0</v>
      </c>
      <c r="DZ97" s="473">
        <v>0</v>
      </c>
      <c r="EA97" s="473">
        <v>0</v>
      </c>
      <c r="EB97" s="473">
        <v>0</v>
      </c>
      <c r="EC97" s="473">
        <v>0</v>
      </c>
      <c r="ED97" s="473">
        <v>0</v>
      </c>
      <c r="EE97" s="473">
        <v>0</v>
      </c>
      <c r="EF97" s="473">
        <v>0</v>
      </c>
      <c r="EG97" s="473">
        <v>0</v>
      </c>
      <c r="EH97" s="473">
        <v>0</v>
      </c>
      <c r="EI97" s="473">
        <v>0</v>
      </c>
      <c r="EJ97" s="473">
        <v>0</v>
      </c>
      <c r="EK97" s="473">
        <v>0</v>
      </c>
      <c r="EL97" s="473">
        <v>0</v>
      </c>
      <c r="EM97" s="473">
        <v>0</v>
      </c>
      <c r="EN97" s="473">
        <v>0</v>
      </c>
      <c r="EO97" s="473">
        <v>0</v>
      </c>
      <c r="EP97" s="473">
        <v>0</v>
      </c>
      <c r="EQ97" s="473">
        <v>0</v>
      </c>
    </row>
    <row r="98" spans="1:147" ht="12.75" hidden="1" customHeight="1" outlineLevel="1" x14ac:dyDescent="0.2">
      <c r="A98" s="473" t="s">
        <v>350</v>
      </c>
      <c r="B98" s="473">
        <v>0</v>
      </c>
      <c r="C98" s="473">
        <v>0</v>
      </c>
      <c r="D98" s="473">
        <v>0</v>
      </c>
      <c r="E98" s="473">
        <v>0</v>
      </c>
      <c r="F98" s="473">
        <v>0</v>
      </c>
      <c r="G98" s="473">
        <v>0</v>
      </c>
      <c r="H98" s="473">
        <v>0</v>
      </c>
      <c r="I98" s="473">
        <v>0</v>
      </c>
      <c r="J98" s="473">
        <v>0</v>
      </c>
      <c r="K98" s="473">
        <v>0</v>
      </c>
      <c r="L98" s="473">
        <v>0</v>
      </c>
      <c r="M98" s="473">
        <v>0</v>
      </c>
      <c r="N98" s="473">
        <v>0</v>
      </c>
      <c r="O98" s="473">
        <v>0</v>
      </c>
      <c r="P98" s="473">
        <v>0</v>
      </c>
      <c r="Q98" s="473">
        <v>0</v>
      </c>
      <c r="R98" s="473">
        <v>0</v>
      </c>
      <c r="S98" s="473">
        <v>0</v>
      </c>
      <c r="T98" s="473">
        <v>0</v>
      </c>
      <c r="U98" s="473">
        <v>0</v>
      </c>
      <c r="V98" s="473">
        <v>0</v>
      </c>
      <c r="W98" s="473">
        <v>0</v>
      </c>
      <c r="X98" s="473">
        <v>0</v>
      </c>
      <c r="Y98" s="473">
        <v>0</v>
      </c>
      <c r="Z98" s="473">
        <v>0</v>
      </c>
      <c r="AA98" s="473">
        <v>0</v>
      </c>
      <c r="AB98" s="473">
        <v>0</v>
      </c>
      <c r="AC98" s="473">
        <v>0</v>
      </c>
      <c r="AD98" s="473">
        <v>0</v>
      </c>
      <c r="AE98" s="473">
        <v>0</v>
      </c>
      <c r="AF98" s="473">
        <v>0</v>
      </c>
      <c r="AG98" s="473">
        <v>0</v>
      </c>
      <c r="AH98" s="473">
        <v>0</v>
      </c>
      <c r="AI98" s="473">
        <v>0</v>
      </c>
      <c r="AJ98" s="473">
        <v>0</v>
      </c>
      <c r="AL98" s="473" t="s">
        <v>350</v>
      </c>
      <c r="AM98" s="473">
        <v>0</v>
      </c>
      <c r="AN98" s="473">
        <v>0</v>
      </c>
      <c r="AO98" s="473">
        <v>0</v>
      </c>
      <c r="AP98" s="473">
        <v>0</v>
      </c>
      <c r="AQ98" s="473">
        <v>0</v>
      </c>
      <c r="AR98" s="473">
        <v>0</v>
      </c>
      <c r="AS98" s="473">
        <v>0</v>
      </c>
      <c r="AT98" s="473">
        <v>0</v>
      </c>
      <c r="AU98" s="473">
        <v>0</v>
      </c>
      <c r="AV98" s="473">
        <v>0</v>
      </c>
      <c r="AW98" s="473">
        <v>0</v>
      </c>
      <c r="AX98" s="473">
        <v>0</v>
      </c>
      <c r="AY98" s="473">
        <v>0</v>
      </c>
      <c r="AZ98" s="473">
        <v>0</v>
      </c>
      <c r="BA98" s="473">
        <v>0</v>
      </c>
      <c r="BB98" s="473">
        <v>0</v>
      </c>
      <c r="BC98" s="473">
        <v>0</v>
      </c>
      <c r="BD98" s="473">
        <v>0</v>
      </c>
      <c r="BE98" s="473">
        <v>0</v>
      </c>
      <c r="BF98" s="473">
        <v>0</v>
      </c>
      <c r="BG98" s="473">
        <v>0</v>
      </c>
      <c r="BH98" s="473">
        <v>0</v>
      </c>
      <c r="BI98" s="473">
        <v>0</v>
      </c>
      <c r="BJ98" s="473">
        <v>0</v>
      </c>
      <c r="BK98" s="473">
        <v>0</v>
      </c>
      <c r="BL98" s="473">
        <v>0</v>
      </c>
      <c r="BM98" s="473">
        <v>0</v>
      </c>
      <c r="BN98" s="473">
        <v>0</v>
      </c>
      <c r="BO98" s="473">
        <v>0</v>
      </c>
      <c r="BP98" s="473">
        <v>0</v>
      </c>
      <c r="BQ98" s="473">
        <v>0</v>
      </c>
      <c r="BR98" s="473">
        <v>0</v>
      </c>
      <c r="BS98" s="473">
        <v>0</v>
      </c>
      <c r="BT98" s="473">
        <v>0</v>
      </c>
      <c r="BU98" s="473">
        <v>0</v>
      </c>
      <c r="BW98" s="473" t="s">
        <v>350</v>
      </c>
      <c r="BX98" s="473">
        <v>0</v>
      </c>
      <c r="BY98" s="473">
        <v>0</v>
      </c>
      <c r="BZ98" s="473">
        <v>0</v>
      </c>
      <c r="CA98" s="473">
        <v>0</v>
      </c>
      <c r="CB98" s="473">
        <v>0</v>
      </c>
      <c r="CC98" s="473">
        <v>0</v>
      </c>
      <c r="CD98" s="473">
        <v>0</v>
      </c>
      <c r="CE98" s="473">
        <v>0</v>
      </c>
      <c r="CF98" s="473">
        <v>0</v>
      </c>
      <c r="CG98" s="473">
        <v>0</v>
      </c>
      <c r="CH98" s="473">
        <v>0</v>
      </c>
      <c r="CI98" s="473">
        <v>0</v>
      </c>
      <c r="CJ98" s="473">
        <v>0</v>
      </c>
      <c r="CK98" s="473">
        <v>0</v>
      </c>
      <c r="CL98" s="473">
        <v>0</v>
      </c>
      <c r="CM98" s="473">
        <v>0</v>
      </c>
      <c r="CN98" s="473">
        <v>0</v>
      </c>
      <c r="CO98" s="473">
        <v>0</v>
      </c>
      <c r="CP98" s="473">
        <v>0</v>
      </c>
      <c r="CQ98" s="473">
        <v>0</v>
      </c>
      <c r="CR98" s="473">
        <v>0</v>
      </c>
      <c r="CS98" s="473">
        <v>0</v>
      </c>
      <c r="CT98" s="473">
        <v>0</v>
      </c>
      <c r="CU98" s="473">
        <v>0</v>
      </c>
      <c r="CV98" s="473">
        <v>0</v>
      </c>
      <c r="CW98" s="473">
        <v>0</v>
      </c>
      <c r="CX98" s="473">
        <v>0</v>
      </c>
      <c r="CY98" s="473">
        <v>0</v>
      </c>
      <c r="CZ98" s="473">
        <v>0</v>
      </c>
      <c r="DA98" s="473">
        <v>0</v>
      </c>
      <c r="DB98" s="473">
        <v>0</v>
      </c>
      <c r="DC98" s="473">
        <v>0</v>
      </c>
      <c r="DD98" s="473">
        <v>0</v>
      </c>
      <c r="DE98" s="473">
        <v>0</v>
      </c>
      <c r="DF98" s="473">
        <v>0</v>
      </c>
      <c r="DH98" s="473" t="s">
        <v>350</v>
      </c>
      <c r="DI98" s="473">
        <v>0</v>
      </c>
      <c r="DJ98" s="473">
        <v>0</v>
      </c>
      <c r="DK98" s="473">
        <v>0</v>
      </c>
      <c r="DL98" s="473">
        <v>0</v>
      </c>
      <c r="DM98" s="473">
        <v>0</v>
      </c>
      <c r="DN98" s="473">
        <v>0</v>
      </c>
      <c r="DO98" s="473">
        <v>0</v>
      </c>
      <c r="DP98" s="473">
        <v>0</v>
      </c>
      <c r="DQ98" s="473">
        <v>0</v>
      </c>
      <c r="DR98" s="473">
        <v>0</v>
      </c>
      <c r="DS98" s="473">
        <v>0</v>
      </c>
      <c r="DT98" s="473">
        <v>0</v>
      </c>
      <c r="DU98" s="473">
        <v>0</v>
      </c>
      <c r="DV98" s="473">
        <v>0</v>
      </c>
      <c r="DW98" s="473">
        <v>0</v>
      </c>
      <c r="DX98" s="473">
        <v>0</v>
      </c>
      <c r="DY98" s="473">
        <v>0</v>
      </c>
      <c r="DZ98" s="473">
        <v>0</v>
      </c>
      <c r="EA98" s="473">
        <v>0</v>
      </c>
      <c r="EB98" s="473">
        <v>0</v>
      </c>
      <c r="EC98" s="473">
        <v>0</v>
      </c>
      <c r="ED98" s="473">
        <v>0</v>
      </c>
      <c r="EE98" s="473">
        <v>0</v>
      </c>
      <c r="EF98" s="473">
        <v>0</v>
      </c>
      <c r="EG98" s="473">
        <v>0</v>
      </c>
      <c r="EH98" s="473">
        <v>0</v>
      </c>
      <c r="EI98" s="473">
        <v>0</v>
      </c>
      <c r="EJ98" s="473">
        <v>0</v>
      </c>
      <c r="EK98" s="473">
        <v>0</v>
      </c>
      <c r="EL98" s="473">
        <v>0</v>
      </c>
      <c r="EM98" s="473">
        <v>0</v>
      </c>
      <c r="EN98" s="473">
        <v>0</v>
      </c>
      <c r="EO98" s="473">
        <v>0</v>
      </c>
      <c r="EP98" s="473">
        <v>0</v>
      </c>
      <c r="EQ98" s="473">
        <v>0</v>
      </c>
    </row>
    <row r="99" spans="1:147" ht="12.75" hidden="1" customHeight="1" outlineLevel="1" x14ac:dyDescent="0.2">
      <c r="A99" s="473" t="s">
        <v>351</v>
      </c>
      <c r="B99" s="473">
        <v>0</v>
      </c>
      <c r="C99" s="473">
        <v>0</v>
      </c>
      <c r="D99" s="473">
        <v>0</v>
      </c>
      <c r="E99" s="473">
        <v>0</v>
      </c>
      <c r="F99" s="473">
        <v>0</v>
      </c>
      <c r="G99" s="473">
        <v>0</v>
      </c>
      <c r="H99" s="473">
        <v>0</v>
      </c>
      <c r="I99" s="473">
        <v>0</v>
      </c>
      <c r="J99" s="473">
        <v>0</v>
      </c>
      <c r="K99" s="473">
        <v>0</v>
      </c>
      <c r="L99" s="473">
        <v>0</v>
      </c>
      <c r="M99" s="473">
        <v>0</v>
      </c>
      <c r="N99" s="473">
        <v>0</v>
      </c>
      <c r="O99" s="473">
        <v>0</v>
      </c>
      <c r="P99" s="473">
        <v>0</v>
      </c>
      <c r="Q99" s="473">
        <v>0</v>
      </c>
      <c r="R99" s="473">
        <v>0</v>
      </c>
      <c r="S99" s="473">
        <v>0</v>
      </c>
      <c r="T99" s="473">
        <v>0</v>
      </c>
      <c r="U99" s="473">
        <v>0</v>
      </c>
      <c r="V99" s="473">
        <v>0</v>
      </c>
      <c r="W99" s="473">
        <v>0</v>
      </c>
      <c r="X99" s="473">
        <v>0</v>
      </c>
      <c r="Y99" s="473">
        <v>0</v>
      </c>
      <c r="Z99" s="473">
        <v>0</v>
      </c>
      <c r="AA99" s="473">
        <v>0</v>
      </c>
      <c r="AB99" s="473">
        <v>0</v>
      </c>
      <c r="AC99" s="473">
        <v>0</v>
      </c>
      <c r="AD99" s="473">
        <v>0</v>
      </c>
      <c r="AE99" s="473">
        <v>0</v>
      </c>
      <c r="AF99" s="473">
        <v>0</v>
      </c>
      <c r="AG99" s="473">
        <v>0</v>
      </c>
      <c r="AH99" s="473">
        <v>0</v>
      </c>
      <c r="AI99" s="473">
        <v>0</v>
      </c>
      <c r="AJ99" s="473">
        <v>0</v>
      </c>
      <c r="AL99" s="473" t="s">
        <v>351</v>
      </c>
      <c r="AM99" s="473">
        <v>0</v>
      </c>
      <c r="AN99" s="473">
        <v>0</v>
      </c>
      <c r="AO99" s="473">
        <v>0</v>
      </c>
      <c r="AP99" s="473">
        <v>0</v>
      </c>
      <c r="AQ99" s="473">
        <v>0</v>
      </c>
      <c r="AR99" s="473">
        <v>0</v>
      </c>
      <c r="AS99" s="473">
        <v>0</v>
      </c>
      <c r="AT99" s="473">
        <v>0</v>
      </c>
      <c r="AU99" s="473">
        <v>0</v>
      </c>
      <c r="AV99" s="473">
        <v>0</v>
      </c>
      <c r="AW99" s="473">
        <v>0</v>
      </c>
      <c r="AX99" s="473">
        <v>0</v>
      </c>
      <c r="AY99" s="473">
        <v>0</v>
      </c>
      <c r="AZ99" s="473">
        <v>0</v>
      </c>
      <c r="BA99" s="473">
        <v>0</v>
      </c>
      <c r="BB99" s="473">
        <v>0</v>
      </c>
      <c r="BC99" s="473">
        <v>0</v>
      </c>
      <c r="BD99" s="473">
        <v>0</v>
      </c>
      <c r="BE99" s="473">
        <v>0</v>
      </c>
      <c r="BF99" s="473">
        <v>0</v>
      </c>
      <c r="BG99" s="473">
        <v>0</v>
      </c>
      <c r="BH99" s="473">
        <v>0</v>
      </c>
      <c r="BI99" s="473">
        <v>0</v>
      </c>
      <c r="BJ99" s="473">
        <v>0</v>
      </c>
      <c r="BK99" s="473">
        <v>0</v>
      </c>
      <c r="BL99" s="473">
        <v>0</v>
      </c>
      <c r="BM99" s="473">
        <v>0</v>
      </c>
      <c r="BN99" s="473">
        <v>0</v>
      </c>
      <c r="BO99" s="473">
        <v>0</v>
      </c>
      <c r="BP99" s="473">
        <v>0</v>
      </c>
      <c r="BQ99" s="473">
        <v>0</v>
      </c>
      <c r="BR99" s="473">
        <v>0</v>
      </c>
      <c r="BS99" s="473">
        <v>0</v>
      </c>
      <c r="BT99" s="473">
        <v>0</v>
      </c>
      <c r="BU99" s="473">
        <v>0</v>
      </c>
      <c r="BW99" s="473" t="s">
        <v>351</v>
      </c>
      <c r="BX99" s="473">
        <v>0</v>
      </c>
      <c r="BY99" s="473">
        <v>0</v>
      </c>
      <c r="BZ99" s="473">
        <v>0</v>
      </c>
      <c r="CA99" s="473">
        <v>0</v>
      </c>
      <c r="CB99" s="473">
        <v>0</v>
      </c>
      <c r="CC99" s="473">
        <v>0</v>
      </c>
      <c r="CD99" s="473">
        <v>0</v>
      </c>
      <c r="CE99" s="473">
        <v>0</v>
      </c>
      <c r="CF99" s="473">
        <v>0</v>
      </c>
      <c r="CG99" s="473">
        <v>0</v>
      </c>
      <c r="CH99" s="473">
        <v>0</v>
      </c>
      <c r="CI99" s="473">
        <v>0</v>
      </c>
      <c r="CJ99" s="473">
        <v>0</v>
      </c>
      <c r="CK99" s="473">
        <v>0</v>
      </c>
      <c r="CL99" s="473">
        <v>0</v>
      </c>
      <c r="CM99" s="473">
        <v>0</v>
      </c>
      <c r="CN99" s="473">
        <v>0</v>
      </c>
      <c r="CO99" s="473">
        <v>0</v>
      </c>
      <c r="CP99" s="473">
        <v>0</v>
      </c>
      <c r="CQ99" s="473">
        <v>0</v>
      </c>
      <c r="CR99" s="473">
        <v>0</v>
      </c>
      <c r="CS99" s="473">
        <v>0</v>
      </c>
      <c r="CT99" s="473">
        <v>0</v>
      </c>
      <c r="CU99" s="473">
        <v>0</v>
      </c>
      <c r="CV99" s="473">
        <v>0</v>
      </c>
      <c r="CW99" s="473">
        <v>0</v>
      </c>
      <c r="CX99" s="473">
        <v>0</v>
      </c>
      <c r="CY99" s="473">
        <v>0</v>
      </c>
      <c r="CZ99" s="473">
        <v>0</v>
      </c>
      <c r="DA99" s="473">
        <v>0</v>
      </c>
      <c r="DB99" s="473">
        <v>0</v>
      </c>
      <c r="DC99" s="473">
        <v>0</v>
      </c>
      <c r="DD99" s="473">
        <v>0</v>
      </c>
      <c r="DE99" s="473">
        <v>0</v>
      </c>
      <c r="DF99" s="473">
        <v>0</v>
      </c>
      <c r="DH99" s="473" t="s">
        <v>351</v>
      </c>
      <c r="DI99" s="473">
        <v>0</v>
      </c>
      <c r="DJ99" s="473">
        <v>0</v>
      </c>
      <c r="DK99" s="473">
        <v>0</v>
      </c>
      <c r="DL99" s="473">
        <v>0</v>
      </c>
      <c r="DM99" s="473">
        <v>0</v>
      </c>
      <c r="DN99" s="473">
        <v>0</v>
      </c>
      <c r="DO99" s="473">
        <v>0</v>
      </c>
      <c r="DP99" s="473">
        <v>0</v>
      </c>
      <c r="DQ99" s="473">
        <v>0</v>
      </c>
      <c r="DR99" s="473">
        <v>0</v>
      </c>
      <c r="DS99" s="473">
        <v>0</v>
      </c>
      <c r="DT99" s="473">
        <v>0</v>
      </c>
      <c r="DU99" s="473">
        <v>0</v>
      </c>
      <c r="DV99" s="473">
        <v>0</v>
      </c>
      <c r="DW99" s="473">
        <v>0</v>
      </c>
      <c r="DX99" s="473">
        <v>0</v>
      </c>
      <c r="DY99" s="473">
        <v>0</v>
      </c>
      <c r="DZ99" s="473">
        <v>0</v>
      </c>
      <c r="EA99" s="473">
        <v>0</v>
      </c>
      <c r="EB99" s="473">
        <v>0</v>
      </c>
      <c r="EC99" s="473">
        <v>0</v>
      </c>
      <c r="ED99" s="473">
        <v>0</v>
      </c>
      <c r="EE99" s="473">
        <v>0</v>
      </c>
      <c r="EF99" s="473">
        <v>0</v>
      </c>
      <c r="EG99" s="473">
        <v>0</v>
      </c>
      <c r="EH99" s="473">
        <v>0</v>
      </c>
      <c r="EI99" s="473">
        <v>0</v>
      </c>
      <c r="EJ99" s="473">
        <v>0</v>
      </c>
      <c r="EK99" s="473">
        <v>0</v>
      </c>
      <c r="EL99" s="473">
        <v>0</v>
      </c>
      <c r="EM99" s="473">
        <v>0</v>
      </c>
      <c r="EN99" s="473">
        <v>0</v>
      </c>
      <c r="EO99" s="473">
        <v>0</v>
      </c>
      <c r="EP99" s="473">
        <v>0</v>
      </c>
      <c r="EQ99" s="473">
        <v>0</v>
      </c>
    </row>
    <row r="100" spans="1:147" ht="12.75" hidden="1" customHeight="1" outlineLevel="1" x14ac:dyDescent="0.2">
      <c r="A100" s="473" t="s">
        <v>352</v>
      </c>
      <c r="B100" s="473">
        <v>0</v>
      </c>
      <c r="C100" s="473">
        <v>0</v>
      </c>
      <c r="D100" s="473">
        <v>0</v>
      </c>
      <c r="E100" s="473">
        <v>0</v>
      </c>
      <c r="F100" s="473">
        <v>0</v>
      </c>
      <c r="G100" s="473">
        <v>0</v>
      </c>
      <c r="H100" s="473">
        <v>0</v>
      </c>
      <c r="I100" s="473">
        <v>0</v>
      </c>
      <c r="J100" s="473">
        <v>0</v>
      </c>
      <c r="K100" s="473">
        <v>0</v>
      </c>
      <c r="L100" s="473">
        <v>0</v>
      </c>
      <c r="M100" s="473">
        <v>0</v>
      </c>
      <c r="N100" s="473">
        <v>0</v>
      </c>
      <c r="O100" s="473">
        <v>0</v>
      </c>
      <c r="P100" s="473">
        <v>0</v>
      </c>
      <c r="Q100" s="473">
        <v>0</v>
      </c>
      <c r="R100" s="473">
        <v>0</v>
      </c>
      <c r="S100" s="473">
        <v>0</v>
      </c>
      <c r="T100" s="473">
        <v>0</v>
      </c>
      <c r="U100" s="473">
        <v>0</v>
      </c>
      <c r="V100" s="473">
        <v>0</v>
      </c>
      <c r="W100" s="473">
        <v>0</v>
      </c>
      <c r="X100" s="473">
        <v>0</v>
      </c>
      <c r="Y100" s="473">
        <v>0</v>
      </c>
      <c r="Z100" s="473">
        <v>0</v>
      </c>
      <c r="AA100" s="473">
        <v>0</v>
      </c>
      <c r="AB100" s="473">
        <v>0</v>
      </c>
      <c r="AC100" s="473">
        <v>0</v>
      </c>
      <c r="AD100" s="473">
        <v>0</v>
      </c>
      <c r="AE100" s="473">
        <v>0</v>
      </c>
      <c r="AF100" s="473">
        <v>0</v>
      </c>
      <c r="AG100" s="473">
        <v>0</v>
      </c>
      <c r="AH100" s="473">
        <v>0</v>
      </c>
      <c r="AI100" s="473">
        <v>0</v>
      </c>
      <c r="AJ100" s="473">
        <v>0</v>
      </c>
      <c r="AL100" s="473" t="s">
        <v>352</v>
      </c>
      <c r="AM100" s="473">
        <v>0</v>
      </c>
      <c r="AN100" s="473">
        <v>0</v>
      </c>
      <c r="AO100" s="473">
        <v>0</v>
      </c>
      <c r="AP100" s="473">
        <v>0</v>
      </c>
      <c r="AQ100" s="473">
        <v>0</v>
      </c>
      <c r="AR100" s="473">
        <v>0</v>
      </c>
      <c r="AS100" s="473">
        <v>0</v>
      </c>
      <c r="AT100" s="473">
        <v>0</v>
      </c>
      <c r="AU100" s="473">
        <v>0</v>
      </c>
      <c r="AV100" s="473">
        <v>0</v>
      </c>
      <c r="AW100" s="473">
        <v>0</v>
      </c>
      <c r="AX100" s="473">
        <v>0</v>
      </c>
      <c r="AY100" s="473">
        <v>0</v>
      </c>
      <c r="AZ100" s="473">
        <v>0</v>
      </c>
      <c r="BA100" s="473">
        <v>0</v>
      </c>
      <c r="BB100" s="473">
        <v>0</v>
      </c>
      <c r="BC100" s="473">
        <v>0</v>
      </c>
      <c r="BD100" s="473">
        <v>0</v>
      </c>
      <c r="BE100" s="473">
        <v>0</v>
      </c>
      <c r="BF100" s="473">
        <v>0</v>
      </c>
      <c r="BG100" s="473">
        <v>0</v>
      </c>
      <c r="BH100" s="473">
        <v>0</v>
      </c>
      <c r="BI100" s="473">
        <v>0</v>
      </c>
      <c r="BJ100" s="473">
        <v>0</v>
      </c>
      <c r="BK100" s="473">
        <v>0</v>
      </c>
      <c r="BL100" s="473">
        <v>0</v>
      </c>
      <c r="BM100" s="473">
        <v>0</v>
      </c>
      <c r="BN100" s="473">
        <v>0</v>
      </c>
      <c r="BO100" s="473">
        <v>0</v>
      </c>
      <c r="BP100" s="473">
        <v>0</v>
      </c>
      <c r="BQ100" s="473">
        <v>0</v>
      </c>
      <c r="BR100" s="473">
        <v>0</v>
      </c>
      <c r="BS100" s="473">
        <v>0</v>
      </c>
      <c r="BT100" s="473">
        <v>0</v>
      </c>
      <c r="BU100" s="473">
        <v>0</v>
      </c>
      <c r="BW100" s="473" t="s">
        <v>352</v>
      </c>
      <c r="BX100" s="473">
        <v>0</v>
      </c>
      <c r="BY100" s="473">
        <v>0</v>
      </c>
      <c r="BZ100" s="473">
        <v>0</v>
      </c>
      <c r="CA100" s="473">
        <v>0</v>
      </c>
      <c r="CB100" s="473">
        <v>0</v>
      </c>
      <c r="CC100" s="473">
        <v>0</v>
      </c>
      <c r="CD100" s="473">
        <v>0</v>
      </c>
      <c r="CE100" s="473">
        <v>0</v>
      </c>
      <c r="CF100" s="473">
        <v>0</v>
      </c>
      <c r="CG100" s="473">
        <v>0</v>
      </c>
      <c r="CH100" s="473">
        <v>0</v>
      </c>
      <c r="CI100" s="473">
        <v>0</v>
      </c>
      <c r="CJ100" s="473">
        <v>0</v>
      </c>
      <c r="CK100" s="473">
        <v>0</v>
      </c>
      <c r="CL100" s="473">
        <v>0</v>
      </c>
      <c r="CM100" s="473">
        <v>0</v>
      </c>
      <c r="CN100" s="473">
        <v>0</v>
      </c>
      <c r="CO100" s="473">
        <v>0</v>
      </c>
      <c r="CP100" s="473">
        <v>0</v>
      </c>
      <c r="CQ100" s="473">
        <v>0</v>
      </c>
      <c r="CR100" s="473">
        <v>0</v>
      </c>
      <c r="CS100" s="473">
        <v>0</v>
      </c>
      <c r="CT100" s="473">
        <v>0</v>
      </c>
      <c r="CU100" s="473">
        <v>0</v>
      </c>
      <c r="CV100" s="473">
        <v>0</v>
      </c>
      <c r="CW100" s="473">
        <v>0</v>
      </c>
      <c r="CX100" s="473">
        <v>0</v>
      </c>
      <c r="CY100" s="473">
        <v>0</v>
      </c>
      <c r="CZ100" s="473">
        <v>0</v>
      </c>
      <c r="DA100" s="473">
        <v>0</v>
      </c>
      <c r="DB100" s="473">
        <v>0</v>
      </c>
      <c r="DC100" s="473">
        <v>0</v>
      </c>
      <c r="DD100" s="473">
        <v>0</v>
      </c>
      <c r="DE100" s="473">
        <v>0</v>
      </c>
      <c r="DF100" s="473">
        <v>0</v>
      </c>
      <c r="DH100" s="473" t="s">
        <v>352</v>
      </c>
      <c r="DI100" s="473">
        <v>0</v>
      </c>
      <c r="DJ100" s="473">
        <v>0</v>
      </c>
      <c r="DK100" s="473">
        <v>0</v>
      </c>
      <c r="DL100" s="473">
        <v>0</v>
      </c>
      <c r="DM100" s="473">
        <v>0</v>
      </c>
      <c r="DN100" s="473">
        <v>0</v>
      </c>
      <c r="DO100" s="473">
        <v>0</v>
      </c>
      <c r="DP100" s="473">
        <v>0</v>
      </c>
      <c r="DQ100" s="473">
        <v>0</v>
      </c>
      <c r="DR100" s="473">
        <v>0</v>
      </c>
      <c r="DS100" s="473">
        <v>0</v>
      </c>
      <c r="DT100" s="473">
        <v>0</v>
      </c>
      <c r="DU100" s="473">
        <v>0</v>
      </c>
      <c r="DV100" s="473">
        <v>0</v>
      </c>
      <c r="DW100" s="473">
        <v>0</v>
      </c>
      <c r="DX100" s="473">
        <v>0</v>
      </c>
      <c r="DY100" s="473">
        <v>0</v>
      </c>
      <c r="DZ100" s="473">
        <v>0</v>
      </c>
      <c r="EA100" s="473">
        <v>0</v>
      </c>
      <c r="EB100" s="473">
        <v>0</v>
      </c>
      <c r="EC100" s="473">
        <v>0</v>
      </c>
      <c r="ED100" s="473">
        <v>0</v>
      </c>
      <c r="EE100" s="473">
        <v>0</v>
      </c>
      <c r="EF100" s="473">
        <v>0</v>
      </c>
      <c r="EG100" s="473">
        <v>0</v>
      </c>
      <c r="EH100" s="473">
        <v>0</v>
      </c>
      <c r="EI100" s="473">
        <v>0</v>
      </c>
      <c r="EJ100" s="473">
        <v>0</v>
      </c>
      <c r="EK100" s="473">
        <v>0</v>
      </c>
      <c r="EL100" s="473">
        <v>0</v>
      </c>
      <c r="EM100" s="473">
        <v>0</v>
      </c>
      <c r="EN100" s="473">
        <v>0</v>
      </c>
      <c r="EO100" s="473">
        <v>0</v>
      </c>
      <c r="EP100" s="473">
        <v>0</v>
      </c>
      <c r="EQ100" s="473">
        <v>0</v>
      </c>
    </row>
    <row r="101" spans="1:147" ht="12.75" hidden="1" customHeight="1" outlineLevel="1" x14ac:dyDescent="0.2">
      <c r="A101" s="473" t="s">
        <v>353</v>
      </c>
      <c r="B101" s="473">
        <v>0</v>
      </c>
      <c r="C101" s="473">
        <v>0</v>
      </c>
      <c r="D101" s="473">
        <v>0</v>
      </c>
      <c r="E101" s="473">
        <v>0</v>
      </c>
      <c r="F101" s="473">
        <v>0</v>
      </c>
      <c r="G101" s="473">
        <v>0</v>
      </c>
      <c r="H101" s="473">
        <v>0</v>
      </c>
      <c r="I101" s="473">
        <v>0</v>
      </c>
      <c r="J101" s="473">
        <v>0</v>
      </c>
      <c r="K101" s="473">
        <v>0</v>
      </c>
      <c r="L101" s="473">
        <v>0</v>
      </c>
      <c r="M101" s="473">
        <v>0</v>
      </c>
      <c r="N101" s="473">
        <v>0</v>
      </c>
      <c r="O101" s="473">
        <v>0</v>
      </c>
      <c r="P101" s="473">
        <v>0</v>
      </c>
      <c r="Q101" s="473">
        <v>0</v>
      </c>
      <c r="R101" s="473">
        <v>0</v>
      </c>
      <c r="S101" s="473">
        <v>0</v>
      </c>
      <c r="T101" s="473">
        <v>0</v>
      </c>
      <c r="U101" s="473">
        <v>0</v>
      </c>
      <c r="V101" s="473">
        <v>0</v>
      </c>
      <c r="W101" s="473">
        <v>0</v>
      </c>
      <c r="X101" s="473">
        <v>0</v>
      </c>
      <c r="Y101" s="473">
        <v>0</v>
      </c>
      <c r="Z101" s="473">
        <v>0</v>
      </c>
      <c r="AA101" s="473">
        <v>0</v>
      </c>
      <c r="AB101" s="473">
        <v>0</v>
      </c>
      <c r="AC101" s="473">
        <v>0</v>
      </c>
      <c r="AD101" s="473">
        <v>0</v>
      </c>
      <c r="AE101" s="473">
        <v>0</v>
      </c>
      <c r="AF101" s="473">
        <v>0</v>
      </c>
      <c r="AG101" s="473">
        <v>0</v>
      </c>
      <c r="AH101" s="473">
        <v>0</v>
      </c>
      <c r="AI101" s="473">
        <v>0</v>
      </c>
      <c r="AJ101" s="473">
        <v>0</v>
      </c>
      <c r="AL101" s="473" t="s">
        <v>353</v>
      </c>
      <c r="AM101" s="473">
        <v>0</v>
      </c>
      <c r="AN101" s="473">
        <v>0</v>
      </c>
      <c r="AO101" s="473">
        <v>0</v>
      </c>
      <c r="AP101" s="473">
        <v>0</v>
      </c>
      <c r="AQ101" s="473">
        <v>0</v>
      </c>
      <c r="AR101" s="473">
        <v>0</v>
      </c>
      <c r="AS101" s="473">
        <v>0</v>
      </c>
      <c r="AT101" s="473">
        <v>0</v>
      </c>
      <c r="AU101" s="473">
        <v>0</v>
      </c>
      <c r="AV101" s="473">
        <v>0</v>
      </c>
      <c r="AW101" s="473">
        <v>0</v>
      </c>
      <c r="AX101" s="473">
        <v>0</v>
      </c>
      <c r="AY101" s="473">
        <v>0</v>
      </c>
      <c r="AZ101" s="473">
        <v>0</v>
      </c>
      <c r="BA101" s="473">
        <v>0</v>
      </c>
      <c r="BB101" s="473">
        <v>0</v>
      </c>
      <c r="BC101" s="473">
        <v>0</v>
      </c>
      <c r="BD101" s="473">
        <v>0</v>
      </c>
      <c r="BE101" s="473">
        <v>0</v>
      </c>
      <c r="BF101" s="473">
        <v>0</v>
      </c>
      <c r="BG101" s="473">
        <v>0</v>
      </c>
      <c r="BH101" s="473">
        <v>0</v>
      </c>
      <c r="BI101" s="473">
        <v>0</v>
      </c>
      <c r="BJ101" s="473">
        <v>0</v>
      </c>
      <c r="BK101" s="473">
        <v>0</v>
      </c>
      <c r="BL101" s="473">
        <v>0</v>
      </c>
      <c r="BM101" s="473">
        <v>0</v>
      </c>
      <c r="BN101" s="473">
        <v>0</v>
      </c>
      <c r="BO101" s="473">
        <v>0</v>
      </c>
      <c r="BP101" s="473">
        <v>0</v>
      </c>
      <c r="BQ101" s="473">
        <v>0</v>
      </c>
      <c r="BR101" s="473">
        <v>0</v>
      </c>
      <c r="BS101" s="473">
        <v>0</v>
      </c>
      <c r="BT101" s="473">
        <v>0</v>
      </c>
      <c r="BU101" s="473">
        <v>0</v>
      </c>
      <c r="BW101" s="473" t="s">
        <v>353</v>
      </c>
      <c r="BX101" s="473">
        <v>0</v>
      </c>
      <c r="BY101" s="473">
        <v>0</v>
      </c>
      <c r="BZ101" s="473">
        <v>0</v>
      </c>
      <c r="CA101" s="473">
        <v>0</v>
      </c>
      <c r="CB101" s="473">
        <v>0</v>
      </c>
      <c r="CC101" s="473">
        <v>0</v>
      </c>
      <c r="CD101" s="473">
        <v>0</v>
      </c>
      <c r="CE101" s="473">
        <v>0</v>
      </c>
      <c r="CF101" s="473">
        <v>0</v>
      </c>
      <c r="CG101" s="473">
        <v>0</v>
      </c>
      <c r="CH101" s="473">
        <v>0</v>
      </c>
      <c r="CI101" s="473">
        <v>0</v>
      </c>
      <c r="CJ101" s="473">
        <v>0</v>
      </c>
      <c r="CK101" s="473">
        <v>0</v>
      </c>
      <c r="CL101" s="473">
        <v>0</v>
      </c>
      <c r="CM101" s="473">
        <v>0</v>
      </c>
      <c r="CN101" s="473">
        <v>0</v>
      </c>
      <c r="CO101" s="473">
        <v>0</v>
      </c>
      <c r="CP101" s="473">
        <v>0</v>
      </c>
      <c r="CQ101" s="473">
        <v>0</v>
      </c>
      <c r="CR101" s="473">
        <v>0</v>
      </c>
      <c r="CS101" s="473">
        <v>0</v>
      </c>
      <c r="CT101" s="473">
        <v>0</v>
      </c>
      <c r="CU101" s="473">
        <v>0</v>
      </c>
      <c r="CV101" s="473">
        <v>0</v>
      </c>
      <c r="CW101" s="473">
        <v>0</v>
      </c>
      <c r="CX101" s="473">
        <v>0</v>
      </c>
      <c r="CY101" s="473">
        <v>0</v>
      </c>
      <c r="CZ101" s="473">
        <v>0</v>
      </c>
      <c r="DA101" s="473">
        <v>0</v>
      </c>
      <c r="DB101" s="473">
        <v>0</v>
      </c>
      <c r="DC101" s="473">
        <v>0</v>
      </c>
      <c r="DD101" s="473">
        <v>0</v>
      </c>
      <c r="DE101" s="473">
        <v>0</v>
      </c>
      <c r="DF101" s="473">
        <v>0</v>
      </c>
      <c r="DH101" s="473" t="s">
        <v>353</v>
      </c>
      <c r="DI101" s="473">
        <v>0</v>
      </c>
      <c r="DJ101" s="473">
        <v>0</v>
      </c>
      <c r="DK101" s="473">
        <v>0</v>
      </c>
      <c r="DL101" s="473">
        <v>0</v>
      </c>
      <c r="DM101" s="473">
        <v>0</v>
      </c>
      <c r="DN101" s="473">
        <v>0</v>
      </c>
      <c r="DO101" s="473">
        <v>0</v>
      </c>
      <c r="DP101" s="473">
        <v>0</v>
      </c>
      <c r="DQ101" s="473">
        <v>0</v>
      </c>
      <c r="DR101" s="473">
        <v>0</v>
      </c>
      <c r="DS101" s="473">
        <v>0</v>
      </c>
      <c r="DT101" s="473">
        <v>0</v>
      </c>
      <c r="DU101" s="473">
        <v>0</v>
      </c>
      <c r="DV101" s="473">
        <v>0</v>
      </c>
      <c r="DW101" s="473">
        <v>0</v>
      </c>
      <c r="DX101" s="473">
        <v>0</v>
      </c>
      <c r="DY101" s="473">
        <v>0</v>
      </c>
      <c r="DZ101" s="473">
        <v>0</v>
      </c>
      <c r="EA101" s="473">
        <v>0</v>
      </c>
      <c r="EB101" s="473">
        <v>0</v>
      </c>
      <c r="EC101" s="473">
        <v>0</v>
      </c>
      <c r="ED101" s="473">
        <v>0</v>
      </c>
      <c r="EE101" s="473">
        <v>0</v>
      </c>
      <c r="EF101" s="473">
        <v>0</v>
      </c>
      <c r="EG101" s="473">
        <v>0</v>
      </c>
      <c r="EH101" s="473">
        <v>0</v>
      </c>
      <c r="EI101" s="473">
        <v>0</v>
      </c>
      <c r="EJ101" s="473">
        <v>0</v>
      </c>
      <c r="EK101" s="473">
        <v>0</v>
      </c>
      <c r="EL101" s="473">
        <v>0</v>
      </c>
      <c r="EM101" s="473">
        <v>0</v>
      </c>
      <c r="EN101" s="473">
        <v>0</v>
      </c>
      <c r="EO101" s="473">
        <v>0</v>
      </c>
      <c r="EP101" s="473">
        <v>0</v>
      </c>
      <c r="EQ101" s="473">
        <v>0</v>
      </c>
    </row>
    <row r="102" spans="1:147" ht="12.75" hidden="1" customHeight="1" outlineLevel="1" x14ac:dyDescent="0.2">
      <c r="A102" s="473" t="s">
        <v>354</v>
      </c>
      <c r="B102" s="473">
        <v>0</v>
      </c>
      <c r="C102" s="473">
        <v>0</v>
      </c>
      <c r="D102" s="473">
        <v>0</v>
      </c>
      <c r="E102" s="473">
        <v>0</v>
      </c>
      <c r="F102" s="473">
        <v>0</v>
      </c>
      <c r="G102" s="473">
        <v>0</v>
      </c>
      <c r="H102" s="473">
        <v>0</v>
      </c>
      <c r="I102" s="473">
        <v>0</v>
      </c>
      <c r="J102" s="473">
        <v>0</v>
      </c>
      <c r="K102" s="473">
        <v>0</v>
      </c>
      <c r="L102" s="473">
        <v>0</v>
      </c>
      <c r="M102" s="473">
        <v>0</v>
      </c>
      <c r="N102" s="473">
        <v>0</v>
      </c>
      <c r="O102" s="473">
        <v>0</v>
      </c>
      <c r="P102" s="473">
        <v>0</v>
      </c>
      <c r="Q102" s="473">
        <v>0</v>
      </c>
      <c r="R102" s="473">
        <v>0</v>
      </c>
      <c r="S102" s="473">
        <v>0</v>
      </c>
      <c r="T102" s="473">
        <v>0</v>
      </c>
      <c r="U102" s="473">
        <v>0</v>
      </c>
      <c r="V102" s="473">
        <v>0</v>
      </c>
      <c r="W102" s="473">
        <v>0</v>
      </c>
      <c r="X102" s="473">
        <v>0</v>
      </c>
      <c r="Y102" s="473">
        <v>0</v>
      </c>
      <c r="Z102" s="473">
        <v>0</v>
      </c>
      <c r="AA102" s="473">
        <v>0</v>
      </c>
      <c r="AB102" s="473">
        <v>0</v>
      </c>
      <c r="AC102" s="473">
        <v>0</v>
      </c>
      <c r="AD102" s="473">
        <v>0</v>
      </c>
      <c r="AE102" s="473">
        <v>0</v>
      </c>
      <c r="AF102" s="473">
        <v>0</v>
      </c>
      <c r="AG102" s="473">
        <v>0</v>
      </c>
      <c r="AH102" s="473">
        <v>0</v>
      </c>
      <c r="AI102" s="473">
        <v>0</v>
      </c>
      <c r="AJ102" s="473">
        <v>0</v>
      </c>
      <c r="AL102" s="473" t="s">
        <v>354</v>
      </c>
      <c r="AM102" s="473">
        <v>0</v>
      </c>
      <c r="AN102" s="473">
        <v>0</v>
      </c>
      <c r="AO102" s="473">
        <v>0</v>
      </c>
      <c r="AP102" s="473">
        <v>0</v>
      </c>
      <c r="AQ102" s="473">
        <v>0</v>
      </c>
      <c r="AR102" s="473">
        <v>0</v>
      </c>
      <c r="AS102" s="473">
        <v>0</v>
      </c>
      <c r="AT102" s="473">
        <v>0</v>
      </c>
      <c r="AU102" s="473">
        <v>0</v>
      </c>
      <c r="AV102" s="473">
        <v>0</v>
      </c>
      <c r="AW102" s="473">
        <v>0</v>
      </c>
      <c r="AX102" s="473">
        <v>0</v>
      </c>
      <c r="AY102" s="473">
        <v>0</v>
      </c>
      <c r="AZ102" s="473">
        <v>0</v>
      </c>
      <c r="BA102" s="473">
        <v>0</v>
      </c>
      <c r="BB102" s="473">
        <v>0</v>
      </c>
      <c r="BC102" s="473">
        <v>0</v>
      </c>
      <c r="BD102" s="473">
        <v>0</v>
      </c>
      <c r="BE102" s="473">
        <v>0</v>
      </c>
      <c r="BF102" s="473">
        <v>0</v>
      </c>
      <c r="BG102" s="473">
        <v>0</v>
      </c>
      <c r="BH102" s="473">
        <v>0</v>
      </c>
      <c r="BI102" s="473">
        <v>0</v>
      </c>
      <c r="BJ102" s="473">
        <v>0</v>
      </c>
      <c r="BK102" s="473">
        <v>0</v>
      </c>
      <c r="BL102" s="473">
        <v>0</v>
      </c>
      <c r="BM102" s="473">
        <v>0</v>
      </c>
      <c r="BN102" s="473">
        <v>0</v>
      </c>
      <c r="BO102" s="473">
        <v>0</v>
      </c>
      <c r="BP102" s="473">
        <v>0</v>
      </c>
      <c r="BQ102" s="473">
        <v>0</v>
      </c>
      <c r="BR102" s="473">
        <v>0</v>
      </c>
      <c r="BS102" s="473">
        <v>0</v>
      </c>
      <c r="BT102" s="473">
        <v>0</v>
      </c>
      <c r="BU102" s="473">
        <v>0</v>
      </c>
      <c r="BW102" s="473" t="s">
        <v>354</v>
      </c>
      <c r="BX102" s="473">
        <v>0</v>
      </c>
      <c r="BY102" s="473">
        <v>0</v>
      </c>
      <c r="BZ102" s="473">
        <v>0</v>
      </c>
      <c r="CA102" s="473">
        <v>0</v>
      </c>
      <c r="CB102" s="473">
        <v>0</v>
      </c>
      <c r="CC102" s="473">
        <v>0</v>
      </c>
      <c r="CD102" s="473">
        <v>0</v>
      </c>
      <c r="CE102" s="473">
        <v>0</v>
      </c>
      <c r="CF102" s="473">
        <v>0</v>
      </c>
      <c r="CG102" s="473">
        <v>0</v>
      </c>
      <c r="CH102" s="473">
        <v>0</v>
      </c>
      <c r="CI102" s="473">
        <v>0</v>
      </c>
      <c r="CJ102" s="473">
        <v>0</v>
      </c>
      <c r="CK102" s="473">
        <v>0</v>
      </c>
      <c r="CL102" s="473">
        <v>0</v>
      </c>
      <c r="CM102" s="473">
        <v>0</v>
      </c>
      <c r="CN102" s="473">
        <v>0</v>
      </c>
      <c r="CO102" s="473">
        <v>0</v>
      </c>
      <c r="CP102" s="473">
        <v>0</v>
      </c>
      <c r="CQ102" s="473">
        <v>0</v>
      </c>
      <c r="CR102" s="473">
        <v>0</v>
      </c>
      <c r="CS102" s="473">
        <v>0</v>
      </c>
      <c r="CT102" s="473">
        <v>0</v>
      </c>
      <c r="CU102" s="473">
        <v>0</v>
      </c>
      <c r="CV102" s="473">
        <v>0</v>
      </c>
      <c r="CW102" s="473">
        <v>0</v>
      </c>
      <c r="CX102" s="473">
        <v>0</v>
      </c>
      <c r="CY102" s="473">
        <v>0</v>
      </c>
      <c r="CZ102" s="473">
        <v>0</v>
      </c>
      <c r="DA102" s="473">
        <v>0</v>
      </c>
      <c r="DB102" s="473">
        <v>0</v>
      </c>
      <c r="DC102" s="473">
        <v>0</v>
      </c>
      <c r="DD102" s="473">
        <v>0</v>
      </c>
      <c r="DE102" s="473">
        <v>0</v>
      </c>
      <c r="DF102" s="473">
        <v>0</v>
      </c>
      <c r="DH102" s="473" t="s">
        <v>354</v>
      </c>
      <c r="DI102" s="473">
        <v>0</v>
      </c>
      <c r="DJ102" s="473">
        <v>0</v>
      </c>
      <c r="DK102" s="473">
        <v>0</v>
      </c>
      <c r="DL102" s="473">
        <v>0</v>
      </c>
      <c r="DM102" s="473">
        <v>0</v>
      </c>
      <c r="DN102" s="473">
        <v>0</v>
      </c>
      <c r="DO102" s="473">
        <v>0</v>
      </c>
      <c r="DP102" s="473">
        <v>0</v>
      </c>
      <c r="DQ102" s="473">
        <v>0</v>
      </c>
      <c r="DR102" s="473">
        <v>0</v>
      </c>
      <c r="DS102" s="473">
        <v>0</v>
      </c>
      <c r="DT102" s="473">
        <v>0</v>
      </c>
      <c r="DU102" s="473">
        <v>0</v>
      </c>
      <c r="DV102" s="473">
        <v>0</v>
      </c>
      <c r="DW102" s="473">
        <v>0</v>
      </c>
      <c r="DX102" s="473">
        <v>0</v>
      </c>
      <c r="DY102" s="473">
        <v>0</v>
      </c>
      <c r="DZ102" s="473">
        <v>0</v>
      </c>
      <c r="EA102" s="473">
        <v>0</v>
      </c>
      <c r="EB102" s="473">
        <v>0</v>
      </c>
      <c r="EC102" s="473">
        <v>0</v>
      </c>
      <c r="ED102" s="473">
        <v>0</v>
      </c>
      <c r="EE102" s="473">
        <v>0</v>
      </c>
      <c r="EF102" s="473">
        <v>0</v>
      </c>
      <c r="EG102" s="473">
        <v>0</v>
      </c>
      <c r="EH102" s="473">
        <v>0</v>
      </c>
      <c r="EI102" s="473">
        <v>0</v>
      </c>
      <c r="EJ102" s="473">
        <v>0</v>
      </c>
      <c r="EK102" s="473">
        <v>0</v>
      </c>
      <c r="EL102" s="473">
        <v>0</v>
      </c>
      <c r="EM102" s="473">
        <v>0</v>
      </c>
      <c r="EN102" s="473">
        <v>0</v>
      </c>
      <c r="EO102" s="473">
        <v>0</v>
      </c>
      <c r="EP102" s="473">
        <v>0</v>
      </c>
      <c r="EQ102" s="473">
        <v>0</v>
      </c>
    </row>
    <row r="103" spans="1:147" ht="12.75" hidden="1" customHeight="1" outlineLevel="1" x14ac:dyDescent="0.2">
      <c r="A103" s="473" t="s">
        <v>355</v>
      </c>
      <c r="B103" s="473">
        <v>0</v>
      </c>
      <c r="C103" s="473">
        <v>0</v>
      </c>
      <c r="D103" s="473">
        <v>0</v>
      </c>
      <c r="E103" s="473">
        <v>0</v>
      </c>
      <c r="F103" s="473">
        <v>0</v>
      </c>
      <c r="G103" s="473">
        <v>0</v>
      </c>
      <c r="H103" s="473">
        <v>0</v>
      </c>
      <c r="I103" s="473">
        <v>0</v>
      </c>
      <c r="J103" s="473">
        <v>0</v>
      </c>
      <c r="K103" s="473">
        <v>0</v>
      </c>
      <c r="L103" s="473">
        <v>0</v>
      </c>
      <c r="M103" s="473">
        <v>0</v>
      </c>
      <c r="N103" s="473">
        <v>0</v>
      </c>
      <c r="O103" s="473">
        <v>0</v>
      </c>
      <c r="P103" s="473">
        <v>0</v>
      </c>
      <c r="Q103" s="473">
        <v>0</v>
      </c>
      <c r="R103" s="473">
        <v>0</v>
      </c>
      <c r="S103" s="473">
        <v>0</v>
      </c>
      <c r="T103" s="473">
        <v>0</v>
      </c>
      <c r="U103" s="473">
        <v>0</v>
      </c>
      <c r="V103" s="473">
        <v>0</v>
      </c>
      <c r="W103" s="473">
        <v>0</v>
      </c>
      <c r="X103" s="473">
        <v>0</v>
      </c>
      <c r="Y103" s="473">
        <v>0</v>
      </c>
      <c r="Z103" s="473">
        <v>0</v>
      </c>
      <c r="AA103" s="473">
        <v>0</v>
      </c>
      <c r="AB103" s="473">
        <v>0</v>
      </c>
      <c r="AC103" s="473">
        <v>0</v>
      </c>
      <c r="AD103" s="473">
        <v>0</v>
      </c>
      <c r="AE103" s="473">
        <v>0</v>
      </c>
      <c r="AF103" s="473">
        <v>0</v>
      </c>
      <c r="AG103" s="473">
        <v>0</v>
      </c>
      <c r="AH103" s="473">
        <v>0</v>
      </c>
      <c r="AI103" s="473">
        <v>0</v>
      </c>
      <c r="AJ103" s="473">
        <v>0</v>
      </c>
      <c r="AL103" s="473" t="s">
        <v>355</v>
      </c>
      <c r="AM103" s="473">
        <v>0</v>
      </c>
      <c r="AN103" s="473">
        <v>0</v>
      </c>
      <c r="AO103" s="473">
        <v>0</v>
      </c>
      <c r="AP103" s="473">
        <v>0</v>
      </c>
      <c r="AQ103" s="473">
        <v>0</v>
      </c>
      <c r="AR103" s="473">
        <v>0</v>
      </c>
      <c r="AS103" s="473">
        <v>0</v>
      </c>
      <c r="AT103" s="473">
        <v>0</v>
      </c>
      <c r="AU103" s="473">
        <v>0</v>
      </c>
      <c r="AV103" s="473">
        <v>0</v>
      </c>
      <c r="AW103" s="473">
        <v>0</v>
      </c>
      <c r="AX103" s="473">
        <v>0</v>
      </c>
      <c r="AY103" s="473">
        <v>0</v>
      </c>
      <c r="AZ103" s="473">
        <v>0</v>
      </c>
      <c r="BA103" s="473">
        <v>0</v>
      </c>
      <c r="BB103" s="473">
        <v>0</v>
      </c>
      <c r="BC103" s="473">
        <v>0</v>
      </c>
      <c r="BD103" s="473">
        <v>0</v>
      </c>
      <c r="BE103" s="473">
        <v>0</v>
      </c>
      <c r="BF103" s="473">
        <v>0</v>
      </c>
      <c r="BG103" s="473">
        <v>0</v>
      </c>
      <c r="BH103" s="473">
        <v>0</v>
      </c>
      <c r="BI103" s="473">
        <v>0</v>
      </c>
      <c r="BJ103" s="473">
        <v>0</v>
      </c>
      <c r="BK103" s="473">
        <v>0</v>
      </c>
      <c r="BL103" s="473">
        <v>0</v>
      </c>
      <c r="BM103" s="473">
        <v>0</v>
      </c>
      <c r="BN103" s="473">
        <v>0</v>
      </c>
      <c r="BO103" s="473">
        <v>0</v>
      </c>
      <c r="BP103" s="473">
        <v>0</v>
      </c>
      <c r="BQ103" s="473">
        <v>0</v>
      </c>
      <c r="BR103" s="473">
        <v>0</v>
      </c>
      <c r="BS103" s="473">
        <v>0</v>
      </c>
      <c r="BT103" s="473">
        <v>0</v>
      </c>
      <c r="BU103" s="473">
        <v>0</v>
      </c>
      <c r="BW103" s="473" t="s">
        <v>355</v>
      </c>
      <c r="BX103" s="473">
        <v>0</v>
      </c>
      <c r="BY103" s="473">
        <v>0</v>
      </c>
      <c r="BZ103" s="473">
        <v>0</v>
      </c>
      <c r="CA103" s="473">
        <v>0</v>
      </c>
      <c r="CB103" s="473">
        <v>0</v>
      </c>
      <c r="CC103" s="473">
        <v>0</v>
      </c>
      <c r="CD103" s="473">
        <v>0</v>
      </c>
      <c r="CE103" s="473">
        <v>0</v>
      </c>
      <c r="CF103" s="473">
        <v>0</v>
      </c>
      <c r="CG103" s="473">
        <v>0</v>
      </c>
      <c r="CH103" s="473">
        <v>0</v>
      </c>
      <c r="CI103" s="473">
        <v>0</v>
      </c>
      <c r="CJ103" s="473">
        <v>0</v>
      </c>
      <c r="CK103" s="473">
        <v>0</v>
      </c>
      <c r="CL103" s="473">
        <v>0</v>
      </c>
      <c r="CM103" s="473">
        <v>0</v>
      </c>
      <c r="CN103" s="473">
        <v>0</v>
      </c>
      <c r="CO103" s="473">
        <v>0</v>
      </c>
      <c r="CP103" s="473">
        <v>0</v>
      </c>
      <c r="CQ103" s="473">
        <v>0</v>
      </c>
      <c r="CR103" s="473">
        <v>0</v>
      </c>
      <c r="CS103" s="473">
        <v>0</v>
      </c>
      <c r="CT103" s="473">
        <v>0</v>
      </c>
      <c r="CU103" s="473">
        <v>0</v>
      </c>
      <c r="CV103" s="473">
        <v>0</v>
      </c>
      <c r="CW103" s="473">
        <v>0</v>
      </c>
      <c r="CX103" s="473">
        <v>0</v>
      </c>
      <c r="CY103" s="473">
        <v>0</v>
      </c>
      <c r="CZ103" s="473">
        <v>0</v>
      </c>
      <c r="DA103" s="473">
        <v>0</v>
      </c>
      <c r="DB103" s="473">
        <v>0</v>
      </c>
      <c r="DC103" s="473">
        <v>0</v>
      </c>
      <c r="DD103" s="473">
        <v>0</v>
      </c>
      <c r="DE103" s="473">
        <v>0</v>
      </c>
      <c r="DF103" s="473">
        <v>0</v>
      </c>
      <c r="DH103" s="473" t="s">
        <v>355</v>
      </c>
      <c r="DI103" s="473">
        <v>0</v>
      </c>
      <c r="DJ103" s="473">
        <v>0</v>
      </c>
      <c r="DK103" s="473">
        <v>0</v>
      </c>
      <c r="DL103" s="473">
        <v>0</v>
      </c>
      <c r="DM103" s="473">
        <v>0</v>
      </c>
      <c r="DN103" s="473">
        <v>0</v>
      </c>
      <c r="DO103" s="473">
        <v>0</v>
      </c>
      <c r="DP103" s="473">
        <v>0</v>
      </c>
      <c r="DQ103" s="473">
        <v>0</v>
      </c>
      <c r="DR103" s="473">
        <v>0</v>
      </c>
      <c r="DS103" s="473">
        <v>0</v>
      </c>
      <c r="DT103" s="473">
        <v>0</v>
      </c>
      <c r="DU103" s="473">
        <v>0</v>
      </c>
      <c r="DV103" s="473">
        <v>0</v>
      </c>
      <c r="DW103" s="473">
        <v>0</v>
      </c>
      <c r="DX103" s="473">
        <v>0</v>
      </c>
      <c r="DY103" s="473">
        <v>0</v>
      </c>
      <c r="DZ103" s="473">
        <v>0</v>
      </c>
      <c r="EA103" s="473">
        <v>0</v>
      </c>
      <c r="EB103" s="473">
        <v>0</v>
      </c>
      <c r="EC103" s="473">
        <v>0</v>
      </c>
      <c r="ED103" s="473">
        <v>0</v>
      </c>
      <c r="EE103" s="473">
        <v>0</v>
      </c>
      <c r="EF103" s="473">
        <v>0</v>
      </c>
      <c r="EG103" s="473">
        <v>0</v>
      </c>
      <c r="EH103" s="473">
        <v>0</v>
      </c>
      <c r="EI103" s="473">
        <v>0</v>
      </c>
      <c r="EJ103" s="473">
        <v>0</v>
      </c>
      <c r="EK103" s="473">
        <v>0</v>
      </c>
      <c r="EL103" s="473">
        <v>0</v>
      </c>
      <c r="EM103" s="473">
        <v>0</v>
      </c>
      <c r="EN103" s="473">
        <v>0</v>
      </c>
      <c r="EO103" s="473">
        <v>0</v>
      </c>
      <c r="EP103" s="473">
        <v>0</v>
      </c>
      <c r="EQ103" s="473">
        <v>0</v>
      </c>
    </row>
    <row r="104" spans="1:147" ht="12.75" hidden="1" customHeight="1" outlineLevel="1" x14ac:dyDescent="0.2">
      <c r="A104" s="473" t="s">
        <v>356</v>
      </c>
      <c r="B104" s="473">
        <v>0</v>
      </c>
      <c r="C104" s="473">
        <v>0</v>
      </c>
      <c r="D104" s="473">
        <v>0</v>
      </c>
      <c r="E104" s="473">
        <v>0</v>
      </c>
      <c r="F104" s="473">
        <v>0</v>
      </c>
      <c r="G104" s="473">
        <v>0</v>
      </c>
      <c r="H104" s="473">
        <v>0</v>
      </c>
      <c r="I104" s="473">
        <v>0</v>
      </c>
      <c r="J104" s="473">
        <v>0</v>
      </c>
      <c r="K104" s="473">
        <v>0</v>
      </c>
      <c r="L104" s="473">
        <v>0</v>
      </c>
      <c r="M104" s="473">
        <v>0</v>
      </c>
      <c r="N104" s="473">
        <v>0</v>
      </c>
      <c r="O104" s="473">
        <v>0</v>
      </c>
      <c r="P104" s="473">
        <v>0</v>
      </c>
      <c r="Q104" s="473">
        <v>0</v>
      </c>
      <c r="R104" s="473">
        <v>0</v>
      </c>
      <c r="S104" s="473">
        <v>0</v>
      </c>
      <c r="T104" s="473">
        <v>0</v>
      </c>
      <c r="U104" s="473">
        <v>0</v>
      </c>
      <c r="V104" s="473">
        <v>0</v>
      </c>
      <c r="W104" s="473">
        <v>0</v>
      </c>
      <c r="X104" s="473">
        <v>0</v>
      </c>
      <c r="Y104" s="473">
        <v>0</v>
      </c>
      <c r="Z104" s="473">
        <v>0</v>
      </c>
      <c r="AA104" s="473">
        <v>0</v>
      </c>
      <c r="AB104" s="473">
        <v>0</v>
      </c>
      <c r="AC104" s="473">
        <v>0</v>
      </c>
      <c r="AD104" s="473">
        <v>0</v>
      </c>
      <c r="AE104" s="473">
        <v>0</v>
      </c>
      <c r="AF104" s="473">
        <v>0</v>
      </c>
      <c r="AG104" s="473">
        <v>0</v>
      </c>
      <c r="AH104" s="473">
        <v>0</v>
      </c>
      <c r="AI104" s="473">
        <v>0</v>
      </c>
      <c r="AJ104" s="473">
        <v>0</v>
      </c>
      <c r="AL104" s="473" t="s">
        <v>356</v>
      </c>
      <c r="AM104" s="473">
        <v>0</v>
      </c>
      <c r="AN104" s="473">
        <v>0</v>
      </c>
      <c r="AO104" s="473">
        <v>0</v>
      </c>
      <c r="AP104" s="473">
        <v>0</v>
      </c>
      <c r="AQ104" s="473">
        <v>0</v>
      </c>
      <c r="AR104" s="473">
        <v>0</v>
      </c>
      <c r="AS104" s="473">
        <v>0</v>
      </c>
      <c r="AT104" s="473">
        <v>0</v>
      </c>
      <c r="AU104" s="473">
        <v>0</v>
      </c>
      <c r="AV104" s="473">
        <v>0</v>
      </c>
      <c r="AW104" s="473">
        <v>0</v>
      </c>
      <c r="AX104" s="473">
        <v>0</v>
      </c>
      <c r="AY104" s="473">
        <v>0</v>
      </c>
      <c r="AZ104" s="473">
        <v>0</v>
      </c>
      <c r="BA104" s="473">
        <v>0</v>
      </c>
      <c r="BB104" s="473">
        <v>0</v>
      </c>
      <c r="BC104" s="473">
        <v>0</v>
      </c>
      <c r="BD104" s="473">
        <v>0</v>
      </c>
      <c r="BE104" s="473">
        <v>0</v>
      </c>
      <c r="BF104" s="473">
        <v>0</v>
      </c>
      <c r="BG104" s="473">
        <v>0</v>
      </c>
      <c r="BH104" s="473">
        <v>0</v>
      </c>
      <c r="BI104" s="473">
        <v>0</v>
      </c>
      <c r="BJ104" s="473">
        <v>0</v>
      </c>
      <c r="BK104" s="473">
        <v>0</v>
      </c>
      <c r="BL104" s="473">
        <v>0</v>
      </c>
      <c r="BM104" s="473">
        <v>0</v>
      </c>
      <c r="BN104" s="473">
        <v>0</v>
      </c>
      <c r="BO104" s="473">
        <v>0</v>
      </c>
      <c r="BP104" s="473">
        <v>0</v>
      </c>
      <c r="BQ104" s="473">
        <v>0</v>
      </c>
      <c r="BR104" s="473">
        <v>0</v>
      </c>
      <c r="BS104" s="473">
        <v>0</v>
      </c>
      <c r="BT104" s="473">
        <v>0</v>
      </c>
      <c r="BU104" s="473">
        <v>0</v>
      </c>
      <c r="BW104" s="473" t="s">
        <v>356</v>
      </c>
      <c r="BX104" s="473">
        <v>0</v>
      </c>
      <c r="BY104" s="473">
        <v>0</v>
      </c>
      <c r="BZ104" s="473">
        <v>0</v>
      </c>
      <c r="CA104" s="473">
        <v>0</v>
      </c>
      <c r="CB104" s="473">
        <v>0</v>
      </c>
      <c r="CC104" s="473">
        <v>0</v>
      </c>
      <c r="CD104" s="473">
        <v>0</v>
      </c>
      <c r="CE104" s="473">
        <v>0</v>
      </c>
      <c r="CF104" s="473">
        <v>0</v>
      </c>
      <c r="CG104" s="473">
        <v>0</v>
      </c>
      <c r="CH104" s="473">
        <v>0</v>
      </c>
      <c r="CI104" s="473">
        <v>0</v>
      </c>
      <c r="CJ104" s="473">
        <v>0</v>
      </c>
      <c r="CK104" s="473">
        <v>0</v>
      </c>
      <c r="CL104" s="473">
        <v>0</v>
      </c>
      <c r="CM104" s="473">
        <v>0</v>
      </c>
      <c r="CN104" s="473">
        <v>0</v>
      </c>
      <c r="CO104" s="473">
        <v>0</v>
      </c>
      <c r="CP104" s="473">
        <v>0</v>
      </c>
      <c r="CQ104" s="473">
        <v>0</v>
      </c>
      <c r="CR104" s="473">
        <v>0</v>
      </c>
      <c r="CS104" s="473">
        <v>0</v>
      </c>
      <c r="CT104" s="473">
        <v>0</v>
      </c>
      <c r="CU104" s="473">
        <v>0</v>
      </c>
      <c r="CV104" s="473">
        <v>0</v>
      </c>
      <c r="CW104" s="473">
        <v>0</v>
      </c>
      <c r="CX104" s="473">
        <v>0</v>
      </c>
      <c r="CY104" s="473">
        <v>0</v>
      </c>
      <c r="CZ104" s="473">
        <v>0</v>
      </c>
      <c r="DA104" s="473">
        <v>0</v>
      </c>
      <c r="DB104" s="473">
        <v>0</v>
      </c>
      <c r="DC104" s="473">
        <v>0</v>
      </c>
      <c r="DD104" s="473">
        <v>0</v>
      </c>
      <c r="DE104" s="473">
        <v>0</v>
      </c>
      <c r="DF104" s="473">
        <v>0</v>
      </c>
      <c r="DH104" s="473" t="s">
        <v>356</v>
      </c>
      <c r="DI104" s="473">
        <v>0</v>
      </c>
      <c r="DJ104" s="473">
        <v>0</v>
      </c>
      <c r="DK104" s="473">
        <v>0</v>
      </c>
      <c r="DL104" s="473">
        <v>0</v>
      </c>
      <c r="DM104" s="473">
        <v>0</v>
      </c>
      <c r="DN104" s="473">
        <v>0</v>
      </c>
      <c r="DO104" s="473">
        <v>0</v>
      </c>
      <c r="DP104" s="473">
        <v>0</v>
      </c>
      <c r="DQ104" s="473">
        <v>0</v>
      </c>
      <c r="DR104" s="473">
        <v>0</v>
      </c>
      <c r="DS104" s="473">
        <v>0</v>
      </c>
      <c r="DT104" s="473">
        <v>0</v>
      </c>
      <c r="DU104" s="473">
        <v>0</v>
      </c>
      <c r="DV104" s="473">
        <v>0</v>
      </c>
      <c r="DW104" s="473">
        <v>0</v>
      </c>
      <c r="DX104" s="473">
        <v>0</v>
      </c>
      <c r="DY104" s="473">
        <v>0</v>
      </c>
      <c r="DZ104" s="473">
        <v>0</v>
      </c>
      <c r="EA104" s="473">
        <v>0</v>
      </c>
      <c r="EB104" s="473">
        <v>0</v>
      </c>
      <c r="EC104" s="473">
        <v>0</v>
      </c>
      <c r="ED104" s="473">
        <v>0</v>
      </c>
      <c r="EE104" s="473">
        <v>0</v>
      </c>
      <c r="EF104" s="473">
        <v>0</v>
      </c>
      <c r="EG104" s="473">
        <v>0</v>
      </c>
      <c r="EH104" s="473">
        <v>0</v>
      </c>
      <c r="EI104" s="473">
        <v>0</v>
      </c>
      <c r="EJ104" s="473">
        <v>0</v>
      </c>
      <c r="EK104" s="473">
        <v>0</v>
      </c>
      <c r="EL104" s="473">
        <v>0</v>
      </c>
      <c r="EM104" s="473">
        <v>0</v>
      </c>
      <c r="EN104" s="473">
        <v>0</v>
      </c>
      <c r="EO104" s="473">
        <v>0</v>
      </c>
      <c r="EP104" s="473">
        <v>0</v>
      </c>
      <c r="EQ104" s="473">
        <v>0</v>
      </c>
    </row>
    <row r="105" spans="1:147" ht="12.75" hidden="1" customHeight="1" outlineLevel="1" x14ac:dyDescent="0.2">
      <c r="A105" s="473" t="s">
        <v>357</v>
      </c>
      <c r="B105" s="473">
        <v>0</v>
      </c>
      <c r="C105" s="473">
        <v>0</v>
      </c>
      <c r="D105" s="473">
        <v>0</v>
      </c>
      <c r="E105" s="473">
        <v>0</v>
      </c>
      <c r="F105" s="473">
        <v>0</v>
      </c>
      <c r="G105" s="473">
        <v>0</v>
      </c>
      <c r="H105" s="473">
        <v>0</v>
      </c>
      <c r="I105" s="473">
        <v>0</v>
      </c>
      <c r="J105" s="473">
        <v>0</v>
      </c>
      <c r="K105" s="473">
        <v>0</v>
      </c>
      <c r="L105" s="473">
        <v>0</v>
      </c>
      <c r="M105" s="473">
        <v>0</v>
      </c>
      <c r="N105" s="473">
        <v>0</v>
      </c>
      <c r="O105" s="473">
        <v>0</v>
      </c>
      <c r="P105" s="473">
        <v>0</v>
      </c>
      <c r="Q105" s="473">
        <v>0</v>
      </c>
      <c r="R105" s="473">
        <v>0</v>
      </c>
      <c r="S105" s="473">
        <v>0</v>
      </c>
      <c r="T105" s="473">
        <v>0</v>
      </c>
      <c r="U105" s="473">
        <v>0</v>
      </c>
      <c r="V105" s="473">
        <v>0</v>
      </c>
      <c r="W105" s="473">
        <v>0</v>
      </c>
      <c r="X105" s="473">
        <v>0</v>
      </c>
      <c r="Y105" s="473">
        <v>0</v>
      </c>
      <c r="Z105" s="473">
        <v>0</v>
      </c>
      <c r="AA105" s="473">
        <v>0</v>
      </c>
      <c r="AB105" s="473">
        <v>0</v>
      </c>
      <c r="AC105" s="473">
        <v>0</v>
      </c>
      <c r="AD105" s="473">
        <v>0</v>
      </c>
      <c r="AE105" s="473">
        <v>0</v>
      </c>
      <c r="AF105" s="473">
        <v>0</v>
      </c>
      <c r="AG105" s="473">
        <v>0</v>
      </c>
      <c r="AH105" s="473">
        <v>0</v>
      </c>
      <c r="AI105" s="473">
        <v>0</v>
      </c>
      <c r="AJ105" s="473">
        <v>0</v>
      </c>
      <c r="AL105" s="473" t="s">
        <v>357</v>
      </c>
      <c r="AM105" s="473">
        <v>0</v>
      </c>
      <c r="AN105" s="473">
        <v>0</v>
      </c>
      <c r="AO105" s="473">
        <v>0</v>
      </c>
      <c r="AP105" s="473">
        <v>0</v>
      </c>
      <c r="AQ105" s="473">
        <v>0</v>
      </c>
      <c r="AR105" s="473">
        <v>0</v>
      </c>
      <c r="AS105" s="473">
        <v>0</v>
      </c>
      <c r="AT105" s="473">
        <v>0</v>
      </c>
      <c r="AU105" s="473">
        <v>0</v>
      </c>
      <c r="AV105" s="473">
        <v>0</v>
      </c>
      <c r="AW105" s="473">
        <v>0</v>
      </c>
      <c r="AX105" s="473">
        <v>0</v>
      </c>
      <c r="AY105" s="473">
        <v>0</v>
      </c>
      <c r="AZ105" s="473">
        <v>0</v>
      </c>
      <c r="BA105" s="473">
        <v>0</v>
      </c>
      <c r="BB105" s="473">
        <v>0</v>
      </c>
      <c r="BC105" s="473">
        <v>0</v>
      </c>
      <c r="BD105" s="473">
        <v>0</v>
      </c>
      <c r="BE105" s="473">
        <v>0</v>
      </c>
      <c r="BF105" s="473">
        <v>0</v>
      </c>
      <c r="BG105" s="473">
        <v>0</v>
      </c>
      <c r="BH105" s="473">
        <v>0</v>
      </c>
      <c r="BI105" s="473">
        <v>0</v>
      </c>
      <c r="BJ105" s="473">
        <v>0</v>
      </c>
      <c r="BK105" s="473">
        <v>0</v>
      </c>
      <c r="BL105" s="473">
        <v>0</v>
      </c>
      <c r="BM105" s="473">
        <v>0</v>
      </c>
      <c r="BN105" s="473">
        <v>0</v>
      </c>
      <c r="BO105" s="473">
        <v>0</v>
      </c>
      <c r="BP105" s="473">
        <v>0</v>
      </c>
      <c r="BQ105" s="473">
        <v>0</v>
      </c>
      <c r="BR105" s="473">
        <v>0</v>
      </c>
      <c r="BS105" s="473">
        <v>0</v>
      </c>
      <c r="BT105" s="473">
        <v>0</v>
      </c>
      <c r="BU105" s="473">
        <v>0</v>
      </c>
      <c r="BW105" s="473" t="s">
        <v>357</v>
      </c>
      <c r="BX105" s="473">
        <v>0</v>
      </c>
      <c r="BY105" s="473">
        <v>0</v>
      </c>
      <c r="BZ105" s="473">
        <v>0</v>
      </c>
      <c r="CA105" s="473">
        <v>0</v>
      </c>
      <c r="CB105" s="473">
        <v>0</v>
      </c>
      <c r="CC105" s="473">
        <v>0</v>
      </c>
      <c r="CD105" s="473">
        <v>0</v>
      </c>
      <c r="CE105" s="473">
        <v>0</v>
      </c>
      <c r="CF105" s="473">
        <v>0</v>
      </c>
      <c r="CG105" s="473">
        <v>0</v>
      </c>
      <c r="CH105" s="473">
        <v>0</v>
      </c>
      <c r="CI105" s="473">
        <v>0</v>
      </c>
      <c r="CJ105" s="473">
        <v>0</v>
      </c>
      <c r="CK105" s="473">
        <v>0</v>
      </c>
      <c r="CL105" s="473">
        <v>0</v>
      </c>
      <c r="CM105" s="473">
        <v>0</v>
      </c>
      <c r="CN105" s="473">
        <v>0</v>
      </c>
      <c r="CO105" s="473">
        <v>0</v>
      </c>
      <c r="CP105" s="473">
        <v>0</v>
      </c>
      <c r="CQ105" s="473">
        <v>0</v>
      </c>
      <c r="CR105" s="473">
        <v>0</v>
      </c>
      <c r="CS105" s="473">
        <v>0</v>
      </c>
      <c r="CT105" s="473">
        <v>0</v>
      </c>
      <c r="CU105" s="473">
        <v>0</v>
      </c>
      <c r="CV105" s="473">
        <v>0</v>
      </c>
      <c r="CW105" s="473">
        <v>0</v>
      </c>
      <c r="CX105" s="473">
        <v>0</v>
      </c>
      <c r="CY105" s="473">
        <v>0</v>
      </c>
      <c r="CZ105" s="473">
        <v>0</v>
      </c>
      <c r="DA105" s="473">
        <v>0</v>
      </c>
      <c r="DB105" s="473">
        <v>0</v>
      </c>
      <c r="DC105" s="473">
        <v>0</v>
      </c>
      <c r="DD105" s="473">
        <v>0</v>
      </c>
      <c r="DE105" s="473">
        <v>0</v>
      </c>
      <c r="DF105" s="473">
        <v>0</v>
      </c>
      <c r="DH105" s="473" t="s">
        <v>357</v>
      </c>
      <c r="DI105" s="473">
        <v>0</v>
      </c>
      <c r="DJ105" s="473">
        <v>0</v>
      </c>
      <c r="DK105" s="473">
        <v>0</v>
      </c>
      <c r="DL105" s="473">
        <v>0</v>
      </c>
      <c r="DM105" s="473">
        <v>0</v>
      </c>
      <c r="DN105" s="473">
        <v>0</v>
      </c>
      <c r="DO105" s="473">
        <v>0</v>
      </c>
      <c r="DP105" s="473">
        <v>0</v>
      </c>
      <c r="DQ105" s="473">
        <v>0</v>
      </c>
      <c r="DR105" s="473">
        <v>0</v>
      </c>
      <c r="DS105" s="473">
        <v>0</v>
      </c>
      <c r="DT105" s="473">
        <v>0</v>
      </c>
      <c r="DU105" s="473">
        <v>0</v>
      </c>
      <c r="DV105" s="473">
        <v>0</v>
      </c>
      <c r="DW105" s="473">
        <v>0</v>
      </c>
      <c r="DX105" s="473">
        <v>0</v>
      </c>
      <c r="DY105" s="473">
        <v>0</v>
      </c>
      <c r="DZ105" s="473">
        <v>0</v>
      </c>
      <c r="EA105" s="473">
        <v>0</v>
      </c>
      <c r="EB105" s="473">
        <v>0</v>
      </c>
      <c r="EC105" s="473">
        <v>0</v>
      </c>
      <c r="ED105" s="473">
        <v>0</v>
      </c>
      <c r="EE105" s="473">
        <v>0</v>
      </c>
      <c r="EF105" s="473">
        <v>0</v>
      </c>
      <c r="EG105" s="473">
        <v>0</v>
      </c>
      <c r="EH105" s="473">
        <v>0</v>
      </c>
      <c r="EI105" s="473">
        <v>0</v>
      </c>
      <c r="EJ105" s="473">
        <v>0</v>
      </c>
      <c r="EK105" s="473">
        <v>0</v>
      </c>
      <c r="EL105" s="473">
        <v>0</v>
      </c>
      <c r="EM105" s="473">
        <v>0</v>
      </c>
      <c r="EN105" s="473">
        <v>0</v>
      </c>
      <c r="EO105" s="473">
        <v>0</v>
      </c>
      <c r="EP105" s="473">
        <v>0</v>
      </c>
      <c r="EQ105" s="473">
        <v>0</v>
      </c>
    </row>
    <row r="106" spans="1:147" ht="12.75" hidden="1" customHeight="1" outlineLevel="1" x14ac:dyDescent="0.2">
      <c r="A106" s="473" t="s">
        <v>358</v>
      </c>
      <c r="B106" s="473">
        <v>0</v>
      </c>
      <c r="C106" s="473">
        <v>0</v>
      </c>
      <c r="D106" s="473">
        <v>0</v>
      </c>
      <c r="E106" s="473">
        <v>0</v>
      </c>
      <c r="F106" s="473">
        <v>0</v>
      </c>
      <c r="G106" s="473">
        <v>0</v>
      </c>
      <c r="H106" s="473">
        <v>0</v>
      </c>
      <c r="I106" s="473">
        <v>0</v>
      </c>
      <c r="J106" s="473">
        <v>0</v>
      </c>
      <c r="K106" s="473">
        <v>0</v>
      </c>
      <c r="L106" s="473">
        <v>0</v>
      </c>
      <c r="M106" s="473">
        <v>0</v>
      </c>
      <c r="N106" s="473">
        <v>0</v>
      </c>
      <c r="O106" s="473">
        <v>0</v>
      </c>
      <c r="P106" s="473">
        <v>0</v>
      </c>
      <c r="Q106" s="473">
        <v>0</v>
      </c>
      <c r="R106" s="473">
        <v>0</v>
      </c>
      <c r="S106" s="473">
        <v>0</v>
      </c>
      <c r="T106" s="473">
        <v>0</v>
      </c>
      <c r="U106" s="473">
        <v>0</v>
      </c>
      <c r="V106" s="473">
        <v>0</v>
      </c>
      <c r="W106" s="473">
        <v>0</v>
      </c>
      <c r="X106" s="473">
        <v>0</v>
      </c>
      <c r="Y106" s="473">
        <v>0</v>
      </c>
      <c r="Z106" s="473">
        <v>0</v>
      </c>
      <c r="AA106" s="473">
        <v>0</v>
      </c>
      <c r="AB106" s="473">
        <v>0</v>
      </c>
      <c r="AC106" s="473">
        <v>0</v>
      </c>
      <c r="AD106" s="473">
        <v>0</v>
      </c>
      <c r="AE106" s="473">
        <v>0</v>
      </c>
      <c r="AF106" s="473">
        <v>0</v>
      </c>
      <c r="AG106" s="473">
        <v>0</v>
      </c>
      <c r="AH106" s="473">
        <v>0</v>
      </c>
      <c r="AI106" s="473">
        <v>0</v>
      </c>
      <c r="AJ106" s="473">
        <v>0</v>
      </c>
      <c r="AL106" s="473" t="s">
        <v>358</v>
      </c>
      <c r="AM106" s="473">
        <v>0</v>
      </c>
      <c r="AN106" s="473">
        <v>0</v>
      </c>
      <c r="AO106" s="473">
        <v>0</v>
      </c>
      <c r="AP106" s="473">
        <v>0</v>
      </c>
      <c r="AQ106" s="473">
        <v>0</v>
      </c>
      <c r="AR106" s="473">
        <v>0</v>
      </c>
      <c r="AS106" s="473">
        <v>0</v>
      </c>
      <c r="AT106" s="473">
        <v>0</v>
      </c>
      <c r="AU106" s="473">
        <v>0</v>
      </c>
      <c r="AV106" s="473">
        <v>0</v>
      </c>
      <c r="AW106" s="473">
        <v>0</v>
      </c>
      <c r="AX106" s="473">
        <v>0</v>
      </c>
      <c r="AY106" s="473">
        <v>0</v>
      </c>
      <c r="AZ106" s="473">
        <v>0</v>
      </c>
      <c r="BA106" s="473">
        <v>0</v>
      </c>
      <c r="BB106" s="473">
        <v>0</v>
      </c>
      <c r="BC106" s="473">
        <v>0</v>
      </c>
      <c r="BD106" s="473">
        <v>0</v>
      </c>
      <c r="BE106" s="473">
        <v>0</v>
      </c>
      <c r="BF106" s="473">
        <v>0</v>
      </c>
      <c r="BG106" s="473">
        <v>0</v>
      </c>
      <c r="BH106" s="473">
        <v>0</v>
      </c>
      <c r="BI106" s="473">
        <v>0</v>
      </c>
      <c r="BJ106" s="473">
        <v>0</v>
      </c>
      <c r="BK106" s="473">
        <v>0</v>
      </c>
      <c r="BL106" s="473">
        <v>0</v>
      </c>
      <c r="BM106" s="473">
        <v>0</v>
      </c>
      <c r="BN106" s="473">
        <v>0</v>
      </c>
      <c r="BO106" s="473">
        <v>0</v>
      </c>
      <c r="BP106" s="473">
        <v>0</v>
      </c>
      <c r="BQ106" s="473">
        <v>0</v>
      </c>
      <c r="BR106" s="473">
        <v>0</v>
      </c>
      <c r="BS106" s="473">
        <v>0</v>
      </c>
      <c r="BT106" s="473">
        <v>0</v>
      </c>
      <c r="BU106" s="473">
        <v>0</v>
      </c>
      <c r="BW106" s="473" t="s">
        <v>358</v>
      </c>
      <c r="BX106" s="473">
        <v>0</v>
      </c>
      <c r="BY106" s="473">
        <v>0</v>
      </c>
      <c r="BZ106" s="473">
        <v>0</v>
      </c>
      <c r="CA106" s="473">
        <v>0</v>
      </c>
      <c r="CB106" s="473">
        <v>0</v>
      </c>
      <c r="CC106" s="473">
        <v>0</v>
      </c>
      <c r="CD106" s="473">
        <v>0</v>
      </c>
      <c r="CE106" s="473">
        <v>0</v>
      </c>
      <c r="CF106" s="473">
        <v>0</v>
      </c>
      <c r="CG106" s="473">
        <v>0</v>
      </c>
      <c r="CH106" s="473">
        <v>0</v>
      </c>
      <c r="CI106" s="473">
        <v>0</v>
      </c>
      <c r="CJ106" s="473">
        <v>0</v>
      </c>
      <c r="CK106" s="473">
        <v>0</v>
      </c>
      <c r="CL106" s="473">
        <v>0</v>
      </c>
      <c r="CM106" s="473">
        <v>0</v>
      </c>
      <c r="CN106" s="473">
        <v>0</v>
      </c>
      <c r="CO106" s="473">
        <v>0</v>
      </c>
      <c r="CP106" s="473">
        <v>0</v>
      </c>
      <c r="CQ106" s="473">
        <v>0</v>
      </c>
      <c r="CR106" s="473">
        <v>0</v>
      </c>
      <c r="CS106" s="473">
        <v>0</v>
      </c>
      <c r="CT106" s="473">
        <v>0</v>
      </c>
      <c r="CU106" s="473">
        <v>0</v>
      </c>
      <c r="CV106" s="473">
        <v>0</v>
      </c>
      <c r="CW106" s="473">
        <v>0</v>
      </c>
      <c r="CX106" s="473">
        <v>0</v>
      </c>
      <c r="CY106" s="473">
        <v>0</v>
      </c>
      <c r="CZ106" s="473">
        <v>0</v>
      </c>
      <c r="DA106" s="473">
        <v>0</v>
      </c>
      <c r="DB106" s="473">
        <v>0</v>
      </c>
      <c r="DC106" s="473">
        <v>0</v>
      </c>
      <c r="DD106" s="473">
        <v>0</v>
      </c>
      <c r="DE106" s="473">
        <v>0</v>
      </c>
      <c r="DF106" s="473">
        <v>0</v>
      </c>
      <c r="DH106" s="473" t="s">
        <v>358</v>
      </c>
      <c r="DI106" s="473">
        <v>0</v>
      </c>
      <c r="DJ106" s="473">
        <v>0</v>
      </c>
      <c r="DK106" s="473">
        <v>0</v>
      </c>
      <c r="DL106" s="473">
        <v>0</v>
      </c>
      <c r="DM106" s="473">
        <v>0</v>
      </c>
      <c r="DN106" s="473">
        <v>0</v>
      </c>
      <c r="DO106" s="473">
        <v>0</v>
      </c>
      <c r="DP106" s="473">
        <v>0</v>
      </c>
      <c r="DQ106" s="473">
        <v>0</v>
      </c>
      <c r="DR106" s="473">
        <v>0</v>
      </c>
      <c r="DS106" s="473">
        <v>0</v>
      </c>
      <c r="DT106" s="473">
        <v>0</v>
      </c>
      <c r="DU106" s="473">
        <v>0</v>
      </c>
      <c r="DV106" s="473">
        <v>0</v>
      </c>
      <c r="DW106" s="473">
        <v>0</v>
      </c>
      <c r="DX106" s="473">
        <v>0</v>
      </c>
      <c r="DY106" s="473">
        <v>0</v>
      </c>
      <c r="DZ106" s="473">
        <v>0</v>
      </c>
      <c r="EA106" s="473">
        <v>0</v>
      </c>
      <c r="EB106" s="473">
        <v>0</v>
      </c>
      <c r="EC106" s="473">
        <v>0</v>
      </c>
      <c r="ED106" s="473">
        <v>0</v>
      </c>
      <c r="EE106" s="473">
        <v>0</v>
      </c>
      <c r="EF106" s="473">
        <v>0</v>
      </c>
      <c r="EG106" s="473">
        <v>0</v>
      </c>
      <c r="EH106" s="473">
        <v>0</v>
      </c>
      <c r="EI106" s="473">
        <v>0</v>
      </c>
      <c r="EJ106" s="473">
        <v>0</v>
      </c>
      <c r="EK106" s="473">
        <v>0</v>
      </c>
      <c r="EL106" s="473">
        <v>0</v>
      </c>
      <c r="EM106" s="473">
        <v>0</v>
      </c>
      <c r="EN106" s="473">
        <v>0</v>
      </c>
      <c r="EO106" s="473">
        <v>0</v>
      </c>
      <c r="EP106" s="473">
        <v>0</v>
      </c>
      <c r="EQ106" s="473">
        <v>0</v>
      </c>
    </row>
    <row r="107" spans="1:147" ht="12.75" hidden="1" customHeight="1" outlineLevel="1" x14ac:dyDescent="0.2">
      <c r="A107" s="473" t="s">
        <v>359</v>
      </c>
      <c r="B107" s="473">
        <v>0</v>
      </c>
      <c r="C107" s="473">
        <v>0</v>
      </c>
      <c r="D107" s="473">
        <v>0</v>
      </c>
      <c r="E107" s="473">
        <v>0</v>
      </c>
      <c r="F107" s="473">
        <v>0</v>
      </c>
      <c r="G107" s="473">
        <v>0</v>
      </c>
      <c r="H107" s="473">
        <v>0</v>
      </c>
      <c r="I107" s="473">
        <v>0</v>
      </c>
      <c r="J107" s="473">
        <v>0</v>
      </c>
      <c r="K107" s="473">
        <v>0</v>
      </c>
      <c r="L107" s="473">
        <v>0</v>
      </c>
      <c r="M107" s="473">
        <v>0</v>
      </c>
      <c r="N107" s="473">
        <v>0</v>
      </c>
      <c r="O107" s="473">
        <v>0</v>
      </c>
      <c r="P107" s="473">
        <v>0</v>
      </c>
      <c r="Q107" s="473">
        <v>0</v>
      </c>
      <c r="R107" s="473">
        <v>0</v>
      </c>
      <c r="S107" s="473">
        <v>0</v>
      </c>
      <c r="T107" s="473">
        <v>0</v>
      </c>
      <c r="U107" s="473">
        <v>0</v>
      </c>
      <c r="V107" s="473">
        <v>0</v>
      </c>
      <c r="W107" s="473">
        <v>0</v>
      </c>
      <c r="X107" s="473">
        <v>0</v>
      </c>
      <c r="Y107" s="473">
        <v>0</v>
      </c>
      <c r="Z107" s="473">
        <v>0</v>
      </c>
      <c r="AA107" s="473">
        <v>0</v>
      </c>
      <c r="AB107" s="473">
        <v>0</v>
      </c>
      <c r="AC107" s="473">
        <v>0</v>
      </c>
      <c r="AD107" s="473">
        <v>0</v>
      </c>
      <c r="AE107" s="473">
        <v>0</v>
      </c>
      <c r="AF107" s="473">
        <v>0</v>
      </c>
      <c r="AG107" s="473">
        <v>0</v>
      </c>
      <c r="AH107" s="473">
        <v>0</v>
      </c>
      <c r="AI107" s="473">
        <v>0</v>
      </c>
      <c r="AJ107" s="473">
        <v>0</v>
      </c>
      <c r="AL107" s="473" t="s">
        <v>359</v>
      </c>
      <c r="AM107" s="473">
        <v>0</v>
      </c>
      <c r="AN107" s="473">
        <v>0</v>
      </c>
      <c r="AO107" s="473">
        <v>0</v>
      </c>
      <c r="AP107" s="473">
        <v>0</v>
      </c>
      <c r="AQ107" s="473">
        <v>0</v>
      </c>
      <c r="AR107" s="473">
        <v>0</v>
      </c>
      <c r="AS107" s="473">
        <v>0</v>
      </c>
      <c r="AT107" s="473">
        <v>0</v>
      </c>
      <c r="AU107" s="473">
        <v>0</v>
      </c>
      <c r="AV107" s="473">
        <v>0</v>
      </c>
      <c r="AW107" s="473">
        <v>0</v>
      </c>
      <c r="AX107" s="473">
        <v>0</v>
      </c>
      <c r="AY107" s="473">
        <v>0</v>
      </c>
      <c r="AZ107" s="473">
        <v>0</v>
      </c>
      <c r="BA107" s="473">
        <v>0</v>
      </c>
      <c r="BB107" s="473">
        <v>0</v>
      </c>
      <c r="BC107" s="473">
        <v>0</v>
      </c>
      <c r="BD107" s="473">
        <v>0</v>
      </c>
      <c r="BE107" s="473">
        <v>0</v>
      </c>
      <c r="BF107" s="473">
        <v>0</v>
      </c>
      <c r="BG107" s="473">
        <v>0</v>
      </c>
      <c r="BH107" s="473">
        <v>0</v>
      </c>
      <c r="BI107" s="473">
        <v>0</v>
      </c>
      <c r="BJ107" s="473">
        <v>0</v>
      </c>
      <c r="BK107" s="473">
        <v>0</v>
      </c>
      <c r="BL107" s="473">
        <v>0</v>
      </c>
      <c r="BM107" s="473">
        <v>0</v>
      </c>
      <c r="BN107" s="473">
        <v>0</v>
      </c>
      <c r="BO107" s="473">
        <v>0</v>
      </c>
      <c r="BP107" s="473">
        <v>0</v>
      </c>
      <c r="BQ107" s="473">
        <v>0</v>
      </c>
      <c r="BR107" s="473">
        <v>0</v>
      </c>
      <c r="BS107" s="473">
        <v>0</v>
      </c>
      <c r="BT107" s="473">
        <v>0</v>
      </c>
      <c r="BU107" s="473">
        <v>0</v>
      </c>
      <c r="BW107" s="473" t="s">
        <v>359</v>
      </c>
      <c r="BX107" s="473">
        <v>0</v>
      </c>
      <c r="BY107" s="473">
        <v>0</v>
      </c>
      <c r="BZ107" s="473">
        <v>0</v>
      </c>
      <c r="CA107" s="473">
        <v>0</v>
      </c>
      <c r="CB107" s="473">
        <v>0</v>
      </c>
      <c r="CC107" s="473">
        <v>0</v>
      </c>
      <c r="CD107" s="473">
        <v>0</v>
      </c>
      <c r="CE107" s="473">
        <v>0</v>
      </c>
      <c r="CF107" s="473">
        <v>0</v>
      </c>
      <c r="CG107" s="473">
        <v>0</v>
      </c>
      <c r="CH107" s="473">
        <v>0</v>
      </c>
      <c r="CI107" s="473">
        <v>0</v>
      </c>
      <c r="CJ107" s="473">
        <v>0</v>
      </c>
      <c r="CK107" s="473">
        <v>0</v>
      </c>
      <c r="CL107" s="473">
        <v>0</v>
      </c>
      <c r="CM107" s="473">
        <v>0</v>
      </c>
      <c r="CN107" s="473">
        <v>0</v>
      </c>
      <c r="CO107" s="473">
        <v>0</v>
      </c>
      <c r="CP107" s="473">
        <v>0</v>
      </c>
      <c r="CQ107" s="473">
        <v>0</v>
      </c>
      <c r="CR107" s="473">
        <v>0</v>
      </c>
      <c r="CS107" s="473">
        <v>0</v>
      </c>
      <c r="CT107" s="473">
        <v>0</v>
      </c>
      <c r="CU107" s="473">
        <v>0</v>
      </c>
      <c r="CV107" s="473">
        <v>0</v>
      </c>
      <c r="CW107" s="473">
        <v>0</v>
      </c>
      <c r="CX107" s="473">
        <v>0</v>
      </c>
      <c r="CY107" s="473">
        <v>0</v>
      </c>
      <c r="CZ107" s="473">
        <v>0</v>
      </c>
      <c r="DA107" s="473">
        <v>0</v>
      </c>
      <c r="DB107" s="473">
        <v>0</v>
      </c>
      <c r="DC107" s="473">
        <v>0</v>
      </c>
      <c r="DD107" s="473">
        <v>0</v>
      </c>
      <c r="DE107" s="473">
        <v>0</v>
      </c>
      <c r="DF107" s="473">
        <v>0</v>
      </c>
      <c r="DH107" s="473" t="s">
        <v>359</v>
      </c>
      <c r="DI107" s="473">
        <v>0</v>
      </c>
      <c r="DJ107" s="473">
        <v>0</v>
      </c>
      <c r="DK107" s="473">
        <v>0</v>
      </c>
      <c r="DL107" s="473">
        <v>0</v>
      </c>
      <c r="DM107" s="473">
        <v>0</v>
      </c>
      <c r="DN107" s="473">
        <v>0</v>
      </c>
      <c r="DO107" s="473">
        <v>0</v>
      </c>
      <c r="DP107" s="473">
        <v>0</v>
      </c>
      <c r="DQ107" s="473">
        <v>0</v>
      </c>
      <c r="DR107" s="473">
        <v>0</v>
      </c>
      <c r="DS107" s="473">
        <v>0</v>
      </c>
      <c r="DT107" s="473">
        <v>0</v>
      </c>
      <c r="DU107" s="473">
        <v>0</v>
      </c>
      <c r="DV107" s="473">
        <v>0</v>
      </c>
      <c r="DW107" s="473">
        <v>0</v>
      </c>
      <c r="DX107" s="473">
        <v>0</v>
      </c>
      <c r="DY107" s="473">
        <v>0</v>
      </c>
      <c r="DZ107" s="473">
        <v>0</v>
      </c>
      <c r="EA107" s="473">
        <v>0</v>
      </c>
      <c r="EB107" s="473">
        <v>0</v>
      </c>
      <c r="EC107" s="473">
        <v>0</v>
      </c>
      <c r="ED107" s="473">
        <v>0</v>
      </c>
      <c r="EE107" s="473">
        <v>0</v>
      </c>
      <c r="EF107" s="473">
        <v>0</v>
      </c>
      <c r="EG107" s="473">
        <v>0</v>
      </c>
      <c r="EH107" s="473">
        <v>0</v>
      </c>
      <c r="EI107" s="473">
        <v>0</v>
      </c>
      <c r="EJ107" s="473">
        <v>0</v>
      </c>
      <c r="EK107" s="473">
        <v>0</v>
      </c>
      <c r="EL107" s="473">
        <v>0</v>
      </c>
      <c r="EM107" s="473">
        <v>0</v>
      </c>
      <c r="EN107" s="473">
        <v>0</v>
      </c>
      <c r="EO107" s="473">
        <v>0</v>
      </c>
      <c r="EP107" s="473">
        <v>0</v>
      </c>
      <c r="EQ107" s="473">
        <v>0</v>
      </c>
    </row>
    <row r="108" spans="1:147" ht="12.75" hidden="1" customHeight="1" outlineLevel="1" x14ac:dyDescent="0.2">
      <c r="A108" s="473" t="s">
        <v>360</v>
      </c>
      <c r="B108" s="473">
        <v>0</v>
      </c>
      <c r="C108" s="473">
        <v>0</v>
      </c>
      <c r="D108" s="473">
        <v>0</v>
      </c>
      <c r="E108" s="473">
        <v>0</v>
      </c>
      <c r="F108" s="473">
        <v>0</v>
      </c>
      <c r="G108" s="473">
        <v>0</v>
      </c>
      <c r="H108" s="473">
        <v>0</v>
      </c>
      <c r="I108" s="473">
        <v>0</v>
      </c>
      <c r="J108" s="473">
        <v>0</v>
      </c>
      <c r="K108" s="473">
        <v>0</v>
      </c>
      <c r="L108" s="473">
        <v>0</v>
      </c>
      <c r="M108" s="473">
        <v>0</v>
      </c>
      <c r="N108" s="473">
        <v>0</v>
      </c>
      <c r="O108" s="473">
        <v>0</v>
      </c>
      <c r="P108" s="473">
        <v>0</v>
      </c>
      <c r="Q108" s="473">
        <v>0</v>
      </c>
      <c r="R108" s="473">
        <v>0</v>
      </c>
      <c r="S108" s="473">
        <v>0</v>
      </c>
      <c r="T108" s="473">
        <v>0</v>
      </c>
      <c r="U108" s="473">
        <v>0</v>
      </c>
      <c r="V108" s="473">
        <v>0</v>
      </c>
      <c r="W108" s="473">
        <v>0</v>
      </c>
      <c r="X108" s="473">
        <v>0</v>
      </c>
      <c r="Y108" s="473">
        <v>0</v>
      </c>
      <c r="Z108" s="473">
        <v>0</v>
      </c>
      <c r="AA108" s="473">
        <v>0</v>
      </c>
      <c r="AB108" s="473">
        <v>0</v>
      </c>
      <c r="AC108" s="473">
        <v>0</v>
      </c>
      <c r="AD108" s="473">
        <v>0</v>
      </c>
      <c r="AE108" s="473">
        <v>0</v>
      </c>
      <c r="AF108" s="473">
        <v>0</v>
      </c>
      <c r="AG108" s="473">
        <v>0</v>
      </c>
      <c r="AH108" s="473">
        <v>0</v>
      </c>
      <c r="AI108" s="473">
        <v>0</v>
      </c>
      <c r="AJ108" s="473">
        <v>0</v>
      </c>
      <c r="AL108" s="473" t="s">
        <v>360</v>
      </c>
      <c r="AM108" s="473">
        <v>0</v>
      </c>
      <c r="AN108" s="473">
        <v>0</v>
      </c>
      <c r="AO108" s="473">
        <v>0</v>
      </c>
      <c r="AP108" s="473">
        <v>0</v>
      </c>
      <c r="AQ108" s="473">
        <v>0</v>
      </c>
      <c r="AR108" s="473">
        <v>0</v>
      </c>
      <c r="AS108" s="473">
        <v>0</v>
      </c>
      <c r="AT108" s="473">
        <v>0</v>
      </c>
      <c r="AU108" s="473">
        <v>0</v>
      </c>
      <c r="AV108" s="473">
        <v>0</v>
      </c>
      <c r="AW108" s="473">
        <v>0</v>
      </c>
      <c r="AX108" s="473">
        <v>0</v>
      </c>
      <c r="AY108" s="473">
        <v>0</v>
      </c>
      <c r="AZ108" s="473">
        <v>0</v>
      </c>
      <c r="BA108" s="473">
        <v>0</v>
      </c>
      <c r="BB108" s="473">
        <v>0</v>
      </c>
      <c r="BC108" s="473">
        <v>0</v>
      </c>
      <c r="BD108" s="473">
        <v>0</v>
      </c>
      <c r="BE108" s="473">
        <v>0</v>
      </c>
      <c r="BF108" s="473">
        <v>0</v>
      </c>
      <c r="BG108" s="473">
        <v>0</v>
      </c>
      <c r="BH108" s="473">
        <v>0</v>
      </c>
      <c r="BI108" s="473">
        <v>0</v>
      </c>
      <c r="BJ108" s="473">
        <v>0</v>
      </c>
      <c r="BK108" s="473">
        <v>0</v>
      </c>
      <c r="BL108" s="473">
        <v>0</v>
      </c>
      <c r="BM108" s="473">
        <v>0</v>
      </c>
      <c r="BN108" s="473">
        <v>0</v>
      </c>
      <c r="BO108" s="473">
        <v>0</v>
      </c>
      <c r="BP108" s="473">
        <v>0</v>
      </c>
      <c r="BQ108" s="473">
        <v>0</v>
      </c>
      <c r="BR108" s="473">
        <v>0</v>
      </c>
      <c r="BS108" s="473">
        <v>0</v>
      </c>
      <c r="BT108" s="473">
        <v>0</v>
      </c>
      <c r="BU108" s="473">
        <v>0</v>
      </c>
      <c r="BW108" s="473" t="s">
        <v>360</v>
      </c>
      <c r="BX108" s="473">
        <v>0</v>
      </c>
      <c r="BY108" s="473">
        <v>0</v>
      </c>
      <c r="BZ108" s="473">
        <v>0</v>
      </c>
      <c r="CA108" s="473">
        <v>0</v>
      </c>
      <c r="CB108" s="473">
        <v>0</v>
      </c>
      <c r="CC108" s="473">
        <v>0</v>
      </c>
      <c r="CD108" s="473">
        <v>0</v>
      </c>
      <c r="CE108" s="473">
        <v>0</v>
      </c>
      <c r="CF108" s="473">
        <v>0</v>
      </c>
      <c r="CG108" s="473">
        <v>0</v>
      </c>
      <c r="CH108" s="473">
        <v>0</v>
      </c>
      <c r="CI108" s="473">
        <v>0</v>
      </c>
      <c r="CJ108" s="473">
        <v>0</v>
      </c>
      <c r="CK108" s="473">
        <v>0</v>
      </c>
      <c r="CL108" s="473">
        <v>0</v>
      </c>
      <c r="CM108" s="473">
        <v>0</v>
      </c>
      <c r="CN108" s="473">
        <v>0</v>
      </c>
      <c r="CO108" s="473">
        <v>0</v>
      </c>
      <c r="CP108" s="473">
        <v>0</v>
      </c>
      <c r="CQ108" s="473">
        <v>0</v>
      </c>
      <c r="CR108" s="473">
        <v>0</v>
      </c>
      <c r="CS108" s="473">
        <v>0</v>
      </c>
      <c r="CT108" s="473">
        <v>0</v>
      </c>
      <c r="CU108" s="473">
        <v>0</v>
      </c>
      <c r="CV108" s="473">
        <v>0</v>
      </c>
      <c r="CW108" s="473">
        <v>0</v>
      </c>
      <c r="CX108" s="473">
        <v>0</v>
      </c>
      <c r="CY108" s="473">
        <v>0</v>
      </c>
      <c r="CZ108" s="473">
        <v>0</v>
      </c>
      <c r="DA108" s="473">
        <v>0</v>
      </c>
      <c r="DB108" s="473">
        <v>0</v>
      </c>
      <c r="DC108" s="473">
        <v>0</v>
      </c>
      <c r="DD108" s="473">
        <v>0</v>
      </c>
      <c r="DE108" s="473">
        <v>0</v>
      </c>
      <c r="DF108" s="473">
        <v>0</v>
      </c>
      <c r="DH108" s="473" t="s">
        <v>360</v>
      </c>
      <c r="DI108" s="473">
        <v>0</v>
      </c>
      <c r="DJ108" s="473">
        <v>0</v>
      </c>
      <c r="DK108" s="473">
        <v>0</v>
      </c>
      <c r="DL108" s="473">
        <v>0</v>
      </c>
      <c r="DM108" s="473">
        <v>0</v>
      </c>
      <c r="DN108" s="473">
        <v>0</v>
      </c>
      <c r="DO108" s="473">
        <v>0</v>
      </c>
      <c r="DP108" s="473">
        <v>0</v>
      </c>
      <c r="DQ108" s="473">
        <v>0</v>
      </c>
      <c r="DR108" s="473">
        <v>0</v>
      </c>
      <c r="DS108" s="473">
        <v>0</v>
      </c>
      <c r="DT108" s="473">
        <v>0</v>
      </c>
      <c r="DU108" s="473">
        <v>0</v>
      </c>
      <c r="DV108" s="473">
        <v>0</v>
      </c>
      <c r="DW108" s="473">
        <v>0</v>
      </c>
      <c r="DX108" s="473">
        <v>0</v>
      </c>
      <c r="DY108" s="473">
        <v>0</v>
      </c>
      <c r="DZ108" s="473">
        <v>0</v>
      </c>
      <c r="EA108" s="473">
        <v>0</v>
      </c>
      <c r="EB108" s="473">
        <v>0</v>
      </c>
      <c r="EC108" s="473">
        <v>0</v>
      </c>
      <c r="ED108" s="473">
        <v>0</v>
      </c>
      <c r="EE108" s="473">
        <v>0</v>
      </c>
      <c r="EF108" s="473">
        <v>0</v>
      </c>
      <c r="EG108" s="473">
        <v>0</v>
      </c>
      <c r="EH108" s="473">
        <v>0</v>
      </c>
      <c r="EI108" s="473">
        <v>0</v>
      </c>
      <c r="EJ108" s="473">
        <v>0</v>
      </c>
      <c r="EK108" s="473">
        <v>0</v>
      </c>
      <c r="EL108" s="473">
        <v>0</v>
      </c>
      <c r="EM108" s="473">
        <v>0</v>
      </c>
      <c r="EN108" s="473">
        <v>0</v>
      </c>
      <c r="EO108" s="473">
        <v>0</v>
      </c>
      <c r="EP108" s="473">
        <v>0</v>
      </c>
      <c r="EQ108" s="473">
        <v>0</v>
      </c>
    </row>
    <row r="109" spans="1:147" ht="12.75" hidden="1" customHeight="1" outlineLevel="1" x14ac:dyDescent="0.2">
      <c r="A109" s="473" t="s">
        <v>361</v>
      </c>
      <c r="B109" s="473">
        <v>0</v>
      </c>
      <c r="C109" s="473">
        <v>0</v>
      </c>
      <c r="D109" s="473">
        <v>0</v>
      </c>
      <c r="E109" s="473">
        <v>0</v>
      </c>
      <c r="F109" s="473">
        <v>0</v>
      </c>
      <c r="G109" s="473">
        <v>0</v>
      </c>
      <c r="H109" s="473">
        <v>0</v>
      </c>
      <c r="I109" s="473">
        <v>0</v>
      </c>
      <c r="J109" s="473">
        <v>0</v>
      </c>
      <c r="K109" s="473">
        <v>0</v>
      </c>
      <c r="L109" s="473">
        <v>0</v>
      </c>
      <c r="M109" s="473">
        <v>0</v>
      </c>
      <c r="N109" s="473">
        <v>0</v>
      </c>
      <c r="O109" s="473">
        <v>0</v>
      </c>
      <c r="P109" s="473">
        <v>0</v>
      </c>
      <c r="Q109" s="473">
        <v>0</v>
      </c>
      <c r="R109" s="473">
        <v>0</v>
      </c>
      <c r="S109" s="473">
        <v>0</v>
      </c>
      <c r="T109" s="473">
        <v>0</v>
      </c>
      <c r="U109" s="473">
        <v>0</v>
      </c>
      <c r="V109" s="473">
        <v>0</v>
      </c>
      <c r="W109" s="473">
        <v>0</v>
      </c>
      <c r="X109" s="473">
        <v>0</v>
      </c>
      <c r="Y109" s="473">
        <v>0</v>
      </c>
      <c r="Z109" s="473">
        <v>0</v>
      </c>
      <c r="AA109" s="473">
        <v>0</v>
      </c>
      <c r="AB109" s="473">
        <v>0</v>
      </c>
      <c r="AC109" s="473">
        <v>0</v>
      </c>
      <c r="AD109" s="473">
        <v>0</v>
      </c>
      <c r="AE109" s="473">
        <v>0</v>
      </c>
      <c r="AF109" s="473">
        <v>0</v>
      </c>
      <c r="AG109" s="473">
        <v>0</v>
      </c>
      <c r="AH109" s="473">
        <v>0</v>
      </c>
      <c r="AI109" s="473">
        <v>0</v>
      </c>
      <c r="AJ109" s="473">
        <v>0</v>
      </c>
      <c r="AL109" s="473" t="s">
        <v>361</v>
      </c>
      <c r="AM109" s="473">
        <v>0</v>
      </c>
      <c r="AN109" s="473">
        <v>0</v>
      </c>
      <c r="AO109" s="473">
        <v>0</v>
      </c>
      <c r="AP109" s="473">
        <v>0</v>
      </c>
      <c r="AQ109" s="473">
        <v>0</v>
      </c>
      <c r="AR109" s="473">
        <v>0</v>
      </c>
      <c r="AS109" s="473">
        <v>0</v>
      </c>
      <c r="AT109" s="473">
        <v>0</v>
      </c>
      <c r="AU109" s="473">
        <v>0</v>
      </c>
      <c r="AV109" s="473">
        <v>0</v>
      </c>
      <c r="AW109" s="473">
        <v>0</v>
      </c>
      <c r="AX109" s="473">
        <v>0</v>
      </c>
      <c r="AY109" s="473">
        <v>0</v>
      </c>
      <c r="AZ109" s="473">
        <v>0</v>
      </c>
      <c r="BA109" s="473">
        <v>0</v>
      </c>
      <c r="BB109" s="473">
        <v>0</v>
      </c>
      <c r="BC109" s="473">
        <v>0</v>
      </c>
      <c r="BD109" s="473">
        <v>0</v>
      </c>
      <c r="BE109" s="473">
        <v>0</v>
      </c>
      <c r="BF109" s="473">
        <v>0</v>
      </c>
      <c r="BG109" s="473">
        <v>0</v>
      </c>
      <c r="BH109" s="473">
        <v>0</v>
      </c>
      <c r="BI109" s="473">
        <v>0</v>
      </c>
      <c r="BJ109" s="473">
        <v>0</v>
      </c>
      <c r="BK109" s="473">
        <v>0</v>
      </c>
      <c r="BL109" s="473">
        <v>0</v>
      </c>
      <c r="BM109" s="473">
        <v>0</v>
      </c>
      <c r="BN109" s="473">
        <v>0</v>
      </c>
      <c r="BO109" s="473">
        <v>0</v>
      </c>
      <c r="BP109" s="473">
        <v>0</v>
      </c>
      <c r="BQ109" s="473">
        <v>0</v>
      </c>
      <c r="BR109" s="473">
        <v>0</v>
      </c>
      <c r="BS109" s="473">
        <v>0</v>
      </c>
      <c r="BT109" s="473">
        <v>0</v>
      </c>
      <c r="BU109" s="473">
        <v>0</v>
      </c>
      <c r="BW109" s="473" t="s">
        <v>361</v>
      </c>
      <c r="BX109" s="473">
        <v>0</v>
      </c>
      <c r="BY109" s="473">
        <v>0</v>
      </c>
      <c r="BZ109" s="473">
        <v>0</v>
      </c>
      <c r="CA109" s="473">
        <v>0</v>
      </c>
      <c r="CB109" s="473">
        <v>0</v>
      </c>
      <c r="CC109" s="473">
        <v>0</v>
      </c>
      <c r="CD109" s="473">
        <v>0</v>
      </c>
      <c r="CE109" s="473">
        <v>0</v>
      </c>
      <c r="CF109" s="473">
        <v>0</v>
      </c>
      <c r="CG109" s="473">
        <v>0</v>
      </c>
      <c r="CH109" s="473">
        <v>0</v>
      </c>
      <c r="CI109" s="473">
        <v>0</v>
      </c>
      <c r="CJ109" s="473">
        <v>0</v>
      </c>
      <c r="CK109" s="473">
        <v>0</v>
      </c>
      <c r="CL109" s="473">
        <v>0</v>
      </c>
      <c r="CM109" s="473">
        <v>0</v>
      </c>
      <c r="CN109" s="473">
        <v>0</v>
      </c>
      <c r="CO109" s="473">
        <v>0</v>
      </c>
      <c r="CP109" s="473">
        <v>0</v>
      </c>
      <c r="CQ109" s="473">
        <v>0</v>
      </c>
      <c r="CR109" s="473">
        <v>0</v>
      </c>
      <c r="CS109" s="473">
        <v>0</v>
      </c>
      <c r="CT109" s="473">
        <v>0</v>
      </c>
      <c r="CU109" s="473">
        <v>0</v>
      </c>
      <c r="CV109" s="473">
        <v>0</v>
      </c>
      <c r="CW109" s="473">
        <v>0</v>
      </c>
      <c r="CX109" s="473">
        <v>0</v>
      </c>
      <c r="CY109" s="473">
        <v>0</v>
      </c>
      <c r="CZ109" s="473">
        <v>0</v>
      </c>
      <c r="DA109" s="473">
        <v>0</v>
      </c>
      <c r="DB109" s="473">
        <v>0</v>
      </c>
      <c r="DC109" s="473">
        <v>0</v>
      </c>
      <c r="DD109" s="473">
        <v>0</v>
      </c>
      <c r="DE109" s="473">
        <v>0</v>
      </c>
      <c r="DF109" s="473">
        <v>0</v>
      </c>
      <c r="DH109" s="473" t="s">
        <v>361</v>
      </c>
      <c r="DI109" s="473">
        <v>0</v>
      </c>
      <c r="DJ109" s="473">
        <v>0</v>
      </c>
      <c r="DK109" s="473">
        <v>0</v>
      </c>
      <c r="DL109" s="473">
        <v>0</v>
      </c>
      <c r="DM109" s="473">
        <v>0</v>
      </c>
      <c r="DN109" s="473">
        <v>0</v>
      </c>
      <c r="DO109" s="473">
        <v>0</v>
      </c>
      <c r="DP109" s="473">
        <v>0</v>
      </c>
      <c r="DQ109" s="473">
        <v>0</v>
      </c>
      <c r="DR109" s="473">
        <v>0</v>
      </c>
      <c r="DS109" s="473">
        <v>0</v>
      </c>
      <c r="DT109" s="473">
        <v>0</v>
      </c>
      <c r="DU109" s="473">
        <v>0</v>
      </c>
      <c r="DV109" s="473">
        <v>0</v>
      </c>
      <c r="DW109" s="473">
        <v>0</v>
      </c>
      <c r="DX109" s="473">
        <v>0</v>
      </c>
      <c r="DY109" s="473">
        <v>0</v>
      </c>
      <c r="DZ109" s="473">
        <v>0</v>
      </c>
      <c r="EA109" s="473">
        <v>0</v>
      </c>
      <c r="EB109" s="473">
        <v>0</v>
      </c>
      <c r="EC109" s="473">
        <v>0</v>
      </c>
      <c r="ED109" s="473">
        <v>0</v>
      </c>
      <c r="EE109" s="473">
        <v>0</v>
      </c>
      <c r="EF109" s="473">
        <v>0</v>
      </c>
      <c r="EG109" s="473">
        <v>0</v>
      </c>
      <c r="EH109" s="473">
        <v>0</v>
      </c>
      <c r="EI109" s="473">
        <v>0</v>
      </c>
      <c r="EJ109" s="473">
        <v>0</v>
      </c>
      <c r="EK109" s="473">
        <v>0</v>
      </c>
      <c r="EL109" s="473">
        <v>0</v>
      </c>
      <c r="EM109" s="473">
        <v>0</v>
      </c>
      <c r="EN109" s="473">
        <v>0</v>
      </c>
      <c r="EO109" s="473">
        <v>0</v>
      </c>
      <c r="EP109" s="473">
        <v>0</v>
      </c>
      <c r="EQ109" s="473">
        <v>0</v>
      </c>
    </row>
    <row r="110" spans="1:147" ht="12.75" hidden="1" customHeight="1" outlineLevel="1" x14ac:dyDescent="0.2">
      <c r="A110" s="473" t="s">
        <v>362</v>
      </c>
      <c r="B110" s="473">
        <v>0</v>
      </c>
      <c r="C110" s="473">
        <v>0</v>
      </c>
      <c r="D110" s="473">
        <v>0</v>
      </c>
      <c r="E110" s="473">
        <v>0</v>
      </c>
      <c r="F110" s="473">
        <v>0</v>
      </c>
      <c r="G110" s="473">
        <v>0</v>
      </c>
      <c r="H110" s="473">
        <v>0</v>
      </c>
      <c r="I110" s="473">
        <v>0</v>
      </c>
      <c r="J110" s="473">
        <v>0</v>
      </c>
      <c r="K110" s="473">
        <v>0</v>
      </c>
      <c r="L110" s="473">
        <v>0</v>
      </c>
      <c r="M110" s="473">
        <v>0</v>
      </c>
      <c r="N110" s="473">
        <v>0</v>
      </c>
      <c r="O110" s="473">
        <v>0</v>
      </c>
      <c r="P110" s="473">
        <v>0</v>
      </c>
      <c r="Q110" s="473">
        <v>0</v>
      </c>
      <c r="R110" s="473">
        <v>0</v>
      </c>
      <c r="S110" s="473">
        <v>0</v>
      </c>
      <c r="T110" s="473">
        <v>0</v>
      </c>
      <c r="U110" s="473">
        <v>0</v>
      </c>
      <c r="V110" s="473">
        <v>0</v>
      </c>
      <c r="W110" s="473">
        <v>0</v>
      </c>
      <c r="X110" s="473">
        <v>0</v>
      </c>
      <c r="Y110" s="473">
        <v>0</v>
      </c>
      <c r="Z110" s="473">
        <v>0</v>
      </c>
      <c r="AA110" s="473">
        <v>0</v>
      </c>
      <c r="AB110" s="473">
        <v>0</v>
      </c>
      <c r="AC110" s="473">
        <v>0</v>
      </c>
      <c r="AD110" s="473">
        <v>0</v>
      </c>
      <c r="AE110" s="473">
        <v>0</v>
      </c>
      <c r="AF110" s="473">
        <v>0</v>
      </c>
      <c r="AG110" s="473">
        <v>0</v>
      </c>
      <c r="AH110" s="473">
        <v>0</v>
      </c>
      <c r="AI110" s="473">
        <v>0</v>
      </c>
      <c r="AJ110" s="473">
        <v>0</v>
      </c>
      <c r="AL110" s="473" t="s">
        <v>362</v>
      </c>
      <c r="AM110" s="473">
        <v>0</v>
      </c>
      <c r="AN110" s="473">
        <v>0</v>
      </c>
      <c r="AO110" s="473">
        <v>0</v>
      </c>
      <c r="AP110" s="473">
        <v>0</v>
      </c>
      <c r="AQ110" s="473">
        <v>0</v>
      </c>
      <c r="AR110" s="473">
        <v>0</v>
      </c>
      <c r="AS110" s="473">
        <v>0</v>
      </c>
      <c r="AT110" s="473">
        <v>0</v>
      </c>
      <c r="AU110" s="473">
        <v>0</v>
      </c>
      <c r="AV110" s="473">
        <v>0</v>
      </c>
      <c r="AW110" s="473">
        <v>0</v>
      </c>
      <c r="AX110" s="473">
        <v>0</v>
      </c>
      <c r="AY110" s="473">
        <v>0</v>
      </c>
      <c r="AZ110" s="473">
        <v>0</v>
      </c>
      <c r="BA110" s="473">
        <v>0</v>
      </c>
      <c r="BB110" s="473">
        <v>0</v>
      </c>
      <c r="BC110" s="473">
        <v>0</v>
      </c>
      <c r="BD110" s="473">
        <v>0</v>
      </c>
      <c r="BE110" s="473">
        <v>0</v>
      </c>
      <c r="BF110" s="473">
        <v>0</v>
      </c>
      <c r="BG110" s="473">
        <v>0</v>
      </c>
      <c r="BH110" s="473">
        <v>0</v>
      </c>
      <c r="BI110" s="473">
        <v>0</v>
      </c>
      <c r="BJ110" s="473">
        <v>0</v>
      </c>
      <c r="BK110" s="473">
        <v>0</v>
      </c>
      <c r="BL110" s="473">
        <v>0</v>
      </c>
      <c r="BM110" s="473">
        <v>0</v>
      </c>
      <c r="BN110" s="473">
        <v>0</v>
      </c>
      <c r="BO110" s="473">
        <v>0</v>
      </c>
      <c r="BP110" s="473">
        <v>0</v>
      </c>
      <c r="BQ110" s="473">
        <v>0</v>
      </c>
      <c r="BR110" s="473">
        <v>0</v>
      </c>
      <c r="BS110" s="473">
        <v>0</v>
      </c>
      <c r="BT110" s="473">
        <v>0</v>
      </c>
      <c r="BU110" s="473">
        <v>0</v>
      </c>
      <c r="BW110" s="473" t="s">
        <v>362</v>
      </c>
      <c r="BX110" s="473">
        <v>0</v>
      </c>
      <c r="BY110" s="473">
        <v>0</v>
      </c>
      <c r="BZ110" s="473">
        <v>0</v>
      </c>
      <c r="CA110" s="473">
        <v>0</v>
      </c>
      <c r="CB110" s="473">
        <v>0</v>
      </c>
      <c r="CC110" s="473">
        <v>0</v>
      </c>
      <c r="CD110" s="473">
        <v>0</v>
      </c>
      <c r="CE110" s="473">
        <v>0</v>
      </c>
      <c r="CF110" s="473">
        <v>0</v>
      </c>
      <c r="CG110" s="473">
        <v>0</v>
      </c>
      <c r="CH110" s="473">
        <v>0</v>
      </c>
      <c r="CI110" s="473">
        <v>0</v>
      </c>
      <c r="CJ110" s="473">
        <v>0</v>
      </c>
      <c r="CK110" s="473">
        <v>0</v>
      </c>
      <c r="CL110" s="473">
        <v>0</v>
      </c>
      <c r="CM110" s="473">
        <v>0</v>
      </c>
      <c r="CN110" s="473">
        <v>0</v>
      </c>
      <c r="CO110" s="473">
        <v>0</v>
      </c>
      <c r="CP110" s="473">
        <v>0</v>
      </c>
      <c r="CQ110" s="473">
        <v>0</v>
      </c>
      <c r="CR110" s="473">
        <v>0</v>
      </c>
      <c r="CS110" s="473">
        <v>0</v>
      </c>
      <c r="CT110" s="473">
        <v>0</v>
      </c>
      <c r="CU110" s="473">
        <v>0</v>
      </c>
      <c r="CV110" s="473">
        <v>0</v>
      </c>
      <c r="CW110" s="473">
        <v>0</v>
      </c>
      <c r="CX110" s="473">
        <v>0</v>
      </c>
      <c r="CY110" s="473">
        <v>0</v>
      </c>
      <c r="CZ110" s="473">
        <v>0</v>
      </c>
      <c r="DA110" s="473">
        <v>0</v>
      </c>
      <c r="DB110" s="473">
        <v>0</v>
      </c>
      <c r="DC110" s="473">
        <v>0</v>
      </c>
      <c r="DD110" s="473">
        <v>0</v>
      </c>
      <c r="DE110" s="473">
        <v>0</v>
      </c>
      <c r="DF110" s="473">
        <v>0</v>
      </c>
      <c r="DH110" s="473" t="s">
        <v>362</v>
      </c>
      <c r="DI110" s="473">
        <v>0</v>
      </c>
      <c r="DJ110" s="473">
        <v>0</v>
      </c>
      <c r="DK110" s="473">
        <v>0</v>
      </c>
      <c r="DL110" s="473">
        <v>0</v>
      </c>
      <c r="DM110" s="473">
        <v>0</v>
      </c>
      <c r="DN110" s="473">
        <v>0</v>
      </c>
      <c r="DO110" s="473">
        <v>0</v>
      </c>
      <c r="DP110" s="473">
        <v>0</v>
      </c>
      <c r="DQ110" s="473">
        <v>0</v>
      </c>
      <c r="DR110" s="473">
        <v>0</v>
      </c>
      <c r="DS110" s="473">
        <v>0</v>
      </c>
      <c r="DT110" s="473">
        <v>0</v>
      </c>
      <c r="DU110" s="473">
        <v>0</v>
      </c>
      <c r="DV110" s="473">
        <v>0</v>
      </c>
      <c r="DW110" s="473">
        <v>0</v>
      </c>
      <c r="DX110" s="473">
        <v>0</v>
      </c>
      <c r="DY110" s="473">
        <v>0</v>
      </c>
      <c r="DZ110" s="473">
        <v>0</v>
      </c>
      <c r="EA110" s="473">
        <v>0</v>
      </c>
      <c r="EB110" s="473">
        <v>0</v>
      </c>
      <c r="EC110" s="473">
        <v>0</v>
      </c>
      <c r="ED110" s="473">
        <v>0</v>
      </c>
      <c r="EE110" s="473">
        <v>0</v>
      </c>
      <c r="EF110" s="473">
        <v>0</v>
      </c>
      <c r="EG110" s="473">
        <v>0</v>
      </c>
      <c r="EH110" s="473">
        <v>0</v>
      </c>
      <c r="EI110" s="473">
        <v>0</v>
      </c>
      <c r="EJ110" s="473">
        <v>0</v>
      </c>
      <c r="EK110" s="473">
        <v>0</v>
      </c>
      <c r="EL110" s="473">
        <v>0</v>
      </c>
      <c r="EM110" s="473">
        <v>0</v>
      </c>
      <c r="EN110" s="473">
        <v>0</v>
      </c>
      <c r="EO110" s="473">
        <v>0</v>
      </c>
      <c r="EP110" s="473">
        <v>0</v>
      </c>
      <c r="EQ110" s="473">
        <v>0</v>
      </c>
    </row>
    <row r="111" spans="1:147" ht="12.75" hidden="1" customHeight="1" outlineLevel="1" x14ac:dyDescent="0.2">
      <c r="A111" s="473" t="s">
        <v>363</v>
      </c>
      <c r="B111" s="473">
        <v>0</v>
      </c>
      <c r="C111" s="473">
        <v>0</v>
      </c>
      <c r="D111" s="473">
        <v>0</v>
      </c>
      <c r="E111" s="473">
        <v>0</v>
      </c>
      <c r="F111" s="473">
        <v>0</v>
      </c>
      <c r="G111" s="473">
        <v>0</v>
      </c>
      <c r="H111" s="473">
        <v>0</v>
      </c>
      <c r="I111" s="473">
        <v>0</v>
      </c>
      <c r="J111" s="473">
        <v>0</v>
      </c>
      <c r="K111" s="473">
        <v>0</v>
      </c>
      <c r="L111" s="473">
        <v>0</v>
      </c>
      <c r="M111" s="473">
        <v>0</v>
      </c>
      <c r="N111" s="473">
        <v>0</v>
      </c>
      <c r="O111" s="473">
        <v>0</v>
      </c>
      <c r="P111" s="473">
        <v>0</v>
      </c>
      <c r="Q111" s="473">
        <v>0</v>
      </c>
      <c r="R111" s="473">
        <v>0</v>
      </c>
      <c r="S111" s="473">
        <v>0</v>
      </c>
      <c r="T111" s="473">
        <v>0</v>
      </c>
      <c r="U111" s="473">
        <v>0</v>
      </c>
      <c r="V111" s="473">
        <v>0</v>
      </c>
      <c r="W111" s="473">
        <v>0</v>
      </c>
      <c r="X111" s="473">
        <v>0</v>
      </c>
      <c r="Y111" s="473">
        <v>0</v>
      </c>
      <c r="Z111" s="473">
        <v>0</v>
      </c>
      <c r="AA111" s="473">
        <v>0</v>
      </c>
      <c r="AB111" s="473">
        <v>0</v>
      </c>
      <c r="AC111" s="473">
        <v>0</v>
      </c>
      <c r="AD111" s="473">
        <v>0</v>
      </c>
      <c r="AE111" s="473">
        <v>0</v>
      </c>
      <c r="AF111" s="473">
        <v>0</v>
      </c>
      <c r="AG111" s="473">
        <v>0</v>
      </c>
      <c r="AH111" s="473">
        <v>0</v>
      </c>
      <c r="AI111" s="473">
        <v>0</v>
      </c>
      <c r="AJ111" s="473">
        <v>0</v>
      </c>
      <c r="AL111" s="473" t="s">
        <v>363</v>
      </c>
      <c r="AM111" s="473">
        <v>0</v>
      </c>
      <c r="AN111" s="473">
        <v>0</v>
      </c>
      <c r="AO111" s="473">
        <v>0</v>
      </c>
      <c r="AP111" s="473">
        <v>0</v>
      </c>
      <c r="AQ111" s="473">
        <v>0</v>
      </c>
      <c r="AR111" s="473">
        <v>0</v>
      </c>
      <c r="AS111" s="473">
        <v>0</v>
      </c>
      <c r="AT111" s="473">
        <v>0</v>
      </c>
      <c r="AU111" s="473">
        <v>0</v>
      </c>
      <c r="AV111" s="473">
        <v>0</v>
      </c>
      <c r="AW111" s="473">
        <v>0</v>
      </c>
      <c r="AX111" s="473">
        <v>0</v>
      </c>
      <c r="AY111" s="473">
        <v>0</v>
      </c>
      <c r="AZ111" s="473">
        <v>0</v>
      </c>
      <c r="BA111" s="473">
        <v>0</v>
      </c>
      <c r="BB111" s="473">
        <v>0</v>
      </c>
      <c r="BC111" s="473">
        <v>0</v>
      </c>
      <c r="BD111" s="473">
        <v>0</v>
      </c>
      <c r="BE111" s="473">
        <v>0</v>
      </c>
      <c r="BF111" s="473">
        <v>0</v>
      </c>
      <c r="BG111" s="473">
        <v>0</v>
      </c>
      <c r="BH111" s="473">
        <v>0</v>
      </c>
      <c r="BI111" s="473">
        <v>0</v>
      </c>
      <c r="BJ111" s="473">
        <v>0</v>
      </c>
      <c r="BK111" s="473">
        <v>0</v>
      </c>
      <c r="BL111" s="473">
        <v>0</v>
      </c>
      <c r="BM111" s="473">
        <v>0</v>
      </c>
      <c r="BN111" s="473">
        <v>0</v>
      </c>
      <c r="BO111" s="473">
        <v>0</v>
      </c>
      <c r="BP111" s="473">
        <v>0</v>
      </c>
      <c r="BQ111" s="473">
        <v>0</v>
      </c>
      <c r="BR111" s="473">
        <v>0</v>
      </c>
      <c r="BS111" s="473">
        <v>0</v>
      </c>
      <c r="BT111" s="473">
        <v>0</v>
      </c>
      <c r="BU111" s="473">
        <v>0</v>
      </c>
      <c r="BW111" s="473" t="s">
        <v>363</v>
      </c>
      <c r="BX111" s="473">
        <v>0</v>
      </c>
      <c r="BY111" s="473">
        <v>0</v>
      </c>
      <c r="BZ111" s="473">
        <v>0</v>
      </c>
      <c r="CA111" s="473">
        <v>0</v>
      </c>
      <c r="CB111" s="473">
        <v>0</v>
      </c>
      <c r="CC111" s="473">
        <v>0</v>
      </c>
      <c r="CD111" s="473">
        <v>0</v>
      </c>
      <c r="CE111" s="473">
        <v>0</v>
      </c>
      <c r="CF111" s="473">
        <v>0</v>
      </c>
      <c r="CG111" s="473">
        <v>0</v>
      </c>
      <c r="CH111" s="473">
        <v>0</v>
      </c>
      <c r="CI111" s="473">
        <v>0</v>
      </c>
      <c r="CJ111" s="473">
        <v>0</v>
      </c>
      <c r="CK111" s="473">
        <v>0</v>
      </c>
      <c r="CL111" s="473">
        <v>0</v>
      </c>
      <c r="CM111" s="473">
        <v>0</v>
      </c>
      <c r="CN111" s="473">
        <v>0</v>
      </c>
      <c r="CO111" s="473">
        <v>0</v>
      </c>
      <c r="CP111" s="473">
        <v>0</v>
      </c>
      <c r="CQ111" s="473">
        <v>0</v>
      </c>
      <c r="CR111" s="473">
        <v>0</v>
      </c>
      <c r="CS111" s="473">
        <v>0</v>
      </c>
      <c r="CT111" s="473">
        <v>0</v>
      </c>
      <c r="CU111" s="473">
        <v>0</v>
      </c>
      <c r="CV111" s="473">
        <v>0</v>
      </c>
      <c r="CW111" s="473">
        <v>0</v>
      </c>
      <c r="CX111" s="473">
        <v>0</v>
      </c>
      <c r="CY111" s="473">
        <v>0</v>
      </c>
      <c r="CZ111" s="473">
        <v>0</v>
      </c>
      <c r="DA111" s="473">
        <v>0</v>
      </c>
      <c r="DB111" s="473">
        <v>0</v>
      </c>
      <c r="DC111" s="473">
        <v>0</v>
      </c>
      <c r="DD111" s="473">
        <v>0</v>
      </c>
      <c r="DE111" s="473">
        <v>0</v>
      </c>
      <c r="DF111" s="473">
        <v>0</v>
      </c>
      <c r="DH111" s="473" t="s">
        <v>363</v>
      </c>
      <c r="DI111" s="473">
        <v>0</v>
      </c>
      <c r="DJ111" s="473">
        <v>0</v>
      </c>
      <c r="DK111" s="473">
        <v>0</v>
      </c>
      <c r="DL111" s="473">
        <v>0</v>
      </c>
      <c r="DM111" s="473">
        <v>0</v>
      </c>
      <c r="DN111" s="473">
        <v>0</v>
      </c>
      <c r="DO111" s="473">
        <v>0</v>
      </c>
      <c r="DP111" s="473">
        <v>0</v>
      </c>
      <c r="DQ111" s="473">
        <v>0</v>
      </c>
      <c r="DR111" s="473">
        <v>0</v>
      </c>
      <c r="DS111" s="473">
        <v>0</v>
      </c>
      <c r="DT111" s="473">
        <v>0</v>
      </c>
      <c r="DU111" s="473">
        <v>0</v>
      </c>
      <c r="DV111" s="473">
        <v>0</v>
      </c>
      <c r="DW111" s="473">
        <v>0</v>
      </c>
      <c r="DX111" s="473">
        <v>0</v>
      </c>
      <c r="DY111" s="473">
        <v>0</v>
      </c>
      <c r="DZ111" s="473">
        <v>0</v>
      </c>
      <c r="EA111" s="473">
        <v>0</v>
      </c>
      <c r="EB111" s="473">
        <v>0</v>
      </c>
      <c r="EC111" s="473">
        <v>0</v>
      </c>
      <c r="ED111" s="473">
        <v>0</v>
      </c>
      <c r="EE111" s="473">
        <v>0</v>
      </c>
      <c r="EF111" s="473">
        <v>0</v>
      </c>
      <c r="EG111" s="473">
        <v>0</v>
      </c>
      <c r="EH111" s="473">
        <v>0</v>
      </c>
      <c r="EI111" s="473">
        <v>0</v>
      </c>
      <c r="EJ111" s="473">
        <v>0</v>
      </c>
      <c r="EK111" s="473">
        <v>0</v>
      </c>
      <c r="EL111" s="473">
        <v>0</v>
      </c>
      <c r="EM111" s="473">
        <v>0</v>
      </c>
      <c r="EN111" s="473">
        <v>0</v>
      </c>
      <c r="EO111" s="473">
        <v>0</v>
      </c>
      <c r="EP111" s="473">
        <v>0</v>
      </c>
      <c r="EQ111" s="473">
        <v>0</v>
      </c>
    </row>
    <row r="112" spans="1:147" ht="12.75" hidden="1" customHeight="1" outlineLevel="1" x14ac:dyDescent="0.2">
      <c r="A112" s="473" t="s">
        <v>364</v>
      </c>
      <c r="B112" s="473">
        <v>0</v>
      </c>
      <c r="C112" s="473">
        <v>0</v>
      </c>
      <c r="D112" s="473">
        <v>0</v>
      </c>
      <c r="E112" s="473">
        <v>0</v>
      </c>
      <c r="F112" s="473">
        <v>0</v>
      </c>
      <c r="G112" s="473">
        <v>0</v>
      </c>
      <c r="H112" s="473">
        <v>0</v>
      </c>
      <c r="I112" s="473">
        <v>0</v>
      </c>
      <c r="J112" s="473">
        <v>0</v>
      </c>
      <c r="K112" s="473">
        <v>0</v>
      </c>
      <c r="L112" s="473">
        <v>0</v>
      </c>
      <c r="M112" s="473">
        <v>0</v>
      </c>
      <c r="N112" s="473">
        <v>0</v>
      </c>
      <c r="O112" s="473">
        <v>0</v>
      </c>
      <c r="P112" s="473">
        <v>0</v>
      </c>
      <c r="Q112" s="473">
        <v>0</v>
      </c>
      <c r="R112" s="473">
        <v>0</v>
      </c>
      <c r="S112" s="473">
        <v>0</v>
      </c>
      <c r="T112" s="473">
        <v>0</v>
      </c>
      <c r="U112" s="473">
        <v>0</v>
      </c>
      <c r="V112" s="473">
        <v>0</v>
      </c>
      <c r="W112" s="473">
        <v>0</v>
      </c>
      <c r="X112" s="473">
        <v>0</v>
      </c>
      <c r="Y112" s="473">
        <v>0</v>
      </c>
      <c r="Z112" s="473">
        <v>0</v>
      </c>
      <c r="AA112" s="473">
        <v>0</v>
      </c>
      <c r="AB112" s="473">
        <v>0</v>
      </c>
      <c r="AC112" s="473">
        <v>0</v>
      </c>
      <c r="AD112" s="473">
        <v>0</v>
      </c>
      <c r="AE112" s="473">
        <v>0</v>
      </c>
      <c r="AF112" s="473">
        <v>0</v>
      </c>
      <c r="AG112" s="473">
        <v>0</v>
      </c>
      <c r="AH112" s="473">
        <v>0</v>
      </c>
      <c r="AI112" s="473">
        <v>0</v>
      </c>
      <c r="AJ112" s="473">
        <v>0</v>
      </c>
      <c r="AL112" s="473" t="s">
        <v>364</v>
      </c>
      <c r="AM112" s="473">
        <v>0</v>
      </c>
      <c r="AN112" s="473">
        <v>0</v>
      </c>
      <c r="AO112" s="473">
        <v>0</v>
      </c>
      <c r="AP112" s="473">
        <v>0</v>
      </c>
      <c r="AQ112" s="473">
        <v>0</v>
      </c>
      <c r="AR112" s="473">
        <v>0</v>
      </c>
      <c r="AS112" s="473">
        <v>0</v>
      </c>
      <c r="AT112" s="473">
        <v>0</v>
      </c>
      <c r="AU112" s="473">
        <v>0</v>
      </c>
      <c r="AV112" s="473">
        <v>0</v>
      </c>
      <c r="AW112" s="473">
        <v>0</v>
      </c>
      <c r="AX112" s="473">
        <v>0</v>
      </c>
      <c r="AY112" s="473">
        <v>0</v>
      </c>
      <c r="AZ112" s="473">
        <v>0</v>
      </c>
      <c r="BA112" s="473">
        <v>0</v>
      </c>
      <c r="BB112" s="473">
        <v>0</v>
      </c>
      <c r="BC112" s="473">
        <v>0</v>
      </c>
      <c r="BD112" s="473">
        <v>0</v>
      </c>
      <c r="BE112" s="473">
        <v>0</v>
      </c>
      <c r="BF112" s="473">
        <v>0</v>
      </c>
      <c r="BG112" s="473">
        <v>0</v>
      </c>
      <c r="BH112" s="473">
        <v>0</v>
      </c>
      <c r="BI112" s="473">
        <v>0</v>
      </c>
      <c r="BJ112" s="473">
        <v>0</v>
      </c>
      <c r="BK112" s="473">
        <v>0</v>
      </c>
      <c r="BL112" s="473">
        <v>0</v>
      </c>
      <c r="BM112" s="473">
        <v>0</v>
      </c>
      <c r="BN112" s="473">
        <v>0</v>
      </c>
      <c r="BO112" s="473">
        <v>0</v>
      </c>
      <c r="BP112" s="473">
        <v>0</v>
      </c>
      <c r="BQ112" s="473">
        <v>0</v>
      </c>
      <c r="BR112" s="473">
        <v>0</v>
      </c>
      <c r="BS112" s="473">
        <v>0</v>
      </c>
      <c r="BT112" s="473">
        <v>0</v>
      </c>
      <c r="BU112" s="473">
        <v>0</v>
      </c>
      <c r="BW112" s="473" t="s">
        <v>364</v>
      </c>
      <c r="BX112" s="473">
        <v>0</v>
      </c>
      <c r="BY112" s="473">
        <v>0</v>
      </c>
      <c r="BZ112" s="473">
        <v>0</v>
      </c>
      <c r="CA112" s="473">
        <v>0</v>
      </c>
      <c r="CB112" s="473">
        <v>0</v>
      </c>
      <c r="CC112" s="473">
        <v>0</v>
      </c>
      <c r="CD112" s="473">
        <v>0</v>
      </c>
      <c r="CE112" s="473">
        <v>0</v>
      </c>
      <c r="CF112" s="473">
        <v>0</v>
      </c>
      <c r="CG112" s="473">
        <v>0</v>
      </c>
      <c r="CH112" s="473">
        <v>0</v>
      </c>
      <c r="CI112" s="473">
        <v>0</v>
      </c>
      <c r="CJ112" s="473">
        <v>0</v>
      </c>
      <c r="CK112" s="473">
        <v>0</v>
      </c>
      <c r="CL112" s="473">
        <v>0</v>
      </c>
      <c r="CM112" s="473">
        <v>0</v>
      </c>
      <c r="CN112" s="473">
        <v>0</v>
      </c>
      <c r="CO112" s="473">
        <v>0</v>
      </c>
      <c r="CP112" s="473">
        <v>0</v>
      </c>
      <c r="CQ112" s="473">
        <v>0</v>
      </c>
      <c r="CR112" s="473">
        <v>0</v>
      </c>
      <c r="CS112" s="473">
        <v>0</v>
      </c>
      <c r="CT112" s="473">
        <v>0</v>
      </c>
      <c r="CU112" s="473">
        <v>0</v>
      </c>
      <c r="CV112" s="473">
        <v>0</v>
      </c>
      <c r="CW112" s="473">
        <v>0</v>
      </c>
      <c r="CX112" s="473">
        <v>0</v>
      </c>
      <c r="CY112" s="473">
        <v>0</v>
      </c>
      <c r="CZ112" s="473">
        <v>0</v>
      </c>
      <c r="DA112" s="473">
        <v>0</v>
      </c>
      <c r="DB112" s="473">
        <v>0</v>
      </c>
      <c r="DC112" s="473">
        <v>0</v>
      </c>
      <c r="DD112" s="473">
        <v>0</v>
      </c>
      <c r="DE112" s="473">
        <v>0</v>
      </c>
      <c r="DF112" s="473">
        <v>0</v>
      </c>
      <c r="DH112" s="473" t="s">
        <v>364</v>
      </c>
      <c r="DI112" s="473">
        <v>0</v>
      </c>
      <c r="DJ112" s="473">
        <v>0</v>
      </c>
      <c r="DK112" s="473">
        <v>0</v>
      </c>
      <c r="DL112" s="473">
        <v>0</v>
      </c>
      <c r="DM112" s="473">
        <v>0</v>
      </c>
      <c r="DN112" s="473">
        <v>0</v>
      </c>
      <c r="DO112" s="473">
        <v>0</v>
      </c>
      <c r="DP112" s="473">
        <v>0</v>
      </c>
      <c r="DQ112" s="473">
        <v>0</v>
      </c>
      <c r="DR112" s="473">
        <v>0</v>
      </c>
      <c r="DS112" s="473">
        <v>0</v>
      </c>
      <c r="DT112" s="473">
        <v>0</v>
      </c>
      <c r="DU112" s="473">
        <v>0</v>
      </c>
      <c r="DV112" s="473">
        <v>0</v>
      </c>
      <c r="DW112" s="473">
        <v>0</v>
      </c>
      <c r="DX112" s="473">
        <v>0</v>
      </c>
      <c r="DY112" s="473">
        <v>0</v>
      </c>
      <c r="DZ112" s="473">
        <v>0</v>
      </c>
      <c r="EA112" s="473">
        <v>0</v>
      </c>
      <c r="EB112" s="473">
        <v>0</v>
      </c>
      <c r="EC112" s="473">
        <v>0</v>
      </c>
      <c r="ED112" s="473">
        <v>0</v>
      </c>
      <c r="EE112" s="473">
        <v>0</v>
      </c>
      <c r="EF112" s="473">
        <v>0</v>
      </c>
      <c r="EG112" s="473">
        <v>0</v>
      </c>
      <c r="EH112" s="473">
        <v>0</v>
      </c>
      <c r="EI112" s="473">
        <v>0</v>
      </c>
      <c r="EJ112" s="473">
        <v>0</v>
      </c>
      <c r="EK112" s="473">
        <v>0</v>
      </c>
      <c r="EL112" s="473">
        <v>0</v>
      </c>
      <c r="EM112" s="473">
        <v>0</v>
      </c>
      <c r="EN112" s="473">
        <v>0</v>
      </c>
      <c r="EO112" s="473">
        <v>0</v>
      </c>
      <c r="EP112" s="473">
        <v>0</v>
      </c>
      <c r="EQ112" s="473">
        <v>0</v>
      </c>
    </row>
    <row r="113" spans="1:147" ht="12.75" hidden="1" customHeight="1" outlineLevel="1" x14ac:dyDescent="0.2">
      <c r="A113" s="473" t="s">
        <v>365</v>
      </c>
      <c r="B113" s="473">
        <v>0</v>
      </c>
      <c r="C113" s="473">
        <v>0</v>
      </c>
      <c r="D113" s="473">
        <v>0</v>
      </c>
      <c r="E113" s="473">
        <v>0</v>
      </c>
      <c r="F113" s="473">
        <v>0</v>
      </c>
      <c r="G113" s="473">
        <v>0</v>
      </c>
      <c r="H113" s="473">
        <v>0</v>
      </c>
      <c r="I113" s="473">
        <v>0</v>
      </c>
      <c r="J113" s="473">
        <v>0</v>
      </c>
      <c r="K113" s="473">
        <v>0</v>
      </c>
      <c r="L113" s="473">
        <v>0</v>
      </c>
      <c r="M113" s="473">
        <v>0</v>
      </c>
      <c r="N113" s="473">
        <v>0</v>
      </c>
      <c r="O113" s="473">
        <v>0</v>
      </c>
      <c r="P113" s="473">
        <v>0</v>
      </c>
      <c r="Q113" s="473">
        <v>0</v>
      </c>
      <c r="R113" s="473">
        <v>0</v>
      </c>
      <c r="S113" s="473">
        <v>0</v>
      </c>
      <c r="T113" s="473">
        <v>0</v>
      </c>
      <c r="U113" s="473">
        <v>0</v>
      </c>
      <c r="V113" s="473">
        <v>0</v>
      </c>
      <c r="W113" s="473">
        <v>0</v>
      </c>
      <c r="X113" s="473">
        <v>0</v>
      </c>
      <c r="Y113" s="473">
        <v>0</v>
      </c>
      <c r="Z113" s="473">
        <v>0</v>
      </c>
      <c r="AA113" s="473">
        <v>0</v>
      </c>
      <c r="AB113" s="473">
        <v>0</v>
      </c>
      <c r="AC113" s="473">
        <v>0</v>
      </c>
      <c r="AD113" s="473">
        <v>0</v>
      </c>
      <c r="AE113" s="473">
        <v>0</v>
      </c>
      <c r="AF113" s="473">
        <v>0</v>
      </c>
      <c r="AG113" s="473">
        <v>0</v>
      </c>
      <c r="AH113" s="473">
        <v>0</v>
      </c>
      <c r="AI113" s="473">
        <v>0</v>
      </c>
      <c r="AJ113" s="473">
        <v>0</v>
      </c>
      <c r="AL113" s="473" t="s">
        <v>365</v>
      </c>
      <c r="AM113" s="473">
        <v>0</v>
      </c>
      <c r="AN113" s="473">
        <v>0</v>
      </c>
      <c r="AO113" s="473">
        <v>0</v>
      </c>
      <c r="AP113" s="473">
        <v>0</v>
      </c>
      <c r="AQ113" s="473">
        <v>0</v>
      </c>
      <c r="AR113" s="473">
        <v>0</v>
      </c>
      <c r="AS113" s="473">
        <v>0</v>
      </c>
      <c r="AT113" s="473">
        <v>0</v>
      </c>
      <c r="AU113" s="473">
        <v>0</v>
      </c>
      <c r="AV113" s="473">
        <v>0</v>
      </c>
      <c r="AW113" s="473">
        <v>0</v>
      </c>
      <c r="AX113" s="473">
        <v>0</v>
      </c>
      <c r="AY113" s="473">
        <v>0</v>
      </c>
      <c r="AZ113" s="473">
        <v>0</v>
      </c>
      <c r="BA113" s="473">
        <v>0</v>
      </c>
      <c r="BB113" s="473">
        <v>0</v>
      </c>
      <c r="BC113" s="473">
        <v>0</v>
      </c>
      <c r="BD113" s="473">
        <v>0</v>
      </c>
      <c r="BE113" s="473">
        <v>0</v>
      </c>
      <c r="BF113" s="473">
        <v>0</v>
      </c>
      <c r="BG113" s="473">
        <v>0</v>
      </c>
      <c r="BH113" s="473">
        <v>0</v>
      </c>
      <c r="BI113" s="473">
        <v>0</v>
      </c>
      <c r="BJ113" s="473">
        <v>0</v>
      </c>
      <c r="BK113" s="473">
        <v>0</v>
      </c>
      <c r="BL113" s="473">
        <v>0</v>
      </c>
      <c r="BM113" s="473">
        <v>0</v>
      </c>
      <c r="BN113" s="473">
        <v>0</v>
      </c>
      <c r="BO113" s="473">
        <v>0</v>
      </c>
      <c r="BP113" s="473">
        <v>0</v>
      </c>
      <c r="BQ113" s="473">
        <v>0</v>
      </c>
      <c r="BR113" s="473">
        <v>0</v>
      </c>
      <c r="BS113" s="473">
        <v>0</v>
      </c>
      <c r="BT113" s="473">
        <v>0</v>
      </c>
      <c r="BU113" s="473">
        <v>0</v>
      </c>
      <c r="BW113" s="473" t="s">
        <v>365</v>
      </c>
      <c r="BX113" s="473">
        <v>0</v>
      </c>
      <c r="BY113" s="473">
        <v>0</v>
      </c>
      <c r="BZ113" s="473">
        <v>0</v>
      </c>
      <c r="CA113" s="473">
        <v>0</v>
      </c>
      <c r="CB113" s="473">
        <v>0</v>
      </c>
      <c r="CC113" s="473">
        <v>0</v>
      </c>
      <c r="CD113" s="473">
        <v>0</v>
      </c>
      <c r="CE113" s="473">
        <v>0</v>
      </c>
      <c r="CF113" s="473">
        <v>0</v>
      </c>
      <c r="CG113" s="473">
        <v>0</v>
      </c>
      <c r="CH113" s="473">
        <v>0</v>
      </c>
      <c r="CI113" s="473">
        <v>0</v>
      </c>
      <c r="CJ113" s="473">
        <v>0</v>
      </c>
      <c r="CK113" s="473">
        <v>0</v>
      </c>
      <c r="CL113" s="473">
        <v>0</v>
      </c>
      <c r="CM113" s="473">
        <v>0</v>
      </c>
      <c r="CN113" s="473">
        <v>0</v>
      </c>
      <c r="CO113" s="473">
        <v>0</v>
      </c>
      <c r="CP113" s="473">
        <v>0</v>
      </c>
      <c r="CQ113" s="473">
        <v>0</v>
      </c>
      <c r="CR113" s="473">
        <v>0</v>
      </c>
      <c r="CS113" s="473">
        <v>0</v>
      </c>
      <c r="CT113" s="473">
        <v>0</v>
      </c>
      <c r="CU113" s="473">
        <v>0</v>
      </c>
      <c r="CV113" s="473">
        <v>0</v>
      </c>
      <c r="CW113" s="473">
        <v>0</v>
      </c>
      <c r="CX113" s="473">
        <v>0</v>
      </c>
      <c r="CY113" s="473">
        <v>0</v>
      </c>
      <c r="CZ113" s="473">
        <v>0</v>
      </c>
      <c r="DA113" s="473">
        <v>0</v>
      </c>
      <c r="DB113" s="473">
        <v>0</v>
      </c>
      <c r="DC113" s="473">
        <v>0</v>
      </c>
      <c r="DD113" s="473">
        <v>0</v>
      </c>
      <c r="DE113" s="473">
        <v>0</v>
      </c>
      <c r="DF113" s="473">
        <v>0</v>
      </c>
      <c r="DH113" s="473" t="s">
        <v>365</v>
      </c>
      <c r="DI113" s="473">
        <v>0</v>
      </c>
      <c r="DJ113" s="473">
        <v>0</v>
      </c>
      <c r="DK113" s="473">
        <v>0</v>
      </c>
      <c r="DL113" s="473">
        <v>0</v>
      </c>
      <c r="DM113" s="473">
        <v>0</v>
      </c>
      <c r="DN113" s="473">
        <v>0</v>
      </c>
      <c r="DO113" s="473">
        <v>0</v>
      </c>
      <c r="DP113" s="473">
        <v>0</v>
      </c>
      <c r="DQ113" s="473">
        <v>0</v>
      </c>
      <c r="DR113" s="473">
        <v>0</v>
      </c>
      <c r="DS113" s="473">
        <v>0</v>
      </c>
      <c r="DT113" s="473">
        <v>0</v>
      </c>
      <c r="DU113" s="473">
        <v>0</v>
      </c>
      <c r="DV113" s="473">
        <v>0</v>
      </c>
      <c r="DW113" s="473">
        <v>0</v>
      </c>
      <c r="DX113" s="473">
        <v>0</v>
      </c>
      <c r="DY113" s="473">
        <v>0</v>
      </c>
      <c r="DZ113" s="473">
        <v>0</v>
      </c>
      <c r="EA113" s="473">
        <v>0</v>
      </c>
      <c r="EB113" s="473">
        <v>0</v>
      </c>
      <c r="EC113" s="473">
        <v>0</v>
      </c>
      <c r="ED113" s="473">
        <v>0</v>
      </c>
      <c r="EE113" s="473">
        <v>0</v>
      </c>
      <c r="EF113" s="473">
        <v>0</v>
      </c>
      <c r="EG113" s="473">
        <v>0</v>
      </c>
      <c r="EH113" s="473">
        <v>0</v>
      </c>
      <c r="EI113" s="473">
        <v>0</v>
      </c>
      <c r="EJ113" s="473">
        <v>0</v>
      </c>
      <c r="EK113" s="473">
        <v>0</v>
      </c>
      <c r="EL113" s="473">
        <v>0</v>
      </c>
      <c r="EM113" s="473">
        <v>0</v>
      </c>
      <c r="EN113" s="473">
        <v>0</v>
      </c>
      <c r="EO113" s="473">
        <v>0</v>
      </c>
      <c r="EP113" s="473">
        <v>0</v>
      </c>
      <c r="EQ113" s="473">
        <v>0</v>
      </c>
    </row>
    <row r="114" spans="1:147" ht="12.75" hidden="1" customHeight="1" outlineLevel="1" x14ac:dyDescent="0.2">
      <c r="A114" s="473" t="s">
        <v>366</v>
      </c>
      <c r="B114" s="473">
        <v>0</v>
      </c>
      <c r="C114" s="473">
        <v>0</v>
      </c>
      <c r="D114" s="473">
        <v>0</v>
      </c>
      <c r="E114" s="473">
        <v>0</v>
      </c>
      <c r="F114" s="473">
        <v>0</v>
      </c>
      <c r="G114" s="473">
        <v>0</v>
      </c>
      <c r="H114" s="473">
        <v>0</v>
      </c>
      <c r="I114" s="473">
        <v>0</v>
      </c>
      <c r="J114" s="473">
        <v>0</v>
      </c>
      <c r="K114" s="473">
        <v>0</v>
      </c>
      <c r="L114" s="473">
        <v>0</v>
      </c>
      <c r="M114" s="473">
        <v>0</v>
      </c>
      <c r="N114" s="473">
        <v>0</v>
      </c>
      <c r="O114" s="473">
        <v>0</v>
      </c>
      <c r="P114" s="473">
        <v>0</v>
      </c>
      <c r="Q114" s="473">
        <v>0</v>
      </c>
      <c r="R114" s="473">
        <v>0</v>
      </c>
      <c r="S114" s="473">
        <v>0</v>
      </c>
      <c r="T114" s="473">
        <v>0</v>
      </c>
      <c r="U114" s="473">
        <v>0</v>
      </c>
      <c r="V114" s="473">
        <v>0</v>
      </c>
      <c r="W114" s="473">
        <v>0</v>
      </c>
      <c r="X114" s="473">
        <v>0</v>
      </c>
      <c r="Y114" s="473">
        <v>0</v>
      </c>
      <c r="Z114" s="473">
        <v>0</v>
      </c>
      <c r="AA114" s="473">
        <v>0</v>
      </c>
      <c r="AB114" s="473">
        <v>0</v>
      </c>
      <c r="AC114" s="473">
        <v>0</v>
      </c>
      <c r="AD114" s="473">
        <v>0</v>
      </c>
      <c r="AE114" s="473">
        <v>0</v>
      </c>
      <c r="AF114" s="473">
        <v>0</v>
      </c>
      <c r="AG114" s="473">
        <v>0</v>
      </c>
      <c r="AH114" s="473">
        <v>0</v>
      </c>
      <c r="AI114" s="473">
        <v>0</v>
      </c>
      <c r="AJ114" s="473">
        <v>0</v>
      </c>
      <c r="AL114" s="473" t="s">
        <v>366</v>
      </c>
      <c r="AM114" s="473">
        <v>0</v>
      </c>
      <c r="AN114" s="473">
        <v>0</v>
      </c>
      <c r="AO114" s="473">
        <v>0</v>
      </c>
      <c r="AP114" s="473">
        <v>0</v>
      </c>
      <c r="AQ114" s="473">
        <v>0</v>
      </c>
      <c r="AR114" s="473">
        <v>0</v>
      </c>
      <c r="AS114" s="473">
        <v>0</v>
      </c>
      <c r="AT114" s="473">
        <v>0</v>
      </c>
      <c r="AU114" s="473">
        <v>0</v>
      </c>
      <c r="AV114" s="473">
        <v>0</v>
      </c>
      <c r="AW114" s="473">
        <v>0</v>
      </c>
      <c r="AX114" s="473">
        <v>0</v>
      </c>
      <c r="AY114" s="473">
        <v>0</v>
      </c>
      <c r="AZ114" s="473">
        <v>0</v>
      </c>
      <c r="BA114" s="473">
        <v>0</v>
      </c>
      <c r="BB114" s="473">
        <v>0</v>
      </c>
      <c r="BC114" s="473">
        <v>0</v>
      </c>
      <c r="BD114" s="473">
        <v>0</v>
      </c>
      <c r="BE114" s="473">
        <v>0</v>
      </c>
      <c r="BF114" s="473">
        <v>0</v>
      </c>
      <c r="BG114" s="473">
        <v>0</v>
      </c>
      <c r="BH114" s="473">
        <v>0</v>
      </c>
      <c r="BI114" s="473">
        <v>0</v>
      </c>
      <c r="BJ114" s="473">
        <v>0</v>
      </c>
      <c r="BK114" s="473">
        <v>0</v>
      </c>
      <c r="BL114" s="473">
        <v>0</v>
      </c>
      <c r="BM114" s="473">
        <v>0</v>
      </c>
      <c r="BN114" s="473">
        <v>0</v>
      </c>
      <c r="BO114" s="473">
        <v>0</v>
      </c>
      <c r="BP114" s="473">
        <v>0</v>
      </c>
      <c r="BQ114" s="473">
        <v>0</v>
      </c>
      <c r="BR114" s="473">
        <v>0</v>
      </c>
      <c r="BS114" s="473">
        <v>0</v>
      </c>
      <c r="BT114" s="473">
        <v>0</v>
      </c>
      <c r="BU114" s="473">
        <v>0</v>
      </c>
      <c r="BW114" s="473" t="s">
        <v>366</v>
      </c>
      <c r="BX114" s="473">
        <v>0</v>
      </c>
      <c r="BY114" s="473">
        <v>0</v>
      </c>
      <c r="BZ114" s="473">
        <v>0</v>
      </c>
      <c r="CA114" s="473">
        <v>0</v>
      </c>
      <c r="CB114" s="473">
        <v>0</v>
      </c>
      <c r="CC114" s="473">
        <v>0</v>
      </c>
      <c r="CD114" s="473">
        <v>0</v>
      </c>
      <c r="CE114" s="473">
        <v>0</v>
      </c>
      <c r="CF114" s="473">
        <v>0</v>
      </c>
      <c r="CG114" s="473">
        <v>0</v>
      </c>
      <c r="CH114" s="473">
        <v>0</v>
      </c>
      <c r="CI114" s="473">
        <v>0</v>
      </c>
      <c r="CJ114" s="473">
        <v>0</v>
      </c>
      <c r="CK114" s="473">
        <v>0</v>
      </c>
      <c r="CL114" s="473">
        <v>0</v>
      </c>
      <c r="CM114" s="473">
        <v>0</v>
      </c>
      <c r="CN114" s="473">
        <v>0</v>
      </c>
      <c r="CO114" s="473">
        <v>0</v>
      </c>
      <c r="CP114" s="473">
        <v>0</v>
      </c>
      <c r="CQ114" s="473">
        <v>0</v>
      </c>
      <c r="CR114" s="473">
        <v>0</v>
      </c>
      <c r="CS114" s="473">
        <v>0</v>
      </c>
      <c r="CT114" s="473">
        <v>0</v>
      </c>
      <c r="CU114" s="473">
        <v>0</v>
      </c>
      <c r="CV114" s="473">
        <v>0</v>
      </c>
      <c r="CW114" s="473">
        <v>0</v>
      </c>
      <c r="CX114" s="473">
        <v>0</v>
      </c>
      <c r="CY114" s="473">
        <v>0</v>
      </c>
      <c r="CZ114" s="473">
        <v>0</v>
      </c>
      <c r="DA114" s="473">
        <v>0</v>
      </c>
      <c r="DB114" s="473">
        <v>0</v>
      </c>
      <c r="DC114" s="473">
        <v>0</v>
      </c>
      <c r="DD114" s="473">
        <v>0</v>
      </c>
      <c r="DE114" s="473">
        <v>0</v>
      </c>
      <c r="DF114" s="473">
        <v>0</v>
      </c>
      <c r="DH114" s="473" t="s">
        <v>366</v>
      </c>
      <c r="DI114" s="473">
        <v>0</v>
      </c>
      <c r="DJ114" s="473">
        <v>0</v>
      </c>
      <c r="DK114" s="473">
        <v>0</v>
      </c>
      <c r="DL114" s="473">
        <v>0</v>
      </c>
      <c r="DM114" s="473">
        <v>0</v>
      </c>
      <c r="DN114" s="473">
        <v>0</v>
      </c>
      <c r="DO114" s="473">
        <v>0</v>
      </c>
      <c r="DP114" s="473">
        <v>0</v>
      </c>
      <c r="DQ114" s="473">
        <v>0</v>
      </c>
      <c r="DR114" s="473">
        <v>0</v>
      </c>
      <c r="DS114" s="473">
        <v>0</v>
      </c>
      <c r="DT114" s="473">
        <v>0</v>
      </c>
      <c r="DU114" s="473">
        <v>0</v>
      </c>
      <c r="DV114" s="473">
        <v>0</v>
      </c>
      <c r="DW114" s="473">
        <v>0</v>
      </c>
      <c r="DX114" s="473">
        <v>0</v>
      </c>
      <c r="DY114" s="473">
        <v>0</v>
      </c>
      <c r="DZ114" s="473">
        <v>0</v>
      </c>
      <c r="EA114" s="473">
        <v>0</v>
      </c>
      <c r="EB114" s="473">
        <v>0</v>
      </c>
      <c r="EC114" s="473">
        <v>0</v>
      </c>
      <c r="ED114" s="473">
        <v>0</v>
      </c>
      <c r="EE114" s="473">
        <v>0</v>
      </c>
      <c r="EF114" s="473">
        <v>0</v>
      </c>
      <c r="EG114" s="473">
        <v>0</v>
      </c>
      <c r="EH114" s="473">
        <v>0</v>
      </c>
      <c r="EI114" s="473">
        <v>0</v>
      </c>
      <c r="EJ114" s="473">
        <v>0</v>
      </c>
      <c r="EK114" s="473">
        <v>0</v>
      </c>
      <c r="EL114" s="473">
        <v>0</v>
      </c>
      <c r="EM114" s="473">
        <v>0</v>
      </c>
      <c r="EN114" s="473">
        <v>0</v>
      </c>
      <c r="EO114" s="473">
        <v>0</v>
      </c>
      <c r="EP114" s="473">
        <v>0</v>
      </c>
      <c r="EQ114" s="473">
        <v>0</v>
      </c>
    </row>
    <row r="115" spans="1:147" ht="12.75" hidden="1" customHeight="1" outlineLevel="1" x14ac:dyDescent="0.2">
      <c r="A115" s="473"/>
      <c r="B115" s="473"/>
      <c r="C115" s="473"/>
      <c r="D115" s="473"/>
      <c r="E115" s="473"/>
      <c r="F115" s="473"/>
      <c r="G115" s="473"/>
      <c r="H115" s="473"/>
      <c r="I115" s="473"/>
      <c r="J115" s="473"/>
      <c r="K115" s="473"/>
      <c r="L115" s="473"/>
      <c r="M115" s="473"/>
      <c r="N115" s="473"/>
      <c r="O115" s="473"/>
      <c r="P115" s="473"/>
      <c r="Q115" s="473"/>
      <c r="R115" s="473"/>
      <c r="S115" s="473"/>
      <c r="T115" s="473"/>
      <c r="U115" s="473"/>
      <c r="V115" s="473"/>
      <c r="W115" s="473"/>
      <c r="X115" s="473"/>
      <c r="Y115" s="473"/>
      <c r="Z115" s="473"/>
      <c r="AA115" s="473"/>
      <c r="AB115" s="473"/>
      <c r="AC115" s="473"/>
      <c r="AD115" s="473"/>
      <c r="AE115" s="473"/>
      <c r="AF115" s="473"/>
      <c r="AG115" s="473"/>
      <c r="AH115" s="473"/>
      <c r="AI115" s="473"/>
      <c r="AJ115" s="473"/>
      <c r="AL115" s="473"/>
      <c r="AM115" s="473"/>
      <c r="AN115" s="473"/>
      <c r="AO115" s="473"/>
      <c r="AP115" s="473"/>
      <c r="AQ115" s="473"/>
      <c r="AR115" s="473"/>
      <c r="AS115" s="473"/>
      <c r="AT115" s="473"/>
      <c r="AU115" s="473"/>
      <c r="AV115" s="473"/>
      <c r="AW115" s="473"/>
      <c r="AX115" s="473"/>
      <c r="AY115" s="473"/>
      <c r="AZ115" s="473"/>
      <c r="BA115" s="473"/>
      <c r="BB115" s="473"/>
      <c r="BC115" s="473"/>
      <c r="BD115" s="473"/>
      <c r="BE115" s="473"/>
      <c r="BF115" s="473"/>
      <c r="BG115" s="473"/>
      <c r="BH115" s="473"/>
      <c r="BI115" s="473"/>
      <c r="BJ115" s="473"/>
      <c r="BK115" s="473"/>
      <c r="BL115" s="473"/>
      <c r="BM115" s="473"/>
      <c r="BN115" s="473"/>
      <c r="BO115" s="473"/>
      <c r="BP115" s="473"/>
      <c r="BQ115" s="473"/>
      <c r="BR115" s="473"/>
      <c r="BS115" s="473"/>
      <c r="BT115" s="473"/>
      <c r="BU115" s="473"/>
      <c r="BW115" s="473"/>
      <c r="BX115" s="473"/>
      <c r="BY115" s="473"/>
      <c r="BZ115" s="473"/>
      <c r="CA115" s="473"/>
      <c r="CB115" s="473"/>
      <c r="CC115" s="473"/>
      <c r="CD115" s="473"/>
      <c r="CE115" s="473"/>
      <c r="CF115" s="473"/>
      <c r="CG115" s="473"/>
      <c r="CH115" s="473"/>
      <c r="CI115" s="473"/>
      <c r="CJ115" s="473"/>
      <c r="CK115" s="473"/>
      <c r="CL115" s="473"/>
      <c r="CM115" s="473"/>
      <c r="CN115" s="473"/>
      <c r="CO115" s="473"/>
      <c r="CP115" s="473"/>
      <c r="CQ115" s="473"/>
      <c r="CR115" s="473"/>
      <c r="CS115" s="473"/>
      <c r="CT115" s="473"/>
      <c r="CU115" s="473"/>
      <c r="CV115" s="473"/>
      <c r="CW115" s="473"/>
      <c r="CX115" s="473"/>
      <c r="CY115" s="473"/>
      <c r="CZ115" s="473"/>
      <c r="DA115" s="473"/>
      <c r="DB115" s="473"/>
      <c r="DC115" s="473"/>
      <c r="DD115" s="473"/>
      <c r="DE115" s="473"/>
      <c r="DF115" s="473"/>
      <c r="DH115" s="473"/>
      <c r="DI115" s="473"/>
      <c r="DJ115" s="473"/>
      <c r="DK115" s="473"/>
      <c r="DL115" s="473"/>
      <c r="DM115" s="473"/>
      <c r="DN115" s="473"/>
      <c r="DO115" s="473"/>
      <c r="DP115" s="473"/>
      <c r="DQ115" s="473"/>
      <c r="DR115" s="473"/>
      <c r="DS115" s="473"/>
      <c r="DT115" s="473"/>
      <c r="DU115" s="473"/>
      <c r="DV115" s="473"/>
      <c r="DW115" s="473"/>
      <c r="DX115" s="473"/>
      <c r="DY115" s="473"/>
      <c r="DZ115" s="473"/>
      <c r="EA115" s="473"/>
      <c r="EB115" s="473"/>
      <c r="EC115" s="473"/>
      <c r="ED115" s="473"/>
      <c r="EE115" s="473"/>
      <c r="EF115" s="473"/>
      <c r="EG115" s="473"/>
      <c r="EH115" s="473"/>
      <c r="EI115" s="473"/>
      <c r="EJ115" s="473"/>
      <c r="EK115" s="473"/>
      <c r="EL115" s="473"/>
      <c r="EM115" s="473"/>
      <c r="EN115" s="473"/>
      <c r="EO115" s="473"/>
      <c r="EP115" s="473"/>
      <c r="EQ115" s="473"/>
    </row>
    <row r="116" spans="1:147" ht="24.95" customHeight="1" collapsed="1" x14ac:dyDescent="0.2">
      <c r="A116" t="s">
        <v>367</v>
      </c>
      <c r="AL116" t="s">
        <v>367</v>
      </c>
      <c r="BW116" t="s">
        <v>367</v>
      </c>
      <c r="DH116" t="s">
        <v>367</v>
      </c>
    </row>
    <row r="117" spans="1:147" x14ac:dyDescent="0.2">
      <c r="A117" s="473" t="s">
        <v>20</v>
      </c>
      <c r="B117" s="473">
        <f t="shared" ref="B117:AJ117" si="0">SUM(B14:B17)/4</f>
        <v>78.06534971139601</v>
      </c>
      <c r="C117" s="473">
        <f t="shared" si="0"/>
        <v>87.023678397071023</v>
      </c>
      <c r="D117" s="473">
        <f t="shared" si="0"/>
        <v>95.338264771844479</v>
      </c>
      <c r="E117" s="473">
        <f t="shared" si="0"/>
        <v>83.517382278279243</v>
      </c>
      <c r="F117" s="473">
        <f t="shared" si="0"/>
        <v>89.011766470181541</v>
      </c>
      <c r="G117" s="473">
        <f t="shared" si="0"/>
        <v>91.146893453713901</v>
      </c>
      <c r="H117" s="473">
        <f t="shared" si="0"/>
        <v>93.551136004394195</v>
      </c>
      <c r="I117" s="473">
        <f t="shared" si="0"/>
        <v>98.490535451040117</v>
      </c>
      <c r="J117" s="473">
        <f t="shared" si="0"/>
        <v>78.584774421052316</v>
      </c>
      <c r="K117" s="473">
        <f t="shared" si="0"/>
        <v>93.886764493265446</v>
      </c>
      <c r="L117" s="473">
        <f t="shared" si="0"/>
        <v>91.31359243637749</v>
      </c>
      <c r="M117" s="473">
        <f t="shared" si="0"/>
        <v>86.217464474675609</v>
      </c>
      <c r="N117" s="473">
        <f t="shared" si="0"/>
        <v>93.543394349505746</v>
      </c>
      <c r="O117" s="473">
        <f t="shared" si="0"/>
        <v>100.98180028555257</v>
      </c>
      <c r="P117" s="473">
        <f t="shared" si="0"/>
        <v>93.744036189705668</v>
      </c>
      <c r="Q117" s="473">
        <f t="shared" si="0"/>
        <v>116.64542778137749</v>
      </c>
      <c r="R117" s="473">
        <f t="shared" si="0"/>
        <v>101.82245340299853</v>
      </c>
      <c r="S117" s="473">
        <f t="shared" si="0"/>
        <v>99.907124859282604</v>
      </c>
      <c r="T117" s="473">
        <f t="shared" si="0"/>
        <v>104.63440291005287</v>
      </c>
      <c r="U117" s="473">
        <f t="shared" si="0"/>
        <v>30.770870582645323</v>
      </c>
      <c r="V117" s="473">
        <f t="shared" si="0"/>
        <v>37.051911645703356</v>
      </c>
      <c r="W117" s="473">
        <f t="shared" si="0"/>
        <v>26.680996472663146</v>
      </c>
      <c r="X117" s="473">
        <f t="shared" si="0"/>
        <v>0</v>
      </c>
      <c r="Y117" s="473">
        <f t="shared" si="0"/>
        <v>64.683037078873895</v>
      </c>
      <c r="Z117" s="473">
        <f t="shared" si="0"/>
        <v>81.892695581000623</v>
      </c>
      <c r="AA117" s="473">
        <f t="shared" si="0"/>
        <v>86.236907816350552</v>
      </c>
      <c r="AB117" s="473">
        <f t="shared" si="0"/>
        <v>108.74697556075169</v>
      </c>
      <c r="AC117" s="473">
        <f t="shared" si="0"/>
        <v>99.515375575316</v>
      </c>
      <c r="AD117" s="473">
        <f t="shared" si="0"/>
        <v>53.605744846371792</v>
      </c>
      <c r="AE117" s="473">
        <f t="shared" si="0"/>
        <v>95.872572746482419</v>
      </c>
      <c r="AF117" s="473">
        <f t="shared" si="0"/>
        <v>90.933423315361082</v>
      </c>
      <c r="AG117" s="473">
        <f t="shared" si="0"/>
        <v>93.585502451081524</v>
      </c>
      <c r="AH117" s="473">
        <f t="shared" si="0"/>
        <v>92.217138511055168</v>
      </c>
      <c r="AI117" s="473">
        <f t="shared" si="0"/>
        <v>109.37545117897156</v>
      </c>
      <c r="AJ117" s="473">
        <f t="shared" si="0"/>
        <v>91.718528330517401</v>
      </c>
      <c r="AL117" s="473" t="s">
        <v>20</v>
      </c>
      <c r="AM117" s="473">
        <f t="shared" ref="AM117:BU117" si="1">SUM(AM14:AM17)/4</f>
        <v>80.997063926680397</v>
      </c>
      <c r="AN117" s="473">
        <f t="shared" si="1"/>
        <v>84.84340026726322</v>
      </c>
      <c r="AO117" s="473">
        <f t="shared" si="1"/>
        <v>79.929169494067509</v>
      </c>
      <c r="AP117" s="473">
        <f t="shared" si="1"/>
        <v>79.982117295128063</v>
      </c>
      <c r="AQ117" s="473">
        <f t="shared" si="1"/>
        <v>84.62124889250353</v>
      </c>
      <c r="AR117" s="473">
        <f t="shared" si="1"/>
        <v>82.307621373139156</v>
      </c>
      <c r="AS117" s="473">
        <f t="shared" si="1"/>
        <v>97.848394127244092</v>
      </c>
      <c r="AT117" s="473">
        <f t="shared" si="1"/>
        <v>93.950281289265121</v>
      </c>
      <c r="AU117" s="473">
        <f t="shared" si="1"/>
        <v>92.15488040395293</v>
      </c>
      <c r="AV117" s="473">
        <f t="shared" si="1"/>
        <v>152.49184420594892</v>
      </c>
      <c r="AW117" s="473">
        <f t="shared" si="1"/>
        <v>64.672449341395847</v>
      </c>
      <c r="AX117" s="473">
        <f t="shared" si="1"/>
        <v>64.121285367259887</v>
      </c>
      <c r="AY117" s="473">
        <f t="shared" si="1"/>
        <v>65.403508771929836</v>
      </c>
      <c r="AZ117" s="473">
        <f t="shared" si="1"/>
        <v>89.820174877545199</v>
      </c>
      <c r="BA117" s="473">
        <f t="shared" si="1"/>
        <v>87.561181702436727</v>
      </c>
      <c r="BB117" s="473">
        <f t="shared" si="1"/>
        <v>98.147391467882983</v>
      </c>
      <c r="BC117" s="473">
        <f t="shared" si="1"/>
        <v>98.260556287844054</v>
      </c>
      <c r="BD117" s="473">
        <f t="shared" si="1"/>
        <v>98.260556287844054</v>
      </c>
      <c r="BE117" s="473">
        <f t="shared" si="1"/>
        <v>0</v>
      </c>
      <c r="BF117" s="473">
        <f t="shared" si="1"/>
        <v>36.527456705424775</v>
      </c>
      <c r="BG117" s="473">
        <f t="shared" si="1"/>
        <v>40.722021660649837</v>
      </c>
      <c r="BH117" s="473">
        <f t="shared" si="1"/>
        <v>34.999999999999993</v>
      </c>
      <c r="BI117" s="473">
        <f t="shared" si="1"/>
        <v>0</v>
      </c>
      <c r="BJ117" s="473">
        <f t="shared" si="1"/>
        <v>76.296744782327153</v>
      </c>
      <c r="BK117" s="473">
        <f t="shared" si="1"/>
        <v>78.528799669361376</v>
      </c>
      <c r="BL117" s="473">
        <f t="shared" si="1"/>
        <v>107.00380993180207</v>
      </c>
      <c r="BM117" s="473">
        <f t="shared" si="1"/>
        <v>163.63636363636365</v>
      </c>
      <c r="BN117" s="473">
        <f t="shared" si="1"/>
        <v>124.75315789167408</v>
      </c>
      <c r="BO117" s="473">
        <f t="shared" si="1"/>
        <v>62.855432861575387</v>
      </c>
      <c r="BP117" s="473">
        <f t="shared" si="1"/>
        <v>99.547034720440138</v>
      </c>
      <c r="BQ117" s="473">
        <f t="shared" si="1"/>
        <v>100.96944793877574</v>
      </c>
      <c r="BR117" s="473">
        <f t="shared" si="1"/>
        <v>117.17866903104104</v>
      </c>
      <c r="BS117" s="473">
        <f t="shared" si="1"/>
        <v>73.098608303770334</v>
      </c>
      <c r="BT117" s="473">
        <f t="shared" si="1"/>
        <v>99.644957347106839</v>
      </c>
      <c r="BU117" s="473">
        <f t="shared" si="1"/>
        <v>94.528017779770096</v>
      </c>
      <c r="BW117" s="473" t="s">
        <v>20</v>
      </c>
      <c r="BX117" s="473">
        <f t="shared" ref="BX117:DF117" si="2">SUM(BX14:BX17)/4</f>
        <v>80.617156494808739</v>
      </c>
      <c r="BY117" s="473">
        <f t="shared" si="2"/>
        <v>79.06674076300942</v>
      </c>
      <c r="BZ117" s="473">
        <f t="shared" si="2"/>
        <v>78.474220912432372</v>
      </c>
      <c r="CA117" s="473">
        <f t="shared" si="2"/>
        <v>81.962177074894129</v>
      </c>
      <c r="CB117" s="473">
        <f t="shared" si="2"/>
        <v>68.605972756773085</v>
      </c>
      <c r="CC117" s="473">
        <f t="shared" si="2"/>
        <v>84.021095987253517</v>
      </c>
      <c r="CD117" s="473">
        <f t="shared" si="2"/>
        <v>80.794443293195712</v>
      </c>
      <c r="CE117" s="473">
        <f t="shared" si="2"/>
        <v>89.616032988487845</v>
      </c>
      <c r="CF117" s="473">
        <f t="shared" si="2"/>
        <v>83.806359295076888</v>
      </c>
      <c r="CG117" s="473">
        <f t="shared" si="2"/>
        <v>90.918917358673511</v>
      </c>
      <c r="CH117" s="473">
        <f t="shared" si="2"/>
        <v>88.212225485538823</v>
      </c>
      <c r="CI117" s="473">
        <f t="shared" si="2"/>
        <v>84.084589910725867</v>
      </c>
      <c r="CJ117" s="473">
        <f t="shared" si="2"/>
        <v>93.759513662647976</v>
      </c>
      <c r="CK117" s="473">
        <f t="shared" si="2"/>
        <v>100.34173271790625</v>
      </c>
      <c r="CL117" s="473">
        <f t="shared" si="2"/>
        <v>93.921826605247148</v>
      </c>
      <c r="CM117" s="473">
        <f t="shared" si="2"/>
        <v>114.57251628110015</v>
      </c>
      <c r="CN117" s="473">
        <f t="shared" si="2"/>
        <v>92.040219200217209</v>
      </c>
      <c r="CO117" s="473">
        <f t="shared" si="2"/>
        <v>88.821446976539718</v>
      </c>
      <c r="CP117" s="473">
        <f t="shared" si="2"/>
        <v>97.916666666666657</v>
      </c>
      <c r="CQ117" s="473">
        <f t="shared" si="2"/>
        <v>48.541868014385734</v>
      </c>
      <c r="CR117" s="473">
        <f t="shared" si="2"/>
        <v>56.221000911005234</v>
      </c>
      <c r="CS117" s="473">
        <f t="shared" si="2"/>
        <v>40.909090909090907</v>
      </c>
      <c r="CT117" s="473">
        <f t="shared" si="2"/>
        <v>83.333333333333343</v>
      </c>
      <c r="CU117" s="473">
        <f t="shared" si="2"/>
        <v>71.678915146150644</v>
      </c>
      <c r="CV117" s="473">
        <f t="shared" si="2"/>
        <v>81.74894463397483</v>
      </c>
      <c r="CW117" s="473">
        <f t="shared" si="2"/>
        <v>45.620677134954363</v>
      </c>
      <c r="CX117" s="473">
        <f t="shared" si="2"/>
        <v>118.85714285714285</v>
      </c>
      <c r="CY117" s="473">
        <f t="shared" si="2"/>
        <v>103.38514498911273</v>
      </c>
      <c r="CZ117" s="473">
        <f t="shared" si="2"/>
        <v>73.040087481103328</v>
      </c>
      <c r="DA117" s="473">
        <f t="shared" si="2"/>
        <v>114.42425377756858</v>
      </c>
      <c r="DB117" s="473">
        <f t="shared" si="2"/>
        <v>121.71807647332056</v>
      </c>
      <c r="DC117" s="473">
        <f t="shared" si="2"/>
        <v>92.314700276528626</v>
      </c>
      <c r="DD117" s="473">
        <f t="shared" si="2"/>
        <v>111.73929870036422</v>
      </c>
      <c r="DE117" s="473">
        <f t="shared" si="2"/>
        <v>103.31699761599666</v>
      </c>
      <c r="DF117" s="473">
        <f t="shared" si="2"/>
        <v>95.220546717495893</v>
      </c>
      <c r="DH117" s="473" t="s">
        <v>20</v>
      </c>
      <c r="DI117" s="473">
        <f t="shared" ref="DI117:EQ117" si="3">SUM(DI14:DI17)/4</f>
        <v>86.357641775949915</v>
      </c>
      <c r="DJ117" s="473">
        <f t="shared" si="3"/>
        <v>85.052525585265897</v>
      </c>
      <c r="DK117" s="473">
        <f t="shared" si="3"/>
        <v>81.217531161307903</v>
      </c>
      <c r="DL117" s="473">
        <f t="shared" si="3"/>
        <v>84.923564394987295</v>
      </c>
      <c r="DM117" s="473">
        <f t="shared" si="3"/>
        <v>88.461164761780879</v>
      </c>
      <c r="DN117" s="473">
        <f t="shared" si="3"/>
        <v>81.916118834522749</v>
      </c>
      <c r="DO117" s="473">
        <f t="shared" si="3"/>
        <v>75.8388754626924</v>
      </c>
      <c r="DP117" s="473">
        <f t="shared" si="3"/>
        <v>86.244715678678233</v>
      </c>
      <c r="DQ117" s="473">
        <f t="shared" si="3"/>
        <v>80.753240004435256</v>
      </c>
      <c r="DR117" s="473">
        <f t="shared" si="3"/>
        <v>125.73244233389516</v>
      </c>
      <c r="DS117" s="473">
        <f t="shared" si="3"/>
        <v>89.42749804241825</v>
      </c>
      <c r="DT117" s="473">
        <f t="shared" si="3"/>
        <v>80.635170081908143</v>
      </c>
      <c r="DU117" s="473">
        <f t="shared" si="3"/>
        <v>99.876154499386786</v>
      </c>
      <c r="DV117" s="473">
        <f t="shared" si="3"/>
        <v>107.6236846733747</v>
      </c>
      <c r="DW117" s="473">
        <f t="shared" si="3"/>
        <v>96.420543583592092</v>
      </c>
      <c r="DX117" s="473">
        <f t="shared" si="3"/>
        <v>141.56933861072469</v>
      </c>
      <c r="DY117" s="473">
        <f t="shared" si="3"/>
        <v>85.612830168893055</v>
      </c>
      <c r="DZ117" s="473">
        <f t="shared" si="3"/>
        <v>85.367888842291137</v>
      </c>
      <c r="EA117" s="473">
        <f t="shared" si="3"/>
        <v>97.787878787878753</v>
      </c>
      <c r="EB117" s="473">
        <f t="shared" si="3"/>
        <v>67.737750956931478</v>
      </c>
      <c r="EC117" s="473">
        <f t="shared" si="3"/>
        <v>47.557201816823621</v>
      </c>
      <c r="ED117" s="473">
        <f t="shared" si="3"/>
        <v>100</v>
      </c>
      <c r="EE117" s="473">
        <f t="shared" si="3"/>
        <v>30.124695863746958</v>
      </c>
      <c r="EF117" s="473">
        <f t="shared" si="3"/>
        <v>76.282470864693778</v>
      </c>
      <c r="EG117" s="473">
        <f t="shared" si="3"/>
        <v>96.706140221742032</v>
      </c>
      <c r="EH117" s="473">
        <f t="shared" si="3"/>
        <v>58.040320498308276</v>
      </c>
      <c r="EI117" s="473">
        <f t="shared" si="3"/>
        <v>55.555555555555536</v>
      </c>
      <c r="EJ117" s="473">
        <f t="shared" si="3"/>
        <v>91.470079400712564</v>
      </c>
      <c r="EK117" s="473">
        <f t="shared" si="3"/>
        <v>69.725307471174489</v>
      </c>
      <c r="EL117" s="473">
        <f t="shared" si="3"/>
        <v>102.72077510750862</v>
      </c>
      <c r="EM117" s="473">
        <f t="shared" si="3"/>
        <v>99.622658517527142</v>
      </c>
      <c r="EN117" s="473">
        <f t="shared" si="3"/>
        <v>107.49400130024139</v>
      </c>
      <c r="EO117" s="473">
        <f t="shared" si="3"/>
        <v>169.62944823237871</v>
      </c>
      <c r="EP117" s="473">
        <f t="shared" si="3"/>
        <v>111.90673883687833</v>
      </c>
      <c r="EQ117" s="473">
        <f t="shared" si="3"/>
        <v>100.07263561522292</v>
      </c>
    </row>
    <row r="118" spans="1:147" x14ac:dyDescent="0.2">
      <c r="A118" t="s">
        <v>21</v>
      </c>
      <c r="B118" s="473">
        <f t="shared" ref="B118:AE118" si="4">SUM(B18:B21)/4</f>
        <v>78.96947188795302</v>
      </c>
      <c r="C118" s="473">
        <f t="shared" si="4"/>
        <v>86.992508187585827</v>
      </c>
      <c r="D118" s="473">
        <f t="shared" si="4"/>
        <v>90.013731666067571</v>
      </c>
      <c r="E118" s="473">
        <f t="shared" si="4"/>
        <v>81.806195881395197</v>
      </c>
      <c r="F118" s="473">
        <f t="shared" si="4"/>
        <v>87.68501934569008</v>
      </c>
      <c r="G118" s="473">
        <f t="shared" si="4"/>
        <v>93.023808104583082</v>
      </c>
      <c r="H118" s="473">
        <f t="shared" si="4"/>
        <v>94.071577407882202</v>
      </c>
      <c r="I118" s="473">
        <f t="shared" si="4"/>
        <v>94.573857883836013</v>
      </c>
      <c r="J118" s="473">
        <f t="shared" si="4"/>
        <v>84.905573629961111</v>
      </c>
      <c r="K118" s="473">
        <f t="shared" si="4"/>
        <v>93.71922411656314</v>
      </c>
      <c r="L118" s="473">
        <f t="shared" si="4"/>
        <v>94.412596734845152</v>
      </c>
      <c r="M118" s="473">
        <f t="shared" si="4"/>
        <v>88.177777943999359</v>
      </c>
      <c r="N118" s="473">
        <f t="shared" si="4"/>
        <v>97.14063083687607</v>
      </c>
      <c r="O118" s="473">
        <f t="shared" si="4"/>
        <v>100.35723159298895</v>
      </c>
      <c r="P118" s="473">
        <f t="shared" si="4"/>
        <v>94.829522422772584</v>
      </c>
      <c r="Q118" s="473">
        <f t="shared" si="4"/>
        <v>112.32003891869434</v>
      </c>
      <c r="R118" s="473">
        <f t="shared" si="4"/>
        <v>102.42720649769174</v>
      </c>
      <c r="S118" s="473">
        <f t="shared" si="4"/>
        <v>100.9234462442478</v>
      </c>
      <c r="T118" s="473">
        <f t="shared" si="4"/>
        <v>104.63492063492058</v>
      </c>
      <c r="U118" s="473">
        <f t="shared" si="4"/>
        <v>37.095178887407265</v>
      </c>
      <c r="V118" s="473">
        <f t="shared" si="4"/>
        <v>41.755167295152056</v>
      </c>
      <c r="W118" s="473">
        <f t="shared" si="4"/>
        <v>34.060846560846564</v>
      </c>
      <c r="X118" s="473">
        <f t="shared" si="4"/>
        <v>0</v>
      </c>
      <c r="Y118" s="473">
        <f t="shared" si="4"/>
        <v>65.008366951891304</v>
      </c>
      <c r="Z118" s="473">
        <f t="shared" si="4"/>
        <v>81.04096422212919</v>
      </c>
      <c r="AA118" s="473">
        <f t="shared" si="4"/>
        <v>85.873463118634703</v>
      </c>
      <c r="AB118" s="473">
        <f t="shared" si="4"/>
        <v>107.68296231608369</v>
      </c>
      <c r="AC118" s="473">
        <f t="shared" si="4"/>
        <v>99.548535979290932</v>
      </c>
      <c r="AD118" s="473">
        <f t="shared" si="4"/>
        <v>54.231911978044806</v>
      </c>
      <c r="AE118" s="473">
        <f t="shared" si="4"/>
        <v>95.49438751666699</v>
      </c>
      <c r="AF118" s="473">
        <v>98.304386825903592</v>
      </c>
      <c r="AG118" s="473">
        <v>100.12869676434219</v>
      </c>
      <c r="AH118" s="473">
        <v>99.452942167919574</v>
      </c>
      <c r="AI118" s="473">
        <v>99.135601585655905</v>
      </c>
      <c r="AJ118" s="473">
        <v>102.80167848574656</v>
      </c>
      <c r="AL118" t="s">
        <v>21</v>
      </c>
      <c r="AM118" s="473">
        <f t="shared" ref="AM118:BP118" si="5">SUM(AM18:AM21)/4</f>
        <v>81.839518073797905</v>
      </c>
      <c r="AN118" s="473">
        <f t="shared" si="5"/>
        <v>86.197524549641599</v>
      </c>
      <c r="AO118" s="473">
        <f t="shared" si="5"/>
        <v>82.384472433133368</v>
      </c>
      <c r="AP118" s="473">
        <f t="shared" si="5"/>
        <v>80.581408929627983</v>
      </c>
      <c r="AQ118" s="473">
        <f t="shared" si="5"/>
        <v>86.365224411828478</v>
      </c>
      <c r="AR118" s="473">
        <f t="shared" si="5"/>
        <v>85.722978717838146</v>
      </c>
      <c r="AS118" s="473">
        <f t="shared" si="5"/>
        <v>98.016673220850592</v>
      </c>
      <c r="AT118" s="473">
        <f t="shared" si="5"/>
        <v>90.564602726740887</v>
      </c>
      <c r="AU118" s="473">
        <f t="shared" si="5"/>
        <v>95.40085989902505</v>
      </c>
      <c r="AV118" s="473">
        <f t="shared" si="5"/>
        <v>145.43537686630762</v>
      </c>
      <c r="AW118" s="473">
        <f t="shared" si="5"/>
        <v>65.768466516466077</v>
      </c>
      <c r="AX118" s="473">
        <f t="shared" si="5"/>
        <v>64.40349975756439</v>
      </c>
      <c r="AY118" s="473">
        <f t="shared" si="5"/>
        <v>67.578947368421055</v>
      </c>
      <c r="AZ118" s="473">
        <f t="shared" si="5"/>
        <v>93.232628437504417</v>
      </c>
      <c r="BA118" s="473">
        <f t="shared" si="5"/>
        <v>90.098228097464244</v>
      </c>
      <c r="BB118" s="473">
        <f t="shared" si="5"/>
        <v>104.78681585158986</v>
      </c>
      <c r="BC118" s="473">
        <f t="shared" si="5"/>
        <v>101.86270995653472</v>
      </c>
      <c r="BD118" s="473">
        <f t="shared" si="5"/>
        <v>101.86270995653472</v>
      </c>
      <c r="BE118" s="473">
        <f t="shared" si="5"/>
        <v>0</v>
      </c>
      <c r="BF118" s="473">
        <f t="shared" si="5"/>
        <v>36.455179574253251</v>
      </c>
      <c r="BG118" s="473">
        <f t="shared" si="5"/>
        <v>40.451263537906158</v>
      </c>
      <c r="BH118" s="473">
        <f t="shared" si="5"/>
        <v>34.999999999999993</v>
      </c>
      <c r="BI118" s="473">
        <f t="shared" si="5"/>
        <v>0</v>
      </c>
      <c r="BJ118" s="473">
        <f t="shared" si="5"/>
        <v>76.269685501900625</v>
      </c>
      <c r="BK118" s="473">
        <f t="shared" si="5"/>
        <v>73.658822199432848</v>
      </c>
      <c r="BL118" s="473">
        <f t="shared" si="5"/>
        <v>106.422256903229</v>
      </c>
      <c r="BM118" s="473">
        <f t="shared" si="5"/>
        <v>158.72727272727275</v>
      </c>
      <c r="BN118" s="473">
        <f t="shared" si="5"/>
        <v>124.76983033210354</v>
      </c>
      <c r="BO118" s="473">
        <f t="shared" si="5"/>
        <v>62.950753325942294</v>
      </c>
      <c r="BP118" s="473">
        <f t="shared" si="5"/>
        <v>99.815858084832485</v>
      </c>
      <c r="BQ118" s="473">
        <v>98.304386825903592</v>
      </c>
      <c r="BR118" s="473">
        <v>100.12869676434219</v>
      </c>
      <c r="BS118" s="473">
        <v>99.452942167919574</v>
      </c>
      <c r="BT118" s="473">
        <v>99.135601585655905</v>
      </c>
      <c r="BU118" s="473">
        <v>102.80167848574656</v>
      </c>
      <c r="BW118" t="s">
        <v>21</v>
      </c>
      <c r="BX118" s="473">
        <f t="shared" ref="BX118:DA118" si="6">SUM(BX18:BX21)/4</f>
        <v>83.604136320983827</v>
      </c>
      <c r="BY118" s="473">
        <f t="shared" si="6"/>
        <v>81.743188160095116</v>
      </c>
      <c r="BZ118" s="473">
        <f t="shared" si="6"/>
        <v>81.005535329154043</v>
      </c>
      <c r="CA118" s="473">
        <f t="shared" si="6"/>
        <v>80.866594862434084</v>
      </c>
      <c r="CB118" s="473">
        <f t="shared" si="6"/>
        <v>79.530578397031704</v>
      </c>
      <c r="CC118" s="473">
        <f t="shared" si="6"/>
        <v>86.110664023178231</v>
      </c>
      <c r="CD118" s="473">
        <f t="shared" si="6"/>
        <v>81.120890404549755</v>
      </c>
      <c r="CE118" s="473">
        <f t="shared" si="6"/>
        <v>87.611816110677054</v>
      </c>
      <c r="CF118" s="473">
        <f t="shared" si="6"/>
        <v>85.135909415970133</v>
      </c>
      <c r="CG118" s="473">
        <f t="shared" si="6"/>
        <v>92.51234437832629</v>
      </c>
      <c r="CH118" s="473">
        <f t="shared" si="6"/>
        <v>90.219809353719612</v>
      </c>
      <c r="CI118" s="473">
        <f t="shared" si="6"/>
        <v>86.647431679105708</v>
      </c>
      <c r="CJ118" s="473">
        <f t="shared" si="6"/>
        <v>95.020865086323212</v>
      </c>
      <c r="CK118" s="473">
        <f t="shared" si="6"/>
        <v>99.981448755332536</v>
      </c>
      <c r="CL118" s="473">
        <f t="shared" si="6"/>
        <v>95.299870342435582</v>
      </c>
      <c r="CM118" s="473">
        <f t="shared" si="6"/>
        <v>110.3589415035033</v>
      </c>
      <c r="CN118" s="473">
        <f t="shared" si="6"/>
        <v>93.482719085653713</v>
      </c>
      <c r="CO118" s="473">
        <f t="shared" si="6"/>
        <v>89.912935998036644</v>
      </c>
      <c r="CP118" s="473">
        <f t="shared" si="6"/>
        <v>100</v>
      </c>
      <c r="CQ118" s="473">
        <f t="shared" si="6"/>
        <v>50.164063398254982</v>
      </c>
      <c r="CR118" s="473">
        <f t="shared" si="6"/>
        <v>55.597765796980234</v>
      </c>
      <c r="CS118" s="473">
        <f t="shared" si="6"/>
        <v>42.045454545454547</v>
      </c>
      <c r="CT118" s="473">
        <f t="shared" si="6"/>
        <v>91.666666666666671</v>
      </c>
      <c r="CU118" s="473">
        <f t="shared" si="6"/>
        <v>74.86236954632524</v>
      </c>
      <c r="CV118" s="473">
        <f t="shared" si="6"/>
        <v>81.340201521885433</v>
      </c>
      <c r="CW118" s="473">
        <f t="shared" si="6"/>
        <v>57.458068551484303</v>
      </c>
      <c r="CX118" s="473">
        <f t="shared" si="6"/>
        <v>117.71428571428571</v>
      </c>
      <c r="CY118" s="473">
        <f t="shared" si="6"/>
        <v>102.79908536567109</v>
      </c>
      <c r="CZ118" s="473">
        <f t="shared" si="6"/>
        <v>73.582747435707489</v>
      </c>
      <c r="DA118" s="473">
        <f t="shared" si="6"/>
        <v>120.88604196749247</v>
      </c>
      <c r="DB118" s="473">
        <v>98.304386825903592</v>
      </c>
      <c r="DC118" s="473">
        <v>100.12869676434219</v>
      </c>
      <c r="DD118" s="473">
        <v>99.452942167919574</v>
      </c>
      <c r="DE118" s="473">
        <v>99.135601585655905</v>
      </c>
      <c r="DF118" s="473">
        <v>102.80167848574656</v>
      </c>
      <c r="DH118" t="s">
        <v>21</v>
      </c>
      <c r="DI118" s="473">
        <f t="shared" ref="DI118:EL118" si="7">SUM(DI18:DI21)/4</f>
        <v>86.797345231677042</v>
      </c>
      <c r="DJ118" s="473">
        <f t="shared" si="7"/>
        <v>85.779748000755006</v>
      </c>
      <c r="DK118" s="473">
        <f t="shared" si="7"/>
        <v>81.743428379096102</v>
      </c>
      <c r="DL118" s="473">
        <f t="shared" si="7"/>
        <v>83.001829531647033</v>
      </c>
      <c r="DM118" s="473">
        <f t="shared" si="7"/>
        <v>88.640423675434491</v>
      </c>
      <c r="DN118" s="473">
        <f t="shared" si="7"/>
        <v>83.855615022791852</v>
      </c>
      <c r="DO118" s="473">
        <f t="shared" si="7"/>
        <v>77.566160347547282</v>
      </c>
      <c r="DP118" s="473">
        <f t="shared" si="7"/>
        <v>85.217969293194287</v>
      </c>
      <c r="DQ118" s="473">
        <f t="shared" si="7"/>
        <v>85.940936584228609</v>
      </c>
      <c r="DR118" s="473">
        <f t="shared" si="7"/>
        <v>127.18833801265635</v>
      </c>
      <c r="DS118" s="473">
        <f t="shared" si="7"/>
        <v>89.800220565518089</v>
      </c>
      <c r="DT118" s="473">
        <f t="shared" si="7"/>
        <v>80.504934341326731</v>
      </c>
      <c r="DU118" s="473">
        <f t="shared" si="7"/>
        <v>100.8465842660064</v>
      </c>
      <c r="DV118" s="473">
        <f t="shared" si="7"/>
        <v>102.78152126266193</v>
      </c>
      <c r="DW118" s="473">
        <f t="shared" si="7"/>
        <v>94.09388049176799</v>
      </c>
      <c r="DX118" s="473">
        <f t="shared" si="7"/>
        <v>129.10517859924039</v>
      </c>
      <c r="DY118" s="473">
        <f t="shared" si="7"/>
        <v>86.011909591331985</v>
      </c>
      <c r="DZ118" s="473">
        <f t="shared" si="7"/>
        <v>85.724091660772928</v>
      </c>
      <c r="EA118" s="473">
        <f t="shared" si="7"/>
        <v>100.31818181818177</v>
      </c>
      <c r="EB118" s="473">
        <f t="shared" si="7"/>
        <v>68.312185865724459</v>
      </c>
      <c r="EC118" s="473">
        <f t="shared" si="7"/>
        <v>46.689858562400424</v>
      </c>
      <c r="ED118" s="473">
        <f t="shared" si="7"/>
        <v>100</v>
      </c>
      <c r="EE118" s="473">
        <f t="shared" si="7"/>
        <v>33.394160583941598</v>
      </c>
      <c r="EF118" s="473">
        <f t="shared" si="7"/>
        <v>78.744693270672258</v>
      </c>
      <c r="EG118" s="473">
        <f t="shared" si="7"/>
        <v>95.686993051303119</v>
      </c>
      <c r="EH118" s="473">
        <f t="shared" si="7"/>
        <v>70.238640969120041</v>
      </c>
      <c r="EI118" s="473">
        <f t="shared" si="7"/>
        <v>55.555555555555536</v>
      </c>
      <c r="EJ118" s="473">
        <f t="shared" si="7"/>
        <v>92.681903357045357</v>
      </c>
      <c r="EK118" s="473">
        <f t="shared" si="7"/>
        <v>72.324987142781055</v>
      </c>
      <c r="EL118" s="473">
        <f t="shared" si="7"/>
        <v>100.84639918328156</v>
      </c>
      <c r="EM118" s="473">
        <v>98.304386825903592</v>
      </c>
      <c r="EN118" s="473">
        <v>100.12869676434219</v>
      </c>
      <c r="EO118" s="473">
        <v>99.452942167919574</v>
      </c>
      <c r="EP118" s="473">
        <v>99.135601585655905</v>
      </c>
      <c r="EQ118" s="473">
        <v>102.80167848574656</v>
      </c>
    </row>
    <row r="119" spans="1:147" x14ac:dyDescent="0.2">
      <c r="A119" s="473" t="s">
        <v>22</v>
      </c>
      <c r="B119" s="473">
        <f t="shared" ref="B119:AE119" si="8">SUM(B22:B25)/4</f>
        <v>79.768251665988814</v>
      </c>
      <c r="C119" s="473">
        <f t="shared" si="8"/>
        <v>86.443445412686117</v>
      </c>
      <c r="D119" s="473">
        <f t="shared" si="8"/>
        <v>82.878068234652105</v>
      </c>
      <c r="E119" s="473">
        <f t="shared" si="8"/>
        <v>81.862014044920016</v>
      </c>
      <c r="F119" s="473">
        <f t="shared" si="8"/>
        <v>88.714334177373473</v>
      </c>
      <c r="G119" s="473">
        <f t="shared" si="8"/>
        <v>94.728106603638608</v>
      </c>
      <c r="H119" s="473">
        <f t="shared" si="8"/>
        <v>94.515341803151415</v>
      </c>
      <c r="I119" s="473">
        <f t="shared" si="8"/>
        <v>95.116268338100411</v>
      </c>
      <c r="J119" s="473">
        <f t="shared" si="8"/>
        <v>87.016357049968249</v>
      </c>
      <c r="K119" s="473">
        <f t="shared" si="8"/>
        <v>93.744032177104373</v>
      </c>
      <c r="L119" s="473">
        <f t="shared" si="8"/>
        <v>100.56638056623686</v>
      </c>
      <c r="M119" s="473">
        <f t="shared" si="8"/>
        <v>93.422798910540607</v>
      </c>
      <c r="N119" s="473">
        <f t="shared" si="8"/>
        <v>103.69204227688593</v>
      </c>
      <c r="O119" s="473">
        <f t="shared" si="8"/>
        <v>97.679945141807892</v>
      </c>
      <c r="P119" s="473">
        <f t="shared" si="8"/>
        <v>95.712648137436659</v>
      </c>
      <c r="Q119" s="473">
        <f t="shared" si="8"/>
        <v>101.93747647911763</v>
      </c>
      <c r="R119" s="473">
        <f t="shared" si="8"/>
        <v>102.70605644534336</v>
      </c>
      <c r="S119" s="473">
        <f t="shared" si="8"/>
        <v>100.0083302634178</v>
      </c>
      <c r="T119" s="473">
        <f t="shared" si="8"/>
        <v>106.66666666666664</v>
      </c>
      <c r="U119" s="473">
        <f t="shared" si="8"/>
        <v>38.16056005596986</v>
      </c>
      <c r="V119" s="473">
        <f t="shared" si="8"/>
        <v>48.773481215452477</v>
      </c>
      <c r="W119" s="473">
        <f t="shared" si="8"/>
        <v>31.25</v>
      </c>
      <c r="X119" s="473">
        <f t="shared" si="8"/>
        <v>0</v>
      </c>
      <c r="Y119" s="473">
        <f t="shared" si="8"/>
        <v>68.085834512638399</v>
      </c>
      <c r="Z119" s="473">
        <f t="shared" si="8"/>
        <v>87.237957515486329</v>
      </c>
      <c r="AA119" s="473">
        <f t="shared" si="8"/>
        <v>91.783779519446412</v>
      </c>
      <c r="AB119" s="473">
        <f t="shared" si="8"/>
        <v>108.53883625522487</v>
      </c>
      <c r="AC119" s="473">
        <f t="shared" si="8"/>
        <v>101.55148231234013</v>
      </c>
      <c r="AD119" s="473">
        <f t="shared" si="8"/>
        <v>57.09060349050575</v>
      </c>
      <c r="AE119" s="473">
        <f t="shared" si="8"/>
        <v>95.730747180452795</v>
      </c>
      <c r="AF119" s="473">
        <v>96.987289200063429</v>
      </c>
      <c r="AG119" s="473">
        <v>102.58963704669071</v>
      </c>
      <c r="AH119" s="473">
        <v>101.24139761508953</v>
      </c>
      <c r="AI119" s="473">
        <v>95.850303855935408</v>
      </c>
      <c r="AJ119" s="473">
        <v>105.08592151491685</v>
      </c>
      <c r="AL119" s="473" t="s">
        <v>22</v>
      </c>
      <c r="AM119" s="473">
        <f t="shared" ref="AM119:BP119" si="9">SUM(AM22:AM25)/4</f>
        <v>82.180225227447266</v>
      </c>
      <c r="AN119" s="473">
        <f t="shared" si="9"/>
        <v>85.342914544388009</v>
      </c>
      <c r="AO119" s="473">
        <f t="shared" si="9"/>
        <v>80.293620920045697</v>
      </c>
      <c r="AP119" s="473">
        <f t="shared" si="9"/>
        <v>80.348602691760476</v>
      </c>
      <c r="AQ119" s="473">
        <f t="shared" si="9"/>
        <v>86.13580950657915</v>
      </c>
      <c r="AR119" s="473">
        <f t="shared" si="9"/>
        <v>84.780592497492535</v>
      </c>
      <c r="AS119" s="473">
        <f t="shared" si="9"/>
        <v>94.300684292807517</v>
      </c>
      <c r="AT119" s="473">
        <f t="shared" si="9"/>
        <v>91.0639621425874</v>
      </c>
      <c r="AU119" s="473">
        <f t="shared" si="9"/>
        <v>96.62731389825538</v>
      </c>
      <c r="AV119" s="473">
        <f t="shared" si="9"/>
        <v>130.55952177549935</v>
      </c>
      <c r="AW119" s="473">
        <f t="shared" si="9"/>
        <v>66.512556650649429</v>
      </c>
      <c r="AX119" s="473">
        <f t="shared" si="9"/>
        <v>65.920206106483562</v>
      </c>
      <c r="AY119" s="473">
        <f t="shared" si="9"/>
        <v>67.298245614035096</v>
      </c>
      <c r="AZ119" s="473">
        <f t="shared" si="9"/>
        <v>92.708023803391541</v>
      </c>
      <c r="BA119" s="473">
        <f t="shared" si="9"/>
        <v>89.090787608168796</v>
      </c>
      <c r="BB119" s="473">
        <f t="shared" si="9"/>
        <v>106.04206552956146</v>
      </c>
      <c r="BC119" s="473">
        <f t="shared" si="9"/>
        <v>99.923557722973115</v>
      </c>
      <c r="BD119" s="473">
        <f t="shared" si="9"/>
        <v>99.923557722973115</v>
      </c>
      <c r="BE119" s="473">
        <f t="shared" si="9"/>
        <v>0</v>
      </c>
      <c r="BF119" s="473">
        <f t="shared" si="9"/>
        <v>36.325080738144514</v>
      </c>
      <c r="BG119" s="473">
        <f t="shared" si="9"/>
        <v>39.96389891696753</v>
      </c>
      <c r="BH119" s="473">
        <f t="shared" si="9"/>
        <v>34.999999999999993</v>
      </c>
      <c r="BI119" s="473">
        <f t="shared" si="9"/>
        <v>0</v>
      </c>
      <c r="BJ119" s="473">
        <f t="shared" si="9"/>
        <v>78.279572129827983</v>
      </c>
      <c r="BK119" s="473">
        <f t="shared" si="9"/>
        <v>78.621366907093019</v>
      </c>
      <c r="BL119" s="473">
        <f t="shared" si="9"/>
        <v>106.22109747315112</v>
      </c>
      <c r="BM119" s="473">
        <f t="shared" si="9"/>
        <v>134.72727272727272</v>
      </c>
      <c r="BN119" s="473">
        <f t="shared" si="9"/>
        <v>121.48245361924981</v>
      </c>
      <c r="BO119" s="473">
        <f t="shared" si="9"/>
        <v>66.641735941648079</v>
      </c>
      <c r="BP119" s="473">
        <f t="shared" si="9"/>
        <v>101.13124967258855</v>
      </c>
      <c r="BQ119" s="473">
        <v>96.987289200063429</v>
      </c>
      <c r="BR119" s="473">
        <v>102.58963704669071</v>
      </c>
      <c r="BS119" s="473">
        <v>101.24139761508953</v>
      </c>
      <c r="BT119" s="473">
        <v>95.850303855935408</v>
      </c>
      <c r="BU119" s="473">
        <v>105.08592151491685</v>
      </c>
      <c r="BW119" s="473" t="s">
        <v>22</v>
      </c>
      <c r="BX119" s="473">
        <f t="shared" ref="BX119:DA119" si="10">SUM(BX22:BX25)/4</f>
        <v>84.728111839251454</v>
      </c>
      <c r="BY119" s="473">
        <f t="shared" si="10"/>
        <v>82.207455501792367</v>
      </c>
      <c r="BZ119" s="473">
        <f t="shared" si="10"/>
        <v>80.258038562509469</v>
      </c>
      <c r="CA119" s="473">
        <f t="shared" si="10"/>
        <v>77.769512157369178</v>
      </c>
      <c r="CB119" s="473">
        <f t="shared" si="10"/>
        <v>87.855659570810076</v>
      </c>
      <c r="CC119" s="473">
        <f t="shared" si="10"/>
        <v>86.355570501194876</v>
      </c>
      <c r="CD119" s="473">
        <f t="shared" si="10"/>
        <v>79.518302044577723</v>
      </c>
      <c r="CE119" s="473">
        <f t="shared" si="10"/>
        <v>89.122475503204811</v>
      </c>
      <c r="CF119" s="473">
        <f t="shared" si="10"/>
        <v>85.004235292684996</v>
      </c>
      <c r="CG119" s="473">
        <f t="shared" si="10"/>
        <v>93.287343217584578</v>
      </c>
      <c r="CH119" s="473">
        <f t="shared" si="10"/>
        <v>88.869924282723048</v>
      </c>
      <c r="CI119" s="473">
        <f t="shared" si="10"/>
        <v>84.159239870301008</v>
      </c>
      <c r="CJ119" s="473">
        <f t="shared" si="10"/>
        <v>95.200794213822803</v>
      </c>
      <c r="CK119" s="473">
        <f t="shared" si="10"/>
        <v>96.496482076020087</v>
      </c>
      <c r="CL119" s="473">
        <f t="shared" si="10"/>
        <v>95.534673360867345</v>
      </c>
      <c r="CM119" s="473">
        <f t="shared" si="10"/>
        <v>98.628490148154214</v>
      </c>
      <c r="CN119" s="473">
        <f t="shared" si="10"/>
        <v>91.16142018773742</v>
      </c>
      <c r="CO119" s="473">
        <f t="shared" si="10"/>
        <v>86.320166120736161</v>
      </c>
      <c r="CP119" s="473">
        <f t="shared" si="10"/>
        <v>100</v>
      </c>
      <c r="CQ119" s="473">
        <f t="shared" si="10"/>
        <v>53.541409314839683</v>
      </c>
      <c r="CR119" s="473">
        <f t="shared" si="10"/>
        <v>55.841663928672773</v>
      </c>
      <c r="CS119" s="473">
        <f t="shared" si="10"/>
        <v>45.454545454545453</v>
      </c>
      <c r="CT119" s="473">
        <f t="shared" si="10"/>
        <v>100</v>
      </c>
      <c r="CU119" s="473">
        <f t="shared" si="10"/>
        <v>85.030614378697891</v>
      </c>
      <c r="CV119" s="473">
        <f t="shared" si="10"/>
        <v>80.202055335737342</v>
      </c>
      <c r="CW119" s="473">
        <f t="shared" si="10"/>
        <v>94.837190058346081</v>
      </c>
      <c r="CX119" s="473">
        <f t="shared" si="10"/>
        <v>110.71428571428571</v>
      </c>
      <c r="CY119" s="473">
        <f t="shared" si="10"/>
        <v>102.6042044247061</v>
      </c>
      <c r="CZ119" s="473">
        <f t="shared" si="10"/>
        <v>75.31727317795459</v>
      </c>
      <c r="DA119" s="473">
        <f t="shared" si="10"/>
        <v>114.15984326174049</v>
      </c>
      <c r="DB119" s="473">
        <v>96.987289200063429</v>
      </c>
      <c r="DC119" s="473">
        <v>102.58963704669071</v>
      </c>
      <c r="DD119" s="473">
        <v>101.24139761508953</v>
      </c>
      <c r="DE119" s="473">
        <v>95.850303855935408</v>
      </c>
      <c r="DF119" s="473">
        <v>105.08592151491685</v>
      </c>
      <c r="DH119" s="473" t="s">
        <v>22</v>
      </c>
      <c r="DI119" s="473">
        <f t="shared" ref="DI119:EL119" si="11">SUM(DI22:DI25)/4</f>
        <v>88.854217458937498</v>
      </c>
      <c r="DJ119" s="473">
        <f t="shared" si="11"/>
        <v>86.080197235305249</v>
      </c>
      <c r="DK119" s="473">
        <f t="shared" si="11"/>
        <v>80.047074849465531</v>
      </c>
      <c r="DL119" s="473">
        <f t="shared" si="11"/>
        <v>83.209743903932178</v>
      </c>
      <c r="DM119" s="473">
        <f t="shared" si="11"/>
        <v>89.103644756076605</v>
      </c>
      <c r="DN119" s="473">
        <f t="shared" si="11"/>
        <v>88.409099200360515</v>
      </c>
      <c r="DO119" s="473">
        <f t="shared" si="11"/>
        <v>79.602406413538617</v>
      </c>
      <c r="DP119" s="473">
        <f t="shared" si="11"/>
        <v>83.653278035980705</v>
      </c>
      <c r="DQ119" s="473">
        <f t="shared" si="11"/>
        <v>85.499188893960635</v>
      </c>
      <c r="DR119" s="473">
        <f t="shared" si="11"/>
        <v>130.86881081912281</v>
      </c>
      <c r="DS119" s="473">
        <f t="shared" si="11"/>
        <v>95.054908608907709</v>
      </c>
      <c r="DT119" s="473">
        <f t="shared" si="11"/>
        <v>81.51363435626422</v>
      </c>
      <c r="DU119" s="473">
        <f t="shared" si="11"/>
        <v>111.14713393204686</v>
      </c>
      <c r="DV119" s="473">
        <f t="shared" si="11"/>
        <v>99.992405270369673</v>
      </c>
      <c r="DW119" s="473">
        <f t="shared" si="11"/>
        <v>94.409262126313791</v>
      </c>
      <c r="DX119" s="473">
        <f t="shared" si="11"/>
        <v>116.90939699009886</v>
      </c>
      <c r="DY119" s="473">
        <f t="shared" si="11"/>
        <v>85.139158975308931</v>
      </c>
      <c r="DZ119" s="473">
        <f t="shared" si="11"/>
        <v>84.803605327072503</v>
      </c>
      <c r="EA119" s="473">
        <f t="shared" si="11"/>
        <v>101.81818181818178</v>
      </c>
      <c r="EB119" s="473">
        <f t="shared" si="11"/>
        <v>70.858986105246629</v>
      </c>
      <c r="EC119" s="473">
        <f t="shared" si="11"/>
        <v>52.976293010483829</v>
      </c>
      <c r="ED119" s="473">
        <f t="shared" si="11"/>
        <v>100</v>
      </c>
      <c r="EE119" s="473">
        <f t="shared" si="11"/>
        <v>36.496350364963504</v>
      </c>
      <c r="EF119" s="473">
        <f t="shared" si="11"/>
        <v>83.950432851220782</v>
      </c>
      <c r="EG119" s="473">
        <f t="shared" si="11"/>
        <v>99.841468995984968</v>
      </c>
      <c r="EH119" s="473">
        <f t="shared" si="11"/>
        <v>84.137186649433147</v>
      </c>
      <c r="EI119" s="473">
        <f t="shared" si="11"/>
        <v>66.555555555555515</v>
      </c>
      <c r="EJ119" s="473">
        <f t="shared" si="11"/>
        <v>93.833109571243</v>
      </c>
      <c r="EK119" s="473">
        <f t="shared" si="11"/>
        <v>76.506638863395565</v>
      </c>
      <c r="EL119" s="473">
        <f t="shared" si="11"/>
        <v>100.92659488648998</v>
      </c>
      <c r="EM119" s="473">
        <v>96.987289200063429</v>
      </c>
      <c r="EN119" s="473">
        <v>102.58963704669071</v>
      </c>
      <c r="EO119" s="473">
        <v>101.24139761508953</v>
      </c>
      <c r="EP119" s="473">
        <v>95.850303855935408</v>
      </c>
      <c r="EQ119" s="473">
        <v>105.08592151491685</v>
      </c>
    </row>
    <row r="120" spans="1:147" x14ac:dyDescent="0.2">
      <c r="A120" t="s">
        <v>23</v>
      </c>
      <c r="B120" s="474">
        <f t="shared" ref="B120:AE120" si="12">SUM(B26:B29)/4</f>
        <v>80.538468702075903</v>
      </c>
      <c r="C120" s="474">
        <f t="shared" si="12"/>
        <v>87.168192213912761</v>
      </c>
      <c r="D120" s="474">
        <f t="shared" si="12"/>
        <v>82.152041933966672</v>
      </c>
      <c r="E120" s="474">
        <f t="shared" si="12"/>
        <v>85.770622524485276</v>
      </c>
      <c r="F120" s="474">
        <f t="shared" si="12"/>
        <v>89.914024478555916</v>
      </c>
      <c r="G120" s="474">
        <f t="shared" si="12"/>
        <v>92.325707450798291</v>
      </c>
      <c r="H120" s="474">
        <f t="shared" si="12"/>
        <v>91.794745444980052</v>
      </c>
      <c r="I120" s="474">
        <f t="shared" si="12"/>
        <v>95.251824135924409</v>
      </c>
      <c r="J120" s="474">
        <f t="shared" si="12"/>
        <v>87.104721266453197</v>
      </c>
      <c r="K120" s="474">
        <f t="shared" si="12"/>
        <v>93.355174468371615</v>
      </c>
      <c r="L120" s="474">
        <f t="shared" si="12"/>
        <v>97.726930847527129</v>
      </c>
      <c r="M120" s="474">
        <f t="shared" si="12"/>
        <v>90.030603662427723</v>
      </c>
      <c r="N120" s="474">
        <f t="shared" si="12"/>
        <v>101.09444540178589</v>
      </c>
      <c r="O120" s="474">
        <f t="shared" si="12"/>
        <v>97.289593776928612</v>
      </c>
      <c r="P120" s="474">
        <f t="shared" si="12"/>
        <v>96.092023449464278</v>
      </c>
      <c r="Q120" s="474">
        <f t="shared" si="12"/>
        <v>99.881318964575698</v>
      </c>
      <c r="R120" s="474">
        <f t="shared" si="12"/>
        <v>102.03988906900535</v>
      </c>
      <c r="S120" s="474">
        <f t="shared" si="12"/>
        <v>99.456026143929719</v>
      </c>
      <c r="T120" s="474">
        <f t="shared" si="12"/>
        <v>105.8333333333333</v>
      </c>
      <c r="U120" s="474">
        <f t="shared" si="12"/>
        <v>45.903140440237394</v>
      </c>
      <c r="V120" s="474">
        <f t="shared" si="12"/>
        <v>52.409322542390917</v>
      </c>
      <c r="W120" s="474">
        <f t="shared" si="12"/>
        <v>41.666666666666671</v>
      </c>
      <c r="X120" s="474">
        <f t="shared" si="12"/>
        <v>0</v>
      </c>
      <c r="Y120" s="474">
        <f t="shared" si="12"/>
        <v>68.095881009526749</v>
      </c>
      <c r="Z120" s="474">
        <f t="shared" si="12"/>
        <v>93.375396261095332</v>
      </c>
      <c r="AA120" s="474">
        <f t="shared" si="12"/>
        <v>93.974403363597204</v>
      </c>
      <c r="AB120" s="474">
        <f t="shared" si="12"/>
        <v>100</v>
      </c>
      <c r="AC120" s="474">
        <f t="shared" si="12"/>
        <v>100.79301058357997</v>
      </c>
      <c r="AD120" s="474">
        <f t="shared" si="12"/>
        <v>56.868292044227907</v>
      </c>
      <c r="AE120" s="474">
        <f t="shared" si="12"/>
        <v>93.428113642721797</v>
      </c>
      <c r="AF120" s="474">
        <v>100.75408352090257</v>
      </c>
      <c r="AG120" s="474">
        <v>100.4755480611376</v>
      </c>
      <c r="AH120" s="474">
        <v>102.97630887473048</v>
      </c>
      <c r="AI120" s="474">
        <v>91.827801650022195</v>
      </c>
      <c r="AJ120" s="474">
        <v>108.44285686311461</v>
      </c>
      <c r="AK120" s="8"/>
      <c r="AL120" t="s">
        <v>23</v>
      </c>
      <c r="AM120" s="474">
        <f t="shared" ref="AM120:BP120" si="13">SUM(AM26:AM29)/4</f>
        <v>79.716469302233691</v>
      </c>
      <c r="AN120" s="474">
        <f t="shared" si="13"/>
        <v>81.709228716452628</v>
      </c>
      <c r="AO120" s="474">
        <f t="shared" si="13"/>
        <v>73.715757359658525</v>
      </c>
      <c r="AP120" s="474">
        <f t="shared" si="13"/>
        <v>75.088298519841089</v>
      </c>
      <c r="AQ120" s="474">
        <f t="shared" si="13"/>
        <v>87.802389056656452</v>
      </c>
      <c r="AR120" s="474">
        <f t="shared" si="13"/>
        <v>87.402844261750644</v>
      </c>
      <c r="AS120" s="474">
        <f t="shared" si="13"/>
        <v>85.494889970812523</v>
      </c>
      <c r="AT120" s="474">
        <f t="shared" si="13"/>
        <v>91.289536631786333</v>
      </c>
      <c r="AU120" s="474">
        <f t="shared" si="13"/>
        <v>97.309827080532557</v>
      </c>
      <c r="AV120" s="474">
        <f t="shared" si="13"/>
        <v>112.67875128670536</v>
      </c>
      <c r="AW120" s="474">
        <f t="shared" si="13"/>
        <v>59.826304162650246</v>
      </c>
      <c r="AX120" s="474">
        <f t="shared" si="13"/>
        <v>55.912498824006221</v>
      </c>
      <c r="AY120" s="474">
        <f t="shared" si="13"/>
        <v>65.017543859649138</v>
      </c>
      <c r="AZ120" s="474">
        <f t="shared" si="13"/>
        <v>90.379025009075406</v>
      </c>
      <c r="BA120" s="474">
        <f t="shared" si="13"/>
        <v>89.073639471270894</v>
      </c>
      <c r="BB120" s="474">
        <f t="shared" si="13"/>
        <v>95.191004180579796</v>
      </c>
      <c r="BC120" s="474">
        <f t="shared" si="13"/>
        <v>93.459523960683839</v>
      </c>
      <c r="BD120" s="474">
        <f t="shared" si="13"/>
        <v>93.459523960683839</v>
      </c>
      <c r="BE120" s="474">
        <f t="shared" si="13"/>
        <v>0</v>
      </c>
      <c r="BF120" s="474">
        <f t="shared" si="13"/>
        <v>36.310625311910208</v>
      </c>
      <c r="BG120" s="474">
        <f t="shared" si="13"/>
        <v>39.9097472924188</v>
      </c>
      <c r="BH120" s="474">
        <f t="shared" si="13"/>
        <v>34.999999999999993</v>
      </c>
      <c r="BI120" s="474">
        <f t="shared" si="13"/>
        <v>0</v>
      </c>
      <c r="BJ120" s="474">
        <f t="shared" si="13"/>
        <v>77.962296725468562</v>
      </c>
      <c r="BK120" s="474">
        <f t="shared" si="13"/>
        <v>94.308242645453561</v>
      </c>
      <c r="BL120" s="474">
        <f t="shared" si="13"/>
        <v>105.08356572446256</v>
      </c>
      <c r="BM120" s="474">
        <f t="shared" si="13"/>
        <v>109.09090909090908</v>
      </c>
      <c r="BN120" s="474">
        <f t="shared" si="13"/>
        <v>114.17941665646771</v>
      </c>
      <c r="BO120" s="474">
        <f t="shared" si="13"/>
        <v>68.226687104615408</v>
      </c>
      <c r="BP120" s="474">
        <f t="shared" si="13"/>
        <v>98.694446984937116</v>
      </c>
      <c r="BQ120" s="474">
        <v>100.75408352090257</v>
      </c>
      <c r="BR120" s="474">
        <v>100.4755480611376</v>
      </c>
      <c r="BS120" s="474">
        <v>102.97630887473048</v>
      </c>
      <c r="BT120" s="474">
        <v>91.827801650022195</v>
      </c>
      <c r="BU120" s="474">
        <v>108.44285686311461</v>
      </c>
      <c r="BV120" s="8"/>
      <c r="BW120" t="s">
        <v>23</v>
      </c>
      <c r="BX120" s="474">
        <f t="shared" ref="BX120:DA120" si="14">SUM(BX26:BX29)/4</f>
        <v>83.909457001676202</v>
      </c>
      <c r="BY120" s="474">
        <f t="shared" si="14"/>
        <v>82.945316095856484</v>
      </c>
      <c r="BZ120" s="474">
        <f t="shared" si="14"/>
        <v>80.522961199366279</v>
      </c>
      <c r="CA120" s="474">
        <f t="shared" si="14"/>
        <v>81.140195133893229</v>
      </c>
      <c r="CB120" s="474">
        <f t="shared" si="14"/>
        <v>86.377371456030858</v>
      </c>
      <c r="CC120" s="474">
        <f t="shared" si="14"/>
        <v>83.765655194108533</v>
      </c>
      <c r="CD120" s="474">
        <f t="shared" si="14"/>
        <v>77.113572062879953</v>
      </c>
      <c r="CE120" s="474">
        <f t="shared" si="14"/>
        <v>89.561617962973131</v>
      </c>
      <c r="CF120" s="474">
        <f t="shared" si="14"/>
        <v>86.224842538041656</v>
      </c>
      <c r="CG120" s="474">
        <f t="shared" si="14"/>
        <v>98.457747918505845</v>
      </c>
      <c r="CH120" s="474">
        <f t="shared" si="14"/>
        <v>82.47851440607954</v>
      </c>
      <c r="CI120" s="474">
        <f t="shared" si="14"/>
        <v>81.569315893177489</v>
      </c>
      <c r="CJ120" s="474">
        <f t="shared" si="14"/>
        <v>83.700421250773644</v>
      </c>
      <c r="CK120" s="474">
        <f t="shared" si="14"/>
        <v>96.559413292835103</v>
      </c>
      <c r="CL120" s="474">
        <f t="shared" si="14"/>
        <v>95.529457230562073</v>
      </c>
      <c r="CM120" s="474">
        <f t="shared" si="14"/>
        <v>98.842481229437084</v>
      </c>
      <c r="CN120" s="474">
        <f t="shared" si="14"/>
        <v>91.789249154754145</v>
      </c>
      <c r="CO120" s="474">
        <f t="shared" si="14"/>
        <v>87.291882862091242</v>
      </c>
      <c r="CP120" s="474">
        <f t="shared" si="14"/>
        <v>100</v>
      </c>
      <c r="CQ120" s="474">
        <f t="shared" si="14"/>
        <v>52.388192022631053</v>
      </c>
      <c r="CR120" s="474">
        <f t="shared" si="14"/>
        <v>59.139357666631824</v>
      </c>
      <c r="CS120" s="474">
        <f t="shared" si="14"/>
        <v>42.9375</v>
      </c>
      <c r="CT120" s="474">
        <f t="shared" si="14"/>
        <v>100</v>
      </c>
      <c r="CU120" s="474">
        <f t="shared" si="14"/>
        <v>87.3436966696284</v>
      </c>
      <c r="CV120" s="474">
        <f t="shared" si="14"/>
        <v>84.285731754568246</v>
      </c>
      <c r="CW120" s="474">
        <f t="shared" si="14"/>
        <v>94.622555588430345</v>
      </c>
      <c r="CX120" s="474">
        <f t="shared" si="14"/>
        <v>100</v>
      </c>
      <c r="CY120" s="474">
        <f t="shared" si="14"/>
        <v>102.01703140072195</v>
      </c>
      <c r="CZ120" s="474">
        <f t="shared" si="14"/>
        <v>80.040302263117411</v>
      </c>
      <c r="DA120" s="474">
        <f t="shared" si="14"/>
        <v>107.77964576340754</v>
      </c>
      <c r="DB120" s="474">
        <v>100.75408352090257</v>
      </c>
      <c r="DC120" s="474">
        <v>100.4755480611376</v>
      </c>
      <c r="DD120" s="474">
        <v>102.97630887473048</v>
      </c>
      <c r="DE120" s="474">
        <v>91.827801650022195</v>
      </c>
      <c r="DF120" s="474">
        <v>108.44285686311461</v>
      </c>
      <c r="DG120" s="8"/>
      <c r="DH120" t="s">
        <v>23</v>
      </c>
      <c r="DI120" s="474">
        <f t="shared" ref="DI120:EL120" si="15">SUM(DI26:DI29)/4</f>
        <v>88.866864082773517</v>
      </c>
      <c r="DJ120" s="474">
        <f t="shared" si="15"/>
        <v>85.968990555650464</v>
      </c>
      <c r="DK120" s="474">
        <f t="shared" si="15"/>
        <v>76.027931862789927</v>
      </c>
      <c r="DL120" s="474">
        <f t="shared" si="15"/>
        <v>86.539781066517648</v>
      </c>
      <c r="DM120" s="474">
        <f t="shared" si="15"/>
        <v>87.972563867177172</v>
      </c>
      <c r="DN120" s="474">
        <f t="shared" si="15"/>
        <v>89.293031247220384</v>
      </c>
      <c r="DO120" s="474">
        <f t="shared" si="15"/>
        <v>77.305110185453273</v>
      </c>
      <c r="DP120" s="474">
        <f t="shared" si="15"/>
        <v>86.505583086695523</v>
      </c>
      <c r="DQ120" s="474">
        <f t="shared" si="15"/>
        <v>87.488973682630046</v>
      </c>
      <c r="DR120" s="474">
        <f t="shared" si="15"/>
        <v>126.70034785057445</v>
      </c>
      <c r="DS120" s="474">
        <f t="shared" si="15"/>
        <v>94.033895689139314</v>
      </c>
      <c r="DT120" s="474">
        <f t="shared" si="15"/>
        <v>84.590825537999848</v>
      </c>
      <c r="DU120" s="474">
        <f t="shared" si="15"/>
        <v>105.25588335286903</v>
      </c>
      <c r="DV120" s="474">
        <f t="shared" si="15"/>
        <v>97.901397168729062</v>
      </c>
      <c r="DW120" s="474">
        <f t="shared" si="15"/>
        <v>92.894094225605713</v>
      </c>
      <c r="DX120" s="474">
        <f t="shared" si="15"/>
        <v>113.07358606687305</v>
      </c>
      <c r="DY120" s="474">
        <f t="shared" si="15"/>
        <v>82.617507193234815</v>
      </c>
      <c r="DZ120" s="474">
        <f t="shared" si="15"/>
        <v>82.222077504895381</v>
      </c>
      <c r="EA120" s="474">
        <f t="shared" si="15"/>
        <v>102.27272727272725</v>
      </c>
      <c r="EB120" s="474">
        <f t="shared" si="15"/>
        <v>70.056773955016055</v>
      </c>
      <c r="EC120" s="474">
        <f t="shared" si="15"/>
        <v>52.885910479872145</v>
      </c>
      <c r="ED120" s="474">
        <f t="shared" si="15"/>
        <v>100</v>
      </c>
      <c r="EE120" s="474">
        <f t="shared" si="15"/>
        <v>33.394160583941598</v>
      </c>
      <c r="EF120" s="474">
        <f t="shared" si="15"/>
        <v>86.816404877163862</v>
      </c>
      <c r="EG120" s="474">
        <f t="shared" si="15"/>
        <v>101.58914250984489</v>
      </c>
      <c r="EH120" s="474">
        <f t="shared" si="15"/>
        <v>84.708162563252429</v>
      </c>
      <c r="EI120" s="474">
        <f t="shared" si="15"/>
        <v>66.666666666666643</v>
      </c>
      <c r="EJ120" s="474">
        <f t="shared" si="15"/>
        <v>100.78917188927092</v>
      </c>
      <c r="EK120" s="474">
        <f t="shared" si="15"/>
        <v>79.648562845873059</v>
      </c>
      <c r="EL120" s="474">
        <f t="shared" si="15"/>
        <v>99.443803534351758</v>
      </c>
      <c r="EM120" s="474">
        <v>100.75408352090257</v>
      </c>
      <c r="EN120" s="474">
        <v>100.4755480611376</v>
      </c>
      <c r="EO120" s="474">
        <v>102.97630887473048</v>
      </c>
      <c r="EP120" s="474">
        <v>91.827801650022195</v>
      </c>
      <c r="EQ120" s="474">
        <v>108.44285686311461</v>
      </c>
    </row>
    <row r="121" spans="1:147" x14ac:dyDescent="0.2">
      <c r="A121" s="473" t="s">
        <v>24</v>
      </c>
      <c r="B121" s="474">
        <f t="shared" ref="B121:AJ121" si="16">SUM(B30:B33)/4</f>
        <v>80.68806033057875</v>
      </c>
      <c r="C121" s="474">
        <f t="shared" si="16"/>
        <v>86.753958229706981</v>
      </c>
      <c r="D121" s="474">
        <f t="shared" si="16"/>
        <v>81.046168850508252</v>
      </c>
      <c r="E121" s="474">
        <f t="shared" si="16"/>
        <v>86.059497977151977</v>
      </c>
      <c r="F121" s="474">
        <f t="shared" si="16"/>
        <v>85.625242425432376</v>
      </c>
      <c r="G121" s="474">
        <f t="shared" si="16"/>
        <v>93.288696132486734</v>
      </c>
      <c r="H121" s="474">
        <f t="shared" si="16"/>
        <v>94.218447356444216</v>
      </c>
      <c r="I121" s="474">
        <f t="shared" si="16"/>
        <v>93.231778484370054</v>
      </c>
      <c r="J121" s="474">
        <f t="shared" si="16"/>
        <v>89.866718701693074</v>
      </c>
      <c r="K121" s="474">
        <f t="shared" si="16"/>
        <v>93.149975897514608</v>
      </c>
      <c r="L121" s="474">
        <f t="shared" si="16"/>
        <v>95.741743955114785</v>
      </c>
      <c r="M121" s="474">
        <f t="shared" si="16"/>
        <v>88.35304876177986</v>
      </c>
      <c r="N121" s="474">
        <f t="shared" si="16"/>
        <v>98.974654667215162</v>
      </c>
      <c r="O121" s="474">
        <f t="shared" si="16"/>
        <v>96.985987147596148</v>
      </c>
      <c r="P121" s="474">
        <f t="shared" si="16"/>
        <v>96.178139336168101</v>
      </c>
      <c r="Q121" s="474">
        <f t="shared" si="16"/>
        <v>98.734293257598665</v>
      </c>
      <c r="R121" s="474">
        <f t="shared" si="16"/>
        <v>97.415061265740803</v>
      </c>
      <c r="S121" s="474">
        <f t="shared" si="16"/>
        <v>93.951511057481511</v>
      </c>
      <c r="T121" s="474">
        <f t="shared" si="16"/>
        <v>102.49999999999997</v>
      </c>
      <c r="U121" s="474">
        <f t="shared" si="16"/>
        <v>48.651797963832912</v>
      </c>
      <c r="V121" s="474">
        <f t="shared" si="16"/>
        <v>54.04676259035255</v>
      </c>
      <c r="W121" s="474">
        <f t="shared" si="16"/>
        <v>45.138888888888886</v>
      </c>
      <c r="X121" s="474">
        <f t="shared" si="16"/>
        <v>0</v>
      </c>
      <c r="Y121" s="474">
        <f t="shared" si="16"/>
        <v>68.814475187423312</v>
      </c>
      <c r="Z121" s="474">
        <f t="shared" si="16"/>
        <v>93.496409876956349</v>
      </c>
      <c r="AA121" s="474">
        <f t="shared" si="16"/>
        <v>91.955371593849378</v>
      </c>
      <c r="AB121" s="474">
        <f t="shared" si="16"/>
        <v>100</v>
      </c>
      <c r="AC121" s="474">
        <f t="shared" si="16"/>
        <v>100.40907828306567</v>
      </c>
      <c r="AD121" s="474">
        <f t="shared" si="16"/>
        <v>58.005043823911045</v>
      </c>
      <c r="AE121" s="474">
        <f t="shared" si="16"/>
        <v>94.181079406157238</v>
      </c>
      <c r="AF121" s="474">
        <f t="shared" si="16"/>
        <v>91.250948264874253</v>
      </c>
      <c r="AG121" s="474">
        <f t="shared" si="16"/>
        <v>95.904578159150589</v>
      </c>
      <c r="AH121" s="474">
        <f t="shared" si="16"/>
        <v>90.45604709155009</v>
      </c>
      <c r="AI121" s="474">
        <f t="shared" si="16"/>
        <v>101.80675318218172</v>
      </c>
      <c r="AJ121" s="474">
        <f t="shared" si="16"/>
        <v>92.619866847780258</v>
      </c>
      <c r="AL121" s="473" t="s">
        <v>24</v>
      </c>
      <c r="AM121" s="474">
        <f t="shared" ref="AM121:BU121" si="17">SUM(AM30:AM33)/4</f>
        <v>78.23840182927573</v>
      </c>
      <c r="AN121" s="474">
        <f t="shared" si="17"/>
        <v>78.792346602460938</v>
      </c>
      <c r="AO121" s="474">
        <f t="shared" si="17"/>
        <v>70.628300803215694</v>
      </c>
      <c r="AP121" s="474">
        <f t="shared" si="17"/>
        <v>69.5087397680484</v>
      </c>
      <c r="AQ121" s="474">
        <f t="shared" si="17"/>
        <v>86.856998045043483</v>
      </c>
      <c r="AR121" s="474">
        <f t="shared" si="17"/>
        <v>88.238443520166925</v>
      </c>
      <c r="AS121" s="474">
        <f t="shared" si="17"/>
        <v>83.177318394751936</v>
      </c>
      <c r="AT121" s="474">
        <f t="shared" si="17"/>
        <v>93.495293743011018</v>
      </c>
      <c r="AU121" s="474">
        <f t="shared" si="17"/>
        <v>95.670693086482274</v>
      </c>
      <c r="AV121" s="474">
        <f t="shared" si="17"/>
        <v>110.88760611744674</v>
      </c>
      <c r="AW121" s="474">
        <f t="shared" si="17"/>
        <v>58.666550722516881</v>
      </c>
      <c r="AX121" s="474">
        <f t="shared" si="17"/>
        <v>53.296401097111776</v>
      </c>
      <c r="AY121" s="474">
        <f t="shared" si="17"/>
        <v>65.789473684210535</v>
      </c>
      <c r="AZ121" s="474">
        <f t="shared" si="17"/>
        <v>89.883112010633496</v>
      </c>
      <c r="BA121" s="474">
        <f t="shared" si="17"/>
        <v>89.181026167001363</v>
      </c>
      <c r="BB121" s="474">
        <f t="shared" si="17"/>
        <v>92.471176883673209</v>
      </c>
      <c r="BC121" s="474">
        <f t="shared" si="17"/>
        <v>92.423692814872126</v>
      </c>
      <c r="BD121" s="474">
        <f t="shared" si="17"/>
        <v>92.423692814872126</v>
      </c>
      <c r="BE121" s="474">
        <f t="shared" si="17"/>
        <v>0</v>
      </c>
      <c r="BF121" s="474">
        <f t="shared" si="17"/>
        <v>36.35399159061312</v>
      </c>
      <c r="BG121" s="474">
        <f t="shared" si="17"/>
        <v>40.072202166065004</v>
      </c>
      <c r="BH121" s="474">
        <f t="shared" si="17"/>
        <v>34.999999999999993</v>
      </c>
      <c r="BI121" s="474">
        <f t="shared" si="17"/>
        <v>0</v>
      </c>
      <c r="BJ121" s="474">
        <f t="shared" si="17"/>
        <v>77.672409650632915</v>
      </c>
      <c r="BK121" s="474">
        <f t="shared" si="17"/>
        <v>94.026677514291237</v>
      </c>
      <c r="BL121" s="474">
        <f t="shared" si="17"/>
        <v>105.02868705274099</v>
      </c>
      <c r="BM121" s="474">
        <f t="shared" si="17"/>
        <v>109.09090909090908</v>
      </c>
      <c r="BN121" s="474">
        <f t="shared" si="17"/>
        <v>112.91347745328535</v>
      </c>
      <c r="BO121" s="474">
        <f t="shared" si="17"/>
        <v>68.120180407345089</v>
      </c>
      <c r="BP121" s="474">
        <f t="shared" si="17"/>
        <v>97.686873631089298</v>
      </c>
      <c r="BQ121" s="474">
        <f t="shared" si="17"/>
        <v>97.064378234904453</v>
      </c>
      <c r="BR121" s="474">
        <f t="shared" si="17"/>
        <v>96.040081915246304</v>
      </c>
      <c r="BS121" s="474">
        <f t="shared" si="17"/>
        <v>82.539765701269843</v>
      </c>
      <c r="BT121" s="474">
        <f t="shared" si="17"/>
        <v>98.824531740350452</v>
      </c>
      <c r="BU121" s="474">
        <f t="shared" si="17"/>
        <v>107.7280412559565</v>
      </c>
      <c r="BW121" s="473" t="s">
        <v>24</v>
      </c>
      <c r="BX121" s="474">
        <f t="shared" ref="BX121:DF121" si="18">SUM(BX30:BX33)/4</f>
        <v>83.725745566139651</v>
      </c>
      <c r="BY121" s="474">
        <f t="shared" si="18"/>
        <v>81.663954607029382</v>
      </c>
      <c r="BZ121" s="474">
        <f t="shared" si="18"/>
        <v>78.599872574261767</v>
      </c>
      <c r="CA121" s="474">
        <f t="shared" si="18"/>
        <v>81.122763981967779</v>
      </c>
      <c r="CB121" s="474">
        <f t="shared" si="18"/>
        <v>83.129581306990332</v>
      </c>
      <c r="CC121" s="474">
        <f t="shared" si="18"/>
        <v>84.264240499683524</v>
      </c>
      <c r="CD121" s="474">
        <f t="shared" si="18"/>
        <v>77.211154931131048</v>
      </c>
      <c r="CE121" s="474">
        <f t="shared" si="18"/>
        <v>91.008187286647583</v>
      </c>
      <c r="CF121" s="474">
        <f t="shared" si="18"/>
        <v>85.38126450271902</v>
      </c>
      <c r="CG121" s="474">
        <f t="shared" si="18"/>
        <v>93.129624769070531</v>
      </c>
      <c r="CH121" s="474">
        <f t="shared" si="18"/>
        <v>84.156470914487244</v>
      </c>
      <c r="CI121" s="474">
        <f t="shared" si="18"/>
        <v>82.100744444846086</v>
      </c>
      <c r="CJ121" s="474">
        <f t="shared" si="18"/>
        <v>86.919240769945546</v>
      </c>
      <c r="CK121" s="474">
        <f t="shared" si="18"/>
        <v>96.469024576718709</v>
      </c>
      <c r="CL121" s="474">
        <f t="shared" si="18"/>
        <v>95.37635731208789</v>
      </c>
      <c r="CM121" s="474">
        <f t="shared" si="18"/>
        <v>98.891102263943182</v>
      </c>
      <c r="CN121" s="474">
        <f t="shared" si="18"/>
        <v>92.204094372632682</v>
      </c>
      <c r="CO121" s="474">
        <f t="shared" si="18"/>
        <v>87.933955885894449</v>
      </c>
      <c r="CP121" s="474">
        <f t="shared" si="18"/>
        <v>100</v>
      </c>
      <c r="CQ121" s="474">
        <f t="shared" si="18"/>
        <v>54.048451638227569</v>
      </c>
      <c r="CR121" s="474">
        <f t="shared" si="18"/>
        <v>59.001754805179289</v>
      </c>
      <c r="CS121" s="474">
        <f t="shared" si="18"/>
        <v>45.340909090909093</v>
      </c>
      <c r="CT121" s="474">
        <f t="shared" si="18"/>
        <v>100</v>
      </c>
      <c r="CU121" s="474">
        <f t="shared" si="18"/>
        <v>87.271348145543683</v>
      </c>
      <c r="CV121" s="474">
        <f t="shared" si="18"/>
        <v>85.262931837228095</v>
      </c>
      <c r="CW121" s="474">
        <f t="shared" si="18"/>
        <v>95.73387631622964</v>
      </c>
      <c r="CX121" s="474">
        <f t="shared" si="18"/>
        <v>100</v>
      </c>
      <c r="CY121" s="474">
        <f t="shared" si="18"/>
        <v>102.41829583165855</v>
      </c>
      <c r="CZ121" s="474">
        <f t="shared" si="18"/>
        <v>79.051938384412921</v>
      </c>
      <c r="DA121" s="474">
        <f t="shared" si="18"/>
        <v>108.10117639278346</v>
      </c>
      <c r="DB121" s="474">
        <f t="shared" si="18"/>
        <v>115.07450845305812</v>
      </c>
      <c r="DC121" s="474">
        <f t="shared" si="18"/>
        <v>105.06168325619841</v>
      </c>
      <c r="DD121" s="474">
        <f t="shared" si="18"/>
        <v>104.59341498411169</v>
      </c>
      <c r="DE121" s="474">
        <f t="shared" si="18"/>
        <v>93.829615252708223</v>
      </c>
      <c r="DF121" s="474">
        <f t="shared" si="18"/>
        <v>96.711458351444605</v>
      </c>
      <c r="DH121" s="473" t="s">
        <v>24</v>
      </c>
      <c r="DI121" s="474">
        <f t="shared" ref="DI121:EQ121" si="19">SUM(DI30:DI33)/4</f>
        <v>88.145909532555592</v>
      </c>
      <c r="DJ121" s="474">
        <f t="shared" si="19"/>
        <v>84.913013751467972</v>
      </c>
      <c r="DK121" s="474">
        <f t="shared" si="19"/>
        <v>72.05144153319074</v>
      </c>
      <c r="DL121" s="474">
        <f t="shared" si="19"/>
        <v>84.138611229963857</v>
      </c>
      <c r="DM121" s="474">
        <f t="shared" si="19"/>
        <v>88.397737111137133</v>
      </c>
      <c r="DN121" s="474">
        <f t="shared" si="19"/>
        <v>92.473113164819082</v>
      </c>
      <c r="DO121" s="474">
        <f t="shared" si="19"/>
        <v>77.274183873533971</v>
      </c>
      <c r="DP121" s="474">
        <f t="shared" si="19"/>
        <v>86.809047156662714</v>
      </c>
      <c r="DQ121" s="474">
        <f t="shared" si="19"/>
        <v>89.11300716191883</v>
      </c>
      <c r="DR121" s="474">
        <f t="shared" si="19"/>
        <v>116.4271586560797</v>
      </c>
      <c r="DS121" s="474">
        <f t="shared" si="19"/>
        <v>91.713631952413081</v>
      </c>
      <c r="DT121" s="474">
        <f t="shared" si="19"/>
        <v>86.852599841513964</v>
      </c>
      <c r="DU121" s="474">
        <f t="shared" si="19"/>
        <v>97.490401743212701</v>
      </c>
      <c r="DV121" s="474">
        <f t="shared" si="19"/>
        <v>97.23417265013255</v>
      </c>
      <c r="DW121" s="474">
        <f t="shared" si="19"/>
        <v>92.39514476834492</v>
      </c>
      <c r="DX121" s="474">
        <f t="shared" si="19"/>
        <v>111.89648606312367</v>
      </c>
      <c r="DY121" s="474">
        <f t="shared" si="19"/>
        <v>82.31247015617376</v>
      </c>
      <c r="DZ121" s="474">
        <f t="shared" si="19"/>
        <v>81.910903640059885</v>
      </c>
      <c r="EA121" s="474">
        <f t="shared" si="19"/>
        <v>102.27272727272725</v>
      </c>
      <c r="EB121" s="474">
        <f t="shared" si="19"/>
        <v>67.89046914785888</v>
      </c>
      <c r="EC121" s="474">
        <f t="shared" si="19"/>
        <v>53.515327394393999</v>
      </c>
      <c r="ED121" s="474">
        <f t="shared" si="19"/>
        <v>93.333333333333343</v>
      </c>
      <c r="EE121" s="474">
        <f t="shared" si="19"/>
        <v>36.496350364963504</v>
      </c>
      <c r="EF121" s="474">
        <f t="shared" si="19"/>
        <v>87.559705951474427</v>
      </c>
      <c r="EG121" s="474">
        <f t="shared" si="19"/>
        <v>103.58896495612164</v>
      </c>
      <c r="EH121" s="474">
        <f t="shared" si="19"/>
        <v>84.713615742794218</v>
      </c>
      <c r="EI121" s="474">
        <f t="shared" si="19"/>
        <v>67.592592592592567</v>
      </c>
      <c r="EJ121" s="474">
        <f t="shared" si="19"/>
        <v>100.67869509015365</v>
      </c>
      <c r="EK121" s="474">
        <f t="shared" si="19"/>
        <v>80.181811380900967</v>
      </c>
      <c r="EL121" s="474">
        <f t="shared" si="19"/>
        <v>99.037610546434649</v>
      </c>
      <c r="EM121" s="474">
        <f t="shared" si="19"/>
        <v>97.248094684616618</v>
      </c>
      <c r="EN121" s="474">
        <f t="shared" si="19"/>
        <v>100.29359074609219</v>
      </c>
      <c r="EO121" s="474">
        <f t="shared" si="19"/>
        <v>157.72124585671597</v>
      </c>
      <c r="EP121" s="474">
        <f t="shared" si="19"/>
        <v>105.53624666571247</v>
      </c>
      <c r="EQ121" s="474">
        <f t="shared" si="19"/>
        <v>93.338129029125099</v>
      </c>
    </row>
    <row r="122" spans="1:147" x14ac:dyDescent="0.2">
      <c r="A122" t="s">
        <v>25</v>
      </c>
      <c r="B122" s="474">
        <f t="shared" ref="B122:AJ122" si="20">SUM(B34:B37)/4</f>
        <v>83.491609451153309</v>
      </c>
      <c r="C122" s="474">
        <f t="shared" si="20"/>
        <v>89.97754074660719</v>
      </c>
      <c r="D122" s="474">
        <f t="shared" si="20"/>
        <v>95.54393184845037</v>
      </c>
      <c r="E122" s="474">
        <f t="shared" si="20"/>
        <v>88.902731825949388</v>
      </c>
      <c r="F122" s="474">
        <f t="shared" si="20"/>
        <v>83.770045663845991</v>
      </c>
      <c r="G122" s="474">
        <f t="shared" si="20"/>
        <v>94.951536864199142</v>
      </c>
      <c r="H122" s="474">
        <f t="shared" si="20"/>
        <v>93.816565455836042</v>
      </c>
      <c r="I122" s="474">
        <f t="shared" si="20"/>
        <v>95.964327068644863</v>
      </c>
      <c r="J122" s="474">
        <f t="shared" si="20"/>
        <v>90.037027234581942</v>
      </c>
      <c r="K122" s="474">
        <f t="shared" si="20"/>
        <v>94.138548979993359</v>
      </c>
      <c r="L122" s="474">
        <f t="shared" si="20"/>
        <v>85.622187765337287</v>
      </c>
      <c r="M122" s="474">
        <f t="shared" si="20"/>
        <v>86.968859103975163</v>
      </c>
      <c r="N122" s="474">
        <f t="shared" si="20"/>
        <v>85.032954066769292</v>
      </c>
      <c r="O122" s="474">
        <f t="shared" si="20"/>
        <v>96.306834568030681</v>
      </c>
      <c r="P122" s="474">
        <f t="shared" si="20"/>
        <v>96.033984134350078</v>
      </c>
      <c r="Q122" s="474">
        <f t="shared" si="20"/>
        <v>96.897324600401163</v>
      </c>
      <c r="R122" s="474">
        <f t="shared" si="20"/>
        <v>94.911160695592727</v>
      </c>
      <c r="S122" s="474">
        <f t="shared" si="20"/>
        <v>90.309721949562558</v>
      </c>
      <c r="T122" s="474">
        <f t="shared" si="20"/>
        <v>101.66666666666666</v>
      </c>
      <c r="U122" s="474">
        <f t="shared" si="20"/>
        <v>57.813194244659087</v>
      </c>
      <c r="V122" s="474">
        <f t="shared" si="20"/>
        <v>57.014388489633227</v>
      </c>
      <c r="W122" s="474">
        <f t="shared" si="20"/>
        <v>58.333333333333336</v>
      </c>
      <c r="X122" s="474">
        <f t="shared" si="20"/>
        <v>0</v>
      </c>
      <c r="Y122" s="474">
        <f t="shared" si="20"/>
        <v>73.124375551471985</v>
      </c>
      <c r="Z122" s="474">
        <f t="shared" si="20"/>
        <v>96.057806008572925</v>
      </c>
      <c r="AA122" s="474">
        <f t="shared" si="20"/>
        <v>89.72715201030374</v>
      </c>
      <c r="AB122" s="474">
        <f t="shared" si="20"/>
        <v>100</v>
      </c>
      <c r="AC122" s="474">
        <f t="shared" si="20"/>
        <v>98.986473991159187</v>
      </c>
      <c r="AD122" s="474">
        <f t="shared" si="20"/>
        <v>63.983596790548248</v>
      </c>
      <c r="AE122" s="474">
        <f t="shared" si="20"/>
        <v>94.417987350824177</v>
      </c>
      <c r="AF122" s="474">
        <f t="shared" si="20"/>
        <v>93.182315985270719</v>
      </c>
      <c r="AG122" s="474">
        <f t="shared" si="20"/>
        <v>92.427144578518636</v>
      </c>
      <c r="AH122" s="474">
        <f t="shared" si="20"/>
        <v>91.456816090465111</v>
      </c>
      <c r="AI122" s="474">
        <f t="shared" si="20"/>
        <v>98.026038782172648</v>
      </c>
      <c r="AJ122" s="474">
        <f t="shared" si="20"/>
        <v>93.699248762040554</v>
      </c>
      <c r="AK122" s="8"/>
      <c r="AL122" t="s">
        <v>25</v>
      </c>
      <c r="AM122" s="474">
        <f t="shared" ref="AM122:BU122" si="21">SUM(AM34:AM37)/4</f>
        <v>80.349856138511399</v>
      </c>
      <c r="AN122" s="474">
        <f t="shared" si="21"/>
        <v>81.980381456524071</v>
      </c>
      <c r="AO122" s="474">
        <f t="shared" si="21"/>
        <v>76.361149177691004</v>
      </c>
      <c r="AP122" s="474">
        <f t="shared" si="21"/>
        <v>74.853021288206236</v>
      </c>
      <c r="AQ122" s="474">
        <f t="shared" si="21"/>
        <v>85.187500501002773</v>
      </c>
      <c r="AR122" s="474">
        <f t="shared" si="21"/>
        <v>92.052970696359665</v>
      </c>
      <c r="AS122" s="474">
        <f t="shared" si="21"/>
        <v>84.588070212248738</v>
      </c>
      <c r="AT122" s="474">
        <f t="shared" si="21"/>
        <v>92.800463590381639</v>
      </c>
      <c r="AU122" s="474">
        <f t="shared" si="21"/>
        <v>94.871672621160712</v>
      </c>
      <c r="AV122" s="474">
        <f t="shared" si="21"/>
        <v>108.50824139141103</v>
      </c>
      <c r="AW122" s="474">
        <f t="shared" si="21"/>
        <v>60.747604027177019</v>
      </c>
      <c r="AX122" s="474">
        <f t="shared" si="21"/>
        <v>54.301061651022948</v>
      </c>
      <c r="AY122" s="474">
        <f t="shared" si="21"/>
        <v>69.298245614035082</v>
      </c>
      <c r="AZ122" s="474">
        <f t="shared" si="21"/>
        <v>90.010670385798846</v>
      </c>
      <c r="BA122" s="474">
        <f t="shared" si="21"/>
        <v>89.660302444831586</v>
      </c>
      <c r="BB122" s="474">
        <f t="shared" si="21"/>
        <v>91.302214673268807</v>
      </c>
      <c r="BC122" s="474">
        <f t="shared" si="21"/>
        <v>92.426255054372831</v>
      </c>
      <c r="BD122" s="474">
        <f t="shared" si="21"/>
        <v>92.426255054372831</v>
      </c>
      <c r="BE122" s="474">
        <f t="shared" si="21"/>
        <v>0</v>
      </c>
      <c r="BF122" s="474">
        <f t="shared" si="21"/>
        <v>36.643100115299198</v>
      </c>
      <c r="BG122" s="474">
        <f t="shared" si="21"/>
        <v>41.155234657039735</v>
      </c>
      <c r="BH122" s="474">
        <f t="shared" si="21"/>
        <v>34.999999999999993</v>
      </c>
      <c r="BI122" s="474">
        <f t="shared" si="21"/>
        <v>0</v>
      </c>
      <c r="BJ122" s="474">
        <f t="shared" si="21"/>
        <v>79.385418715401983</v>
      </c>
      <c r="BK122" s="474">
        <f t="shared" si="21"/>
        <v>94.072654563277993</v>
      </c>
      <c r="BL122" s="474">
        <f t="shared" si="21"/>
        <v>106.29267101314221</v>
      </c>
      <c r="BM122" s="474">
        <f t="shared" si="21"/>
        <v>109.09090909090908</v>
      </c>
      <c r="BN122" s="474">
        <f t="shared" si="21"/>
        <v>116.17279639942166</v>
      </c>
      <c r="BO122" s="474">
        <f t="shared" si="21"/>
        <v>69.573540914057162</v>
      </c>
      <c r="BP122" s="474">
        <f t="shared" si="21"/>
        <v>99.58525362888399</v>
      </c>
      <c r="BQ122" s="474">
        <f t="shared" si="21"/>
        <v>100.40303175881884</v>
      </c>
      <c r="BR122" s="474">
        <f t="shared" si="21"/>
        <v>101.95513395172085</v>
      </c>
      <c r="BS122" s="474">
        <f t="shared" si="21"/>
        <v>79.544703106627537</v>
      </c>
      <c r="BT122" s="474">
        <f t="shared" si="21"/>
        <v>97.709063225918527</v>
      </c>
      <c r="BU122" s="474">
        <f t="shared" si="21"/>
        <v>107.67877464560746</v>
      </c>
      <c r="BV122" s="8"/>
      <c r="BW122" t="s">
        <v>25</v>
      </c>
      <c r="BX122" s="474">
        <f t="shared" ref="BX122:DF122" si="22">SUM(BX34:BX37)/4</f>
        <v>84.487189051774862</v>
      </c>
      <c r="BY122" s="474">
        <f t="shared" si="22"/>
        <v>85.313468581541542</v>
      </c>
      <c r="BZ122" s="474">
        <f t="shared" si="22"/>
        <v>83.015778733744384</v>
      </c>
      <c r="CA122" s="474">
        <f t="shared" si="22"/>
        <v>86.871143917159984</v>
      </c>
      <c r="CB122" s="474">
        <f t="shared" si="22"/>
        <v>85.000125485105201</v>
      </c>
      <c r="CC122" s="474">
        <f t="shared" si="22"/>
        <v>86.221032968416054</v>
      </c>
      <c r="CD122" s="474">
        <f t="shared" si="22"/>
        <v>80.307647492046954</v>
      </c>
      <c r="CE122" s="474">
        <f t="shared" si="22"/>
        <v>90.934542083775852</v>
      </c>
      <c r="CF122" s="474">
        <f t="shared" si="22"/>
        <v>86.668975600969816</v>
      </c>
      <c r="CG122" s="474">
        <f t="shared" si="22"/>
        <v>94.182350225859778</v>
      </c>
      <c r="CH122" s="474">
        <f t="shared" si="22"/>
        <v>84.3169292039737</v>
      </c>
      <c r="CI122" s="474">
        <f t="shared" si="22"/>
        <v>81.708856393215456</v>
      </c>
      <c r="CJ122" s="474">
        <f t="shared" si="22"/>
        <v>87.822018547723331</v>
      </c>
      <c r="CK122" s="474">
        <f t="shared" si="22"/>
        <v>99.032872186097535</v>
      </c>
      <c r="CL122" s="474">
        <f t="shared" si="22"/>
        <v>99.270700989905492</v>
      </c>
      <c r="CM122" s="474">
        <f t="shared" si="22"/>
        <v>98.50568531253704</v>
      </c>
      <c r="CN122" s="474">
        <f t="shared" si="22"/>
        <v>92.377257885069866</v>
      </c>
      <c r="CO122" s="474">
        <f t="shared" si="22"/>
        <v>88.201968183617183</v>
      </c>
      <c r="CP122" s="474">
        <f t="shared" si="22"/>
        <v>100</v>
      </c>
      <c r="CQ122" s="474">
        <f t="shared" si="22"/>
        <v>55.531200875155406</v>
      </c>
      <c r="CR122" s="474">
        <f t="shared" si="22"/>
        <v>57.972516763989901</v>
      </c>
      <c r="CS122" s="474">
        <f t="shared" si="22"/>
        <v>47.727272727272727</v>
      </c>
      <c r="CT122" s="474">
        <f t="shared" si="22"/>
        <v>100</v>
      </c>
      <c r="CU122" s="474">
        <f t="shared" si="22"/>
        <v>87.720027475543645</v>
      </c>
      <c r="CV122" s="474">
        <f t="shared" si="22"/>
        <v>85.095221603555643</v>
      </c>
      <c r="CW122" s="474">
        <f t="shared" si="22"/>
        <v>95.662191893053077</v>
      </c>
      <c r="CX122" s="474">
        <f t="shared" si="22"/>
        <v>100</v>
      </c>
      <c r="CY122" s="474">
        <f t="shared" si="22"/>
        <v>102.11506430090662</v>
      </c>
      <c r="CZ122" s="474">
        <f t="shared" si="22"/>
        <v>80.082505662753036</v>
      </c>
      <c r="DA122" s="474">
        <f t="shared" si="22"/>
        <v>99.418089659871427</v>
      </c>
      <c r="DB122" s="474">
        <f t="shared" si="22"/>
        <v>102.44314816698295</v>
      </c>
      <c r="DC122" s="474">
        <f t="shared" si="22"/>
        <v>98.200710034588965</v>
      </c>
      <c r="DD122" s="474">
        <f t="shared" si="22"/>
        <v>101.3897410788624</v>
      </c>
      <c r="DE122" s="474">
        <f t="shared" si="22"/>
        <v>93.32396907387772</v>
      </c>
      <c r="DF122" s="474">
        <f t="shared" si="22"/>
        <v>93.295149591088745</v>
      </c>
      <c r="DG122" s="8"/>
      <c r="DH122" t="s">
        <v>25</v>
      </c>
      <c r="DI122" s="474">
        <f t="shared" ref="DI122:EQ122" si="23">SUM(DI34:DI37)/4</f>
        <v>87.247600362859131</v>
      </c>
      <c r="DJ122" s="474">
        <f t="shared" si="23"/>
        <v>84.558734791759292</v>
      </c>
      <c r="DK122" s="474">
        <f t="shared" si="23"/>
        <v>75.208803563717453</v>
      </c>
      <c r="DL122" s="474">
        <f t="shared" si="23"/>
        <v>81.869789934591381</v>
      </c>
      <c r="DM122" s="474">
        <f t="shared" si="23"/>
        <v>83.688479759202153</v>
      </c>
      <c r="DN122" s="474">
        <f t="shared" si="23"/>
        <v>92.475405138306073</v>
      </c>
      <c r="DO122" s="474">
        <f t="shared" si="23"/>
        <v>78.54859942095851</v>
      </c>
      <c r="DP122" s="474">
        <f t="shared" si="23"/>
        <v>87.225549908087814</v>
      </c>
      <c r="DQ122" s="474">
        <f t="shared" si="23"/>
        <v>91.529512223820703</v>
      </c>
      <c r="DR122" s="474">
        <f t="shared" si="23"/>
        <v>115.1630702811611</v>
      </c>
      <c r="DS122" s="474">
        <f t="shared" si="23"/>
        <v>88.579165941930086</v>
      </c>
      <c r="DT122" s="474">
        <f t="shared" si="23"/>
        <v>84.752380845406421</v>
      </c>
      <c r="DU122" s="474">
        <f t="shared" si="23"/>
        <v>93.126853765656705</v>
      </c>
      <c r="DV122" s="474">
        <f t="shared" si="23"/>
        <v>90.550214815063953</v>
      </c>
      <c r="DW122" s="474">
        <f t="shared" si="23"/>
        <v>85.820312498718465</v>
      </c>
      <c r="DX122" s="474">
        <f t="shared" si="23"/>
        <v>104.88187643580055</v>
      </c>
      <c r="DY122" s="474">
        <f t="shared" si="23"/>
        <v>83.089940595224746</v>
      </c>
      <c r="DZ122" s="474">
        <f t="shared" si="23"/>
        <v>82.704015465580397</v>
      </c>
      <c r="EA122" s="474">
        <f t="shared" si="23"/>
        <v>102.27272727272725</v>
      </c>
      <c r="EB122" s="474">
        <f t="shared" si="23"/>
        <v>65.248371753912352</v>
      </c>
      <c r="EC122" s="474">
        <f t="shared" si="23"/>
        <v>55.213668421731526</v>
      </c>
      <c r="ED122" s="474">
        <f t="shared" si="23"/>
        <v>86.666666666666671</v>
      </c>
      <c r="EE122" s="474">
        <f t="shared" si="23"/>
        <v>36.496350364963504</v>
      </c>
      <c r="EF122" s="474">
        <f t="shared" si="23"/>
        <v>87.048289264318086</v>
      </c>
      <c r="EG122" s="474">
        <f t="shared" si="23"/>
        <v>101.50497544035733</v>
      </c>
      <c r="EH122" s="474">
        <f t="shared" si="23"/>
        <v>84.832301036363702</v>
      </c>
      <c r="EI122" s="474">
        <f t="shared" si="23"/>
        <v>71.296296296296276</v>
      </c>
      <c r="EJ122" s="474">
        <f t="shared" si="23"/>
        <v>94.614854861001945</v>
      </c>
      <c r="EK122" s="474">
        <f t="shared" si="23"/>
        <v>81.12236015024817</v>
      </c>
      <c r="EL122" s="474">
        <f t="shared" si="23"/>
        <v>99.023223197542166</v>
      </c>
      <c r="EM122" s="474">
        <f t="shared" si="23"/>
        <v>97.435645539410075</v>
      </c>
      <c r="EN122" s="474">
        <f t="shared" si="23"/>
        <v>101.81984493484993</v>
      </c>
      <c r="EO122" s="474">
        <f t="shared" si="23"/>
        <v>147.1366522446441</v>
      </c>
      <c r="EP122" s="474">
        <f t="shared" si="23"/>
        <v>105.06484002490859</v>
      </c>
      <c r="EQ122" s="474">
        <f t="shared" si="23"/>
        <v>93.446982178674602</v>
      </c>
    </row>
    <row r="123" spans="1:147" x14ac:dyDescent="0.2">
      <c r="A123" s="473" t="s">
        <v>26</v>
      </c>
      <c r="B123" s="474">
        <f t="shared" ref="B123:AJ123" si="24">SUM(B38:B41)/4</f>
        <v>86.127797335623598</v>
      </c>
      <c r="C123" s="474">
        <f t="shared" si="24"/>
        <v>92.320402215531189</v>
      </c>
      <c r="D123" s="474">
        <f t="shared" si="24"/>
        <v>98.912399662699755</v>
      </c>
      <c r="E123" s="474">
        <f t="shared" si="24"/>
        <v>95.586861950875928</v>
      </c>
      <c r="F123" s="474">
        <f t="shared" si="24"/>
        <v>86.152113972507919</v>
      </c>
      <c r="G123" s="474">
        <f t="shared" si="24"/>
        <v>90.691507004565139</v>
      </c>
      <c r="H123" s="474">
        <f t="shared" si="24"/>
        <v>92.343196626374137</v>
      </c>
      <c r="I123" s="474">
        <f t="shared" si="24"/>
        <v>96.467497493302787</v>
      </c>
      <c r="J123" s="474">
        <f t="shared" si="24"/>
        <v>90.216699942176078</v>
      </c>
      <c r="K123" s="474">
        <f t="shared" si="24"/>
        <v>93.074718924186087</v>
      </c>
      <c r="L123" s="474">
        <f t="shared" si="24"/>
        <v>80.766238566633518</v>
      </c>
      <c r="M123" s="474">
        <f t="shared" si="24"/>
        <v>84.647405677739798</v>
      </c>
      <c r="N123" s="474">
        <f t="shared" si="24"/>
        <v>79.068040657445835</v>
      </c>
      <c r="O123" s="474">
        <f t="shared" si="24"/>
        <v>95.664974845193484</v>
      </c>
      <c r="P123" s="474">
        <f t="shared" si="24"/>
        <v>95.932266421408031</v>
      </c>
      <c r="Q123" s="474">
        <f t="shared" si="24"/>
        <v>95.086515029820418</v>
      </c>
      <c r="R123" s="474">
        <f t="shared" si="24"/>
        <v>95.32008702674699</v>
      </c>
      <c r="S123" s="474">
        <f t="shared" si="24"/>
        <v>91.67832298727987</v>
      </c>
      <c r="T123" s="474">
        <f t="shared" si="24"/>
        <v>100.66666666666667</v>
      </c>
      <c r="U123" s="474">
        <f t="shared" si="24"/>
        <v>67.354155875257916</v>
      </c>
      <c r="V123" s="474">
        <f t="shared" si="24"/>
        <v>66.276978417690685</v>
      </c>
      <c r="W123" s="474">
        <f t="shared" si="24"/>
        <v>68.055555555555557</v>
      </c>
      <c r="X123" s="474">
        <f t="shared" si="24"/>
        <v>0</v>
      </c>
      <c r="Y123" s="474">
        <f t="shared" si="24"/>
        <v>77.651733274959653</v>
      </c>
      <c r="Z123" s="474">
        <f t="shared" si="24"/>
        <v>97.357424095382981</v>
      </c>
      <c r="AA123" s="474">
        <f t="shared" si="24"/>
        <v>94.543633485807831</v>
      </c>
      <c r="AB123" s="474">
        <f t="shared" si="24"/>
        <v>100</v>
      </c>
      <c r="AC123" s="474">
        <f t="shared" si="24"/>
        <v>99.3267404645824</v>
      </c>
      <c r="AD123" s="474">
        <f t="shared" si="24"/>
        <v>69.797520578428092</v>
      </c>
      <c r="AE123" s="474">
        <f t="shared" si="24"/>
        <v>93.054818581148098</v>
      </c>
      <c r="AF123" s="474">
        <f t="shared" si="24"/>
        <v>92.043295291971248</v>
      </c>
      <c r="AG123" s="474">
        <f t="shared" si="24"/>
        <v>91.311370851192322</v>
      </c>
      <c r="AH123" s="474">
        <f t="shared" si="24"/>
        <v>94.961935632822559</v>
      </c>
      <c r="AI123" s="474">
        <f t="shared" si="24"/>
        <v>95.304831674647602</v>
      </c>
      <c r="AJ123" s="474">
        <f t="shared" si="24"/>
        <v>94.224398779334123</v>
      </c>
      <c r="AK123" s="8"/>
      <c r="AL123" s="473" t="s">
        <v>26</v>
      </c>
      <c r="AM123" s="474">
        <f t="shared" ref="AM123:BU123" si="25">SUM(AM38:AM41)/4</f>
        <v>87.229126868654348</v>
      </c>
      <c r="AN123" s="474">
        <f t="shared" si="25"/>
        <v>86.344689404606015</v>
      </c>
      <c r="AO123" s="474">
        <f t="shared" si="25"/>
        <v>83.625385060818203</v>
      </c>
      <c r="AP123" s="474">
        <f t="shared" si="25"/>
        <v>81.711954945718688</v>
      </c>
      <c r="AQ123" s="474">
        <f t="shared" si="25"/>
        <v>85.44949738642994</v>
      </c>
      <c r="AR123" s="474">
        <f t="shared" si="25"/>
        <v>96.773690125987059</v>
      </c>
      <c r="AS123" s="474">
        <f t="shared" si="25"/>
        <v>86.896392330877958</v>
      </c>
      <c r="AT123" s="474">
        <f t="shared" si="25"/>
        <v>93.037257559263296</v>
      </c>
      <c r="AU123" s="474">
        <f t="shared" si="25"/>
        <v>93.878489052732704</v>
      </c>
      <c r="AV123" s="474">
        <f t="shared" si="25"/>
        <v>104.14480272103957</v>
      </c>
      <c r="AW123" s="474">
        <f t="shared" si="25"/>
        <v>67.42325805264818</v>
      </c>
      <c r="AX123" s="474">
        <f t="shared" si="25"/>
        <v>59.396280964821521</v>
      </c>
      <c r="AY123" s="474">
        <f t="shared" si="25"/>
        <v>78.070175438596479</v>
      </c>
      <c r="AZ123" s="474">
        <f t="shared" si="25"/>
        <v>93.42499425317844</v>
      </c>
      <c r="BA123" s="474">
        <f t="shared" si="25"/>
        <v>91.850525399137936</v>
      </c>
      <c r="BB123" s="474">
        <f t="shared" si="25"/>
        <v>99.228882156340092</v>
      </c>
      <c r="BC123" s="474">
        <f t="shared" si="25"/>
        <v>92.773503983151585</v>
      </c>
      <c r="BD123" s="474">
        <f t="shared" si="25"/>
        <v>92.773503983151585</v>
      </c>
      <c r="BE123" s="474">
        <f t="shared" si="25"/>
        <v>0</v>
      </c>
      <c r="BF123" s="474">
        <f t="shared" si="25"/>
        <v>71.388574190180591</v>
      </c>
      <c r="BG123" s="474">
        <f t="shared" si="25"/>
        <v>51.17328519855598</v>
      </c>
      <c r="BH123" s="474">
        <f t="shared" si="25"/>
        <v>78.75</v>
      </c>
      <c r="BI123" s="474">
        <f t="shared" si="25"/>
        <v>0</v>
      </c>
      <c r="BJ123" s="474">
        <f t="shared" si="25"/>
        <v>87.393681687721951</v>
      </c>
      <c r="BK123" s="474">
        <f t="shared" si="25"/>
        <v>94.11863161226475</v>
      </c>
      <c r="BL123" s="474">
        <f t="shared" si="25"/>
        <v>110.0359144094775</v>
      </c>
      <c r="BM123" s="474">
        <f t="shared" si="25"/>
        <v>109.09090909090908</v>
      </c>
      <c r="BN123" s="474">
        <f t="shared" si="25"/>
        <v>118.21916295116412</v>
      </c>
      <c r="BO123" s="474">
        <f t="shared" si="25"/>
        <v>79.236644282037332</v>
      </c>
      <c r="BP123" s="474">
        <f t="shared" si="25"/>
        <v>99.058310970936247</v>
      </c>
      <c r="BQ123" s="474">
        <f t="shared" si="25"/>
        <v>99.646242014825859</v>
      </c>
      <c r="BR123" s="474">
        <f t="shared" si="25"/>
        <v>104.10385565646472</v>
      </c>
      <c r="BS123" s="474">
        <f t="shared" si="25"/>
        <v>78.414847603289047</v>
      </c>
      <c r="BT123" s="474">
        <f t="shared" si="25"/>
        <v>97.640707607024012</v>
      </c>
      <c r="BU123" s="474">
        <f t="shared" si="25"/>
        <v>106.35922069792156</v>
      </c>
      <c r="BV123" s="8"/>
      <c r="BW123" s="473" t="s">
        <v>26</v>
      </c>
      <c r="BX123" s="474">
        <f t="shared" ref="BX123:DF123" si="26">SUM(BX38:BX41)/4</f>
        <v>88.445856645159893</v>
      </c>
      <c r="BY123" s="474">
        <f t="shared" si="26"/>
        <v>89.450542232703782</v>
      </c>
      <c r="BZ123" s="474">
        <f t="shared" si="26"/>
        <v>87.580003239708063</v>
      </c>
      <c r="CA123" s="474">
        <f t="shared" si="26"/>
        <v>93.293227458346735</v>
      </c>
      <c r="CB123" s="474">
        <f t="shared" si="26"/>
        <v>86.389665797776516</v>
      </c>
      <c r="CC123" s="474">
        <f t="shared" si="26"/>
        <v>89.034925185419524</v>
      </c>
      <c r="CD123" s="474">
        <f t="shared" si="26"/>
        <v>87.076490440833084</v>
      </c>
      <c r="CE123" s="474">
        <f t="shared" si="26"/>
        <v>89.358491855309836</v>
      </c>
      <c r="CF123" s="474">
        <f t="shared" si="26"/>
        <v>90.127165849529149</v>
      </c>
      <c r="CG123" s="474">
        <f t="shared" si="26"/>
        <v>94.933243534105358</v>
      </c>
      <c r="CH123" s="474">
        <f t="shared" si="26"/>
        <v>89.416165720170056</v>
      </c>
      <c r="CI123" s="474">
        <f t="shared" si="26"/>
        <v>87.187278624615004</v>
      </c>
      <c r="CJ123" s="474">
        <f t="shared" si="26"/>
        <v>92.411652799681377</v>
      </c>
      <c r="CK123" s="474">
        <f t="shared" si="26"/>
        <v>98.730157228164273</v>
      </c>
      <c r="CL123" s="474">
        <f t="shared" si="26"/>
        <v>98.891681978046506</v>
      </c>
      <c r="CM123" s="474">
        <f t="shared" si="26"/>
        <v>98.372110908586464</v>
      </c>
      <c r="CN123" s="474">
        <f t="shared" si="26"/>
        <v>92.835764777916637</v>
      </c>
      <c r="CO123" s="474">
        <f t="shared" si="26"/>
        <v>88.911618179416166</v>
      </c>
      <c r="CP123" s="474">
        <f t="shared" si="26"/>
        <v>100</v>
      </c>
      <c r="CQ123" s="474">
        <f t="shared" si="26"/>
        <v>65.302075746865654</v>
      </c>
      <c r="CR123" s="474">
        <f t="shared" si="26"/>
        <v>71.96051016293552</v>
      </c>
      <c r="CS123" s="474">
        <f t="shared" si="26"/>
        <v>57.954545454545453</v>
      </c>
      <c r="CT123" s="474">
        <f t="shared" si="26"/>
        <v>100</v>
      </c>
      <c r="CU123" s="474">
        <f t="shared" si="26"/>
        <v>90.904030286762961</v>
      </c>
      <c r="CV123" s="474">
        <f t="shared" si="26"/>
        <v>89.21045789261035</v>
      </c>
      <c r="CW123" s="474">
        <f t="shared" si="26"/>
        <v>100.08214055311409</v>
      </c>
      <c r="CX123" s="474">
        <f t="shared" si="26"/>
        <v>100</v>
      </c>
      <c r="CY123" s="474">
        <f t="shared" si="26"/>
        <v>102.12772901452905</v>
      </c>
      <c r="CZ123" s="474">
        <f t="shared" si="26"/>
        <v>83.380955933074745</v>
      </c>
      <c r="DA123" s="474">
        <f t="shared" si="26"/>
        <v>99.350186065110535</v>
      </c>
      <c r="DB123" s="474">
        <f t="shared" si="26"/>
        <v>102.10453698868713</v>
      </c>
      <c r="DC123" s="474">
        <f t="shared" si="26"/>
        <v>99.664387902491711</v>
      </c>
      <c r="DD123" s="474">
        <f t="shared" si="26"/>
        <v>99.348669409573532</v>
      </c>
      <c r="DE123" s="474">
        <f t="shared" si="26"/>
        <v>94.592622905249712</v>
      </c>
      <c r="DF123" s="474">
        <f t="shared" si="26"/>
        <v>90.99385034098627</v>
      </c>
      <c r="DG123" s="8"/>
      <c r="DH123" s="473" t="s">
        <v>26</v>
      </c>
      <c r="DI123" s="474">
        <f t="shared" ref="DI123:EQ123" si="27">SUM(DI38:DI41)/4</f>
        <v>90.255133803650182</v>
      </c>
      <c r="DJ123" s="474">
        <f t="shared" si="27"/>
        <v>85.999652028340137</v>
      </c>
      <c r="DK123" s="474">
        <f t="shared" si="27"/>
        <v>78.956321489578443</v>
      </c>
      <c r="DL123" s="474">
        <f t="shared" si="27"/>
        <v>86.555358398416658</v>
      </c>
      <c r="DM123" s="474">
        <f t="shared" si="27"/>
        <v>83.796741068690508</v>
      </c>
      <c r="DN123" s="474">
        <f t="shared" si="27"/>
        <v>89.241415462755299</v>
      </c>
      <c r="DO123" s="474">
        <f t="shared" si="27"/>
        <v>81.865547896126799</v>
      </c>
      <c r="DP123" s="474">
        <f t="shared" si="27"/>
        <v>88.104833494429698</v>
      </c>
      <c r="DQ123" s="474">
        <f t="shared" si="27"/>
        <v>90.39206965767589</v>
      </c>
      <c r="DR123" s="474">
        <f t="shared" si="27"/>
        <v>113.11689245135476</v>
      </c>
      <c r="DS123" s="474">
        <f t="shared" si="27"/>
        <v>93.156019999557031</v>
      </c>
      <c r="DT123" s="474">
        <f t="shared" si="27"/>
        <v>91.762513083668409</v>
      </c>
      <c r="DU123" s="474">
        <f t="shared" si="27"/>
        <v>94.81204046420828</v>
      </c>
      <c r="DV123" s="474">
        <f t="shared" si="27"/>
        <v>89.378954027369929</v>
      </c>
      <c r="DW123" s="474">
        <f t="shared" si="27"/>
        <v>85.582250408962139</v>
      </c>
      <c r="DX123" s="474">
        <f t="shared" si="27"/>
        <v>100.88301222857362</v>
      </c>
      <c r="DY123" s="474">
        <f t="shared" si="27"/>
        <v>88.884354453047678</v>
      </c>
      <c r="DZ123" s="474">
        <f t="shared" si="27"/>
        <v>88.66072651927</v>
      </c>
      <c r="EA123" s="474">
        <f t="shared" si="27"/>
        <v>99.999999999999986</v>
      </c>
      <c r="EB123" s="474">
        <f t="shared" si="27"/>
        <v>82.532352322230821</v>
      </c>
      <c r="EC123" s="474">
        <f t="shared" si="27"/>
        <v>65.340305571302679</v>
      </c>
      <c r="ED123" s="474">
        <f t="shared" si="27"/>
        <v>106.66666666666669</v>
      </c>
      <c r="EE123" s="474">
        <f t="shared" si="27"/>
        <v>56.751824817518241</v>
      </c>
      <c r="EF123" s="474">
        <f t="shared" si="27"/>
        <v>91.108305001235749</v>
      </c>
      <c r="EG123" s="474">
        <f t="shared" si="27"/>
        <v>100.89901737714135</v>
      </c>
      <c r="EH123" s="474">
        <f t="shared" si="27"/>
        <v>99.506689617806188</v>
      </c>
      <c r="EI123" s="474">
        <f t="shared" si="27"/>
        <v>74.074074074074062</v>
      </c>
      <c r="EJ123" s="474">
        <f t="shared" si="27"/>
        <v>93.615498507138824</v>
      </c>
      <c r="EK123" s="474">
        <f t="shared" si="27"/>
        <v>86.479520091881469</v>
      </c>
      <c r="EL123" s="474">
        <f t="shared" si="27"/>
        <v>97.375184221358353</v>
      </c>
      <c r="EM123" s="474">
        <f t="shared" si="27"/>
        <v>96.041102592924631</v>
      </c>
      <c r="EN123" s="474">
        <f t="shared" si="27"/>
        <v>101.47185295069677</v>
      </c>
      <c r="EO123" s="474">
        <f t="shared" si="27"/>
        <v>127.33282667894956</v>
      </c>
      <c r="EP123" s="474">
        <f t="shared" si="27"/>
        <v>101.2920953259819</v>
      </c>
      <c r="EQ123" s="474">
        <f t="shared" si="27"/>
        <v>95.865552546428205</v>
      </c>
    </row>
    <row r="124" spans="1:147" x14ac:dyDescent="0.2">
      <c r="A124" t="s">
        <v>191</v>
      </c>
      <c r="B124" s="474">
        <f t="shared" ref="B124:AJ124" si="28">SUM(B42:B45)/4</f>
        <v>90.824433254100185</v>
      </c>
      <c r="C124" s="474">
        <f t="shared" si="28"/>
        <v>93.67061648538413</v>
      </c>
      <c r="D124" s="474">
        <f t="shared" si="28"/>
        <v>96.556533862841206</v>
      </c>
      <c r="E124" s="474">
        <f t="shared" si="28"/>
        <v>97.416995916240026</v>
      </c>
      <c r="F124" s="474">
        <f t="shared" si="28"/>
        <v>88.888757745928686</v>
      </c>
      <c r="G124" s="474">
        <f t="shared" si="28"/>
        <v>96.071851670306515</v>
      </c>
      <c r="H124" s="474">
        <f t="shared" si="28"/>
        <v>93.281542379149641</v>
      </c>
      <c r="I124" s="474">
        <f t="shared" si="28"/>
        <v>94.953567847575428</v>
      </c>
      <c r="J124" s="474">
        <f t="shared" si="28"/>
        <v>92.919461769811022</v>
      </c>
      <c r="K124" s="474">
        <f t="shared" si="28"/>
        <v>93.216880982507149</v>
      </c>
      <c r="L124" s="474">
        <f t="shared" si="28"/>
        <v>87.002729918194234</v>
      </c>
      <c r="M124" s="474">
        <f t="shared" si="28"/>
        <v>88.572214243817967</v>
      </c>
      <c r="N124" s="474">
        <f t="shared" si="28"/>
        <v>86.316004785269627</v>
      </c>
      <c r="O124" s="474">
        <f t="shared" si="28"/>
        <v>96.066252271823913</v>
      </c>
      <c r="P124" s="474">
        <f t="shared" si="28"/>
        <v>96.183639812334818</v>
      </c>
      <c r="Q124" s="474">
        <f t="shared" si="28"/>
        <v>95.812207696335491</v>
      </c>
      <c r="R124" s="474">
        <f t="shared" si="28"/>
        <v>95.982626392527507</v>
      </c>
      <c r="S124" s="474">
        <f t="shared" si="28"/>
        <v>93.246236453142359</v>
      </c>
      <c r="T124" s="474">
        <f t="shared" si="28"/>
        <v>100</v>
      </c>
      <c r="U124" s="474">
        <f t="shared" si="28"/>
        <v>85.58992745771792</v>
      </c>
      <c r="V124" s="474">
        <f t="shared" si="28"/>
        <v>83.723021583158314</v>
      </c>
      <c r="W124" s="474">
        <f t="shared" si="28"/>
        <v>86.805555555555571</v>
      </c>
      <c r="X124" s="474">
        <f t="shared" si="28"/>
        <v>0</v>
      </c>
      <c r="Y124" s="474">
        <f t="shared" si="28"/>
        <v>84.10540408889986</v>
      </c>
      <c r="Z124" s="474">
        <f t="shared" si="28"/>
        <v>98.5110162894605</v>
      </c>
      <c r="AA124" s="474">
        <f t="shared" si="28"/>
        <v>94.780339846113122</v>
      </c>
      <c r="AB124" s="474">
        <f t="shared" si="28"/>
        <v>100</v>
      </c>
      <c r="AC124" s="474">
        <f t="shared" si="28"/>
        <v>99.345960672501519</v>
      </c>
      <c r="AD124" s="474">
        <f t="shared" si="28"/>
        <v>78.564729420839157</v>
      </c>
      <c r="AE124" s="474">
        <f t="shared" si="28"/>
        <v>95.755603556486733</v>
      </c>
      <c r="AF124" s="474">
        <f t="shared" si="28"/>
        <v>96.003239897022524</v>
      </c>
      <c r="AG124" s="474">
        <f t="shared" si="28"/>
        <v>91.405041255996039</v>
      </c>
      <c r="AH124" s="474">
        <f t="shared" si="28"/>
        <v>94.140993056592123</v>
      </c>
      <c r="AI124" s="474">
        <f t="shared" si="28"/>
        <v>95.680909994738556</v>
      </c>
      <c r="AJ124" s="474">
        <f t="shared" si="28"/>
        <v>95.886342392612946</v>
      </c>
      <c r="AK124" s="8"/>
      <c r="AL124" t="s">
        <v>191</v>
      </c>
      <c r="AM124" s="474">
        <f t="shared" ref="AM124:BU124" si="29">SUM(AM42:AM45)/4</f>
        <v>90.37816057666312</v>
      </c>
      <c r="AN124" s="474">
        <f t="shared" si="29"/>
        <v>88.408745378986168</v>
      </c>
      <c r="AO124" s="474">
        <f t="shared" si="29"/>
        <v>84.142919000408142</v>
      </c>
      <c r="AP124" s="474">
        <f t="shared" si="29"/>
        <v>86.687227620646695</v>
      </c>
      <c r="AQ124" s="474">
        <f t="shared" si="29"/>
        <v>85.616632828587257</v>
      </c>
      <c r="AR124" s="474">
        <f t="shared" si="29"/>
        <v>96.294142004888755</v>
      </c>
      <c r="AS124" s="474">
        <f t="shared" si="29"/>
        <v>90.279034274645838</v>
      </c>
      <c r="AT124" s="474">
        <f t="shared" si="29"/>
        <v>93.037257559263296</v>
      </c>
      <c r="AU124" s="474">
        <f t="shared" si="29"/>
        <v>94.923360477066581</v>
      </c>
      <c r="AV124" s="474">
        <f t="shared" si="29"/>
        <v>104.14480272103957</v>
      </c>
      <c r="AW124" s="474">
        <f t="shared" si="29"/>
        <v>68.840846275164708</v>
      </c>
      <c r="AX124" s="474">
        <f t="shared" si="29"/>
        <v>59.898611241777104</v>
      </c>
      <c r="AY124" s="474">
        <f t="shared" si="29"/>
        <v>80.701754385964904</v>
      </c>
      <c r="AZ124" s="474">
        <f t="shared" si="29"/>
        <v>93.411637635424512</v>
      </c>
      <c r="BA124" s="474">
        <f t="shared" si="29"/>
        <v>91.930691877224632</v>
      </c>
      <c r="BB124" s="474">
        <f t="shared" si="29"/>
        <v>98.870775902400865</v>
      </c>
      <c r="BC124" s="474">
        <f t="shared" si="29"/>
        <v>94.524079478312444</v>
      </c>
      <c r="BD124" s="474">
        <f t="shared" si="29"/>
        <v>94.524079478312444</v>
      </c>
      <c r="BE124" s="474">
        <f t="shared" si="29"/>
        <v>0</v>
      </c>
      <c r="BF124" s="474">
        <f t="shared" si="29"/>
        <v>83.249315948579948</v>
      </c>
      <c r="BG124" s="474">
        <f t="shared" si="29"/>
        <v>64.711191335740111</v>
      </c>
      <c r="BH124" s="474">
        <f t="shared" si="29"/>
        <v>89.999999999999986</v>
      </c>
      <c r="BI124" s="474">
        <f t="shared" si="29"/>
        <v>0</v>
      </c>
      <c r="BJ124" s="474">
        <f t="shared" si="29"/>
        <v>93.290677972902458</v>
      </c>
      <c r="BK124" s="474">
        <f t="shared" si="29"/>
        <v>94.133957295260331</v>
      </c>
      <c r="BL124" s="474">
        <f t="shared" si="29"/>
        <v>110.0359144094775</v>
      </c>
      <c r="BM124" s="474">
        <f t="shared" si="29"/>
        <v>102.27272727272727</v>
      </c>
      <c r="BN124" s="474">
        <f t="shared" si="29"/>
        <v>118.25132054734487</v>
      </c>
      <c r="BO124" s="474">
        <f t="shared" si="29"/>
        <v>86.943586173520174</v>
      </c>
      <c r="BP124" s="474">
        <f t="shared" si="29"/>
        <v>98.635392987221337</v>
      </c>
      <c r="BQ124" s="474">
        <f t="shared" si="29"/>
        <v>99.030497282226918</v>
      </c>
      <c r="BR124" s="474">
        <f t="shared" si="29"/>
        <v>104.71009252054893</v>
      </c>
      <c r="BS124" s="474">
        <f t="shared" si="29"/>
        <v>78.212596906415229</v>
      </c>
      <c r="BT124" s="474">
        <f t="shared" si="29"/>
        <v>97.188519284089807</v>
      </c>
      <c r="BU124" s="474">
        <f t="shared" si="29"/>
        <v>106.46300715763005</v>
      </c>
      <c r="BV124" s="8"/>
      <c r="BW124" t="s">
        <v>191</v>
      </c>
      <c r="BX124" s="474">
        <f t="shared" ref="BX124:DF124" si="30">SUM(BX42:BX45)/4</f>
        <v>91.201166189091012</v>
      </c>
      <c r="BY124" s="474">
        <f t="shared" si="30"/>
        <v>91.742987771328401</v>
      </c>
      <c r="BZ124" s="474">
        <f t="shared" si="30"/>
        <v>89.779337828023444</v>
      </c>
      <c r="CA124" s="474">
        <f t="shared" si="30"/>
        <v>96.103287613880696</v>
      </c>
      <c r="CB124" s="474">
        <f t="shared" si="30"/>
        <v>88.028293490660644</v>
      </c>
      <c r="CC124" s="474">
        <f t="shared" si="30"/>
        <v>91.772884145549909</v>
      </c>
      <c r="CD124" s="474">
        <f t="shared" si="30"/>
        <v>90.355942078323579</v>
      </c>
      <c r="CE124" s="474">
        <f t="shared" si="30"/>
        <v>95.686269562535983</v>
      </c>
      <c r="CF124" s="474">
        <f t="shared" si="30"/>
        <v>90.474228529081955</v>
      </c>
      <c r="CG124" s="474">
        <f t="shared" si="30"/>
        <v>94.737900116651474</v>
      </c>
      <c r="CH124" s="474">
        <f t="shared" si="30"/>
        <v>97.556452018403689</v>
      </c>
      <c r="CI124" s="474">
        <f t="shared" si="30"/>
        <v>95.179233760073586</v>
      </c>
      <c r="CJ124" s="474">
        <f t="shared" si="30"/>
        <v>100.75128705163942</v>
      </c>
      <c r="CK124" s="474">
        <f t="shared" si="30"/>
        <v>97.749343541901808</v>
      </c>
      <c r="CL124" s="474">
        <f t="shared" si="30"/>
        <v>98.173793833438012</v>
      </c>
      <c r="CM124" s="474">
        <f t="shared" si="30"/>
        <v>96.808479279062283</v>
      </c>
      <c r="CN124" s="474">
        <f t="shared" si="30"/>
        <v>95.305710336330023</v>
      </c>
      <c r="CO124" s="474">
        <f t="shared" si="30"/>
        <v>92.734454613278857</v>
      </c>
      <c r="CP124" s="474">
        <f t="shared" si="30"/>
        <v>100</v>
      </c>
      <c r="CQ124" s="474">
        <f t="shared" si="30"/>
        <v>70.770740452412809</v>
      </c>
      <c r="CR124" s="474">
        <f t="shared" si="30"/>
        <v>79.949206977404074</v>
      </c>
      <c r="CS124" s="474">
        <f t="shared" si="30"/>
        <v>63.636363636363626</v>
      </c>
      <c r="CT124" s="474">
        <f t="shared" si="30"/>
        <v>100</v>
      </c>
      <c r="CU124" s="474">
        <f t="shared" si="30"/>
        <v>92.722860528936849</v>
      </c>
      <c r="CV124" s="474">
        <f t="shared" si="30"/>
        <v>93.738913362047001</v>
      </c>
      <c r="CW124" s="474">
        <f t="shared" si="30"/>
        <v>100.08214055311409</v>
      </c>
      <c r="CX124" s="474">
        <f t="shared" si="30"/>
        <v>100</v>
      </c>
      <c r="CY124" s="474">
        <f t="shared" si="30"/>
        <v>100.64438969802214</v>
      </c>
      <c r="CZ124" s="474">
        <f t="shared" si="30"/>
        <v>86.498539424640413</v>
      </c>
      <c r="DA124" s="474">
        <f t="shared" si="30"/>
        <v>99.730229899364872</v>
      </c>
      <c r="DB124" s="474">
        <f t="shared" si="30"/>
        <v>101.44624781965797</v>
      </c>
      <c r="DC124" s="474">
        <f t="shared" si="30"/>
        <v>99.622928246943715</v>
      </c>
      <c r="DD124" s="474">
        <f t="shared" si="30"/>
        <v>98.393269347936567</v>
      </c>
      <c r="DE124" s="474">
        <f t="shared" si="30"/>
        <v>97.069878474483929</v>
      </c>
      <c r="DF124" s="474">
        <f t="shared" si="30"/>
        <v>93.88309443117339</v>
      </c>
      <c r="DG124" s="8"/>
      <c r="DH124" t="s">
        <v>191</v>
      </c>
      <c r="DI124" s="474">
        <f t="shared" ref="DI124:EQ124" si="31">SUM(DI42:DI45)/4</f>
        <v>94.803527227486612</v>
      </c>
      <c r="DJ124" s="474">
        <f t="shared" si="31"/>
        <v>88.197207813879004</v>
      </c>
      <c r="DK124" s="474">
        <f t="shared" si="31"/>
        <v>86.628457883242135</v>
      </c>
      <c r="DL124" s="474">
        <f t="shared" si="31"/>
        <v>90.970777738112744</v>
      </c>
      <c r="DM124" s="474">
        <f t="shared" si="31"/>
        <v>84.735607743539205</v>
      </c>
      <c r="DN124" s="474">
        <f t="shared" si="31"/>
        <v>89.59947943218981</v>
      </c>
      <c r="DO124" s="474">
        <f t="shared" si="31"/>
        <v>79.324666188359203</v>
      </c>
      <c r="DP124" s="474">
        <f t="shared" si="31"/>
        <v>90.603850002980323</v>
      </c>
      <c r="DQ124" s="474">
        <f t="shared" si="31"/>
        <v>89.230125003856045</v>
      </c>
      <c r="DR124" s="474">
        <f t="shared" si="31"/>
        <v>100.75824591756208</v>
      </c>
      <c r="DS124" s="474">
        <f t="shared" si="31"/>
        <v>99.720560603501212</v>
      </c>
      <c r="DT124" s="474">
        <f t="shared" si="31"/>
        <v>97.465182605605719</v>
      </c>
      <c r="DU124" s="474">
        <f t="shared" si="31"/>
        <v>102.40081434135749</v>
      </c>
      <c r="DV124" s="474">
        <f t="shared" si="31"/>
        <v>97.327040766573049</v>
      </c>
      <c r="DW124" s="474">
        <f t="shared" si="31"/>
        <v>96.055848025710517</v>
      </c>
      <c r="DX124" s="474">
        <f t="shared" si="31"/>
        <v>101.1787702523639</v>
      </c>
      <c r="DY124" s="474">
        <f t="shared" si="31"/>
        <v>91.888005884764695</v>
      </c>
      <c r="DZ124" s="474">
        <f t="shared" si="31"/>
        <v>91.724806322926938</v>
      </c>
      <c r="EA124" s="474">
        <f t="shared" si="31"/>
        <v>99.999999999999986</v>
      </c>
      <c r="EB124" s="474">
        <f t="shared" si="31"/>
        <v>112.7574323566061</v>
      </c>
      <c r="EC124" s="474">
        <f t="shared" si="31"/>
        <v>72.881206191777054</v>
      </c>
      <c r="ED124" s="474">
        <f t="shared" si="31"/>
        <v>153.33333333333334</v>
      </c>
      <c r="EE124" s="474">
        <f t="shared" si="31"/>
        <v>81.751824817518241</v>
      </c>
      <c r="EF124" s="474">
        <f t="shared" si="31"/>
        <v>94.243067829474967</v>
      </c>
      <c r="EG124" s="474">
        <f t="shared" si="31"/>
        <v>100.7660451753699</v>
      </c>
      <c r="EH124" s="474">
        <f t="shared" si="31"/>
        <v>99.204939629983144</v>
      </c>
      <c r="EI124" s="474">
        <f t="shared" si="31"/>
        <v>75.92592592592591</v>
      </c>
      <c r="EJ124" s="474">
        <f t="shared" si="31"/>
        <v>95.186786060854757</v>
      </c>
      <c r="EK124" s="474">
        <f t="shared" si="31"/>
        <v>92.326548899113703</v>
      </c>
      <c r="EL124" s="474">
        <f t="shared" si="31"/>
        <v>97.234542839657024</v>
      </c>
      <c r="EM124" s="474">
        <f t="shared" si="31"/>
        <v>97.662624917455616</v>
      </c>
      <c r="EN124" s="474">
        <f t="shared" si="31"/>
        <v>102.2550630140415</v>
      </c>
      <c r="EO124" s="474">
        <f t="shared" si="31"/>
        <v>111.21824238873791</v>
      </c>
      <c r="EP124" s="474">
        <f t="shared" si="31"/>
        <v>93.374746957289901</v>
      </c>
      <c r="EQ124" s="474">
        <f t="shared" si="31"/>
        <v>100.09500198506814</v>
      </c>
    </row>
    <row r="125" spans="1:147" x14ac:dyDescent="0.2">
      <c r="A125" s="473" t="s">
        <v>203</v>
      </c>
      <c r="B125" s="474">
        <f t="shared" ref="B125:AJ125" si="32">SUM(B46:B49)/4</f>
        <v>94.572948628502346</v>
      </c>
      <c r="C125" s="474">
        <f t="shared" si="32"/>
        <v>95.246020478588918</v>
      </c>
      <c r="D125" s="474">
        <f t="shared" si="32"/>
        <v>98.273269810324152</v>
      </c>
      <c r="E125" s="474">
        <f t="shared" si="32"/>
        <v>95.964772390738432</v>
      </c>
      <c r="F125" s="474">
        <f t="shared" si="32"/>
        <v>91.381424122012135</v>
      </c>
      <c r="G125" s="474">
        <f t="shared" si="32"/>
        <v>97.440382568267339</v>
      </c>
      <c r="H125" s="474">
        <f t="shared" si="32"/>
        <v>93.372064125528809</v>
      </c>
      <c r="I125" s="474">
        <f t="shared" si="32"/>
        <v>97.981427139030174</v>
      </c>
      <c r="J125" s="474">
        <f t="shared" si="32"/>
        <v>95.232768716215844</v>
      </c>
      <c r="K125" s="474">
        <f t="shared" si="32"/>
        <v>98.618617105375279</v>
      </c>
      <c r="L125" s="474">
        <f t="shared" si="32"/>
        <v>98.410214802457233</v>
      </c>
      <c r="M125" s="474">
        <f t="shared" si="32"/>
        <v>93.446839590707555</v>
      </c>
      <c r="N125" s="474">
        <f t="shared" si="32"/>
        <v>100.58193098107471</v>
      </c>
      <c r="O125" s="474">
        <f t="shared" si="32"/>
        <v>96.482773392456465</v>
      </c>
      <c r="P125" s="474">
        <f t="shared" si="32"/>
        <v>96.632881367003591</v>
      </c>
      <c r="Q125" s="474">
        <f t="shared" si="32"/>
        <v>96.157916797750872</v>
      </c>
      <c r="R125" s="474">
        <f t="shared" si="32"/>
        <v>97.86348233450704</v>
      </c>
      <c r="S125" s="474">
        <f t="shared" si="32"/>
        <v>96.408216776357605</v>
      </c>
      <c r="T125" s="474">
        <f t="shared" si="32"/>
        <v>100</v>
      </c>
      <c r="U125" s="474">
        <f t="shared" si="32"/>
        <v>95.227311149978817</v>
      </c>
      <c r="V125" s="474">
        <f t="shared" si="32"/>
        <v>91.097122302582875</v>
      </c>
      <c r="W125" s="474">
        <f t="shared" si="32"/>
        <v>97.916666666666657</v>
      </c>
      <c r="X125" s="474">
        <f t="shared" si="32"/>
        <v>0</v>
      </c>
      <c r="Y125" s="474">
        <f t="shared" si="32"/>
        <v>88.887021096856728</v>
      </c>
      <c r="Z125" s="474">
        <f t="shared" si="32"/>
        <v>99.369792241054398</v>
      </c>
      <c r="AA125" s="474">
        <f t="shared" si="32"/>
        <v>99.12138486524222</v>
      </c>
      <c r="AB125" s="474">
        <f t="shared" si="32"/>
        <v>100</v>
      </c>
      <c r="AC125" s="474">
        <f t="shared" si="32"/>
        <v>99.744614301104122</v>
      </c>
      <c r="AD125" s="474">
        <f t="shared" si="32"/>
        <v>84.797302877110894</v>
      </c>
      <c r="AE125" s="474">
        <f t="shared" si="32"/>
        <v>97.922785668367737</v>
      </c>
      <c r="AF125" s="474">
        <f t="shared" si="32"/>
        <v>98.804540337582978</v>
      </c>
      <c r="AG125" s="474">
        <f t="shared" si="32"/>
        <v>92.627158204083713</v>
      </c>
      <c r="AH125" s="474">
        <f t="shared" si="32"/>
        <v>96.786664027340251</v>
      </c>
      <c r="AI125" s="474">
        <f t="shared" si="32"/>
        <v>96.262207028799054</v>
      </c>
      <c r="AJ125" s="474">
        <f t="shared" si="32"/>
        <v>98.474678206352266</v>
      </c>
      <c r="AK125" s="8"/>
      <c r="AL125" s="473" t="s">
        <v>203</v>
      </c>
      <c r="AM125" s="474">
        <f t="shared" ref="AM125:BU125" si="33">SUM(AM46:AM49)/4</f>
        <v>92.299911615009535</v>
      </c>
      <c r="AN125" s="474">
        <f t="shared" si="33"/>
        <v>93.316501573786184</v>
      </c>
      <c r="AO125" s="474">
        <f t="shared" si="33"/>
        <v>89.255424696079274</v>
      </c>
      <c r="AP125" s="474">
        <f t="shared" si="33"/>
        <v>94.832664207782159</v>
      </c>
      <c r="AQ125" s="474">
        <f t="shared" si="33"/>
        <v>87.302646473400245</v>
      </c>
      <c r="AR125" s="474">
        <f t="shared" si="33"/>
        <v>97.979777323391602</v>
      </c>
      <c r="AS125" s="474">
        <f t="shared" si="33"/>
        <v>93.095599908482285</v>
      </c>
      <c r="AT125" s="474">
        <f t="shared" si="33"/>
        <v>93.652107262669119</v>
      </c>
      <c r="AU125" s="474">
        <f t="shared" si="33"/>
        <v>97.306447390766095</v>
      </c>
      <c r="AV125" s="474">
        <f t="shared" si="33"/>
        <v>112.95379455346604</v>
      </c>
      <c r="AW125" s="474">
        <f t="shared" si="33"/>
        <v>70.678814709815882</v>
      </c>
      <c r="AX125" s="474">
        <f t="shared" si="33"/>
        <v>59.68331391435872</v>
      </c>
      <c r="AY125" s="474">
        <f t="shared" si="33"/>
        <v>85.26315789473685</v>
      </c>
      <c r="AZ125" s="474">
        <f t="shared" si="33"/>
        <v>93.84370429042005</v>
      </c>
      <c r="BA125" s="474">
        <f t="shared" si="33"/>
        <v>92.493482434537128</v>
      </c>
      <c r="BB125" s="474">
        <f t="shared" si="33"/>
        <v>98.820961398957195</v>
      </c>
      <c r="BC125" s="474">
        <f t="shared" si="33"/>
        <v>96.224396810611211</v>
      </c>
      <c r="BD125" s="474">
        <f t="shared" si="33"/>
        <v>96.224396810611211</v>
      </c>
      <c r="BE125" s="474">
        <f t="shared" si="33"/>
        <v>0</v>
      </c>
      <c r="BF125" s="474">
        <f t="shared" si="33"/>
        <v>85.706738408411653</v>
      </c>
      <c r="BG125" s="474">
        <f t="shared" si="33"/>
        <v>73.916967509025298</v>
      </c>
      <c r="BH125" s="474">
        <f t="shared" si="33"/>
        <v>89.999999999999986</v>
      </c>
      <c r="BI125" s="474">
        <f t="shared" si="33"/>
        <v>0</v>
      </c>
      <c r="BJ125" s="474">
        <f t="shared" si="33"/>
        <v>92.172833674076287</v>
      </c>
      <c r="BK125" s="474">
        <f t="shared" si="33"/>
        <v>96.9385572834518</v>
      </c>
      <c r="BL125" s="474">
        <f t="shared" si="33"/>
        <v>109.04855322411393</v>
      </c>
      <c r="BM125" s="474">
        <f t="shared" si="33"/>
        <v>100</v>
      </c>
      <c r="BN125" s="474">
        <f t="shared" si="33"/>
        <v>106.77105871081599</v>
      </c>
      <c r="BO125" s="474">
        <f t="shared" si="33"/>
        <v>87.979046199839445</v>
      </c>
      <c r="BP125" s="474">
        <f t="shared" si="33"/>
        <v>98.234609131213745</v>
      </c>
      <c r="BQ125" s="474">
        <f t="shared" si="33"/>
        <v>97.331795924783421</v>
      </c>
      <c r="BR125" s="474">
        <f t="shared" si="33"/>
        <v>104.92671343340022</v>
      </c>
      <c r="BS125" s="474">
        <f t="shared" si="33"/>
        <v>77.676682621753372</v>
      </c>
      <c r="BT125" s="474">
        <f t="shared" si="33"/>
        <v>99.645313358700079</v>
      </c>
      <c r="BU125" s="474">
        <f t="shared" si="33"/>
        <v>107.47621871171198</v>
      </c>
      <c r="BV125" s="8"/>
      <c r="BW125" s="473" t="s">
        <v>203</v>
      </c>
      <c r="BX125" s="474">
        <f t="shared" ref="BX125:DF125" si="34">SUM(BX46:BX49)/4</f>
        <v>93.97356178489872</v>
      </c>
      <c r="BY125" s="474">
        <f t="shared" si="34"/>
        <v>93.786491420633411</v>
      </c>
      <c r="BZ125" s="474">
        <f t="shared" si="34"/>
        <v>90.202163347161843</v>
      </c>
      <c r="CA125" s="474">
        <f t="shared" si="34"/>
        <v>97.696662652184244</v>
      </c>
      <c r="CB125" s="474">
        <f t="shared" si="34"/>
        <v>90.403322153003643</v>
      </c>
      <c r="CC125" s="474">
        <f t="shared" si="34"/>
        <v>98.848548433351567</v>
      </c>
      <c r="CD125" s="474">
        <f t="shared" si="34"/>
        <v>91.101844037880511</v>
      </c>
      <c r="CE125" s="474">
        <f t="shared" si="34"/>
        <v>98.694316992309197</v>
      </c>
      <c r="CF125" s="474">
        <f t="shared" si="34"/>
        <v>96.33728919112815</v>
      </c>
      <c r="CG125" s="474">
        <f t="shared" si="34"/>
        <v>97.973297413642143</v>
      </c>
      <c r="CH125" s="474">
        <f t="shared" si="34"/>
        <v>98.041087783861599</v>
      </c>
      <c r="CI125" s="474">
        <f t="shared" si="34"/>
        <v>94.483709719951889</v>
      </c>
      <c r="CJ125" s="474">
        <f t="shared" si="34"/>
        <v>102.8219849628302</v>
      </c>
      <c r="CK125" s="474">
        <f t="shared" si="34"/>
        <v>99.289371160865784</v>
      </c>
      <c r="CL125" s="474">
        <f t="shared" si="34"/>
        <v>99.348315015674316</v>
      </c>
      <c r="CM125" s="474">
        <f t="shared" si="34"/>
        <v>99.158712359095091</v>
      </c>
      <c r="CN125" s="474">
        <f t="shared" si="34"/>
        <v>97.031663888962811</v>
      </c>
      <c r="CO125" s="474">
        <f t="shared" si="34"/>
        <v>95.405783988003137</v>
      </c>
      <c r="CP125" s="474">
        <f t="shared" si="34"/>
        <v>100</v>
      </c>
      <c r="CQ125" s="474">
        <f t="shared" si="34"/>
        <v>82.652178510152964</v>
      </c>
      <c r="CR125" s="474">
        <f t="shared" si="34"/>
        <v>88.132818590480753</v>
      </c>
      <c r="CS125" s="474">
        <f t="shared" si="34"/>
        <v>78.409090909090907</v>
      </c>
      <c r="CT125" s="474">
        <f t="shared" si="34"/>
        <v>100</v>
      </c>
      <c r="CU125" s="474">
        <f t="shared" si="34"/>
        <v>94.439732073876797</v>
      </c>
      <c r="CV125" s="474">
        <f t="shared" si="34"/>
        <v>97.748650222999757</v>
      </c>
      <c r="CW125" s="474">
        <f t="shared" si="34"/>
        <v>100</v>
      </c>
      <c r="CX125" s="474">
        <f t="shared" si="34"/>
        <v>100</v>
      </c>
      <c r="CY125" s="474">
        <f t="shared" si="34"/>
        <v>100.00000000000001</v>
      </c>
      <c r="CZ125" s="474">
        <f t="shared" si="34"/>
        <v>89.358234712055889</v>
      </c>
      <c r="DA125" s="474">
        <f t="shared" si="34"/>
        <v>99.94871646196188</v>
      </c>
      <c r="DB125" s="474">
        <f t="shared" si="34"/>
        <v>100.50063935124248</v>
      </c>
      <c r="DC125" s="474">
        <f t="shared" si="34"/>
        <v>99.996167397699921</v>
      </c>
      <c r="DD125" s="474">
        <f t="shared" si="34"/>
        <v>99.898050173339314</v>
      </c>
      <c r="DE125" s="474">
        <f t="shared" si="34"/>
        <v>99.055950617810694</v>
      </c>
      <c r="DF125" s="474">
        <f t="shared" si="34"/>
        <v>98.081496136614788</v>
      </c>
      <c r="DG125" s="8"/>
      <c r="DH125" s="473" t="s">
        <v>203</v>
      </c>
      <c r="DI125" s="474">
        <f t="shared" ref="DI125:EQ125" si="35">SUM(DI46:DI49)/4</f>
        <v>98.942747906436665</v>
      </c>
      <c r="DJ125" s="474">
        <f t="shared" si="35"/>
        <v>92.566450499542469</v>
      </c>
      <c r="DK125" s="474">
        <f t="shared" si="35"/>
        <v>91.709990807666443</v>
      </c>
      <c r="DL125" s="474">
        <f t="shared" si="35"/>
        <v>94.645595782366371</v>
      </c>
      <c r="DM125" s="474">
        <f t="shared" si="35"/>
        <v>92.363359106759447</v>
      </c>
      <c r="DN125" s="474">
        <f t="shared" si="35"/>
        <v>95.119279014849781</v>
      </c>
      <c r="DO125" s="474">
        <f t="shared" si="35"/>
        <v>80.566715428079391</v>
      </c>
      <c r="DP125" s="474">
        <f t="shared" si="35"/>
        <v>93.400883729067957</v>
      </c>
      <c r="DQ125" s="474">
        <f t="shared" si="35"/>
        <v>90.340585826611616</v>
      </c>
      <c r="DR125" s="474">
        <f t="shared" si="35"/>
        <v>103.02227656259979</v>
      </c>
      <c r="DS125" s="474">
        <f t="shared" si="35"/>
        <v>98.873637991377407</v>
      </c>
      <c r="DT125" s="474">
        <f t="shared" si="35"/>
        <v>99.512976219785486</v>
      </c>
      <c r="DU125" s="474">
        <f t="shared" si="35"/>
        <v>98.113859063834383</v>
      </c>
      <c r="DV125" s="474">
        <f t="shared" si="35"/>
        <v>98.539403908398455</v>
      </c>
      <c r="DW125" s="474">
        <f t="shared" si="35"/>
        <v>97.861624091166121</v>
      </c>
      <c r="DX125" s="474">
        <f t="shared" si="35"/>
        <v>100.59308500882408</v>
      </c>
      <c r="DY125" s="474">
        <f t="shared" si="35"/>
        <v>96.102831776430534</v>
      </c>
      <c r="DZ125" s="474">
        <f t="shared" si="35"/>
        <v>96.024427362243415</v>
      </c>
      <c r="EA125" s="474">
        <f t="shared" si="35"/>
        <v>99.999999999999986</v>
      </c>
      <c r="EB125" s="474">
        <f t="shared" si="35"/>
        <v>144.51772298114071</v>
      </c>
      <c r="EC125" s="474">
        <f t="shared" si="35"/>
        <v>86.337870434989796</v>
      </c>
      <c r="ED125" s="474">
        <f t="shared" si="35"/>
        <v>203.33333333333334</v>
      </c>
      <c r="EE125" s="474">
        <f t="shared" si="35"/>
        <v>100</v>
      </c>
      <c r="EF125" s="474">
        <f t="shared" si="35"/>
        <v>95.610371157760255</v>
      </c>
      <c r="EG125" s="474">
        <f t="shared" si="35"/>
        <v>99.668177485041539</v>
      </c>
      <c r="EH125" s="474">
        <f t="shared" si="35"/>
        <v>99.914979503971622</v>
      </c>
      <c r="EI125" s="474">
        <f t="shared" si="35"/>
        <v>88.888888888888872</v>
      </c>
      <c r="EJ125" s="474">
        <f t="shared" si="35"/>
        <v>96.039345091737545</v>
      </c>
      <c r="EK125" s="474">
        <f t="shared" si="35"/>
        <v>93.633576225292927</v>
      </c>
      <c r="EL125" s="474">
        <f t="shared" si="35"/>
        <v>98.005124913394638</v>
      </c>
      <c r="EM125" s="474">
        <f t="shared" si="35"/>
        <v>98.172123352912848</v>
      </c>
      <c r="EN125" s="474">
        <f t="shared" si="35"/>
        <v>100.25858584763726</v>
      </c>
      <c r="EO125" s="474">
        <f t="shared" si="35"/>
        <v>113.60695434627695</v>
      </c>
      <c r="EP125" s="474">
        <f t="shared" si="35"/>
        <v>94.288999147644489</v>
      </c>
      <c r="EQ125" s="474">
        <f t="shared" si="35"/>
        <v>102.91533758108051</v>
      </c>
    </row>
    <row r="126" spans="1:147" x14ac:dyDescent="0.2">
      <c r="A126" t="s">
        <v>232</v>
      </c>
      <c r="B126" s="474">
        <f t="shared" ref="B126:AJ126" si="36">SUM(B50:B53)/4</f>
        <v>102.19437356371965</v>
      </c>
      <c r="C126" s="474">
        <f t="shared" si="36"/>
        <v>104.23670557641988</v>
      </c>
      <c r="D126" s="474">
        <f t="shared" si="36"/>
        <v>114.42977824073625</v>
      </c>
      <c r="E126" s="474">
        <f t="shared" si="36"/>
        <v>100.69305446478023</v>
      </c>
      <c r="F126" s="474">
        <f t="shared" si="36"/>
        <v>96.306852490382454</v>
      </c>
      <c r="G126" s="474">
        <f t="shared" si="36"/>
        <v>99.557121194993343</v>
      </c>
      <c r="H126" s="474">
        <f t="shared" si="36"/>
        <v>100.6469549176724</v>
      </c>
      <c r="I126" s="474">
        <f t="shared" si="36"/>
        <v>100.13975232008363</v>
      </c>
      <c r="J126" s="474">
        <f t="shared" si="36"/>
        <v>99.634894405361266</v>
      </c>
      <c r="K126" s="474">
        <f t="shared" si="36"/>
        <v>100.44154994765005</v>
      </c>
      <c r="L126" s="474">
        <f t="shared" si="36"/>
        <v>98.978229724711255</v>
      </c>
      <c r="M126" s="474">
        <f t="shared" si="36"/>
        <v>96.501494182794744</v>
      </c>
      <c r="N126" s="474">
        <f t="shared" si="36"/>
        <v>100.02077749440468</v>
      </c>
      <c r="O126" s="474">
        <f t="shared" si="36"/>
        <v>100.21382247468975</v>
      </c>
      <c r="P126" s="474">
        <f t="shared" si="36"/>
        <v>100.30557575286385</v>
      </c>
      <c r="Q126" s="474">
        <f t="shared" si="36"/>
        <v>99.822241203534702</v>
      </c>
      <c r="R126" s="474">
        <f t="shared" si="36"/>
        <v>99.466852272058262</v>
      </c>
      <c r="S126" s="474">
        <f t="shared" si="36"/>
        <v>98.971663937302765</v>
      </c>
      <c r="T126" s="474">
        <f t="shared" si="36"/>
        <v>100</v>
      </c>
      <c r="U126" s="474">
        <f t="shared" si="36"/>
        <v>103.73111004642081</v>
      </c>
      <c r="V126" s="474">
        <f t="shared" si="36"/>
        <v>105.66345161384837</v>
      </c>
      <c r="W126" s="474">
        <f t="shared" si="36"/>
        <v>100</v>
      </c>
      <c r="X126" s="474">
        <f t="shared" si="36"/>
        <v>0</v>
      </c>
      <c r="Y126" s="474">
        <f t="shared" si="36"/>
        <v>100.84604047066708</v>
      </c>
      <c r="Z126" s="474">
        <f t="shared" si="36"/>
        <v>99.757118633145041</v>
      </c>
      <c r="AA126" s="474">
        <f t="shared" si="36"/>
        <v>99.731902771756111</v>
      </c>
      <c r="AB126" s="474">
        <f t="shared" si="36"/>
        <v>100</v>
      </c>
      <c r="AC126" s="474">
        <f t="shared" si="36"/>
        <v>99.956419526398861</v>
      </c>
      <c r="AD126" s="474">
        <f t="shared" si="36"/>
        <v>100.8708988111342</v>
      </c>
      <c r="AE126" s="474">
        <f t="shared" si="36"/>
        <v>99.748700225565216</v>
      </c>
      <c r="AF126" s="474">
        <f t="shared" si="36"/>
        <v>99.939016365918462</v>
      </c>
      <c r="AG126" s="474">
        <f t="shared" si="36"/>
        <v>96.740340248765136</v>
      </c>
      <c r="AH126" s="474">
        <f t="shared" si="36"/>
        <v>99.63541260430577</v>
      </c>
      <c r="AI126" s="474">
        <f t="shared" si="36"/>
        <v>99.50067476991299</v>
      </c>
      <c r="AJ126" s="474">
        <f t="shared" si="36"/>
        <v>100.10898346516235</v>
      </c>
      <c r="AK126" s="8"/>
      <c r="AL126" t="s">
        <v>232</v>
      </c>
      <c r="AM126" s="474">
        <f t="shared" ref="AM126:BU126" si="37">SUM(AM50:AM53)/4</f>
        <v>101.03150145304302</v>
      </c>
      <c r="AN126" s="474">
        <f t="shared" si="37"/>
        <v>101.31518032724668</v>
      </c>
      <c r="AO126" s="474">
        <f t="shared" si="37"/>
        <v>102.50245213948796</v>
      </c>
      <c r="AP126" s="474">
        <f t="shared" si="37"/>
        <v>99.841298495382276</v>
      </c>
      <c r="AQ126" s="474">
        <f t="shared" si="37"/>
        <v>104.22861866382257</v>
      </c>
      <c r="AR126" s="474">
        <f t="shared" si="37"/>
        <v>101.22963392830947</v>
      </c>
      <c r="AS126" s="474">
        <f t="shared" si="37"/>
        <v>99.208349134485132</v>
      </c>
      <c r="AT126" s="474">
        <f t="shared" si="37"/>
        <v>99.566780924466087</v>
      </c>
      <c r="AU126" s="474">
        <f t="shared" si="37"/>
        <v>100.42112257491027</v>
      </c>
      <c r="AV126" s="474">
        <f t="shared" si="37"/>
        <v>99.999999999999986</v>
      </c>
      <c r="AW126" s="474">
        <f t="shared" si="37"/>
        <v>94.153730695342546</v>
      </c>
      <c r="AX126" s="474">
        <f t="shared" si="37"/>
        <v>92.988975569572148</v>
      </c>
      <c r="AY126" s="474">
        <f t="shared" si="37"/>
        <v>95.614035087719316</v>
      </c>
      <c r="AZ126" s="474">
        <f t="shared" si="37"/>
        <v>99.570182018092027</v>
      </c>
      <c r="BA126" s="474">
        <f t="shared" si="37"/>
        <v>100.42534735630794</v>
      </c>
      <c r="BB126" s="474">
        <f t="shared" si="37"/>
        <v>95.585735282472569</v>
      </c>
      <c r="BC126" s="474">
        <f t="shared" si="37"/>
        <v>101.33403241744857</v>
      </c>
      <c r="BD126" s="474">
        <f t="shared" si="37"/>
        <v>101.33403241744857</v>
      </c>
      <c r="BE126" s="474">
        <f t="shared" si="37"/>
        <v>0</v>
      </c>
      <c r="BF126" s="474">
        <f t="shared" si="37"/>
        <v>107.97332847950119</v>
      </c>
      <c r="BG126" s="474">
        <f t="shared" si="37"/>
        <v>92.830213652424476</v>
      </c>
      <c r="BH126" s="474">
        <f t="shared" si="37"/>
        <v>113.75</v>
      </c>
      <c r="BI126" s="474">
        <f t="shared" si="37"/>
        <v>0</v>
      </c>
      <c r="BJ126" s="474">
        <f t="shared" si="37"/>
        <v>100.13467366376</v>
      </c>
      <c r="BK126" s="474">
        <f t="shared" si="37"/>
        <v>101.04207877552327</v>
      </c>
      <c r="BL126" s="474">
        <f t="shared" si="37"/>
        <v>97.532510099604835</v>
      </c>
      <c r="BM126" s="474">
        <f t="shared" si="37"/>
        <v>101.87264033339571</v>
      </c>
      <c r="BN126" s="474">
        <f t="shared" si="37"/>
        <v>99.705943147864929</v>
      </c>
      <c r="BO126" s="474">
        <f t="shared" si="37"/>
        <v>100.29572993400697</v>
      </c>
      <c r="BP126" s="474">
        <f t="shared" si="37"/>
        <v>99.672613769297953</v>
      </c>
      <c r="BQ126" s="474">
        <f t="shared" si="37"/>
        <v>99.761291995947445</v>
      </c>
      <c r="BR126" s="474">
        <f t="shared" si="37"/>
        <v>99.376326468081203</v>
      </c>
      <c r="BS126" s="474">
        <f t="shared" si="37"/>
        <v>100.63750298667587</v>
      </c>
      <c r="BT126" s="474">
        <f t="shared" si="37"/>
        <v>98.633392193230463</v>
      </c>
      <c r="BU126" s="474">
        <f t="shared" si="37"/>
        <v>100.44504749716177</v>
      </c>
      <c r="BV126" s="8"/>
      <c r="BW126" t="s">
        <v>232</v>
      </c>
      <c r="BX126" s="474">
        <f t="shared" ref="BX126:DF126" si="38">SUM(BX50:BX53)/4</f>
        <v>100.05016915629309</v>
      </c>
      <c r="BY126" s="474">
        <f t="shared" si="38"/>
        <v>101.41231849728129</v>
      </c>
      <c r="BZ126" s="474">
        <f t="shared" si="38"/>
        <v>102.53537920336794</v>
      </c>
      <c r="CA126" s="474">
        <f t="shared" si="38"/>
        <v>102.4410390326709</v>
      </c>
      <c r="CB126" s="474">
        <f t="shared" si="38"/>
        <v>99.740454646288995</v>
      </c>
      <c r="CC126" s="474">
        <f t="shared" si="38"/>
        <v>100.14310419438453</v>
      </c>
      <c r="CD126" s="474">
        <f t="shared" si="38"/>
        <v>102.71104397024428</v>
      </c>
      <c r="CE126" s="474">
        <f t="shared" si="38"/>
        <v>100.13379103880679</v>
      </c>
      <c r="CF126" s="474">
        <f t="shared" si="38"/>
        <v>99.963320884973712</v>
      </c>
      <c r="CG126" s="474">
        <f t="shared" si="38"/>
        <v>101.48664870682107</v>
      </c>
      <c r="CH126" s="474">
        <f t="shared" si="38"/>
        <v>99.347226668685622</v>
      </c>
      <c r="CI126" s="474">
        <f t="shared" si="38"/>
        <v>97.952869416424875</v>
      </c>
      <c r="CJ126" s="474">
        <f t="shared" si="38"/>
        <v>101.27968575569233</v>
      </c>
      <c r="CK126" s="474">
        <f t="shared" si="38"/>
        <v>100.34046572553012</v>
      </c>
      <c r="CL126" s="474">
        <f t="shared" si="38"/>
        <v>100.07251640333621</v>
      </c>
      <c r="CM126" s="474">
        <f t="shared" si="38"/>
        <v>101.16482630117638</v>
      </c>
      <c r="CN126" s="474">
        <f t="shared" si="38"/>
        <v>99.419583373483363</v>
      </c>
      <c r="CO126" s="474">
        <f t="shared" si="38"/>
        <v>99.248661957409524</v>
      </c>
      <c r="CP126" s="474">
        <f t="shared" si="38"/>
        <v>100</v>
      </c>
      <c r="CQ126" s="474">
        <f t="shared" si="38"/>
        <v>98.297885229267052</v>
      </c>
      <c r="CR126" s="474">
        <f t="shared" si="38"/>
        <v>100.12041549993305</v>
      </c>
      <c r="CS126" s="474">
        <f t="shared" si="38"/>
        <v>97.72727272727272</v>
      </c>
      <c r="CT126" s="474">
        <f t="shared" si="38"/>
        <v>100</v>
      </c>
      <c r="CU126" s="474">
        <f t="shared" si="38"/>
        <v>99.944028804173172</v>
      </c>
      <c r="CV126" s="474">
        <f t="shared" si="38"/>
        <v>100.41307811983317</v>
      </c>
      <c r="CW126" s="474">
        <f t="shared" si="38"/>
        <v>100.0438656175061</v>
      </c>
      <c r="CX126" s="474">
        <f t="shared" si="38"/>
        <v>100</v>
      </c>
      <c r="CY126" s="474">
        <f t="shared" si="38"/>
        <v>100.02976876508609</v>
      </c>
      <c r="CZ126" s="474">
        <f t="shared" si="38"/>
        <v>99.172963278588753</v>
      </c>
      <c r="DA126" s="474">
        <f t="shared" si="38"/>
        <v>100.71369838775436</v>
      </c>
      <c r="DB126" s="474">
        <f t="shared" si="38"/>
        <v>101.47761953473167</v>
      </c>
      <c r="DC126" s="474">
        <f t="shared" si="38"/>
        <v>99.999999999999986</v>
      </c>
      <c r="DD126" s="474">
        <f t="shared" si="38"/>
        <v>100</v>
      </c>
      <c r="DE126" s="474">
        <f t="shared" si="38"/>
        <v>99.626707347400313</v>
      </c>
      <c r="DF126" s="474">
        <f t="shared" si="38"/>
        <v>100.0918680568636</v>
      </c>
      <c r="DG126" s="8"/>
      <c r="DH126" t="s">
        <v>232</v>
      </c>
      <c r="DI126" s="474">
        <f t="shared" ref="DI126:EQ126" si="39">SUM(DI50:DI53)/4</f>
        <v>102.10903373297708</v>
      </c>
      <c r="DJ126" s="474">
        <f t="shared" si="39"/>
        <v>100.01653839514712</v>
      </c>
      <c r="DK126" s="474">
        <f t="shared" si="39"/>
        <v>103.19299233170118</v>
      </c>
      <c r="DL126" s="474">
        <f t="shared" si="39"/>
        <v>101.09792019694001</v>
      </c>
      <c r="DM126" s="474">
        <f t="shared" si="39"/>
        <v>96.061900892642115</v>
      </c>
      <c r="DN126" s="474">
        <f t="shared" si="39"/>
        <v>98.073284781226334</v>
      </c>
      <c r="DO126" s="474">
        <f t="shared" si="39"/>
        <v>97.68461758420888</v>
      </c>
      <c r="DP126" s="474">
        <f t="shared" si="39"/>
        <v>101.83058385248108</v>
      </c>
      <c r="DQ126" s="474">
        <f t="shared" si="39"/>
        <v>98.259620584445088</v>
      </c>
      <c r="DR126" s="474">
        <f t="shared" si="39"/>
        <v>101.89228984931789</v>
      </c>
      <c r="DS126" s="474">
        <f t="shared" si="39"/>
        <v>98.251251338416779</v>
      </c>
      <c r="DT126" s="474">
        <f t="shared" si="39"/>
        <v>99.708412110620486</v>
      </c>
      <c r="DU126" s="474">
        <f t="shared" si="39"/>
        <v>95.870210618037291</v>
      </c>
      <c r="DV126" s="474">
        <f t="shared" si="39"/>
        <v>99.568209270595844</v>
      </c>
      <c r="DW126" s="474">
        <f t="shared" si="39"/>
        <v>99.377252165611964</v>
      </c>
      <c r="DX126" s="474">
        <f t="shared" si="39"/>
        <v>100.11741055523355</v>
      </c>
      <c r="DY126" s="474">
        <f t="shared" si="39"/>
        <v>99.283906684647164</v>
      </c>
      <c r="DZ126" s="474">
        <f t="shared" si="39"/>
        <v>99.311687757729516</v>
      </c>
      <c r="EA126" s="474">
        <f t="shared" si="39"/>
        <v>99.999999999999986</v>
      </c>
      <c r="EB126" s="474">
        <f t="shared" si="39"/>
        <v>138.17782250119592</v>
      </c>
      <c r="EC126" s="474">
        <f t="shared" si="39"/>
        <v>98.903062707501888</v>
      </c>
      <c r="ED126" s="474">
        <f t="shared" si="39"/>
        <v>181.66666666666669</v>
      </c>
      <c r="EE126" s="474">
        <f t="shared" si="39"/>
        <v>100</v>
      </c>
      <c r="EF126" s="474">
        <f t="shared" si="39"/>
        <v>99.482949139106523</v>
      </c>
      <c r="EG126" s="474">
        <f t="shared" si="39"/>
        <v>101.8601554054345</v>
      </c>
      <c r="EH126" s="474">
        <f t="shared" si="39"/>
        <v>99.98789399774428</v>
      </c>
      <c r="EI126" s="474">
        <f t="shared" si="39"/>
        <v>96.296296296296291</v>
      </c>
      <c r="EJ126" s="474">
        <f t="shared" si="39"/>
        <v>99.999999999999986</v>
      </c>
      <c r="EK126" s="474">
        <f t="shared" si="39"/>
        <v>98.903843448630937</v>
      </c>
      <c r="EL126" s="474">
        <f t="shared" si="39"/>
        <v>99.845375485954861</v>
      </c>
      <c r="EM126" s="474">
        <f t="shared" si="39"/>
        <v>99.824749638437396</v>
      </c>
      <c r="EN126" s="474">
        <f t="shared" si="39"/>
        <v>100</v>
      </c>
      <c r="EO126" s="474">
        <f t="shared" si="39"/>
        <v>101.1372422798392</v>
      </c>
      <c r="EP126" s="474">
        <f t="shared" si="39"/>
        <v>100.07809590346258</v>
      </c>
      <c r="EQ126" s="474">
        <f t="shared" si="39"/>
        <v>99.17391787423351</v>
      </c>
    </row>
    <row r="127" spans="1:147" x14ac:dyDescent="0.2">
      <c r="A127" s="473" t="s">
        <v>545</v>
      </c>
      <c r="B127" s="474">
        <f>SUM(B54:B57)/4</f>
        <v>110.32696737576646</v>
      </c>
      <c r="C127" s="474">
        <f t="shared" ref="C127:AJ127" si="40">SUM(C54:C57)/4</f>
        <v>124.08175781757228</v>
      </c>
      <c r="D127" s="474">
        <f t="shared" si="40"/>
        <v>163.29620301705665</v>
      </c>
      <c r="E127" s="474">
        <f t="shared" si="40"/>
        <v>102.36487857111253</v>
      </c>
      <c r="F127" s="474">
        <f t="shared" si="40"/>
        <v>103.98260004503629</v>
      </c>
      <c r="G127" s="474">
        <f t="shared" si="40"/>
        <v>103.1939344370756</v>
      </c>
      <c r="H127" s="474">
        <f t="shared" si="40"/>
        <v>106.4604478355111</v>
      </c>
      <c r="I127" s="474">
        <f t="shared" si="40"/>
        <v>102.78157606187762</v>
      </c>
      <c r="J127" s="474">
        <f t="shared" si="40"/>
        <v>103.3604802695574</v>
      </c>
      <c r="K127" s="474">
        <f t="shared" si="40"/>
        <v>101.76619979060018</v>
      </c>
      <c r="L127" s="474">
        <f t="shared" si="40"/>
        <v>110.94836672125429</v>
      </c>
      <c r="M127" s="474">
        <f t="shared" si="40"/>
        <v>103.95607521610521</v>
      </c>
      <c r="N127" s="474">
        <f t="shared" si="40"/>
        <v>113.10076718212721</v>
      </c>
      <c r="O127" s="474">
        <f t="shared" si="40"/>
        <v>104.66883004842119</v>
      </c>
      <c r="P127" s="474">
        <f t="shared" si="40"/>
        <v>102.94796109604128</v>
      </c>
      <c r="Q127" s="474">
        <f t="shared" si="40"/>
        <v>111.50692786622675</v>
      </c>
      <c r="R127" s="474">
        <f t="shared" si="40"/>
        <v>105.45756429617583</v>
      </c>
      <c r="S127" s="474">
        <f t="shared" si="40"/>
        <v>106.05390950693578</v>
      </c>
      <c r="T127" s="474">
        <f t="shared" si="40"/>
        <v>100</v>
      </c>
      <c r="U127" s="474">
        <f t="shared" si="40"/>
        <v>98.666525154144892</v>
      </c>
      <c r="V127" s="474">
        <f t="shared" si="40"/>
        <v>97.806552259558984</v>
      </c>
      <c r="W127" s="474">
        <f t="shared" si="40"/>
        <v>100</v>
      </c>
      <c r="X127" s="474">
        <f t="shared" si="40"/>
        <v>0</v>
      </c>
      <c r="Y127" s="474">
        <f t="shared" si="40"/>
        <v>90.476895851214366</v>
      </c>
      <c r="Z127" s="474">
        <f t="shared" si="40"/>
        <v>100.347991980985</v>
      </c>
      <c r="AA127" s="474">
        <f t="shared" si="40"/>
        <v>101.62314322940367</v>
      </c>
      <c r="AB127" s="474">
        <f t="shared" si="40"/>
        <v>100</v>
      </c>
      <c r="AC127" s="474">
        <f t="shared" si="40"/>
        <v>102.70180848057655</v>
      </c>
      <c r="AD127" s="474">
        <f t="shared" si="40"/>
        <v>87.461882781641833</v>
      </c>
      <c r="AE127" s="474">
        <f t="shared" si="40"/>
        <v>100.60765795054058</v>
      </c>
      <c r="AF127" s="474">
        <f t="shared" si="40"/>
        <v>100.24883485670648</v>
      </c>
      <c r="AG127" s="474">
        <f t="shared" si="40"/>
        <v>99.430015366688792</v>
      </c>
      <c r="AH127" s="474">
        <f t="shared" si="40"/>
        <v>101.83212230579649</v>
      </c>
      <c r="AI127" s="474">
        <f t="shared" si="40"/>
        <v>102.90809729475622</v>
      </c>
      <c r="AJ127" s="474">
        <f t="shared" si="40"/>
        <v>97.468087983413511</v>
      </c>
      <c r="AK127" s="8"/>
      <c r="AL127" s="473" t="s">
        <v>545</v>
      </c>
      <c r="AM127" s="474">
        <f t="shared" ref="AM127:BU127" si="41">SUM(AM54:AM57)/4</f>
        <v>107.64630946660039</v>
      </c>
      <c r="AN127" s="474">
        <f t="shared" si="41"/>
        <v>109.42002966809426</v>
      </c>
      <c r="AO127" s="474">
        <f t="shared" si="41"/>
        <v>121.74607355609011</v>
      </c>
      <c r="AP127" s="474">
        <f t="shared" si="41"/>
        <v>100.28009811205679</v>
      </c>
      <c r="AQ127" s="474">
        <f t="shared" si="41"/>
        <v>117.8364565786258</v>
      </c>
      <c r="AR127" s="474">
        <f t="shared" si="41"/>
        <v>100.29278705774738</v>
      </c>
      <c r="AS127" s="474">
        <f t="shared" si="41"/>
        <v>105.18035922764524</v>
      </c>
      <c r="AT127" s="474">
        <f t="shared" si="41"/>
        <v>105.18956866002952</v>
      </c>
      <c r="AU127" s="474">
        <f t="shared" si="41"/>
        <v>103.14145804888258</v>
      </c>
      <c r="AV127" s="474">
        <f t="shared" si="41"/>
        <v>99.999999999999986</v>
      </c>
      <c r="AW127" s="474">
        <f t="shared" si="41"/>
        <v>99.927164957409417</v>
      </c>
      <c r="AX127" s="474">
        <f t="shared" si="41"/>
        <v>99.648151884314018</v>
      </c>
      <c r="AY127" s="474">
        <f t="shared" si="41"/>
        <v>100</v>
      </c>
      <c r="AZ127" s="474">
        <f t="shared" si="41"/>
        <v>101.49415222537354</v>
      </c>
      <c r="BA127" s="474">
        <f t="shared" si="41"/>
        <v>104.16386039059286</v>
      </c>
      <c r="BB127" s="474">
        <f t="shared" si="41"/>
        <v>88.297189210471785</v>
      </c>
      <c r="BC127" s="474">
        <f t="shared" si="41"/>
        <v>105.71935093451637</v>
      </c>
      <c r="BD127" s="474">
        <f t="shared" si="41"/>
        <v>105.71935093451637</v>
      </c>
      <c r="BE127" s="474">
        <f t="shared" si="41"/>
        <v>0</v>
      </c>
      <c r="BF127" s="474">
        <f t="shared" si="41"/>
        <v>139.77315380991797</v>
      </c>
      <c r="BG127" s="474">
        <f t="shared" si="41"/>
        <v>101.57796887244587</v>
      </c>
      <c r="BH127" s="474">
        <f t="shared" si="41"/>
        <v>154.99999999999997</v>
      </c>
      <c r="BI127" s="474">
        <f t="shared" si="41"/>
        <v>0</v>
      </c>
      <c r="BJ127" s="474">
        <f t="shared" si="41"/>
        <v>96.902716255765469</v>
      </c>
      <c r="BK127" s="474">
        <f t="shared" si="41"/>
        <v>104.41352603002235</v>
      </c>
      <c r="BL127" s="474">
        <f t="shared" si="41"/>
        <v>92.072615230024283</v>
      </c>
      <c r="BM127" s="474">
        <f t="shared" si="41"/>
        <v>107.49056133358282</v>
      </c>
      <c r="BN127" s="474">
        <f t="shared" si="41"/>
        <v>104.37962256920119</v>
      </c>
      <c r="BO127" s="474">
        <f t="shared" si="41"/>
        <v>93.918991954104399</v>
      </c>
      <c r="BP127" s="474">
        <f t="shared" si="41"/>
        <v>101.47166963584144</v>
      </c>
      <c r="BQ127" s="474">
        <f t="shared" si="41"/>
        <v>101.19363119853521</v>
      </c>
      <c r="BR127" s="474">
        <f t="shared" si="41"/>
        <v>99.999271038050153</v>
      </c>
      <c r="BS127" s="474">
        <f t="shared" si="41"/>
        <v>102.56817129481739</v>
      </c>
      <c r="BT127" s="474">
        <f t="shared" si="41"/>
        <v>101.67908112743683</v>
      </c>
      <c r="BU127" s="474">
        <f t="shared" si="41"/>
        <v>101.82282227942007</v>
      </c>
      <c r="BV127" s="8"/>
      <c r="BW127" s="473" t="s">
        <v>545</v>
      </c>
      <c r="BX127" s="474">
        <f t="shared" ref="BX127:DF127" si="42">SUM(BX54:BX57)/4</f>
        <v>110.63080340637339</v>
      </c>
      <c r="BY127" s="474">
        <f t="shared" si="42"/>
        <v>121.88530839461799</v>
      </c>
      <c r="BZ127" s="474">
        <f t="shared" si="42"/>
        <v>139.36298229816566</v>
      </c>
      <c r="CA127" s="474">
        <f t="shared" si="42"/>
        <v>119.92760470011504</v>
      </c>
      <c r="CB127" s="474">
        <f t="shared" si="42"/>
        <v>114.28075756545151</v>
      </c>
      <c r="CC127" s="474">
        <f t="shared" si="42"/>
        <v>107.92524941491558</v>
      </c>
      <c r="CD127" s="474">
        <f t="shared" si="42"/>
        <v>128.50931957601713</v>
      </c>
      <c r="CE127" s="474">
        <f t="shared" si="42"/>
        <v>105.70769534386402</v>
      </c>
      <c r="CF127" s="474">
        <f t="shared" si="42"/>
        <v>109.23610560720836</v>
      </c>
      <c r="CG127" s="474">
        <f t="shared" si="42"/>
        <v>111.84438807104993</v>
      </c>
      <c r="CH127" s="474">
        <f t="shared" si="42"/>
        <v>111.71861511337251</v>
      </c>
      <c r="CI127" s="474">
        <f t="shared" si="42"/>
        <v>113.29340498976353</v>
      </c>
      <c r="CJ127" s="474">
        <f t="shared" si="42"/>
        <v>106.76114993029243</v>
      </c>
      <c r="CK127" s="474">
        <f t="shared" si="42"/>
        <v>109.29304382272574</v>
      </c>
      <c r="CL127" s="474">
        <f t="shared" si="42"/>
        <v>110.48020390166947</v>
      </c>
      <c r="CM127" s="474">
        <f t="shared" si="42"/>
        <v>105.80316375713119</v>
      </c>
      <c r="CN127" s="474">
        <f t="shared" si="42"/>
        <v>105.73997392900779</v>
      </c>
      <c r="CO127" s="474">
        <f t="shared" si="42"/>
        <v>102.18269072745419</v>
      </c>
      <c r="CP127" s="474">
        <f t="shared" si="42"/>
        <v>108.33333333333334</v>
      </c>
      <c r="CQ127" s="474">
        <f t="shared" si="42"/>
        <v>88.406831614301922</v>
      </c>
      <c r="CR127" s="474">
        <f t="shared" si="42"/>
        <v>110.17947277864292</v>
      </c>
      <c r="CS127" s="474">
        <f t="shared" si="42"/>
        <v>78.97727272727272</v>
      </c>
      <c r="CT127" s="474">
        <f t="shared" si="42"/>
        <v>100</v>
      </c>
      <c r="CU127" s="474">
        <f t="shared" si="42"/>
        <v>99.810847861482586</v>
      </c>
      <c r="CV127" s="474">
        <f t="shared" si="42"/>
        <v>103.63058840098772</v>
      </c>
      <c r="CW127" s="474">
        <f t="shared" si="42"/>
        <v>107.66866598609835</v>
      </c>
      <c r="CX127" s="474">
        <f t="shared" si="42"/>
        <v>100</v>
      </c>
      <c r="CY127" s="474">
        <f t="shared" si="42"/>
        <v>99.123293594473878</v>
      </c>
      <c r="CZ127" s="474">
        <f t="shared" si="42"/>
        <v>98.668277988417145</v>
      </c>
      <c r="DA127" s="474">
        <f t="shared" si="42"/>
        <v>110.071744092123</v>
      </c>
      <c r="DB127" s="474">
        <f t="shared" si="42"/>
        <v>111.36845918854493</v>
      </c>
      <c r="DC127" s="474">
        <f t="shared" si="42"/>
        <v>112.69811189427475</v>
      </c>
      <c r="DD127" s="474">
        <f t="shared" si="42"/>
        <v>100.53846268811597</v>
      </c>
      <c r="DE127" s="474">
        <f t="shared" si="42"/>
        <v>109.60082554284799</v>
      </c>
      <c r="DF127" s="474">
        <f t="shared" si="42"/>
        <v>107.84550955222501</v>
      </c>
      <c r="DG127" s="8"/>
      <c r="DH127" s="473" t="s">
        <v>545</v>
      </c>
      <c r="DI127" s="474">
        <f t="shared" ref="DI127:EQ127" si="43">SUM(DI54:DI57)/4</f>
        <v>106.00012821651842</v>
      </c>
      <c r="DJ127" s="474">
        <f t="shared" si="43"/>
        <v>116.10836230705038</v>
      </c>
      <c r="DK127" s="474">
        <f t="shared" si="43"/>
        <v>142.87066823123175</v>
      </c>
      <c r="DL127" s="474">
        <f t="shared" si="43"/>
        <v>110.53286901606501</v>
      </c>
      <c r="DM127" s="474">
        <f t="shared" si="43"/>
        <v>107.35610671231575</v>
      </c>
      <c r="DN127" s="474">
        <f t="shared" si="43"/>
        <v>101.01669566108214</v>
      </c>
      <c r="DO127" s="474">
        <f t="shared" si="43"/>
        <v>103.67964172496232</v>
      </c>
      <c r="DP127" s="474">
        <f t="shared" si="43"/>
        <v>112.48400261169731</v>
      </c>
      <c r="DQ127" s="474">
        <f t="shared" si="43"/>
        <v>105.05894445764284</v>
      </c>
      <c r="DR127" s="474">
        <f t="shared" si="43"/>
        <v>101.09888912867416</v>
      </c>
      <c r="DS127" s="474">
        <f t="shared" si="43"/>
        <v>97.143758262313881</v>
      </c>
      <c r="DT127" s="474">
        <f t="shared" si="43"/>
        <v>103.26537210813642</v>
      </c>
      <c r="DU127" s="474">
        <f t="shared" si="43"/>
        <v>84.133273902250636</v>
      </c>
      <c r="DV127" s="474">
        <f t="shared" si="43"/>
        <v>101.93605750447261</v>
      </c>
      <c r="DW127" s="474">
        <f t="shared" si="43"/>
        <v>102.88819825452279</v>
      </c>
      <c r="DX127" s="474">
        <f t="shared" si="43"/>
        <v>98.68289133381316</v>
      </c>
      <c r="DY127" s="474">
        <f t="shared" si="43"/>
        <v>100.35426940926871</v>
      </c>
      <c r="DZ127" s="474">
        <f t="shared" si="43"/>
        <v>100.63406080495608</v>
      </c>
      <c r="EA127" s="474">
        <f t="shared" si="43"/>
        <v>99.999999999999986</v>
      </c>
      <c r="EB127" s="474">
        <f t="shared" si="43"/>
        <v>130.93239552552018</v>
      </c>
      <c r="EC127" s="474">
        <f t="shared" si="43"/>
        <v>95.00771065014122</v>
      </c>
      <c r="ED127" s="474">
        <f t="shared" si="43"/>
        <v>156.66666666666669</v>
      </c>
      <c r="EE127" s="474">
        <f t="shared" si="43"/>
        <v>100</v>
      </c>
      <c r="EF127" s="474">
        <f t="shared" si="43"/>
        <v>95.721668593094392</v>
      </c>
      <c r="EG127" s="474">
        <f t="shared" si="43"/>
        <v>107.91619912147462</v>
      </c>
      <c r="EH127" s="474">
        <f t="shared" si="43"/>
        <v>99.975398031817335</v>
      </c>
      <c r="EI127" s="474">
        <f t="shared" si="43"/>
        <v>99.999999999999986</v>
      </c>
      <c r="EJ127" s="474">
        <f t="shared" si="43"/>
        <v>106.56507381699247</v>
      </c>
      <c r="EK127" s="474">
        <f t="shared" si="43"/>
        <v>91.690802083603032</v>
      </c>
      <c r="EL127" s="474">
        <f t="shared" si="43"/>
        <v>102.80947617520707</v>
      </c>
      <c r="EM127" s="474">
        <f t="shared" si="43"/>
        <v>103.15692647857472</v>
      </c>
      <c r="EN127" s="474">
        <f t="shared" si="43"/>
        <v>102.0941484896082</v>
      </c>
      <c r="EO127" s="474">
        <f t="shared" si="43"/>
        <v>100</v>
      </c>
      <c r="EP127" s="474">
        <f t="shared" si="43"/>
        <v>102.53872135036816</v>
      </c>
      <c r="EQ127" s="474">
        <f t="shared" si="43"/>
        <v>102.03949556014702</v>
      </c>
    </row>
    <row r="128" spans="1:147" s="141" customFormat="1" x14ac:dyDescent="0.2">
      <c r="A128" t="s">
        <v>584</v>
      </c>
      <c r="B128" s="476">
        <f>SUM(B58:B61)/4</f>
        <v>111.62923136233579</v>
      </c>
      <c r="C128" s="476">
        <f t="shared" ref="C128:AJ128" si="44">SUM(C58:C61)/4</f>
        <v>120.71552924644237</v>
      </c>
      <c r="D128" s="476">
        <f t="shared" si="44"/>
        <v>146.75617885083275</v>
      </c>
      <c r="E128" s="476">
        <f t="shared" si="44"/>
        <v>104.50630536240151</v>
      </c>
      <c r="F128" s="476">
        <f t="shared" si="44"/>
        <v>105.46572930637785</v>
      </c>
      <c r="G128" s="476">
        <f t="shared" si="44"/>
        <v>103.30060936345768</v>
      </c>
      <c r="H128" s="476">
        <f t="shared" si="44"/>
        <v>107.88978676313903</v>
      </c>
      <c r="I128" s="476">
        <f t="shared" si="44"/>
        <v>105.28222036750583</v>
      </c>
      <c r="J128" s="476">
        <f t="shared" si="44"/>
        <v>117.14912269667698</v>
      </c>
      <c r="K128" s="476">
        <f t="shared" si="44"/>
        <v>106.08717845680404</v>
      </c>
      <c r="L128" s="476">
        <f t="shared" si="44"/>
        <v>137.407891777072</v>
      </c>
      <c r="M128" s="476">
        <f t="shared" si="44"/>
        <v>106.0611065625659</v>
      </c>
      <c r="N128" s="476">
        <f t="shared" si="44"/>
        <v>147.05720844141624</v>
      </c>
      <c r="O128" s="476">
        <f t="shared" si="44"/>
        <v>108.44790595845252</v>
      </c>
      <c r="P128" s="476">
        <f t="shared" si="44"/>
        <v>106.67211357809563</v>
      </c>
      <c r="Q128" s="476">
        <f t="shared" si="44"/>
        <v>115.50424919958127</v>
      </c>
      <c r="R128" s="476">
        <f t="shared" si="44"/>
        <v>106.2870602703476</v>
      </c>
      <c r="S128" s="476">
        <f t="shared" si="44"/>
        <v>106.97404407457104</v>
      </c>
      <c r="T128" s="476">
        <f t="shared" si="44"/>
        <v>100</v>
      </c>
      <c r="U128" s="476">
        <f t="shared" si="44"/>
        <v>104.66053022280791</v>
      </c>
      <c r="V128" s="476">
        <f t="shared" si="44"/>
        <v>101.27974593730262</v>
      </c>
      <c r="W128" s="476">
        <f t="shared" si="44"/>
        <v>109.90277777777779</v>
      </c>
      <c r="X128" s="476">
        <f t="shared" si="44"/>
        <v>0</v>
      </c>
      <c r="Y128" s="476">
        <f t="shared" si="44"/>
        <v>90.063206070462826</v>
      </c>
      <c r="Z128" s="476">
        <f t="shared" si="44"/>
        <v>99.78583688977875</v>
      </c>
      <c r="AA128" s="476">
        <f t="shared" si="44"/>
        <v>101.86366156814039</v>
      </c>
      <c r="AB128" s="476">
        <f t="shared" si="44"/>
        <v>100</v>
      </c>
      <c r="AC128" s="476">
        <f t="shared" si="44"/>
        <v>102.39385730186825</v>
      </c>
      <c r="AD128" s="476">
        <f t="shared" si="44"/>
        <v>86.995508821634857</v>
      </c>
      <c r="AE128" s="476">
        <f t="shared" si="44"/>
        <v>101.7206726184405</v>
      </c>
      <c r="AF128" s="476">
        <f t="shared" si="44"/>
        <v>100.98786064107185</v>
      </c>
      <c r="AG128" s="476">
        <f t="shared" si="44"/>
        <v>99.552154930969763</v>
      </c>
      <c r="AH128" s="476">
        <f t="shared" si="44"/>
        <v>105.0630325866171</v>
      </c>
      <c r="AI128" s="476">
        <f t="shared" si="44"/>
        <v>105.52735429859314</v>
      </c>
      <c r="AJ128" s="476">
        <f t="shared" si="44"/>
        <v>96.795088865123546</v>
      </c>
      <c r="AL128" t="s">
        <v>584</v>
      </c>
      <c r="AM128" s="476">
        <f t="shared" ref="AM128:BU128" si="45">SUM(AM58:AM61)/4</f>
        <v>113.1012856540686</v>
      </c>
      <c r="AN128" s="476">
        <f t="shared" si="45"/>
        <v>113.52792434700089</v>
      </c>
      <c r="AO128" s="476">
        <f t="shared" si="45"/>
        <v>118.27876761759829</v>
      </c>
      <c r="AP128" s="476">
        <f t="shared" si="45"/>
        <v>99.124585439041795</v>
      </c>
      <c r="AQ128" s="476">
        <f t="shared" si="45"/>
        <v>124.30623852581979</v>
      </c>
      <c r="AR128" s="476">
        <f t="shared" si="45"/>
        <v>98.128091781123132</v>
      </c>
      <c r="AS128" s="476">
        <f t="shared" si="45"/>
        <v>108.27579277621678</v>
      </c>
      <c r="AT128" s="476">
        <f t="shared" si="45"/>
        <v>122.50899946735716</v>
      </c>
      <c r="AU128" s="476">
        <f t="shared" si="45"/>
        <v>125.00086503283863</v>
      </c>
      <c r="AV128" s="476">
        <f t="shared" si="45"/>
        <v>97.661681061723172</v>
      </c>
      <c r="AW128" s="476">
        <f t="shared" si="45"/>
        <v>101.68150939611141</v>
      </c>
      <c r="AX128" s="476">
        <f t="shared" si="45"/>
        <v>100.05821331354416</v>
      </c>
      <c r="AY128" s="476">
        <f t="shared" si="45"/>
        <v>102.10526315789474</v>
      </c>
      <c r="AZ128" s="476">
        <f t="shared" si="45"/>
        <v>94.396361704598576</v>
      </c>
      <c r="BA128" s="476">
        <f t="shared" si="45"/>
        <v>95.102835788429303</v>
      </c>
      <c r="BB128" s="476">
        <f t="shared" si="45"/>
        <v>90.90410270911589</v>
      </c>
      <c r="BC128" s="476">
        <f t="shared" si="45"/>
        <v>107.44365314361499</v>
      </c>
      <c r="BD128" s="476">
        <f t="shared" si="45"/>
        <v>107.44365314361499</v>
      </c>
      <c r="BE128" s="476">
        <f t="shared" si="45"/>
        <v>0</v>
      </c>
      <c r="BF128" s="476">
        <f t="shared" si="45"/>
        <v>150.59121304025297</v>
      </c>
      <c r="BG128" s="476">
        <f t="shared" si="45"/>
        <v>88.423294972293093</v>
      </c>
      <c r="BH128" s="476">
        <f t="shared" si="45"/>
        <v>175.375</v>
      </c>
      <c r="BI128" s="476">
        <f t="shared" si="45"/>
        <v>0</v>
      </c>
      <c r="BJ128" s="476">
        <f t="shared" si="45"/>
        <v>97.813223530967491</v>
      </c>
      <c r="BK128" s="476">
        <f t="shared" si="45"/>
        <v>106.6312068583422</v>
      </c>
      <c r="BL128" s="476">
        <f t="shared" si="45"/>
        <v>92.072615230024283</v>
      </c>
      <c r="BM128" s="476">
        <f t="shared" si="45"/>
        <v>121.53536383405057</v>
      </c>
      <c r="BN128" s="476">
        <f t="shared" si="45"/>
        <v>101.64362820746473</v>
      </c>
      <c r="BO128" s="476">
        <f t="shared" si="45"/>
        <v>94.89115016966359</v>
      </c>
      <c r="BP128" s="476">
        <f t="shared" si="45"/>
        <v>117.66816718132925</v>
      </c>
      <c r="BQ128" s="476">
        <f t="shared" si="45"/>
        <v>129.74973207659355</v>
      </c>
      <c r="BR128" s="476">
        <f t="shared" si="45"/>
        <v>100.58948723011399</v>
      </c>
      <c r="BS128" s="476">
        <f t="shared" si="45"/>
        <v>125.4515573786866</v>
      </c>
      <c r="BT128" s="476">
        <f t="shared" si="45"/>
        <v>100.34495302414737</v>
      </c>
      <c r="BU128" s="476">
        <f t="shared" si="45"/>
        <v>108.00145712306124</v>
      </c>
      <c r="BW128" t="s">
        <v>584</v>
      </c>
      <c r="BX128" s="476">
        <f t="shared" ref="BX128:DF128" si="46">SUM(BX58:BX61)/4</f>
        <v>116.73076266654473</v>
      </c>
      <c r="BY128" s="476">
        <f t="shared" si="46"/>
        <v>130.57387118544111</v>
      </c>
      <c r="BZ128" s="476">
        <f t="shared" si="46"/>
        <v>145.96189698915398</v>
      </c>
      <c r="CA128" s="476">
        <f t="shared" si="46"/>
        <v>127.83730822038905</v>
      </c>
      <c r="CB128" s="476">
        <f t="shared" si="46"/>
        <v>123.43993346807785</v>
      </c>
      <c r="CC128" s="476">
        <f t="shared" si="46"/>
        <v>120.12611005335492</v>
      </c>
      <c r="CD128" s="476">
        <f t="shared" si="46"/>
        <v>139.27622891301345</v>
      </c>
      <c r="CE128" s="476">
        <f t="shared" si="46"/>
        <v>111.66568077514773</v>
      </c>
      <c r="CF128" s="476">
        <f t="shared" si="46"/>
        <v>123.74526862743554</v>
      </c>
      <c r="CG128" s="476">
        <f t="shared" si="46"/>
        <v>115.90204182735977</v>
      </c>
      <c r="CH128" s="476">
        <f t="shared" si="46"/>
        <v>119.63572352453201</v>
      </c>
      <c r="CI128" s="476">
        <f t="shared" si="46"/>
        <v>121.020284502693</v>
      </c>
      <c r="CJ128" s="476">
        <f t="shared" si="46"/>
        <v>115.27710213256915</v>
      </c>
      <c r="CK128" s="476">
        <f t="shared" si="46"/>
        <v>118.44135783519498</v>
      </c>
      <c r="CL128" s="476">
        <f t="shared" si="46"/>
        <v>122.69193718803393</v>
      </c>
      <c r="CM128" s="476">
        <f t="shared" si="46"/>
        <v>105.94598133643424</v>
      </c>
      <c r="CN128" s="476">
        <f t="shared" si="46"/>
        <v>108.04033126971828</v>
      </c>
      <c r="CO128" s="476">
        <f t="shared" si="46"/>
        <v>103.82817558962387</v>
      </c>
      <c r="CP128" s="476">
        <f t="shared" si="46"/>
        <v>111.11111111111111</v>
      </c>
      <c r="CQ128" s="476">
        <f t="shared" si="46"/>
        <v>90.488413666206924</v>
      </c>
      <c r="CR128" s="476">
        <f t="shared" si="46"/>
        <v>115.14095608157756</v>
      </c>
      <c r="CS128" s="476">
        <f t="shared" si="46"/>
        <v>80.681818181818187</v>
      </c>
      <c r="CT128" s="476">
        <f t="shared" si="46"/>
        <v>100</v>
      </c>
      <c r="CU128" s="476">
        <f t="shared" si="46"/>
        <v>101.70935405968885</v>
      </c>
      <c r="CV128" s="476">
        <f t="shared" si="46"/>
        <v>105.64626786871366</v>
      </c>
      <c r="CW128" s="476">
        <f t="shared" si="46"/>
        <v>110.47513032591428</v>
      </c>
      <c r="CX128" s="476">
        <f t="shared" si="46"/>
        <v>100</v>
      </c>
      <c r="CY128" s="476">
        <f t="shared" si="46"/>
        <v>98.866286966754032</v>
      </c>
      <c r="CZ128" s="476">
        <f t="shared" si="46"/>
        <v>101.12938264767567</v>
      </c>
      <c r="DA128" s="476">
        <f t="shared" si="46"/>
        <v>114.93094848740587</v>
      </c>
      <c r="DB128" s="476">
        <f t="shared" si="46"/>
        <v>114.66435935827801</v>
      </c>
      <c r="DC128" s="476">
        <f t="shared" si="46"/>
        <v>148.28650568154816</v>
      </c>
      <c r="DD128" s="476">
        <f t="shared" si="46"/>
        <v>101.01877452922989</v>
      </c>
      <c r="DE128" s="476">
        <f t="shared" si="46"/>
        <v>115.17257289617194</v>
      </c>
      <c r="DF128" s="476">
        <f t="shared" si="46"/>
        <v>116.28455668093112</v>
      </c>
      <c r="DH128" t="s">
        <v>584</v>
      </c>
      <c r="DI128" s="476">
        <f t="shared" ref="DI128:EQ128" si="47">SUM(DI58:DI61)/4</f>
        <v>112.97987383271371</v>
      </c>
      <c r="DJ128" s="476">
        <f t="shared" si="47"/>
        <v>119.23335809142661</v>
      </c>
      <c r="DK128" s="476">
        <f t="shared" si="47"/>
        <v>140.11187040307476</v>
      </c>
      <c r="DL128" s="476">
        <f t="shared" si="47"/>
        <v>114.50016269414887</v>
      </c>
      <c r="DM128" s="476">
        <f t="shared" si="47"/>
        <v>108.74557019822311</v>
      </c>
      <c r="DN128" s="476">
        <f t="shared" si="47"/>
        <v>105.25257457597269</v>
      </c>
      <c r="DO128" s="476">
        <f t="shared" si="47"/>
        <v>107.03134133586883</v>
      </c>
      <c r="DP128" s="476">
        <f t="shared" si="47"/>
        <v>118.1179222417818</v>
      </c>
      <c r="DQ128" s="476">
        <f t="shared" si="47"/>
        <v>116.54065179983129</v>
      </c>
      <c r="DR128" s="476">
        <f t="shared" si="47"/>
        <v>103.77095115480307</v>
      </c>
      <c r="DS128" s="476">
        <f t="shared" si="47"/>
        <v>104.18953448864642</v>
      </c>
      <c r="DT128" s="476">
        <f t="shared" si="47"/>
        <v>111.82704812587352</v>
      </c>
      <c r="DU128" s="476">
        <f t="shared" si="47"/>
        <v>87.957254206099236</v>
      </c>
      <c r="DV128" s="476">
        <f t="shared" si="47"/>
        <v>102.91463772034369</v>
      </c>
      <c r="DW128" s="476">
        <f t="shared" si="47"/>
        <v>104.51322308076533</v>
      </c>
      <c r="DX128" s="476">
        <f t="shared" si="47"/>
        <v>97.452773163910081</v>
      </c>
      <c r="DY128" s="476">
        <f t="shared" si="47"/>
        <v>103.11278437483159</v>
      </c>
      <c r="DZ128" s="476">
        <f t="shared" si="47"/>
        <v>105.57116848004058</v>
      </c>
      <c r="EA128" s="476">
        <f t="shared" si="47"/>
        <v>99.999999999999986</v>
      </c>
      <c r="EB128" s="476">
        <f t="shared" si="47"/>
        <v>169.78856639606943</v>
      </c>
      <c r="EC128" s="476">
        <f t="shared" si="47"/>
        <v>112.69327848743811</v>
      </c>
      <c r="ED128" s="476">
        <f t="shared" si="47"/>
        <v>213.33333333333334</v>
      </c>
      <c r="EE128" s="476">
        <f t="shared" si="47"/>
        <v>100</v>
      </c>
      <c r="EF128" s="476">
        <f t="shared" si="47"/>
        <v>97.167537591137247</v>
      </c>
      <c r="EG128" s="476">
        <f t="shared" si="47"/>
        <v>108.0003085021163</v>
      </c>
      <c r="EH128" s="476">
        <f t="shared" si="47"/>
        <v>103.79881625873406</v>
      </c>
      <c r="EI128" s="476">
        <f t="shared" si="47"/>
        <v>97.952949203143078</v>
      </c>
      <c r="EJ128" s="476">
        <f t="shared" si="47"/>
        <v>112.22678176535359</v>
      </c>
      <c r="EK128" s="476">
        <f t="shared" si="47"/>
        <v>91.983114817888733</v>
      </c>
      <c r="EL128" s="476">
        <f t="shared" si="47"/>
        <v>107.9782185825087</v>
      </c>
      <c r="EM128" s="476">
        <f t="shared" si="47"/>
        <v>111.64712287754016</v>
      </c>
      <c r="EN128" s="476">
        <f t="shared" si="47"/>
        <v>107.01484758162231</v>
      </c>
      <c r="EO128" s="476">
        <f t="shared" si="47"/>
        <v>105.64353561386687</v>
      </c>
      <c r="EP128" s="476">
        <f t="shared" si="47"/>
        <v>100.98636662568288</v>
      </c>
      <c r="EQ128" s="476">
        <f t="shared" si="47"/>
        <v>102.84170829096459</v>
      </c>
    </row>
    <row r="129" spans="1:147" ht="24.95" customHeight="1" x14ac:dyDescent="0.2">
      <c r="A129" t="s">
        <v>187</v>
      </c>
      <c r="AL129" t="s">
        <v>187</v>
      </c>
      <c r="BW129" t="s">
        <v>187</v>
      </c>
      <c r="DH129" t="s">
        <v>187</v>
      </c>
    </row>
    <row r="130" spans="1:147" ht="20.100000000000001" customHeight="1" x14ac:dyDescent="0.2">
      <c r="A130" s="474" t="str">
        <f t="shared" ref="A130:A188" si="48">A18</f>
        <v>1999 q4</v>
      </c>
      <c r="B130" s="477">
        <f t="shared" ref="B130:AJ137" si="49">IF(B14&gt;0,(B18/B14-1)*100,"")</f>
        <v>0.69902556306569164</v>
      </c>
      <c r="C130" s="477">
        <f t="shared" si="49"/>
        <v>1.6699656510380967</v>
      </c>
      <c r="D130" s="477">
        <f t="shared" si="49"/>
        <v>-0.52645597907013952</v>
      </c>
      <c r="E130" s="477">
        <f t="shared" si="49"/>
        <v>-1.178546057405927</v>
      </c>
      <c r="F130" s="477">
        <f t="shared" si="49"/>
        <v>5.2334255381802919E-2</v>
      </c>
      <c r="G130" s="477">
        <f t="shared" si="49"/>
        <v>1.9567738590595019</v>
      </c>
      <c r="H130" s="477">
        <f t="shared" si="49"/>
        <v>0.68335224291287133</v>
      </c>
      <c r="I130" s="477">
        <f t="shared" si="49"/>
        <v>-1.2636899747261676</v>
      </c>
      <c r="J130" s="477">
        <f t="shared" si="49"/>
        <v>7.6227168169989534</v>
      </c>
      <c r="K130" s="477">
        <f t="shared" si="49"/>
        <v>2.2478145380943948</v>
      </c>
      <c r="L130" s="477">
        <f t="shared" si="49"/>
        <v>-1.1763578749208303</v>
      </c>
      <c r="M130" s="477">
        <f t="shared" si="49"/>
        <v>-4.5721750489258195E-2</v>
      </c>
      <c r="N130" s="477">
        <f t="shared" si="49"/>
        <v>-1.6357460795924594</v>
      </c>
      <c r="O130" s="477">
        <f t="shared" si="49"/>
        <v>-0.34722230741175419</v>
      </c>
      <c r="P130" s="477">
        <f t="shared" si="49"/>
        <v>-5.0065794900566729E-2</v>
      </c>
      <c r="Q130" s="477">
        <f t="shared" si="49"/>
        <v>-0.86673916734767431</v>
      </c>
      <c r="R130" s="477">
        <f t="shared" si="49"/>
        <v>1.5610561450141169E-2</v>
      </c>
      <c r="S130" s="477">
        <f t="shared" si="49"/>
        <v>2.6224907986982515E-2</v>
      </c>
      <c r="T130" s="477">
        <f t="shared" si="49"/>
        <v>7.291719835045285E-4</v>
      </c>
      <c r="U130" s="477">
        <f t="shared" si="49"/>
        <v>-0.92783083354955886</v>
      </c>
      <c r="V130" s="477">
        <f t="shared" si="49"/>
        <v>-0.12330456226740116</v>
      </c>
      <c r="W130" s="477">
        <f t="shared" si="49"/>
        <v>-1.6393442622950949</v>
      </c>
      <c r="X130" s="477" t="str">
        <f t="shared" si="49"/>
        <v/>
      </c>
      <c r="Y130" s="477">
        <f t="shared" si="49"/>
        <v>-0.39475985993295826</v>
      </c>
      <c r="Z130" s="477">
        <f t="shared" si="49"/>
        <v>0.23239490711752797</v>
      </c>
      <c r="AA130" s="477">
        <f t="shared" si="49"/>
        <v>-3.9472616527106652</v>
      </c>
      <c r="AB130" s="477">
        <f t="shared" si="49"/>
        <v>0</v>
      </c>
      <c r="AC130" s="477">
        <f t="shared" si="49"/>
        <v>-0.35864194472448041</v>
      </c>
      <c r="AD130" s="477">
        <f t="shared" si="49"/>
        <v>-0.28430690924148294</v>
      </c>
      <c r="AE130" s="477">
        <f t="shared" si="49"/>
        <v>9.9026612005914671E-2</v>
      </c>
      <c r="AF130" s="477">
        <f t="shared" si="49"/>
        <v>0.79735738993160776</v>
      </c>
      <c r="AG130" s="477">
        <f t="shared" si="49"/>
        <v>0.84736791233734898</v>
      </c>
      <c r="AH130" s="477">
        <f t="shared" si="49"/>
        <v>-0.61349371915672135</v>
      </c>
      <c r="AI130" s="477">
        <f t="shared" si="49"/>
        <v>-1.3382085630008644</v>
      </c>
      <c r="AJ130" s="477">
        <f t="shared" si="49"/>
        <v>7.3580530596761839E-2</v>
      </c>
      <c r="AL130" s="474" t="str">
        <f t="shared" ref="AL130:AL188" si="50">AL18</f>
        <v>1999 q4</v>
      </c>
      <c r="AM130" s="477">
        <f t="shared" ref="AM130:BU137" si="51">IF(AM14&gt;0,(AM18/AM14-1)*100,"")</f>
        <v>0.17370655099284704</v>
      </c>
      <c r="AN130" s="477">
        <f t="shared" si="51"/>
        <v>1.6253350236589359</v>
      </c>
      <c r="AO130" s="477">
        <f t="shared" si="51"/>
        <v>0.67510597601656563</v>
      </c>
      <c r="AP130" s="477">
        <f t="shared" si="51"/>
        <v>2.9481214951982526</v>
      </c>
      <c r="AQ130" s="477">
        <f t="shared" si="51"/>
        <v>0.59006965858321436</v>
      </c>
      <c r="AR130" s="477">
        <f t="shared" si="51"/>
        <v>5.1249754529805625</v>
      </c>
      <c r="AS130" s="477">
        <f t="shared" si="51"/>
        <v>0.61263784351479611</v>
      </c>
      <c r="AT130" s="477">
        <f t="shared" si="51"/>
        <v>1.3955553352691386</v>
      </c>
      <c r="AU130" s="477">
        <f t="shared" si="51"/>
        <v>0.46720736520635686</v>
      </c>
      <c r="AV130" s="477">
        <f t="shared" si="51"/>
        <v>0</v>
      </c>
      <c r="AW130" s="477">
        <f t="shared" si="51"/>
        <v>-1.2582041887050588</v>
      </c>
      <c r="AX130" s="477">
        <f t="shared" si="51"/>
        <v>-2.2161155925892961</v>
      </c>
      <c r="AY130" s="477">
        <f t="shared" si="51"/>
        <v>0</v>
      </c>
      <c r="AZ130" s="477">
        <f t="shared" si="51"/>
        <v>-3.6409907695666988E-2</v>
      </c>
      <c r="BA130" s="477">
        <f t="shared" si="51"/>
        <v>6.2441249768041551E-2</v>
      </c>
      <c r="BB130" s="477">
        <f t="shared" si="51"/>
        <v>-0.36090378052165972</v>
      </c>
      <c r="BC130" s="477">
        <f t="shared" si="51"/>
        <v>2.2665645230778075</v>
      </c>
      <c r="BD130" s="477">
        <f t="shared" si="51"/>
        <v>2.2665645230778075</v>
      </c>
      <c r="BE130" s="477" t="str">
        <f t="shared" si="51"/>
        <v/>
      </c>
      <c r="BF130" s="477">
        <f t="shared" si="51"/>
        <v>0</v>
      </c>
      <c r="BG130" s="477">
        <f t="shared" si="51"/>
        <v>0</v>
      </c>
      <c r="BH130" s="477">
        <f t="shared" si="51"/>
        <v>0</v>
      </c>
      <c r="BI130" s="477" t="str">
        <f t="shared" si="51"/>
        <v/>
      </c>
      <c r="BJ130" s="477">
        <f t="shared" si="51"/>
        <v>-6.072969654856708E-2</v>
      </c>
      <c r="BK130" s="477">
        <f t="shared" si="51"/>
        <v>0</v>
      </c>
      <c r="BL130" s="477">
        <f t="shared" si="51"/>
        <v>-0.92574769421830405</v>
      </c>
      <c r="BM130" s="477">
        <f t="shared" si="51"/>
        <v>0</v>
      </c>
      <c r="BN130" s="477">
        <f t="shared" si="51"/>
        <v>-1.1102230246251565E-14</v>
      </c>
      <c r="BO130" s="477">
        <f t="shared" si="51"/>
        <v>0</v>
      </c>
      <c r="BP130" s="477">
        <f t="shared" si="51"/>
        <v>-1.9415669909518485</v>
      </c>
      <c r="BQ130" s="477">
        <f t="shared" si="51"/>
        <v>-3.1617607973963402</v>
      </c>
      <c r="BR130" s="477">
        <f t="shared" si="51"/>
        <v>2.2204460492503131E-14</v>
      </c>
      <c r="BS130" s="477">
        <f t="shared" si="51"/>
        <v>0</v>
      </c>
      <c r="BT130" s="477">
        <f t="shared" si="51"/>
        <v>-0.25170044214722909</v>
      </c>
      <c r="BU130" s="477">
        <f t="shared" si="51"/>
        <v>5.9975002954248957E-2</v>
      </c>
      <c r="BW130" s="474" t="str">
        <f t="shared" ref="BW130:BW188" si="52">BW18</f>
        <v>1999 q4</v>
      </c>
      <c r="BX130" s="477">
        <f t="shared" ref="BX130:DF137" si="53">IF(BX14&gt;0,(BX18/BX14-1)*100,"")</f>
        <v>4.7296972370832524</v>
      </c>
      <c r="BY130" s="477">
        <f t="shared" si="53"/>
        <v>4.6517135041200364</v>
      </c>
      <c r="BZ130" s="477">
        <f t="shared" si="53"/>
        <v>9.9470183919236455</v>
      </c>
      <c r="CA130" s="477">
        <f t="shared" si="53"/>
        <v>1.9881477905242528</v>
      </c>
      <c r="CB130" s="477">
        <f t="shared" si="53"/>
        <v>3.2240660559994971</v>
      </c>
      <c r="CC130" s="477">
        <f t="shared" si="53"/>
        <v>5.2388350328884004</v>
      </c>
      <c r="CD130" s="477">
        <f t="shared" si="53"/>
        <v>1.0077836945094898</v>
      </c>
      <c r="CE130" s="477">
        <f t="shared" si="53"/>
        <v>0.74649149795027459</v>
      </c>
      <c r="CF130" s="477">
        <f t="shared" si="53"/>
        <v>2.2849131578707826</v>
      </c>
      <c r="CG130" s="477">
        <f t="shared" si="53"/>
        <v>8.8397790055248606</v>
      </c>
      <c r="CH130" s="477">
        <f t="shared" si="53"/>
        <v>12.959939171698998</v>
      </c>
      <c r="CI130" s="477">
        <f t="shared" si="53"/>
        <v>15.86040686096406</v>
      </c>
      <c r="CJ130" s="477">
        <f t="shared" si="53"/>
        <v>9.5860182391890767</v>
      </c>
      <c r="CK130" s="477">
        <f t="shared" si="53"/>
        <v>0.21497920011939176</v>
      </c>
      <c r="CL130" s="477">
        <f t="shared" si="53"/>
        <v>0.29799833902945938</v>
      </c>
      <c r="CM130" s="477">
        <f t="shared" si="53"/>
        <v>6.214115665781339E-2</v>
      </c>
      <c r="CN130" s="477">
        <f t="shared" si="53"/>
        <v>0.87919396470315103</v>
      </c>
      <c r="CO130" s="477">
        <f t="shared" si="53"/>
        <v>-1.9983365561856981</v>
      </c>
      <c r="CP130" s="477">
        <f t="shared" si="53"/>
        <v>5.8823529411764719</v>
      </c>
      <c r="CQ130" s="477">
        <f t="shared" si="53"/>
        <v>0</v>
      </c>
      <c r="CR130" s="477">
        <f t="shared" si="53"/>
        <v>0</v>
      </c>
      <c r="CS130" s="477">
        <f t="shared" si="53"/>
        <v>0</v>
      </c>
      <c r="CT130" s="477">
        <f t="shared" si="53"/>
        <v>0</v>
      </c>
      <c r="CU130" s="477">
        <f t="shared" si="53"/>
        <v>-1.4128948264871433</v>
      </c>
      <c r="CV130" s="477">
        <f t="shared" si="53"/>
        <v>-6.834097003086681E-2</v>
      </c>
      <c r="CW130" s="477">
        <f t="shared" si="53"/>
        <v>-4.0004257038101843</v>
      </c>
      <c r="CX130" s="477">
        <f t="shared" si="53"/>
        <v>0</v>
      </c>
      <c r="CY130" s="477">
        <f t="shared" si="53"/>
        <v>-1.0124371987382252</v>
      </c>
      <c r="CZ130" s="477">
        <f t="shared" si="53"/>
        <v>-1.1132378485118055</v>
      </c>
      <c r="DA130" s="477">
        <f t="shared" si="53"/>
        <v>9.215268079819916</v>
      </c>
      <c r="DB130" s="477">
        <f t="shared" si="53"/>
        <v>13.055558357602326</v>
      </c>
      <c r="DC130" s="477">
        <f t="shared" si="53"/>
        <v>1.7167560354869993</v>
      </c>
      <c r="DD130" s="477">
        <f t="shared" si="53"/>
        <v>-0.23581979638829242</v>
      </c>
      <c r="DE130" s="477">
        <f t="shared" si="53"/>
        <v>0.9756040349716999</v>
      </c>
      <c r="DF130" s="477">
        <f t="shared" si="53"/>
        <v>1.9215416430376608</v>
      </c>
      <c r="DH130" s="474" t="str">
        <f t="shared" ref="DH130:DH188" si="54">DH18</f>
        <v>1999 q4</v>
      </c>
      <c r="DI130" s="477">
        <f t="shared" ref="DI130:EQ137" si="55">IF(DI14&gt;0,(DI18/DI14-1)*100,"")</f>
        <v>-3.0754978929492527E-2</v>
      </c>
      <c r="DJ130" s="477">
        <f t="shared" si="55"/>
        <v>-0.63347777690951901</v>
      </c>
      <c r="DK130" s="477">
        <f t="shared" si="55"/>
        <v>-3.26014711976923</v>
      </c>
      <c r="DL130" s="477">
        <f t="shared" si="55"/>
        <v>-5.188766436701342</v>
      </c>
      <c r="DM130" s="477">
        <f t="shared" si="55"/>
        <v>0.82647304310252689</v>
      </c>
      <c r="DN130" s="477">
        <f t="shared" si="55"/>
        <v>3.3828564051496812E-2</v>
      </c>
      <c r="DO130" s="477">
        <f t="shared" si="55"/>
        <v>2.1380636926012775</v>
      </c>
      <c r="DP130" s="477">
        <f t="shared" si="55"/>
        <v>-9.7562935266992667E-2</v>
      </c>
      <c r="DQ130" s="477">
        <f t="shared" si="55"/>
        <v>5.8149373039870333</v>
      </c>
      <c r="DR130" s="477">
        <f t="shared" si="55"/>
        <v>1.606280198573895</v>
      </c>
      <c r="DS130" s="477">
        <f t="shared" si="55"/>
        <v>1.2257635781365295E-2</v>
      </c>
      <c r="DT130" s="477">
        <f t="shared" si="55"/>
        <v>-1.8485836929447941</v>
      </c>
      <c r="DU130" s="477">
        <f t="shared" si="55"/>
        <v>1.8211541787516161</v>
      </c>
      <c r="DV130" s="477">
        <f t="shared" si="55"/>
        <v>-3.0302448037421548</v>
      </c>
      <c r="DW130" s="477">
        <f t="shared" si="55"/>
        <v>-2.1042760083078593</v>
      </c>
      <c r="DX130" s="477">
        <f t="shared" si="55"/>
        <v>-4.9584953538445724</v>
      </c>
      <c r="DY130" s="477">
        <f t="shared" si="55"/>
        <v>0.70818509138417252</v>
      </c>
      <c r="DZ130" s="477">
        <f t="shared" si="55"/>
        <v>0.73892707346725484</v>
      </c>
      <c r="EA130" s="477">
        <f t="shared" si="55"/>
        <v>-0.61804697156985222</v>
      </c>
      <c r="EB130" s="477">
        <f t="shared" si="55"/>
        <v>-1.0275189615764013</v>
      </c>
      <c r="EC130" s="477">
        <f t="shared" si="55"/>
        <v>-5.6567269552935233</v>
      </c>
      <c r="ED130" s="477">
        <f t="shared" si="55"/>
        <v>0</v>
      </c>
      <c r="EE130" s="477">
        <f t="shared" si="55"/>
        <v>1.0141987829614285</v>
      </c>
      <c r="EF130" s="477">
        <f t="shared" si="55"/>
        <v>1.79955325130563</v>
      </c>
      <c r="EG130" s="477">
        <f t="shared" si="55"/>
        <v>-1.5081022372292918</v>
      </c>
      <c r="EH130" s="477">
        <f t="shared" si="55"/>
        <v>-0.56504217192714368</v>
      </c>
      <c r="EI130" s="477">
        <f t="shared" si="55"/>
        <v>0</v>
      </c>
      <c r="EJ130" s="477">
        <f t="shared" si="55"/>
        <v>3.698908821732072E-2</v>
      </c>
      <c r="EK130" s="477">
        <f t="shared" si="55"/>
        <v>5.0488581899395424</v>
      </c>
      <c r="EL130" s="477">
        <f t="shared" si="55"/>
        <v>-0.38070046175717742</v>
      </c>
      <c r="EM130" s="477">
        <f t="shared" si="55"/>
        <v>0.37965694599135791</v>
      </c>
      <c r="EN130" s="477">
        <f t="shared" si="55"/>
        <v>1.6922395098230902</v>
      </c>
      <c r="EO130" s="477">
        <f t="shared" si="55"/>
        <v>-1.968996047252336</v>
      </c>
      <c r="EP130" s="477">
        <f t="shared" si="55"/>
        <v>-3.1528560493604862</v>
      </c>
      <c r="EQ130" s="477">
        <f t="shared" si="55"/>
        <v>0.34816695776311857</v>
      </c>
    </row>
    <row r="131" spans="1:147" x14ac:dyDescent="0.2">
      <c r="A131" s="474" t="str">
        <f t="shared" si="48"/>
        <v>2000 q1</v>
      </c>
      <c r="B131" s="13">
        <f t="shared" si="49"/>
        <v>0.4877628688283675</v>
      </c>
      <c r="C131" s="13">
        <f t="shared" si="49"/>
        <v>0.80768576825716032</v>
      </c>
      <c r="D131" s="13">
        <f t="shared" si="49"/>
        <v>-5.3572608375955122</v>
      </c>
      <c r="E131" s="13">
        <f t="shared" si="49"/>
        <v>0.75554275430058659</v>
      </c>
      <c r="F131" s="13">
        <f t="shared" si="49"/>
        <v>-0.86267358925368187</v>
      </c>
      <c r="G131" s="13">
        <f t="shared" si="49"/>
        <v>2.2880115999095452</v>
      </c>
      <c r="H131" s="13">
        <f t="shared" si="49"/>
        <v>1.0467460753771363</v>
      </c>
      <c r="I131" s="13">
        <f t="shared" si="49"/>
        <v>-4.8777263714474106</v>
      </c>
      <c r="J131" s="13">
        <f t="shared" si="49"/>
        <v>8.6088103985206832</v>
      </c>
      <c r="K131" s="13">
        <f t="shared" si="49"/>
        <v>1.7328321486160148</v>
      </c>
      <c r="L131" s="13">
        <f t="shared" si="49"/>
        <v>0.41222980511375074</v>
      </c>
      <c r="M131" s="13">
        <f t="shared" si="49"/>
        <v>-2.978640015640277</v>
      </c>
      <c r="N131" s="13">
        <f t="shared" si="49"/>
        <v>1.7853901722632681</v>
      </c>
      <c r="O131" s="13">
        <f t="shared" si="49"/>
        <v>0.84219892380994477</v>
      </c>
      <c r="P131" s="13">
        <f t="shared" si="49"/>
        <v>1.1098345025259748</v>
      </c>
      <c r="Q131" s="13">
        <f t="shared" si="49"/>
        <v>0.37422315226010028</v>
      </c>
      <c r="R131" s="13">
        <f t="shared" si="49"/>
        <v>1.3911095052825173</v>
      </c>
      <c r="S131" s="13">
        <f t="shared" si="49"/>
        <v>2.3826095261789249</v>
      </c>
      <c r="T131" s="13">
        <f t="shared" si="49"/>
        <v>6.2500390625164215E-4</v>
      </c>
      <c r="U131" s="13">
        <f t="shared" si="49"/>
        <v>0.26354548024345448</v>
      </c>
      <c r="V131" s="13">
        <f t="shared" si="49"/>
        <v>0.55865921787090489</v>
      </c>
      <c r="W131" s="13">
        <f t="shared" si="49"/>
        <v>0</v>
      </c>
      <c r="X131" s="13" t="str">
        <f t="shared" si="49"/>
        <v/>
      </c>
      <c r="Y131" s="13">
        <f t="shared" si="49"/>
        <v>-0.10790774939449799</v>
      </c>
      <c r="Z131" s="13">
        <f t="shared" si="49"/>
        <v>-1.8779791098073373</v>
      </c>
      <c r="AA131" s="13">
        <f t="shared" si="49"/>
        <v>-5.4354119593555854</v>
      </c>
      <c r="AB131" s="13">
        <f t="shared" si="49"/>
        <v>-0.4576304657346153</v>
      </c>
      <c r="AC131" s="13">
        <f t="shared" si="49"/>
        <v>-0.17684480087547527</v>
      </c>
      <c r="AD131" s="13">
        <f t="shared" si="49"/>
        <v>0.70913009889119749</v>
      </c>
      <c r="AE131" s="13">
        <f t="shared" si="49"/>
        <v>-9.6968482207415718E-2</v>
      </c>
      <c r="AF131" s="13">
        <f t="shared" si="49"/>
        <v>1.189663879665348</v>
      </c>
      <c r="AG131" s="13">
        <f t="shared" si="49"/>
        <v>0.80877019369591796</v>
      </c>
      <c r="AH131" s="13">
        <f t="shared" si="49"/>
        <v>-0.80967320520680675</v>
      </c>
      <c r="AI131" s="13">
        <f t="shared" si="49"/>
        <v>-2.8577209526272185</v>
      </c>
      <c r="AJ131" s="13">
        <f t="shared" si="49"/>
        <v>0.50250480463300828</v>
      </c>
      <c r="AL131" s="474" t="str">
        <f t="shared" si="50"/>
        <v>2000 q1</v>
      </c>
      <c r="AM131" s="13">
        <f t="shared" si="51"/>
        <v>0.92240732696200478</v>
      </c>
      <c r="AN131" s="13">
        <f t="shared" si="51"/>
        <v>1.6491767119080958</v>
      </c>
      <c r="AO131" s="13">
        <f t="shared" si="51"/>
        <v>0.40736447573970214</v>
      </c>
      <c r="AP131" s="13">
        <f t="shared" si="51"/>
        <v>1.6420689245892461</v>
      </c>
      <c r="AQ131" s="13">
        <f t="shared" si="51"/>
        <v>2.4510795868053048</v>
      </c>
      <c r="AR131" s="13">
        <f t="shared" si="51"/>
        <v>5.8595158274322046</v>
      </c>
      <c r="AS131" s="13">
        <f t="shared" si="51"/>
        <v>0.8156523434175611</v>
      </c>
      <c r="AT131" s="13">
        <f t="shared" si="51"/>
        <v>-2.3876204940056711</v>
      </c>
      <c r="AU131" s="13">
        <f t="shared" si="51"/>
        <v>4.8989041470690609</v>
      </c>
      <c r="AV131" s="13">
        <f t="shared" si="51"/>
        <v>-5.9246872942725464</v>
      </c>
      <c r="AW131" s="13">
        <f t="shared" si="51"/>
        <v>1.5649482741478149</v>
      </c>
      <c r="AX131" s="13">
        <f t="shared" si="51"/>
        <v>-0.17665525304640939</v>
      </c>
      <c r="AY131" s="13">
        <f t="shared" si="51"/>
        <v>3.86266094420602</v>
      </c>
      <c r="AZ131" s="13">
        <f t="shared" si="51"/>
        <v>5.0323729557390395</v>
      </c>
      <c r="BA131" s="13">
        <f t="shared" si="51"/>
        <v>3.8930680699823306</v>
      </c>
      <c r="BB131" s="13">
        <f t="shared" si="51"/>
        <v>8.769949329477523</v>
      </c>
      <c r="BC131" s="13">
        <f t="shared" si="51"/>
        <v>4.9267561695953699</v>
      </c>
      <c r="BD131" s="13">
        <f t="shared" si="51"/>
        <v>4.9267561695953699</v>
      </c>
      <c r="BE131" s="13" t="str">
        <f t="shared" si="51"/>
        <v/>
      </c>
      <c r="BF131" s="13">
        <f t="shared" si="51"/>
        <v>0.15829655320247493</v>
      </c>
      <c r="BG131" s="13">
        <f t="shared" si="51"/>
        <v>0.53191489361701372</v>
      </c>
      <c r="BH131" s="13">
        <f t="shared" si="51"/>
        <v>0</v>
      </c>
      <c r="BI131" s="13" t="str">
        <f t="shared" si="51"/>
        <v/>
      </c>
      <c r="BJ131" s="13">
        <f t="shared" si="51"/>
        <v>0.22087135598343188</v>
      </c>
      <c r="BK131" s="13">
        <f t="shared" si="51"/>
        <v>-8.5272833723653356</v>
      </c>
      <c r="BL131" s="13">
        <f t="shared" si="51"/>
        <v>-0.73648939173123207</v>
      </c>
      <c r="BM131" s="13">
        <f t="shared" si="51"/>
        <v>-4.0000000000000036</v>
      </c>
      <c r="BN131" s="13">
        <f t="shared" si="51"/>
        <v>1.1235777507783817</v>
      </c>
      <c r="BO131" s="13">
        <f t="shared" si="51"/>
        <v>0.16794175765648678</v>
      </c>
      <c r="BP131" s="13">
        <f t="shared" si="51"/>
        <v>-0.97566789302021562</v>
      </c>
      <c r="BQ131" s="13">
        <f t="shared" si="51"/>
        <v>-2.7235913713798965</v>
      </c>
      <c r="BR131" s="13">
        <f t="shared" si="51"/>
        <v>0.41666666666666519</v>
      </c>
      <c r="BS131" s="13">
        <f t="shared" si="51"/>
        <v>-1.2625465702388761</v>
      </c>
      <c r="BT131" s="13">
        <f t="shared" si="51"/>
        <v>-0.4020956951134691</v>
      </c>
      <c r="BU131" s="13">
        <f t="shared" si="51"/>
        <v>8.3113238639634268</v>
      </c>
      <c r="BW131" s="474" t="str">
        <f t="shared" si="52"/>
        <v>2000 q1</v>
      </c>
      <c r="BX131" s="13">
        <f t="shared" si="53"/>
        <v>3.2397092215475709</v>
      </c>
      <c r="BY131" s="13">
        <f t="shared" si="53"/>
        <v>2.7735885657157455</v>
      </c>
      <c r="BZ131" s="13">
        <f t="shared" si="53"/>
        <v>3.8828864130692642</v>
      </c>
      <c r="CA131" s="13">
        <f t="shared" si="53"/>
        <v>1.0272221980177854</v>
      </c>
      <c r="CB131" s="13">
        <f t="shared" si="53"/>
        <v>5.7601690715879839</v>
      </c>
      <c r="CC131" s="13">
        <f t="shared" si="53"/>
        <v>2.6641971536777387</v>
      </c>
      <c r="CD131" s="13">
        <f t="shared" si="53"/>
        <v>0.73336883240060491</v>
      </c>
      <c r="CE131" s="13">
        <f t="shared" si="53"/>
        <v>-1.3984216429868246</v>
      </c>
      <c r="CF131" s="13">
        <f t="shared" si="53"/>
        <v>2.2196885519103704</v>
      </c>
      <c r="CG131" s="13">
        <f t="shared" si="53"/>
        <v>4.2328042328042326</v>
      </c>
      <c r="CH131" s="13">
        <f t="shared" si="53"/>
        <v>2.5087099487364206</v>
      </c>
      <c r="CI131" s="13">
        <f t="shared" si="53"/>
        <v>2.7857915251209953</v>
      </c>
      <c r="CJ131" s="13">
        <f t="shared" si="53"/>
        <v>2.164827602107966</v>
      </c>
      <c r="CK131" s="13">
        <f t="shared" si="53"/>
        <v>0.73106205647461842</v>
      </c>
      <c r="CL131" s="13">
        <f t="shared" si="53"/>
        <v>1.1015485047647822</v>
      </c>
      <c r="CM131" s="13">
        <f t="shared" si="53"/>
        <v>5.5804036730089379E-2</v>
      </c>
      <c r="CN131" s="13">
        <f t="shared" si="53"/>
        <v>3.3951987377037973</v>
      </c>
      <c r="CO131" s="13">
        <f t="shared" si="53"/>
        <v>3.7169744810185312</v>
      </c>
      <c r="CP131" s="13">
        <f t="shared" si="53"/>
        <v>2.8571428571428692</v>
      </c>
      <c r="CQ131" s="13">
        <f t="shared" si="53"/>
        <v>-0.11915966466691241</v>
      </c>
      <c r="CR131" s="13">
        <f t="shared" si="53"/>
        <v>-0.55350553505534306</v>
      </c>
      <c r="CS131" s="13">
        <f t="shared" si="53"/>
        <v>0</v>
      </c>
      <c r="CT131" s="13">
        <f t="shared" si="53"/>
        <v>0</v>
      </c>
      <c r="CU131" s="13">
        <f t="shared" si="53"/>
        <v>-0.65273809292468732</v>
      </c>
      <c r="CV131" s="13">
        <f t="shared" si="53"/>
        <v>-0.31086288813269025</v>
      </c>
      <c r="CW131" s="13">
        <f t="shared" si="53"/>
        <v>-2.4672590908093039</v>
      </c>
      <c r="CX131" s="13">
        <f t="shared" si="53"/>
        <v>0</v>
      </c>
      <c r="CY131" s="13">
        <f t="shared" si="53"/>
        <v>-1.1011091135838535</v>
      </c>
      <c r="CZ131" s="13">
        <f t="shared" si="53"/>
        <v>-5.6105734660738538E-2</v>
      </c>
      <c r="DA131" s="13">
        <f t="shared" si="53"/>
        <v>9.3626743678460365</v>
      </c>
      <c r="DB131" s="13">
        <f t="shared" si="53"/>
        <v>14.395094180835821</v>
      </c>
      <c r="DC131" s="13">
        <f t="shared" si="53"/>
        <v>1.1545963547651583</v>
      </c>
      <c r="DD131" s="13">
        <f t="shared" si="53"/>
        <v>-0.29666670357300085</v>
      </c>
      <c r="DE131" s="13">
        <f t="shared" si="53"/>
        <v>-1.8136199755235505</v>
      </c>
      <c r="DF131" s="13">
        <f t="shared" si="53"/>
        <v>0.89291732929144274</v>
      </c>
      <c r="DH131" s="474" t="str">
        <f t="shared" si="54"/>
        <v>2000 q1</v>
      </c>
      <c r="DI131" s="13">
        <f t="shared" si="55"/>
        <v>0.32386435577720363</v>
      </c>
      <c r="DJ131" s="13">
        <f t="shared" si="55"/>
        <v>0.81561280827975313</v>
      </c>
      <c r="DK131" s="13">
        <f t="shared" si="55"/>
        <v>-8.2221055797071507E-2</v>
      </c>
      <c r="DL131" s="13">
        <f t="shared" si="55"/>
        <v>-1.6979844355507812</v>
      </c>
      <c r="DM131" s="13">
        <f t="shared" si="55"/>
        <v>1.1122881080598557</v>
      </c>
      <c r="DN131" s="13">
        <f t="shared" si="55"/>
        <v>-0.53982801117969936</v>
      </c>
      <c r="DO131" s="13">
        <f t="shared" si="55"/>
        <v>2.659480560485683</v>
      </c>
      <c r="DP131" s="13">
        <f t="shared" si="55"/>
        <v>-0.11705268231386734</v>
      </c>
      <c r="DQ131" s="13">
        <f t="shared" si="55"/>
        <v>6.1392235758094493</v>
      </c>
      <c r="DR131" s="13">
        <f t="shared" si="55"/>
        <v>1.9688348665495514</v>
      </c>
      <c r="DS131" s="13">
        <f t="shared" si="55"/>
        <v>-0.38456586971744589</v>
      </c>
      <c r="DT131" s="13">
        <f t="shared" si="55"/>
        <v>-0.35602639805116798</v>
      </c>
      <c r="DU131" s="13">
        <f t="shared" si="55"/>
        <v>-0.41226042499662441</v>
      </c>
      <c r="DV131" s="13">
        <f t="shared" si="55"/>
        <v>-2.6639147757218651</v>
      </c>
      <c r="DW131" s="13">
        <f t="shared" si="55"/>
        <v>-1.5561163945136625</v>
      </c>
      <c r="DX131" s="13">
        <f t="shared" si="55"/>
        <v>-4.9584953538445724</v>
      </c>
      <c r="DY131" s="13">
        <f t="shared" si="55"/>
        <v>1.0626612255353329</v>
      </c>
      <c r="DZ131" s="13">
        <f t="shared" si="55"/>
        <v>0.93235041307195843</v>
      </c>
      <c r="EA131" s="13">
        <f t="shared" si="55"/>
        <v>6.6666666666666652</v>
      </c>
      <c r="EB131" s="13">
        <f t="shared" si="55"/>
        <v>-1.0812938317402265</v>
      </c>
      <c r="EC131" s="13">
        <f t="shared" si="55"/>
        <v>-6.0148471342546195</v>
      </c>
      <c r="ED131" s="13">
        <f t="shared" si="55"/>
        <v>0</v>
      </c>
      <c r="EE131" s="13">
        <f t="shared" si="55"/>
        <v>1.2195121951219079</v>
      </c>
      <c r="EF131" s="13">
        <f t="shared" si="55"/>
        <v>1.9398613114265828</v>
      </c>
      <c r="EG131" s="13">
        <f t="shared" si="55"/>
        <v>-2.1120283519252214</v>
      </c>
      <c r="EH131" s="13">
        <f t="shared" si="55"/>
        <v>-0.58769223091830192</v>
      </c>
      <c r="EI131" s="13">
        <f t="shared" si="55"/>
        <v>0</v>
      </c>
      <c r="EJ131" s="13">
        <f t="shared" si="55"/>
        <v>5.5493895668989879E-2</v>
      </c>
      <c r="EK131" s="13">
        <f t="shared" si="55"/>
        <v>5.7733051885884512</v>
      </c>
      <c r="EL131" s="13">
        <f t="shared" si="55"/>
        <v>-0.82610114867057716</v>
      </c>
      <c r="EM131" s="13">
        <f t="shared" si="55"/>
        <v>-0.2243158165338599</v>
      </c>
      <c r="EN131" s="13">
        <f t="shared" si="55"/>
        <v>0.75104064141688909</v>
      </c>
      <c r="EO131" s="13">
        <f t="shared" si="55"/>
        <v>-1.3717411052340922</v>
      </c>
      <c r="EP131" s="13">
        <f t="shared" si="55"/>
        <v>-2.6319424611753073</v>
      </c>
      <c r="EQ131" s="13">
        <f t="shared" si="55"/>
        <v>-1.3184732876097116</v>
      </c>
    </row>
    <row r="132" spans="1:147" x14ac:dyDescent="0.2">
      <c r="A132" s="474" t="str">
        <f t="shared" si="48"/>
        <v>2000 q2</v>
      </c>
      <c r="B132" s="13">
        <f t="shared" si="49"/>
        <v>1.639652186019247</v>
      </c>
      <c r="C132" s="13">
        <f t="shared" si="49"/>
        <v>-1.5459618398141695</v>
      </c>
      <c r="D132" s="13">
        <f t="shared" si="49"/>
        <v>-11.164966519755403</v>
      </c>
      <c r="E132" s="13">
        <f t="shared" si="49"/>
        <v>-3.6173674077062956</v>
      </c>
      <c r="F132" s="13">
        <f t="shared" si="49"/>
        <v>-2.7463593503643691</v>
      </c>
      <c r="G132" s="13">
        <f t="shared" si="49"/>
        <v>1.9056532822831818</v>
      </c>
      <c r="H132" s="13">
        <f t="shared" si="49"/>
        <v>-6.7246247222096933E-2</v>
      </c>
      <c r="I132" s="13">
        <f t="shared" si="49"/>
        <v>-3.1446511188744752</v>
      </c>
      <c r="J132" s="13">
        <f t="shared" si="49"/>
        <v>9.3532227848102991</v>
      </c>
      <c r="K132" s="13">
        <f t="shared" si="49"/>
        <v>-0.69552744260518162</v>
      </c>
      <c r="L132" s="13">
        <f t="shared" si="49"/>
        <v>6.465157603289895</v>
      </c>
      <c r="M132" s="13">
        <f t="shared" si="49"/>
        <v>6.0395845580285767</v>
      </c>
      <c r="N132" s="13">
        <f t="shared" si="49"/>
        <v>6.6374968760933628</v>
      </c>
      <c r="O132" s="13">
        <f t="shared" si="49"/>
        <v>0.36085758320840711</v>
      </c>
      <c r="P132" s="13">
        <f t="shared" si="49"/>
        <v>1.3536140655802775</v>
      </c>
      <c r="Q132" s="13">
        <f t="shared" si="49"/>
        <v>-1.3622971089046421</v>
      </c>
      <c r="R132" s="13">
        <f t="shared" si="49"/>
        <v>1.3925406126595874</v>
      </c>
      <c r="S132" s="13">
        <f t="shared" si="49"/>
        <v>2.3861017874885704</v>
      </c>
      <c r="T132" s="13">
        <f t="shared" si="49"/>
        <v>6.2500390625164215E-4</v>
      </c>
      <c r="U132" s="13">
        <f t="shared" si="49"/>
        <v>37.21804420766783</v>
      </c>
      <c r="V132" s="13">
        <f t="shared" si="49"/>
        <v>22.905027932705678</v>
      </c>
      <c r="W132" s="13">
        <f t="shared" si="49"/>
        <v>49.999999999999957</v>
      </c>
      <c r="X132" s="13" t="str">
        <f t="shared" si="49"/>
        <v/>
      </c>
      <c r="Y132" s="13">
        <f t="shared" si="49"/>
        <v>1.9519285238099648</v>
      </c>
      <c r="Z132" s="13">
        <f t="shared" si="49"/>
        <v>-1.5760499752657253</v>
      </c>
      <c r="AA132" s="13">
        <f t="shared" si="49"/>
        <v>1.41321640737333</v>
      </c>
      <c r="AB132" s="13">
        <f t="shared" si="49"/>
        <v>-0.4576304657346153</v>
      </c>
      <c r="AC132" s="13">
        <f t="shared" si="49"/>
        <v>0.75515913674639723</v>
      </c>
      <c r="AD132" s="13">
        <f t="shared" si="49"/>
        <v>3.2708775856771677</v>
      </c>
      <c r="AE132" s="13">
        <f t="shared" si="49"/>
        <v>-0.29998194666740474</v>
      </c>
      <c r="AF132" s="13">
        <f t="shared" si="49"/>
        <v>1.3827212559200053</v>
      </c>
      <c r="AG132" s="13">
        <f t="shared" si="49"/>
        <v>9.1788854992125302E-2</v>
      </c>
      <c r="AH132" s="13">
        <f t="shared" si="49"/>
        <v>-1.0192839892669614</v>
      </c>
      <c r="AI132" s="13">
        <f t="shared" si="49"/>
        <v>-3.7109109578888022</v>
      </c>
      <c r="AJ132" s="13">
        <f t="shared" si="49"/>
        <v>-0.33521751051918125</v>
      </c>
      <c r="AL132" s="474" t="str">
        <f t="shared" si="50"/>
        <v>2000 q2</v>
      </c>
      <c r="AM132" s="13">
        <f t="shared" si="51"/>
        <v>1.6517399374244013</v>
      </c>
      <c r="AN132" s="13">
        <f t="shared" si="51"/>
        <v>1.813935326630256</v>
      </c>
      <c r="AO132" s="13">
        <f t="shared" si="51"/>
        <v>6.0289068048683614</v>
      </c>
      <c r="AP132" s="13">
        <f t="shared" si="51"/>
        <v>0.65006194257064553</v>
      </c>
      <c r="AQ132" s="13">
        <f t="shared" si="51"/>
        <v>2.6261337412442742</v>
      </c>
      <c r="AR132" s="13">
        <f t="shared" si="51"/>
        <v>2.5992309191069873</v>
      </c>
      <c r="AS132" s="13">
        <f t="shared" si="51"/>
        <v>-0.96483780940491704</v>
      </c>
      <c r="AT132" s="13">
        <f t="shared" si="51"/>
        <v>-11.132401812450009</v>
      </c>
      <c r="AU132" s="13">
        <f t="shared" si="51"/>
        <v>4.4863664288641303</v>
      </c>
      <c r="AV132" s="13">
        <f t="shared" si="51"/>
        <v>-5.9246872942725464</v>
      </c>
      <c r="AW132" s="13">
        <f t="shared" si="51"/>
        <v>1.8907630885902194</v>
      </c>
      <c r="AX132" s="13">
        <f t="shared" si="51"/>
        <v>1.6920991948587982</v>
      </c>
      <c r="AY132" s="13">
        <f t="shared" si="51"/>
        <v>2.1459227467810926</v>
      </c>
      <c r="AZ132" s="13">
        <f t="shared" si="51"/>
        <v>5.1598113500812337</v>
      </c>
      <c r="BA132" s="13">
        <f t="shared" si="51"/>
        <v>3.8930680699823306</v>
      </c>
      <c r="BB132" s="13">
        <f t="shared" si="51"/>
        <v>9.3335217304508777</v>
      </c>
      <c r="BC132" s="13">
        <f t="shared" si="51"/>
        <v>4.7939300714578748</v>
      </c>
      <c r="BD132" s="13">
        <f t="shared" si="51"/>
        <v>4.7939300714578748</v>
      </c>
      <c r="BE132" s="13" t="str">
        <f t="shared" si="51"/>
        <v/>
      </c>
      <c r="BF132" s="13">
        <f t="shared" si="51"/>
        <v>-0.47488965960746921</v>
      </c>
      <c r="BG132" s="13">
        <f t="shared" si="51"/>
        <v>-1.5957446808510523</v>
      </c>
      <c r="BH132" s="13">
        <f t="shared" si="51"/>
        <v>0</v>
      </c>
      <c r="BI132" s="13" t="str">
        <f t="shared" si="51"/>
        <v/>
      </c>
      <c r="BJ132" s="13">
        <f t="shared" si="51"/>
        <v>0.30555992559602174</v>
      </c>
      <c r="BK132" s="13">
        <f t="shared" si="51"/>
        <v>-8.5778614070474042</v>
      </c>
      <c r="BL132" s="13">
        <f t="shared" si="51"/>
        <v>-0.7232289234408884</v>
      </c>
      <c r="BM132" s="13">
        <f t="shared" si="51"/>
        <v>-4.0000000000000036</v>
      </c>
      <c r="BN132" s="13">
        <f t="shared" si="51"/>
        <v>1.1139958863853883</v>
      </c>
      <c r="BO132" s="13">
        <f t="shared" si="51"/>
        <v>0.30330063775656502</v>
      </c>
      <c r="BP132" s="13">
        <f t="shared" si="51"/>
        <v>1.8204195688819036</v>
      </c>
      <c r="BQ132" s="13">
        <f t="shared" si="51"/>
        <v>1.8155125397869565</v>
      </c>
      <c r="BR132" s="13">
        <f t="shared" si="51"/>
        <v>-0.93786719667992013</v>
      </c>
      <c r="BS132" s="13">
        <f t="shared" si="51"/>
        <v>-1.2625465702388761</v>
      </c>
      <c r="BT132" s="13">
        <f t="shared" si="51"/>
        <v>0.43675619065786098</v>
      </c>
      <c r="BU132" s="13">
        <f t="shared" si="51"/>
        <v>8.1148529579218032</v>
      </c>
      <c r="BW132" s="474" t="str">
        <f t="shared" si="52"/>
        <v>2000 q2</v>
      </c>
      <c r="BX132" s="13">
        <f t="shared" si="53"/>
        <v>3.8094800915428051</v>
      </c>
      <c r="BY132" s="13">
        <f t="shared" si="53"/>
        <v>3.4842109695262691</v>
      </c>
      <c r="BZ132" s="13">
        <f t="shared" si="53"/>
        <v>-8.8774647651612693E-2</v>
      </c>
      <c r="CA132" s="13">
        <f t="shared" si="53"/>
        <v>-1.661714049644214</v>
      </c>
      <c r="CB132" s="13">
        <f t="shared" si="53"/>
        <v>24.140799174392981</v>
      </c>
      <c r="CC132" s="13">
        <f t="shared" si="53"/>
        <v>1.6204207656363323</v>
      </c>
      <c r="CD132" s="13">
        <f t="shared" si="53"/>
        <v>-8.1058151758217623E-2</v>
      </c>
      <c r="CE132" s="13">
        <f t="shared" si="53"/>
        <v>-5.9929526140185434</v>
      </c>
      <c r="CF132" s="13">
        <f t="shared" si="53"/>
        <v>2.4550976192805107</v>
      </c>
      <c r="CG132" s="13">
        <f t="shared" si="53"/>
        <v>0</v>
      </c>
      <c r="CH132" s="13">
        <f t="shared" si="53"/>
        <v>-2.5189854913761578</v>
      </c>
      <c r="CI132" s="13">
        <f t="shared" si="53"/>
        <v>-1.3111511921559793</v>
      </c>
      <c r="CJ132" s="13">
        <f t="shared" si="53"/>
        <v>-3.9769231948859507</v>
      </c>
      <c r="CK132" s="13">
        <f t="shared" si="53"/>
        <v>1.1781171610264485</v>
      </c>
      <c r="CL132" s="13">
        <f t="shared" si="53"/>
        <v>1.855613273689638</v>
      </c>
      <c r="CM132" s="13">
        <f t="shared" si="53"/>
        <v>-4.5587490148712995E-2</v>
      </c>
      <c r="CN132" s="13">
        <f t="shared" si="53"/>
        <v>2.8368681744231905</v>
      </c>
      <c r="CO132" s="13">
        <f t="shared" si="53"/>
        <v>4.5996758279375216</v>
      </c>
      <c r="CP132" s="13">
        <f t="shared" si="53"/>
        <v>0</v>
      </c>
      <c r="CQ132" s="13">
        <f t="shared" si="53"/>
        <v>6.7412845114518172</v>
      </c>
      <c r="CR132" s="13">
        <f t="shared" si="53"/>
        <v>-1.9372693726937174</v>
      </c>
      <c r="CS132" s="13">
        <f t="shared" si="53"/>
        <v>5.555555555555558</v>
      </c>
      <c r="CT132" s="13">
        <f t="shared" si="53"/>
        <v>19.999999999999996</v>
      </c>
      <c r="CU132" s="13">
        <f t="shared" si="53"/>
        <v>1.270399335920791</v>
      </c>
      <c r="CV132" s="13">
        <f t="shared" si="53"/>
        <v>1.3036397852290937</v>
      </c>
      <c r="CW132" s="13">
        <f t="shared" si="53"/>
        <v>-0.36743552933843349</v>
      </c>
      <c r="CX132" s="13">
        <f t="shared" si="53"/>
        <v>0</v>
      </c>
      <c r="CY132" s="13">
        <f t="shared" si="53"/>
        <v>0.3153869694517919</v>
      </c>
      <c r="CZ132" s="13">
        <f t="shared" si="53"/>
        <v>2.2156314930812826</v>
      </c>
      <c r="DA132" s="13">
        <f t="shared" si="53"/>
        <v>9.2265947046918271</v>
      </c>
      <c r="DB132" s="13">
        <f t="shared" si="53"/>
        <v>14.587998897232302</v>
      </c>
      <c r="DC132" s="13">
        <f t="shared" si="53"/>
        <v>0.59861631535877979</v>
      </c>
      <c r="DD132" s="13">
        <f t="shared" si="53"/>
        <v>6.8414739535294089E-2</v>
      </c>
      <c r="DE132" s="13">
        <f t="shared" si="53"/>
        <v>-2.5836954164452197</v>
      </c>
      <c r="DF132" s="13">
        <f t="shared" si="53"/>
        <v>-0.15529625481286446</v>
      </c>
      <c r="DH132" s="474" t="str">
        <f t="shared" si="54"/>
        <v>2000 q2</v>
      </c>
      <c r="DI132" s="13">
        <f t="shared" si="55"/>
        <v>0.27312869492785996</v>
      </c>
      <c r="DJ132" s="13">
        <f t="shared" si="55"/>
        <v>1.1946249773856721</v>
      </c>
      <c r="DK132" s="13">
        <f t="shared" si="55"/>
        <v>2.9888517948226889</v>
      </c>
      <c r="DL132" s="13">
        <f t="shared" si="55"/>
        <v>-1.4681707888615336</v>
      </c>
      <c r="DM132" s="13">
        <f t="shared" si="55"/>
        <v>-1.2673028461495317</v>
      </c>
      <c r="DN132" s="13">
        <f t="shared" si="55"/>
        <v>2.4424390982009436</v>
      </c>
      <c r="DO132" s="13">
        <f t="shared" si="55"/>
        <v>0.72197293204763202</v>
      </c>
      <c r="DP132" s="13">
        <f t="shared" si="55"/>
        <v>-1.7923154475187664</v>
      </c>
      <c r="DQ132" s="13">
        <f t="shared" si="55"/>
        <v>7.3801639266381391</v>
      </c>
      <c r="DR132" s="13">
        <f t="shared" si="55"/>
        <v>0.90862127300721518</v>
      </c>
      <c r="DS132" s="13">
        <f t="shared" si="55"/>
        <v>-0.30354401687100463</v>
      </c>
      <c r="DT132" s="13">
        <f t="shared" si="55"/>
        <v>-0.35263357071229073</v>
      </c>
      <c r="DU132" s="13">
        <f t="shared" si="55"/>
        <v>-0.25648169394659748</v>
      </c>
      <c r="DV132" s="13">
        <f t="shared" si="55"/>
        <v>-7.1009979271225436</v>
      </c>
      <c r="DW132" s="13">
        <f t="shared" si="55"/>
        <v>-4.4327710962314804</v>
      </c>
      <c r="DX132" s="13">
        <f t="shared" si="55"/>
        <v>-12.650063298473746</v>
      </c>
      <c r="DY132" s="13">
        <f t="shared" si="55"/>
        <v>1.0030687852946585E-2</v>
      </c>
      <c r="DZ132" s="13">
        <f t="shared" si="55"/>
        <v>-8.142087524024566E-2</v>
      </c>
      <c r="EA132" s="13">
        <f t="shared" si="55"/>
        <v>4.0111940298507509</v>
      </c>
      <c r="EB132" s="13">
        <f t="shared" si="55"/>
        <v>1.9187519450110546</v>
      </c>
      <c r="EC132" s="13">
        <f t="shared" si="55"/>
        <v>-1.9494746111460737</v>
      </c>
      <c r="ED132" s="13">
        <f t="shared" si="55"/>
        <v>0</v>
      </c>
      <c r="EE132" s="13">
        <f t="shared" si="55"/>
        <v>20.481927710843408</v>
      </c>
      <c r="EF132" s="13">
        <f t="shared" si="55"/>
        <v>3.6855490920679967</v>
      </c>
      <c r="EG132" s="13">
        <f t="shared" si="55"/>
        <v>-2.1389337346102932</v>
      </c>
      <c r="EH132" s="13">
        <f t="shared" si="55"/>
        <v>42.603196271591081</v>
      </c>
      <c r="EI132" s="13">
        <f t="shared" si="55"/>
        <v>0</v>
      </c>
      <c r="EJ132" s="13">
        <f t="shared" si="55"/>
        <v>2.5392299134143981</v>
      </c>
      <c r="EK132" s="13">
        <f t="shared" si="55"/>
        <v>1.3209146373120983</v>
      </c>
      <c r="EL132" s="13">
        <f t="shared" si="55"/>
        <v>-3.2202085884699305</v>
      </c>
      <c r="EM132" s="13">
        <f t="shared" si="55"/>
        <v>-3.4872979725275366</v>
      </c>
      <c r="EN132" s="13">
        <f t="shared" si="55"/>
        <v>1.0633458829323317E-2</v>
      </c>
      <c r="EO132" s="13">
        <f t="shared" si="55"/>
        <v>-3.0684351105599306</v>
      </c>
      <c r="EP132" s="13">
        <f t="shared" si="55"/>
        <v>-3.4540140191737345</v>
      </c>
      <c r="EQ132" s="13">
        <f t="shared" si="55"/>
        <v>-1.1814039146883282</v>
      </c>
    </row>
    <row r="133" spans="1:147" x14ac:dyDescent="0.2">
      <c r="A133" s="474" t="str">
        <f t="shared" si="48"/>
        <v>2000 q3</v>
      </c>
      <c r="B133" s="13">
        <f t="shared" si="49"/>
        <v>1.8092151828792868</v>
      </c>
      <c r="C133" s="13">
        <f t="shared" si="49"/>
        <v>-1.0755441168226021</v>
      </c>
      <c r="D133" s="13">
        <f t="shared" si="49"/>
        <v>-5.326672967859003</v>
      </c>
      <c r="E133" s="13">
        <f t="shared" si="49"/>
        <v>-4.1116331524856502</v>
      </c>
      <c r="F133" s="13">
        <f t="shared" si="49"/>
        <v>-2.4059190202584735</v>
      </c>
      <c r="G133" s="13">
        <f t="shared" si="49"/>
        <v>2.08898319134041</v>
      </c>
      <c r="H133" s="13">
        <f t="shared" si="49"/>
        <v>0.56545066188724569</v>
      </c>
      <c r="I133" s="13">
        <f t="shared" si="49"/>
        <v>-6.5746149267058467</v>
      </c>
      <c r="J133" s="13">
        <f t="shared" si="49"/>
        <v>6.6021582794226763</v>
      </c>
      <c r="K133" s="13">
        <f t="shared" si="49"/>
        <v>-3.8969910214796677</v>
      </c>
      <c r="L133" s="13">
        <f t="shared" si="49"/>
        <v>7.802765638947684</v>
      </c>
      <c r="M133" s="13">
        <f t="shared" si="49"/>
        <v>6.0811605566784888</v>
      </c>
      <c r="N133" s="13">
        <f t="shared" si="49"/>
        <v>8.4862971471774564</v>
      </c>
      <c r="O133" s="13">
        <f t="shared" si="49"/>
        <v>-3.3472887938544971</v>
      </c>
      <c r="P133" s="13">
        <f t="shared" si="49"/>
        <v>2.2332319558345137</v>
      </c>
      <c r="Q133" s="13">
        <f t="shared" si="49"/>
        <v>-12.970733850012483</v>
      </c>
      <c r="R133" s="13">
        <f t="shared" si="49"/>
        <v>-0.42337968979861973</v>
      </c>
      <c r="S133" s="13">
        <f t="shared" si="49"/>
        <v>-0.72539384310026378</v>
      </c>
      <c r="T133" s="13">
        <f t="shared" si="49"/>
        <v>0</v>
      </c>
      <c r="U133" s="13">
        <f t="shared" si="49"/>
        <v>47.888499288032847</v>
      </c>
      <c r="V133" s="13">
        <f t="shared" si="49"/>
        <v>28.155339805498091</v>
      </c>
      <c r="W133" s="13">
        <f t="shared" si="49"/>
        <v>66.666666666666657</v>
      </c>
      <c r="X133" s="13" t="str">
        <f t="shared" si="49"/>
        <v/>
      </c>
      <c r="Y133" s="13">
        <f t="shared" si="49"/>
        <v>0.56645561874972827</v>
      </c>
      <c r="Z133" s="13">
        <f t="shared" si="49"/>
        <v>-0.94145460785189927</v>
      </c>
      <c r="AA133" s="13">
        <f t="shared" si="49"/>
        <v>6.6487599090141236</v>
      </c>
      <c r="AB133" s="13">
        <f t="shared" si="49"/>
        <v>-2.9984598471784252</v>
      </c>
      <c r="AC133" s="13">
        <f t="shared" si="49"/>
        <v>-8.4081438920591278E-2</v>
      </c>
      <c r="AD133" s="13">
        <f t="shared" si="49"/>
        <v>0.97574102945579</v>
      </c>
      <c r="AE133" s="13">
        <f t="shared" si="49"/>
        <v>-1.2862398906402506</v>
      </c>
      <c r="AF133" s="13">
        <f t="shared" si="49"/>
        <v>0.44096548791510148</v>
      </c>
      <c r="AG133" s="13">
        <f t="shared" si="49"/>
        <v>-6.9715753972998673E-2</v>
      </c>
      <c r="AH133" s="13">
        <f t="shared" si="49"/>
        <v>-0.5108369264679502</v>
      </c>
      <c r="AI133" s="13">
        <f t="shared" si="49"/>
        <v>-5.0463469008521278</v>
      </c>
      <c r="AJ133" s="13">
        <f t="shared" si="49"/>
        <v>-0.70591245763281796</v>
      </c>
      <c r="AL133" s="474" t="str">
        <f t="shared" si="50"/>
        <v>2000 q3</v>
      </c>
      <c r="AM133" s="13">
        <f t="shared" si="51"/>
        <v>1.4153993331162518</v>
      </c>
      <c r="AN133" s="13">
        <f t="shared" si="51"/>
        <v>1.2988057826142096</v>
      </c>
      <c r="AO133" s="13">
        <f t="shared" si="51"/>
        <v>5.1740032376184297</v>
      </c>
      <c r="AP133" s="13">
        <f t="shared" si="51"/>
        <v>-2.1614537429410108</v>
      </c>
      <c r="AQ133" s="13">
        <f t="shared" si="51"/>
        <v>2.5804711755608167</v>
      </c>
      <c r="AR133" s="13">
        <f t="shared" si="51"/>
        <v>3.0505620361795716</v>
      </c>
      <c r="AS133" s="13">
        <f t="shared" si="51"/>
        <v>0.23185172235768992</v>
      </c>
      <c r="AT133" s="13">
        <f t="shared" si="51"/>
        <v>-2.3030371302154573</v>
      </c>
      <c r="AU133" s="13">
        <f t="shared" si="51"/>
        <v>4.2314200925335888</v>
      </c>
      <c r="AV133" s="13">
        <f t="shared" si="51"/>
        <v>-6.6603821171608235</v>
      </c>
      <c r="AW133" s="13">
        <f t="shared" si="51"/>
        <v>4.6209858928012215</v>
      </c>
      <c r="AX133" s="13">
        <f t="shared" si="51"/>
        <v>2.5381487922881751</v>
      </c>
      <c r="AY133" s="13">
        <f t="shared" si="51"/>
        <v>7.2961373390557638</v>
      </c>
      <c r="AZ133" s="13">
        <f t="shared" si="51"/>
        <v>5.0422639967885985</v>
      </c>
      <c r="BA133" s="13">
        <f t="shared" si="51"/>
        <v>3.7405411041985248</v>
      </c>
      <c r="BB133" s="13">
        <f t="shared" si="51"/>
        <v>9.3335217304508777</v>
      </c>
      <c r="BC133" s="13">
        <f t="shared" si="51"/>
        <v>2.6905465595451483</v>
      </c>
      <c r="BD133" s="13">
        <f t="shared" si="51"/>
        <v>2.6905465595451483</v>
      </c>
      <c r="BE133" s="13" t="str">
        <f t="shared" si="51"/>
        <v/>
      </c>
      <c r="BF133" s="13">
        <f t="shared" si="51"/>
        <v>-0.47488965960746921</v>
      </c>
      <c r="BG133" s="13">
        <f t="shared" si="51"/>
        <v>-1.5957446808510523</v>
      </c>
      <c r="BH133" s="13">
        <f t="shared" si="51"/>
        <v>0</v>
      </c>
      <c r="BI133" s="13" t="str">
        <f t="shared" si="51"/>
        <v/>
      </c>
      <c r="BJ133" s="13">
        <f t="shared" si="51"/>
        <v>-0.60788358905902173</v>
      </c>
      <c r="BK133" s="13">
        <f t="shared" si="51"/>
        <v>-7.7009263202762579</v>
      </c>
      <c r="BL133" s="13">
        <f t="shared" si="51"/>
        <v>0.21822170670009466</v>
      </c>
      <c r="BM133" s="13">
        <f t="shared" si="51"/>
        <v>-4.0000000000000036</v>
      </c>
      <c r="BN133" s="13">
        <f t="shared" si="51"/>
        <v>-2.1841162635429678</v>
      </c>
      <c r="BO133" s="13">
        <f t="shared" si="51"/>
        <v>0.13535888010010044</v>
      </c>
      <c r="BP133" s="13">
        <f t="shared" si="51"/>
        <v>2.2497670983657514</v>
      </c>
      <c r="BQ133" s="13">
        <f t="shared" si="51"/>
        <v>1.7218225139912002</v>
      </c>
      <c r="BR133" s="13">
        <f t="shared" si="51"/>
        <v>-0.93786719667992013</v>
      </c>
      <c r="BS133" s="13">
        <f t="shared" si="51"/>
        <v>-1.2625465702388761</v>
      </c>
      <c r="BT133" s="13">
        <f t="shared" si="51"/>
        <v>2.4211846532409931</v>
      </c>
      <c r="BU133" s="13">
        <f t="shared" si="51"/>
        <v>8.8065938490728524</v>
      </c>
      <c r="BW133" s="474" t="str">
        <f t="shared" si="52"/>
        <v>2000 q3</v>
      </c>
      <c r="BX133" s="13">
        <f t="shared" si="53"/>
        <v>3.0792199962781597</v>
      </c>
      <c r="BY133" s="13">
        <f t="shared" si="53"/>
        <v>2.6794945678746629</v>
      </c>
      <c r="BZ133" s="13">
        <f t="shared" si="53"/>
        <v>-0.10085310077154741</v>
      </c>
      <c r="CA133" s="13">
        <f t="shared" si="53"/>
        <v>-6.5701768392021691</v>
      </c>
      <c r="CB133" s="13">
        <f t="shared" si="53"/>
        <v>29.944556883681738</v>
      </c>
      <c r="CC133" s="13">
        <f t="shared" si="53"/>
        <v>0.5579974741121374</v>
      </c>
      <c r="CD133" s="13">
        <f t="shared" si="53"/>
        <v>-3.7343782222565292E-2</v>
      </c>
      <c r="CE133" s="13">
        <f t="shared" si="53"/>
        <v>-2.3214918527136308</v>
      </c>
      <c r="CF133" s="13">
        <f t="shared" si="53"/>
        <v>-0.58338496885416147</v>
      </c>
      <c r="CG133" s="13">
        <f t="shared" si="53"/>
        <v>-5.3859323013272231</v>
      </c>
      <c r="CH133" s="13">
        <f t="shared" si="53"/>
        <v>-2.5327899004388366</v>
      </c>
      <c r="CI133" s="13">
        <f t="shared" si="53"/>
        <v>-3.395578084999118</v>
      </c>
      <c r="CJ133" s="13">
        <f t="shared" si="53"/>
        <v>-1.4913461980822329</v>
      </c>
      <c r="CK133" s="13">
        <f t="shared" si="53"/>
        <v>-3.5803484353008952</v>
      </c>
      <c r="CL133" s="13">
        <f t="shared" si="53"/>
        <v>2.6411699243167108</v>
      </c>
      <c r="CM133" s="13">
        <f t="shared" si="53"/>
        <v>-14.771293436903621</v>
      </c>
      <c r="CN133" s="13">
        <f t="shared" si="53"/>
        <v>-0.84029387654506182</v>
      </c>
      <c r="CO133" s="13">
        <f t="shared" si="53"/>
        <v>-1.3624459067768435</v>
      </c>
      <c r="CP133" s="13">
        <f t="shared" si="53"/>
        <v>0</v>
      </c>
      <c r="CQ133" s="13">
        <f t="shared" si="53"/>
        <v>6.7412845114518172</v>
      </c>
      <c r="CR133" s="13">
        <f t="shared" si="53"/>
        <v>-1.9372693726937174</v>
      </c>
      <c r="CS133" s="13">
        <f t="shared" si="53"/>
        <v>5.555555555555558</v>
      </c>
      <c r="CT133" s="13">
        <f t="shared" si="53"/>
        <v>19.999999999999996</v>
      </c>
      <c r="CU133" s="13">
        <f t="shared" si="53"/>
        <v>18.673864491447812</v>
      </c>
      <c r="CV133" s="13">
        <f t="shared" si="53"/>
        <v>-2.9339834589692915</v>
      </c>
      <c r="CW133" s="13">
        <f t="shared" si="53"/>
        <v>112.46993898212506</v>
      </c>
      <c r="CX133" s="13">
        <f t="shared" si="53"/>
        <v>-3.8461538461538436</v>
      </c>
      <c r="CY133" s="13">
        <f t="shared" si="53"/>
        <v>-0.45881636027670369</v>
      </c>
      <c r="CZ133" s="13">
        <f t="shared" si="53"/>
        <v>1.9408459758312402</v>
      </c>
      <c r="DA133" s="13">
        <f t="shared" si="53"/>
        <v>-4.2829477052248706</v>
      </c>
      <c r="DB133" s="13">
        <f t="shared" si="53"/>
        <v>-4.6860845978071053</v>
      </c>
      <c r="DC133" s="13">
        <f t="shared" si="53"/>
        <v>0.59861631535877979</v>
      </c>
      <c r="DD133" s="13">
        <f t="shared" si="53"/>
        <v>-0.29666670357298974</v>
      </c>
      <c r="DE133" s="13">
        <f t="shared" si="53"/>
        <v>-4.4913821550240485</v>
      </c>
      <c r="DF133" s="13">
        <f t="shared" si="53"/>
        <v>-1.0726532750040763</v>
      </c>
      <c r="DH133" s="474" t="str">
        <f t="shared" si="54"/>
        <v>2000 q3</v>
      </c>
      <c r="DI133" s="13">
        <f t="shared" si="55"/>
        <v>1.4715000174622794</v>
      </c>
      <c r="DJ133" s="13">
        <f t="shared" si="55"/>
        <v>2.0509559446201919</v>
      </c>
      <c r="DK133" s="13">
        <f t="shared" si="55"/>
        <v>3.050368399208625</v>
      </c>
      <c r="DL133" s="13">
        <f t="shared" si="55"/>
        <v>-0.67454279914385129</v>
      </c>
      <c r="DM133" s="13">
        <f t="shared" si="55"/>
        <v>0.15394383832560976</v>
      </c>
      <c r="DN133" s="13">
        <f t="shared" si="55"/>
        <v>7.4867037545867321</v>
      </c>
      <c r="DO133" s="13">
        <f t="shared" si="55"/>
        <v>3.6184322353206122</v>
      </c>
      <c r="DP133" s="13">
        <f t="shared" si="55"/>
        <v>-2.7574083807980987</v>
      </c>
      <c r="DQ133" s="13">
        <f t="shared" si="55"/>
        <v>6.3668491885123801</v>
      </c>
      <c r="DR133" s="13">
        <f t="shared" si="55"/>
        <v>0.16906600782937709</v>
      </c>
      <c r="DS133" s="13">
        <f t="shared" si="55"/>
        <v>2.3473033152225264</v>
      </c>
      <c r="DT133" s="13">
        <f t="shared" si="55"/>
        <v>1.9499832808085094</v>
      </c>
      <c r="DU133" s="13">
        <f t="shared" si="55"/>
        <v>2.719612204255295</v>
      </c>
      <c r="DV133" s="13">
        <f t="shared" si="55"/>
        <v>-5.211278312499168</v>
      </c>
      <c r="DW133" s="13">
        <f t="shared" si="55"/>
        <v>-1.5312082735923438</v>
      </c>
      <c r="DX133" s="13">
        <f t="shared" si="55"/>
        <v>-12.650063298473746</v>
      </c>
      <c r="DY133" s="13">
        <f t="shared" si="55"/>
        <v>9.0482743490616357E-2</v>
      </c>
      <c r="DZ133" s="13">
        <f t="shared" si="55"/>
        <v>8.6147243664358442E-2</v>
      </c>
      <c r="EA133" s="13">
        <f t="shared" si="55"/>
        <v>0.27985074626866169</v>
      </c>
      <c r="EB133" s="13">
        <f t="shared" si="55"/>
        <v>3.6186453364288163</v>
      </c>
      <c r="EC133" s="13">
        <f t="shared" si="55"/>
        <v>6.8264272991468866</v>
      </c>
      <c r="ED133" s="13">
        <f t="shared" si="55"/>
        <v>0</v>
      </c>
      <c r="EE133" s="13">
        <f t="shared" si="55"/>
        <v>20.481927710843408</v>
      </c>
      <c r="EF133" s="13">
        <f t="shared" si="55"/>
        <v>5.4507297473880278</v>
      </c>
      <c r="EG133" s="13">
        <f t="shared" si="55"/>
        <v>1.5536229373634081</v>
      </c>
      <c r="EH133" s="13">
        <f t="shared" si="55"/>
        <v>42.671626102348782</v>
      </c>
      <c r="EI133" s="13">
        <f t="shared" si="55"/>
        <v>0</v>
      </c>
      <c r="EJ133" s="13">
        <f t="shared" si="55"/>
        <v>2.6671753605909787</v>
      </c>
      <c r="EK133" s="13">
        <f t="shared" si="55"/>
        <v>2.8980517122438654</v>
      </c>
      <c r="EL133" s="13">
        <f t="shared" si="55"/>
        <v>-2.8672172748877345</v>
      </c>
      <c r="EM133" s="13">
        <f t="shared" si="55"/>
        <v>-3.5941758070598628</v>
      </c>
      <c r="EN133" s="13">
        <f t="shared" si="55"/>
        <v>-0.89565345156563669</v>
      </c>
      <c r="EO133" s="13">
        <f t="shared" si="55"/>
        <v>-1.9008854617474924E-2</v>
      </c>
      <c r="EP133" s="13">
        <f t="shared" si="55"/>
        <v>-1.2244609617324431</v>
      </c>
      <c r="EQ133" s="13">
        <f t="shared" si="55"/>
        <v>-1.9093939698074602</v>
      </c>
    </row>
    <row r="134" spans="1:147" x14ac:dyDescent="0.2">
      <c r="A134" s="474" t="str">
        <f t="shared" si="48"/>
        <v>2000 q4</v>
      </c>
      <c r="B134" s="13">
        <f t="shared" si="49"/>
        <v>2.4697306468105085</v>
      </c>
      <c r="C134" s="13">
        <f t="shared" si="49"/>
        <v>-1.9657213414760899</v>
      </c>
      <c r="D134" s="13">
        <f t="shared" si="49"/>
        <v>-9.8041478369905395</v>
      </c>
      <c r="E134" s="13">
        <f t="shared" si="49"/>
        <v>1.3651683556581862</v>
      </c>
      <c r="F134" s="13">
        <f t="shared" si="49"/>
        <v>-2.3288765464364647</v>
      </c>
      <c r="G134" s="13">
        <f t="shared" si="49"/>
        <v>3.3999379630107462</v>
      </c>
      <c r="H134" s="13">
        <f t="shared" si="49"/>
        <v>1.8592237292742952</v>
      </c>
      <c r="I134" s="13">
        <f t="shared" si="49"/>
        <v>-0.20981086260221105</v>
      </c>
      <c r="J134" s="13">
        <f t="shared" si="49"/>
        <v>1.8177803002767945</v>
      </c>
      <c r="K134" s="13">
        <f t="shared" si="49"/>
        <v>-3.3617550399821949</v>
      </c>
      <c r="L134" s="13">
        <f t="shared" si="49"/>
        <v>12.685600143685761</v>
      </c>
      <c r="M134" s="13">
        <f t="shared" si="49"/>
        <v>12.137920795910674</v>
      </c>
      <c r="N134" s="13">
        <f t="shared" si="49"/>
        <v>12.911724546341841</v>
      </c>
      <c r="O134" s="13">
        <f t="shared" si="49"/>
        <v>-1.6636138039774817</v>
      </c>
      <c r="P134" s="13">
        <f t="shared" si="49"/>
        <v>3.0860642542299477</v>
      </c>
      <c r="Q134" s="13">
        <f t="shared" si="49"/>
        <v>-10.035854156022916</v>
      </c>
      <c r="R134" s="13">
        <f t="shared" si="49"/>
        <v>1.4467847454929572</v>
      </c>
      <c r="S134" s="13">
        <f t="shared" si="49"/>
        <v>1.0938359927074259</v>
      </c>
      <c r="T134" s="13">
        <f t="shared" si="49"/>
        <v>1.9417475728155775</v>
      </c>
      <c r="U134" s="13">
        <f t="shared" si="49"/>
        <v>39.961381801715802</v>
      </c>
      <c r="V134" s="13">
        <f t="shared" si="49"/>
        <v>25.53937432552058</v>
      </c>
      <c r="W134" s="13">
        <f t="shared" si="49"/>
        <v>52.91262135922328</v>
      </c>
      <c r="X134" s="13" t="str">
        <f t="shared" si="49"/>
        <v/>
      </c>
      <c r="Y134" s="13">
        <f t="shared" si="49"/>
        <v>4.8613542832852685</v>
      </c>
      <c r="Z134" s="13">
        <f t="shared" si="49"/>
        <v>2.1821066494219332</v>
      </c>
      <c r="AA134" s="13">
        <f t="shared" si="49"/>
        <v>7.5040751509408921</v>
      </c>
      <c r="AB134" s="13">
        <f t="shared" si="49"/>
        <v>-1.1149347956673217</v>
      </c>
      <c r="AC134" s="13">
        <f t="shared" si="49"/>
        <v>1.7192660282179695</v>
      </c>
      <c r="AD134" s="13">
        <f t="shared" si="49"/>
        <v>6.7702776886534366</v>
      </c>
      <c r="AE134" s="13">
        <f t="shared" si="49"/>
        <v>0.60980109780912617</v>
      </c>
      <c r="AF134" s="13">
        <f t="shared" si="49"/>
        <v>1.8647093266516812</v>
      </c>
      <c r="AG134" s="13">
        <f t="shared" si="49"/>
        <v>1.4801771195734892</v>
      </c>
      <c r="AH134" s="13">
        <f t="shared" si="49"/>
        <v>2.1461961605525159</v>
      </c>
      <c r="AI134" s="13">
        <f t="shared" si="49"/>
        <v>-2.3347787029709965</v>
      </c>
      <c r="AJ134" s="13">
        <f t="shared" si="49"/>
        <v>1.4444739616500835</v>
      </c>
      <c r="AL134" s="474" t="str">
        <f t="shared" si="50"/>
        <v>2000 q4</v>
      </c>
      <c r="AM134" s="13">
        <f t="shared" si="51"/>
        <v>1.6592322993893349</v>
      </c>
      <c r="AN134" s="13">
        <f t="shared" si="51"/>
        <v>1.609575617247283</v>
      </c>
      <c r="AO134" s="13">
        <f t="shared" si="51"/>
        <v>4.6199152451005476</v>
      </c>
      <c r="AP134" s="13">
        <f t="shared" si="51"/>
        <v>-1.7057215415364868</v>
      </c>
      <c r="AQ134" s="13">
        <f t="shared" si="51"/>
        <v>7.1061699019168367</v>
      </c>
      <c r="AR134" s="13">
        <f t="shared" si="51"/>
        <v>-2.1639212590345624</v>
      </c>
      <c r="AS134" s="13">
        <f t="shared" si="51"/>
        <v>-0.63510753729422165</v>
      </c>
      <c r="AT134" s="13">
        <f t="shared" si="51"/>
        <v>0.52512028156184165</v>
      </c>
      <c r="AU134" s="13">
        <f t="shared" si="51"/>
        <v>4.2926735698987306</v>
      </c>
      <c r="AV134" s="13">
        <f t="shared" si="51"/>
        <v>-6.6603821171608235</v>
      </c>
      <c r="AW134" s="13">
        <f t="shared" si="51"/>
        <v>4.6209858928012215</v>
      </c>
      <c r="AX134" s="13">
        <f t="shared" si="51"/>
        <v>2.5381487922881751</v>
      </c>
      <c r="AY134" s="13">
        <f t="shared" si="51"/>
        <v>7.2961373390557638</v>
      </c>
      <c r="AZ134" s="13">
        <f t="shared" si="51"/>
        <v>6.9266312596304225</v>
      </c>
      <c r="BA134" s="13">
        <f t="shared" si="51"/>
        <v>4.4663361017911463</v>
      </c>
      <c r="BB134" s="13">
        <f t="shared" si="51"/>
        <v>15.037236583750314</v>
      </c>
      <c r="BC134" s="13">
        <f t="shared" si="51"/>
        <v>3.0710466978623785</v>
      </c>
      <c r="BD134" s="13">
        <f t="shared" si="51"/>
        <v>3.0710466978623785</v>
      </c>
      <c r="BE134" s="13" t="str">
        <f t="shared" si="51"/>
        <v/>
      </c>
      <c r="BF134" s="13">
        <f t="shared" si="51"/>
        <v>-0.47488965960746921</v>
      </c>
      <c r="BG134" s="13">
        <f t="shared" si="51"/>
        <v>-1.5957446808510523</v>
      </c>
      <c r="BH134" s="13">
        <f t="shared" si="51"/>
        <v>0</v>
      </c>
      <c r="BI134" s="13" t="str">
        <f t="shared" si="51"/>
        <v/>
      </c>
      <c r="BJ134" s="13">
        <f t="shared" si="51"/>
        <v>-0.80278870133858593</v>
      </c>
      <c r="BK134" s="13">
        <f t="shared" si="51"/>
        <v>-7.2325422453347947</v>
      </c>
      <c r="BL134" s="13">
        <f t="shared" si="51"/>
        <v>-7.4195380278008205E-2</v>
      </c>
      <c r="BM134" s="13">
        <f t="shared" si="51"/>
        <v>-4.0000000000000036</v>
      </c>
      <c r="BN134" s="13">
        <f t="shared" si="51"/>
        <v>-2.8548467710524883</v>
      </c>
      <c r="BO134" s="13">
        <f t="shared" si="51"/>
        <v>0.13535888010010044</v>
      </c>
      <c r="BP134" s="13">
        <f t="shared" si="51"/>
        <v>2.4230679318048454</v>
      </c>
      <c r="BQ134" s="13">
        <f t="shared" si="51"/>
        <v>2.2827605552803609</v>
      </c>
      <c r="BR134" s="13">
        <f t="shared" si="51"/>
        <v>-0.93786719667992013</v>
      </c>
      <c r="BS134" s="13">
        <f t="shared" si="51"/>
        <v>0.8676309445539987</v>
      </c>
      <c r="BT134" s="13">
        <f t="shared" si="51"/>
        <v>1.4028849615679295</v>
      </c>
      <c r="BU134" s="13">
        <f t="shared" si="51"/>
        <v>8.5553108898038133</v>
      </c>
      <c r="BW134" s="474" t="str">
        <f t="shared" si="52"/>
        <v>2000 q4</v>
      </c>
      <c r="BX134" s="13">
        <f t="shared" si="53"/>
        <v>3.2661762912485015</v>
      </c>
      <c r="BY134" s="13">
        <f t="shared" si="53"/>
        <v>3.3876456064233507</v>
      </c>
      <c r="BZ134" s="13">
        <f t="shared" si="53"/>
        <v>1.5394342854412324</v>
      </c>
      <c r="CA134" s="13">
        <f t="shared" si="53"/>
        <v>-5.7025196647483956</v>
      </c>
      <c r="CB134" s="13">
        <f t="shared" si="53"/>
        <v>30.482701995791107</v>
      </c>
      <c r="CC134" s="13">
        <f t="shared" si="53"/>
        <v>0.32220803872420323</v>
      </c>
      <c r="CD134" s="13">
        <f t="shared" si="53"/>
        <v>-0.11985525341876579</v>
      </c>
      <c r="CE134" s="13">
        <f t="shared" si="53"/>
        <v>-3.6705384313583278</v>
      </c>
      <c r="CF134" s="13">
        <f t="shared" si="53"/>
        <v>-1.2506733414584192</v>
      </c>
      <c r="CG134" s="13">
        <f t="shared" si="53"/>
        <v>-5.3859323013272231</v>
      </c>
      <c r="CH134" s="13">
        <f t="shared" si="53"/>
        <v>-1.708343139595192</v>
      </c>
      <c r="CI134" s="13">
        <f t="shared" si="53"/>
        <v>-3.395578084999118</v>
      </c>
      <c r="CJ134" s="13">
        <f t="shared" si="53"/>
        <v>0.36667707818935913</v>
      </c>
      <c r="CK134" s="13">
        <f t="shared" si="53"/>
        <v>-4.9746503307179228</v>
      </c>
      <c r="CL134" s="13">
        <f t="shared" si="53"/>
        <v>0.24438813383840241</v>
      </c>
      <c r="CM134" s="13">
        <f t="shared" si="53"/>
        <v>-14.605535764982381</v>
      </c>
      <c r="CN134" s="13">
        <f t="shared" si="53"/>
        <v>-0.84029387654506182</v>
      </c>
      <c r="CO134" s="13">
        <f t="shared" si="53"/>
        <v>-1.3624459067768435</v>
      </c>
      <c r="CP134" s="13">
        <f t="shared" si="53"/>
        <v>0</v>
      </c>
      <c r="CQ134" s="13">
        <f t="shared" si="53"/>
        <v>6.8686288111773353</v>
      </c>
      <c r="CR134" s="13">
        <f t="shared" si="53"/>
        <v>-1.3914656771799594</v>
      </c>
      <c r="CS134" s="13">
        <f t="shared" si="53"/>
        <v>5.555555555555558</v>
      </c>
      <c r="CT134" s="13">
        <f t="shared" si="53"/>
        <v>19.999999999999996</v>
      </c>
      <c r="CU134" s="13">
        <f t="shared" si="53"/>
        <v>18.876735497206898</v>
      </c>
      <c r="CV134" s="13">
        <f t="shared" si="53"/>
        <v>-3.4479277131362562</v>
      </c>
      <c r="CW134" s="13">
        <f t="shared" si="53"/>
        <v>112.46993898212506</v>
      </c>
      <c r="CX134" s="13">
        <f t="shared" si="53"/>
        <v>-3.8461538461538436</v>
      </c>
      <c r="CY134" s="13">
        <f t="shared" si="53"/>
        <v>-0.45881636027670369</v>
      </c>
      <c r="CZ134" s="13">
        <f t="shared" si="53"/>
        <v>2.3945583986645813</v>
      </c>
      <c r="DA134" s="13">
        <f t="shared" si="53"/>
        <v>-5.221368869120413</v>
      </c>
      <c r="DB134" s="13">
        <f t="shared" si="53"/>
        <v>-5.9935952645163155</v>
      </c>
      <c r="DC134" s="13">
        <f t="shared" si="53"/>
        <v>0</v>
      </c>
      <c r="DD134" s="13">
        <f t="shared" si="53"/>
        <v>-6.0990735412758124E-2</v>
      </c>
      <c r="DE134" s="13">
        <f t="shared" si="53"/>
        <v>-4.5813142460222718</v>
      </c>
      <c r="DF134" s="13">
        <f t="shared" si="53"/>
        <v>-0.98776365512437403</v>
      </c>
      <c r="DH134" s="474" t="str">
        <f t="shared" si="54"/>
        <v>2000 q4</v>
      </c>
      <c r="DI134" s="13">
        <f t="shared" si="55"/>
        <v>2.1635572513410306</v>
      </c>
      <c r="DJ134" s="13">
        <f t="shared" si="55"/>
        <v>1.6504797854110631</v>
      </c>
      <c r="DK134" s="13">
        <f t="shared" si="55"/>
        <v>0.62290074331543543</v>
      </c>
      <c r="DL134" s="13">
        <f t="shared" si="55"/>
        <v>4.501246603694975</v>
      </c>
      <c r="DM134" s="13">
        <f t="shared" si="55"/>
        <v>0.10868974870665848</v>
      </c>
      <c r="DN134" s="13">
        <f t="shared" si="55"/>
        <v>9.0387511679435697</v>
      </c>
      <c r="DO134" s="13">
        <f t="shared" si="55"/>
        <v>0.37379627583857822</v>
      </c>
      <c r="DP134" s="13">
        <f t="shared" si="55"/>
        <v>-2.7574083807980987</v>
      </c>
      <c r="DQ134" s="13">
        <f t="shared" si="55"/>
        <v>-0.66181726768232974</v>
      </c>
      <c r="DR134" s="13">
        <f t="shared" si="55"/>
        <v>2.2204460492503131E-14</v>
      </c>
      <c r="DS134" s="13">
        <f t="shared" si="55"/>
        <v>3.0547833294145343</v>
      </c>
      <c r="DT134" s="13">
        <f t="shared" si="55"/>
        <v>3.4124707414148636</v>
      </c>
      <c r="DU134" s="13">
        <f t="shared" si="55"/>
        <v>2.719612204255295</v>
      </c>
      <c r="DV134" s="13">
        <f t="shared" si="55"/>
        <v>-4.1850324784337918</v>
      </c>
      <c r="DW134" s="13">
        <f t="shared" si="55"/>
        <v>-2.3631644121586137</v>
      </c>
      <c r="DX134" s="13">
        <f t="shared" si="55"/>
        <v>-8.0928516160021715</v>
      </c>
      <c r="DY134" s="13">
        <f t="shared" si="55"/>
        <v>5.9053528512653664E-2</v>
      </c>
      <c r="DZ134" s="13">
        <f t="shared" si="55"/>
        <v>-3.1322847709958079E-2</v>
      </c>
      <c r="EA134" s="13">
        <f t="shared" si="55"/>
        <v>4.0111940298507509</v>
      </c>
      <c r="EB134" s="13">
        <f t="shared" si="55"/>
        <v>3.6876344150878371</v>
      </c>
      <c r="EC134" s="13">
        <f t="shared" si="55"/>
        <v>7.1857129464704128</v>
      </c>
      <c r="ED134" s="13">
        <f t="shared" si="55"/>
        <v>0</v>
      </c>
      <c r="EE134" s="13">
        <f t="shared" si="55"/>
        <v>20.481927710843408</v>
      </c>
      <c r="EF134" s="13">
        <f t="shared" si="55"/>
        <v>4.8347821827519954</v>
      </c>
      <c r="EG134" s="13">
        <f t="shared" si="55"/>
        <v>2.514113612676061</v>
      </c>
      <c r="EH134" s="13">
        <f t="shared" si="55"/>
        <v>43.318907147339949</v>
      </c>
      <c r="EI134" s="13">
        <f t="shared" si="55"/>
        <v>0</v>
      </c>
      <c r="EJ134" s="13">
        <f t="shared" si="55"/>
        <v>2.6102329449747774</v>
      </c>
      <c r="EK134" s="13">
        <f t="shared" si="55"/>
        <v>0.97411547951908872</v>
      </c>
      <c r="EL134" s="13">
        <f t="shared" si="55"/>
        <v>0.58617439638950497</v>
      </c>
      <c r="EM134" s="13">
        <f t="shared" si="55"/>
        <v>1.2005765344532904</v>
      </c>
      <c r="EN134" s="13">
        <f t="shared" si="55"/>
        <v>-0.89565345156563669</v>
      </c>
      <c r="EO134" s="13">
        <f t="shared" si="55"/>
        <v>0.57332062910024906</v>
      </c>
      <c r="EP134" s="13">
        <f t="shared" si="55"/>
        <v>-0.44858045880464825</v>
      </c>
      <c r="EQ134" s="13">
        <f t="shared" si="55"/>
        <v>-1.4786107953232874</v>
      </c>
    </row>
    <row r="135" spans="1:147" x14ac:dyDescent="0.2">
      <c r="A135" s="474" t="str">
        <f t="shared" si="48"/>
        <v>2001 q1</v>
      </c>
      <c r="B135" s="13">
        <f t="shared" si="49"/>
        <v>1.249956348993031</v>
      </c>
      <c r="C135" s="13">
        <f t="shared" si="49"/>
        <v>-1.4628511522657095</v>
      </c>
      <c r="D135" s="13">
        <f t="shared" si="49"/>
        <v>-8.4258559775744253</v>
      </c>
      <c r="E135" s="13">
        <f t="shared" si="49"/>
        <v>-1.1695052407494244</v>
      </c>
      <c r="F135" s="13">
        <f t="shared" si="49"/>
        <v>-0.24113527656349776</v>
      </c>
      <c r="G135" s="13">
        <f t="shared" si="49"/>
        <v>2.5377328726587045</v>
      </c>
      <c r="H135" s="13">
        <f t="shared" si="49"/>
        <v>1.9430916502364282</v>
      </c>
      <c r="I135" s="13">
        <f t="shared" si="49"/>
        <v>3.7990698716114935</v>
      </c>
      <c r="J135" s="13">
        <f t="shared" si="49"/>
        <v>1.3892425873717418</v>
      </c>
      <c r="K135" s="13">
        <f t="shared" si="49"/>
        <v>-2.255716559168941</v>
      </c>
      <c r="L135" s="13">
        <f t="shared" si="49"/>
        <v>8.9470332576732758</v>
      </c>
      <c r="M135" s="13">
        <f t="shared" si="49"/>
        <v>14.505846617077456</v>
      </c>
      <c r="N135" s="13">
        <f t="shared" si="49"/>
        <v>6.8013078295585894</v>
      </c>
      <c r="O135" s="13">
        <f t="shared" si="49"/>
        <v>-4.5894700098527803</v>
      </c>
      <c r="P135" s="13">
        <f t="shared" si="49"/>
        <v>0.22463655377671365</v>
      </c>
      <c r="Q135" s="13">
        <f t="shared" si="49"/>
        <v>-13.068895417252413</v>
      </c>
      <c r="R135" s="13">
        <f t="shared" si="49"/>
        <v>-0.56715179377736513</v>
      </c>
      <c r="S135" s="13">
        <f t="shared" si="49"/>
        <v>-2.3145276744090726</v>
      </c>
      <c r="T135" s="13">
        <f t="shared" si="49"/>
        <v>1.9417475728155775</v>
      </c>
      <c r="U135" s="13">
        <f t="shared" si="49"/>
        <v>13.999798194805191</v>
      </c>
      <c r="V135" s="13">
        <f t="shared" si="49"/>
        <v>27.427184465736975</v>
      </c>
      <c r="W135" s="13">
        <f t="shared" si="49"/>
        <v>1.9417475728155109</v>
      </c>
      <c r="X135" s="13" t="str">
        <f t="shared" si="49"/>
        <v/>
      </c>
      <c r="Y135" s="13">
        <f t="shared" si="49"/>
        <v>5.0908490843117216</v>
      </c>
      <c r="Z135" s="13">
        <f t="shared" si="49"/>
        <v>4.8790527677364581</v>
      </c>
      <c r="AA135" s="13">
        <f t="shared" si="49"/>
        <v>10.35305018601469</v>
      </c>
      <c r="AB135" s="13">
        <f t="shared" si="49"/>
        <v>4.5630110960639403</v>
      </c>
      <c r="AC135" s="13">
        <f t="shared" si="49"/>
        <v>1.771297553987905</v>
      </c>
      <c r="AD135" s="13">
        <f t="shared" si="49"/>
        <v>5.7463020815994303</v>
      </c>
      <c r="AE135" s="13">
        <f t="shared" si="49"/>
        <v>0.66291691109845452</v>
      </c>
      <c r="AF135" s="13">
        <f t="shared" si="49"/>
        <v>1.5203235520002023</v>
      </c>
      <c r="AG135" s="13">
        <f t="shared" si="49"/>
        <v>2.9056244482571048</v>
      </c>
      <c r="AH135" s="13">
        <f t="shared" si="49"/>
        <v>1.2284698915788095</v>
      </c>
      <c r="AI135" s="13">
        <f t="shared" si="49"/>
        <v>-1.2216373982522843</v>
      </c>
      <c r="AJ135" s="13">
        <f t="shared" si="49"/>
        <v>-0.2464261126359335</v>
      </c>
      <c r="AL135" s="474" t="str">
        <f t="shared" si="50"/>
        <v>2001 q1</v>
      </c>
      <c r="AM135" s="13">
        <f t="shared" si="51"/>
        <v>0.65437177812883718</v>
      </c>
      <c r="AN135" s="13">
        <f t="shared" si="51"/>
        <v>-1.1219068570859969</v>
      </c>
      <c r="AO135" s="13">
        <f t="shared" si="51"/>
        <v>-0.87244605141397757</v>
      </c>
      <c r="AP135" s="13">
        <f t="shared" si="51"/>
        <v>0.34840097910915357</v>
      </c>
      <c r="AQ135" s="13">
        <f t="shared" si="51"/>
        <v>-3.9498372077983013</v>
      </c>
      <c r="AR135" s="13">
        <f t="shared" si="51"/>
        <v>-2.8221335667122704</v>
      </c>
      <c r="AS135" s="13">
        <f t="shared" si="51"/>
        <v>-2.2317523626391389</v>
      </c>
      <c r="AT135" s="13">
        <f t="shared" si="51"/>
        <v>-2.23189015218902</v>
      </c>
      <c r="AU135" s="13">
        <f t="shared" si="51"/>
        <v>-0.1832600017905861</v>
      </c>
      <c r="AV135" s="13">
        <f t="shared" si="51"/>
        <v>-8.1062897206496736</v>
      </c>
      <c r="AW135" s="13">
        <f t="shared" si="51"/>
        <v>-0.72878875536221965</v>
      </c>
      <c r="AX135" s="13">
        <f t="shared" si="51"/>
        <v>-2.2204460492503131E-14</v>
      </c>
      <c r="AY135" s="13">
        <f t="shared" si="51"/>
        <v>-1.6528925619834767</v>
      </c>
      <c r="AZ135" s="13">
        <f t="shared" si="51"/>
        <v>-2.905803237308191</v>
      </c>
      <c r="BA135" s="13">
        <f t="shared" si="51"/>
        <v>-3.5028264391172237</v>
      </c>
      <c r="BB135" s="13">
        <f t="shared" si="51"/>
        <v>-1.0350393809224645</v>
      </c>
      <c r="BC135" s="13">
        <f t="shared" si="51"/>
        <v>-1.5025814856208686</v>
      </c>
      <c r="BD135" s="13">
        <f t="shared" si="51"/>
        <v>-1.5025814856208686</v>
      </c>
      <c r="BE135" s="13" t="str">
        <f t="shared" si="51"/>
        <v/>
      </c>
      <c r="BF135" s="13">
        <f t="shared" si="51"/>
        <v>-0.6321854849773656</v>
      </c>
      <c r="BG135" s="13">
        <f t="shared" si="51"/>
        <v>-2.1164021164020941</v>
      </c>
      <c r="BH135" s="13">
        <f t="shared" si="51"/>
        <v>0</v>
      </c>
      <c r="BI135" s="13" t="str">
        <f t="shared" si="51"/>
        <v/>
      </c>
      <c r="BJ135" s="13">
        <f t="shared" si="51"/>
        <v>3.3910681138808352</v>
      </c>
      <c r="BK135" s="13">
        <f t="shared" si="51"/>
        <v>2.4466515230774144</v>
      </c>
      <c r="BL135" s="13">
        <f t="shared" si="51"/>
        <v>0.24487090129710065</v>
      </c>
      <c r="BM135" s="13">
        <f t="shared" si="51"/>
        <v>-7.638888888888884</v>
      </c>
      <c r="BN135" s="13">
        <f t="shared" si="51"/>
        <v>-1.9618618970413504</v>
      </c>
      <c r="BO135" s="13">
        <f t="shared" si="51"/>
        <v>6.4221966810352527</v>
      </c>
      <c r="BP135" s="13">
        <f t="shared" si="51"/>
        <v>2.8698183382910747</v>
      </c>
      <c r="BQ135" s="13">
        <f t="shared" si="51"/>
        <v>4.5139220975376704</v>
      </c>
      <c r="BR135" s="13">
        <f t="shared" si="51"/>
        <v>-1.3489133908845541</v>
      </c>
      <c r="BS135" s="13">
        <f t="shared" si="51"/>
        <v>-0.19288008363315123</v>
      </c>
      <c r="BT135" s="13">
        <f t="shared" si="51"/>
        <v>1.2556449450545237</v>
      </c>
      <c r="BU135" s="13">
        <f t="shared" si="51"/>
        <v>0.3888959487071908</v>
      </c>
      <c r="BW135" s="474" t="str">
        <f t="shared" si="52"/>
        <v>2001 q1</v>
      </c>
      <c r="BX135" s="13">
        <f t="shared" si="53"/>
        <v>2.9690228323598022</v>
      </c>
      <c r="BY135" s="13">
        <f t="shared" si="53"/>
        <v>1.9817028180221907</v>
      </c>
      <c r="BZ135" s="13">
        <f t="shared" si="53"/>
        <v>1.5570215767619411</v>
      </c>
      <c r="CA135" s="13">
        <f t="shared" si="53"/>
        <v>-7.1756429587854775</v>
      </c>
      <c r="CB135" s="13">
        <f t="shared" si="53"/>
        <v>22.451171866134302</v>
      </c>
      <c r="CC135" s="13">
        <f t="shared" si="53"/>
        <v>0.81180868776882242</v>
      </c>
      <c r="CD135" s="13">
        <f t="shared" si="53"/>
        <v>-0.17391865303482135</v>
      </c>
      <c r="CE135" s="13">
        <f t="shared" si="53"/>
        <v>-1.0796883834468196</v>
      </c>
      <c r="CF135" s="13">
        <f t="shared" si="53"/>
        <v>-0.55758337820518422</v>
      </c>
      <c r="CG135" s="13">
        <f t="shared" si="53"/>
        <v>-4.9393844596417713</v>
      </c>
      <c r="CH135" s="13">
        <f t="shared" si="53"/>
        <v>-1.7892402485499392</v>
      </c>
      <c r="CI135" s="13">
        <f t="shared" si="53"/>
        <v>-4.4533082003297642</v>
      </c>
      <c r="CJ135" s="13">
        <f t="shared" si="53"/>
        <v>1.5371960270965879</v>
      </c>
      <c r="CK135" s="13">
        <f t="shared" si="53"/>
        <v>-4.9685644966888205</v>
      </c>
      <c r="CL135" s="13">
        <f t="shared" si="53"/>
        <v>0.24876308727537211</v>
      </c>
      <c r="CM135" s="13">
        <f t="shared" si="53"/>
        <v>-14.577185219929445</v>
      </c>
      <c r="CN135" s="13">
        <f t="shared" si="53"/>
        <v>-4.2773070721259909</v>
      </c>
      <c r="CO135" s="13">
        <f t="shared" si="53"/>
        <v>-6.8140763337627082</v>
      </c>
      <c r="CP135" s="13">
        <f t="shared" si="53"/>
        <v>0</v>
      </c>
      <c r="CQ135" s="13">
        <f t="shared" si="53"/>
        <v>13.323330377187537</v>
      </c>
      <c r="CR135" s="13">
        <f t="shared" si="53"/>
        <v>-1.9480519480519209</v>
      </c>
      <c r="CS135" s="13">
        <f t="shared" si="53"/>
        <v>16.666666666666675</v>
      </c>
      <c r="CT135" s="13">
        <f t="shared" si="53"/>
        <v>19.999999999999996</v>
      </c>
      <c r="CU135" s="13">
        <f t="shared" si="53"/>
        <v>18.772044706678791</v>
      </c>
      <c r="CV135" s="13">
        <f t="shared" si="53"/>
        <v>-3.1520326084455541</v>
      </c>
      <c r="CW135" s="13">
        <f t="shared" si="53"/>
        <v>113.51563392039905</v>
      </c>
      <c r="CX135" s="13">
        <f t="shared" si="53"/>
        <v>-3.8461538461538436</v>
      </c>
      <c r="CY135" s="13">
        <f t="shared" si="53"/>
        <v>-0.45881636027670369</v>
      </c>
      <c r="CZ135" s="13">
        <f t="shared" si="53"/>
        <v>2.0294880411053651</v>
      </c>
      <c r="DA135" s="13">
        <f t="shared" si="53"/>
        <v>-5.3188625557632152</v>
      </c>
      <c r="DB135" s="13">
        <f t="shared" si="53"/>
        <v>-6.5372229311706942</v>
      </c>
      <c r="DC135" s="13">
        <f t="shared" si="53"/>
        <v>0</v>
      </c>
      <c r="DD135" s="13">
        <f t="shared" si="53"/>
        <v>2.2204460492503131E-14</v>
      </c>
      <c r="DE135" s="13">
        <f t="shared" si="53"/>
        <v>-3.0171174429501901</v>
      </c>
      <c r="DF135" s="13">
        <f t="shared" si="53"/>
        <v>-1.5524274490245515</v>
      </c>
      <c r="DH135" s="474" t="str">
        <f t="shared" si="54"/>
        <v>2001 q1</v>
      </c>
      <c r="DI135" s="13">
        <f t="shared" si="55"/>
        <v>2.3932750951285442</v>
      </c>
      <c r="DJ135" s="13">
        <f t="shared" si="55"/>
        <v>-0.48751887552569428</v>
      </c>
      <c r="DK135" s="13">
        <f t="shared" si="55"/>
        <v>-1.7240211719292686</v>
      </c>
      <c r="DL135" s="13">
        <f t="shared" si="55"/>
        <v>-3.0003997859512022</v>
      </c>
      <c r="DM135" s="13">
        <f t="shared" si="55"/>
        <v>-0.61177389894584433</v>
      </c>
      <c r="DN135" s="13">
        <f t="shared" si="55"/>
        <v>7.1519050346376289</v>
      </c>
      <c r="DO135" s="13">
        <f t="shared" si="55"/>
        <v>2.2351240460262822</v>
      </c>
      <c r="DP135" s="13">
        <f t="shared" si="55"/>
        <v>-5.7313540813665131</v>
      </c>
      <c r="DQ135" s="13">
        <f t="shared" si="55"/>
        <v>0.44707982413234593</v>
      </c>
      <c r="DR135" s="13">
        <f t="shared" si="55"/>
        <v>2.2769687762934199</v>
      </c>
      <c r="DS135" s="13">
        <f t="shared" si="55"/>
        <v>5.5196035816572619</v>
      </c>
      <c r="DT135" s="13">
        <f t="shared" si="55"/>
        <v>6.5359477123472232E-2</v>
      </c>
      <c r="DU135" s="13">
        <f t="shared" si="55"/>
        <v>10.815362430012243</v>
      </c>
      <c r="DV135" s="13">
        <f t="shared" si="55"/>
        <v>-3.9626411235095804</v>
      </c>
      <c r="DW135" s="13">
        <f t="shared" si="55"/>
        <v>0.74295948842468817</v>
      </c>
      <c r="DX135" s="13">
        <f t="shared" si="55"/>
        <v>-14.05826322653515</v>
      </c>
      <c r="DY135" s="13">
        <f t="shared" si="55"/>
        <v>-1.154995915325796</v>
      </c>
      <c r="DZ135" s="13">
        <f t="shared" si="55"/>
        <v>-1.1044513646424114</v>
      </c>
      <c r="EA135" s="13">
        <f t="shared" si="55"/>
        <v>-3.211805555555558</v>
      </c>
      <c r="EB135" s="13">
        <f t="shared" si="55"/>
        <v>5.8970220348739222</v>
      </c>
      <c r="EC135" s="13">
        <f t="shared" si="55"/>
        <v>18.691900253117065</v>
      </c>
      <c r="ED135" s="13">
        <f t="shared" si="55"/>
        <v>0</v>
      </c>
      <c r="EE135" s="13">
        <f t="shared" si="55"/>
        <v>20.481927710843408</v>
      </c>
      <c r="EF135" s="13">
        <f t="shared" si="55"/>
        <v>9.4566206694609569</v>
      </c>
      <c r="EG135" s="13">
        <f t="shared" si="55"/>
        <v>4.4247277952116137</v>
      </c>
      <c r="EH135" s="13">
        <f t="shared" si="55"/>
        <v>46.103195555735901</v>
      </c>
      <c r="EI135" s="13">
        <f t="shared" si="55"/>
        <v>26.399999999999977</v>
      </c>
      <c r="EJ135" s="13">
        <f t="shared" si="55"/>
        <v>0.63656762964268143</v>
      </c>
      <c r="EK135" s="13">
        <f t="shared" si="55"/>
        <v>7.5303798050279758</v>
      </c>
      <c r="EL135" s="13">
        <f t="shared" si="55"/>
        <v>-1.1457927411453794</v>
      </c>
      <c r="EM135" s="13">
        <f t="shared" si="55"/>
        <v>-0.89624723397714323</v>
      </c>
      <c r="EN135" s="13">
        <f t="shared" si="55"/>
        <v>3.6756420126863976</v>
      </c>
      <c r="EO135" s="13">
        <f t="shared" si="55"/>
        <v>-3.1258686368314414</v>
      </c>
      <c r="EP135" s="13">
        <f t="shared" si="55"/>
        <v>-1.6442405728592679</v>
      </c>
      <c r="EQ135" s="13">
        <f t="shared" si="55"/>
        <v>-2.4977937115430948</v>
      </c>
    </row>
    <row r="136" spans="1:147" x14ac:dyDescent="0.2">
      <c r="A136" s="474" t="str">
        <f t="shared" si="48"/>
        <v>2001 q2</v>
      </c>
      <c r="B136" s="13">
        <f t="shared" si="49"/>
        <v>-0.54695452702432368</v>
      </c>
      <c r="C136" s="13">
        <f t="shared" si="49"/>
        <v>3.0747560869226476E-2</v>
      </c>
      <c r="D136" s="13">
        <f t="shared" si="49"/>
        <v>-6.2824469985661935</v>
      </c>
      <c r="E136" s="13">
        <f t="shared" si="49"/>
        <v>-2.224532408299229E-2</v>
      </c>
      <c r="F136" s="13">
        <f t="shared" si="49"/>
        <v>3.0716389971453761</v>
      </c>
      <c r="G136" s="13">
        <f t="shared" si="49"/>
        <v>2.2146674434256219</v>
      </c>
      <c r="H136" s="13">
        <f t="shared" si="49"/>
        <v>3.1424298862061217</v>
      </c>
      <c r="I136" s="13">
        <f t="shared" si="49"/>
        <v>-2.7205846547529777</v>
      </c>
      <c r="J136" s="13">
        <f t="shared" si="49"/>
        <v>1.6990409503200299</v>
      </c>
      <c r="K136" s="13">
        <f t="shared" si="49"/>
        <v>2.5498464553302735</v>
      </c>
      <c r="L136" s="13">
        <f t="shared" si="49"/>
        <v>1.1304932591545747</v>
      </c>
      <c r="M136" s="13">
        <f t="shared" si="49"/>
        <v>-0.88410660661683016</v>
      </c>
      <c r="N136" s="13">
        <f t="shared" si="49"/>
        <v>1.9417475728155553</v>
      </c>
      <c r="O136" s="13">
        <f t="shared" si="49"/>
        <v>-3.9384579272321085</v>
      </c>
      <c r="P136" s="13">
        <f t="shared" si="49"/>
        <v>0.36473621258870104</v>
      </c>
      <c r="Q136" s="13">
        <f t="shared" si="49"/>
        <v>-11.613287934745086</v>
      </c>
      <c r="R136" s="13">
        <f t="shared" si="49"/>
        <v>-0.16254692063649712</v>
      </c>
      <c r="S136" s="13">
        <f t="shared" si="49"/>
        <v>-1.6296138667110216</v>
      </c>
      <c r="T136" s="13">
        <f t="shared" si="49"/>
        <v>1.9417475728155775</v>
      </c>
      <c r="U136" s="13">
        <f t="shared" si="49"/>
        <v>-16.701742711439195</v>
      </c>
      <c r="V136" s="13">
        <f t="shared" si="49"/>
        <v>4.258605472176713</v>
      </c>
      <c r="W136" s="13">
        <f t="shared" si="49"/>
        <v>-32.038834951456309</v>
      </c>
      <c r="X136" s="13" t="str">
        <f t="shared" si="49"/>
        <v/>
      </c>
      <c r="Y136" s="13">
        <f t="shared" si="49"/>
        <v>3.310368780270978</v>
      </c>
      <c r="Z136" s="13">
        <f t="shared" si="49"/>
        <v>6.3349205259554786</v>
      </c>
      <c r="AA136" s="13">
        <f t="shared" si="49"/>
        <v>7.2136244637721836</v>
      </c>
      <c r="AB136" s="13">
        <f t="shared" si="49"/>
        <v>3.313247814014364</v>
      </c>
      <c r="AC136" s="13">
        <f t="shared" si="49"/>
        <v>1.3644125883546687</v>
      </c>
      <c r="AD136" s="13">
        <f t="shared" si="49"/>
        <v>3.0309804031087184</v>
      </c>
      <c r="AE136" s="13">
        <f t="shared" si="49"/>
        <v>-0.26799605662694015</v>
      </c>
      <c r="AF136" s="13">
        <f t="shared" si="49"/>
        <v>-0.11590559357624874</v>
      </c>
      <c r="AG136" s="13">
        <f t="shared" si="49"/>
        <v>9.7627878250422295</v>
      </c>
      <c r="AH136" s="13">
        <f t="shared" si="49"/>
        <v>1.1065635619441183</v>
      </c>
      <c r="AI136" s="13">
        <f t="shared" si="49"/>
        <v>-1.4076245309367574</v>
      </c>
      <c r="AJ136" s="13">
        <f t="shared" si="49"/>
        <v>-1.1846962044621323</v>
      </c>
      <c r="AL136" s="474" t="str">
        <f t="shared" si="50"/>
        <v>2001 q2</v>
      </c>
      <c r="AM136" s="13">
        <f t="shared" si="51"/>
        <v>0.10763499748929206</v>
      </c>
      <c r="AN136" s="13">
        <f t="shared" si="51"/>
        <v>-1.562959645208728</v>
      </c>
      <c r="AO136" s="13">
        <f t="shared" si="51"/>
        <v>-7.8530345743315184</v>
      </c>
      <c r="AP136" s="13">
        <f t="shared" si="51"/>
        <v>1.2511691567242522</v>
      </c>
      <c r="AQ136" s="13">
        <f t="shared" si="51"/>
        <v>-1.9063494370198497</v>
      </c>
      <c r="AR136" s="13">
        <f t="shared" si="51"/>
        <v>-0.8489939567548066</v>
      </c>
      <c r="AS136" s="13">
        <f t="shared" si="51"/>
        <v>-1.2749376491880349</v>
      </c>
      <c r="AT136" s="13">
        <f t="shared" si="51"/>
        <v>7.7085927770859541</v>
      </c>
      <c r="AU136" s="13">
        <f t="shared" si="51"/>
        <v>0.48235491517478746</v>
      </c>
      <c r="AV136" s="13">
        <f t="shared" si="51"/>
        <v>-8.1062897206496736</v>
      </c>
      <c r="AW136" s="13">
        <f t="shared" si="51"/>
        <v>0.46685927308502961</v>
      </c>
      <c r="AX136" s="13">
        <f t="shared" si="51"/>
        <v>0.83197180914538205</v>
      </c>
      <c r="AY136" s="13">
        <f t="shared" si="51"/>
        <v>2.2204460492503131E-14</v>
      </c>
      <c r="AZ136" s="13">
        <f t="shared" si="51"/>
        <v>-2.8050885451096463</v>
      </c>
      <c r="BA136" s="13">
        <f t="shared" si="51"/>
        <v>-3.3441886812898836</v>
      </c>
      <c r="BB136" s="13">
        <f t="shared" si="51"/>
        <v>-1.1172287196923536</v>
      </c>
      <c r="BC136" s="13">
        <f t="shared" si="51"/>
        <v>-1.0047774302979984</v>
      </c>
      <c r="BD136" s="13">
        <f t="shared" si="51"/>
        <v>-1.0047774302979984</v>
      </c>
      <c r="BE136" s="13" t="str">
        <f t="shared" si="51"/>
        <v/>
      </c>
      <c r="BF136" s="13">
        <f t="shared" si="51"/>
        <v>0</v>
      </c>
      <c r="BG136" s="13">
        <f t="shared" si="51"/>
        <v>0</v>
      </c>
      <c r="BH136" s="13">
        <f t="shared" si="51"/>
        <v>0</v>
      </c>
      <c r="BI136" s="13" t="str">
        <f t="shared" si="51"/>
        <v/>
      </c>
      <c r="BJ136" s="13">
        <f t="shared" si="51"/>
        <v>3.6816050055541449</v>
      </c>
      <c r="BK136" s="13">
        <f t="shared" si="51"/>
        <v>2.8747872948768682</v>
      </c>
      <c r="BL136" s="13">
        <f t="shared" si="51"/>
        <v>2.6591166898759511E-2</v>
      </c>
      <c r="BM136" s="13">
        <f t="shared" si="51"/>
        <v>-18.75</v>
      </c>
      <c r="BN136" s="13">
        <f t="shared" si="51"/>
        <v>-3.6962104919033401</v>
      </c>
      <c r="BO136" s="13">
        <f t="shared" si="51"/>
        <v>8.0997344772414603</v>
      </c>
      <c r="BP136" s="13">
        <f t="shared" si="51"/>
        <v>0.63128006421080407</v>
      </c>
      <c r="BQ136" s="13">
        <f t="shared" si="51"/>
        <v>0.84476068694843143</v>
      </c>
      <c r="BR136" s="13">
        <f t="shared" si="51"/>
        <v>0</v>
      </c>
      <c r="BS136" s="13">
        <f t="shared" si="51"/>
        <v>-0.19288008363315123</v>
      </c>
      <c r="BT136" s="13">
        <f t="shared" si="51"/>
        <v>0.4136394749383987</v>
      </c>
      <c r="BU136" s="13">
        <f t="shared" si="51"/>
        <v>0.52378234791141676</v>
      </c>
      <c r="BW136" s="474" t="str">
        <f t="shared" si="52"/>
        <v>2001 q2</v>
      </c>
      <c r="BX136" s="13">
        <f t="shared" si="53"/>
        <v>1.1538523667766976</v>
      </c>
      <c r="BY136" s="13">
        <f t="shared" si="53"/>
        <v>-1.0561453163854595</v>
      </c>
      <c r="BZ136" s="13">
        <f t="shared" si="53"/>
        <v>-3.1823035125305377</v>
      </c>
      <c r="CA136" s="13">
        <f t="shared" si="53"/>
        <v>-2.7037040505446197</v>
      </c>
      <c r="CB136" s="13">
        <f t="shared" si="53"/>
        <v>1.8286167387477015</v>
      </c>
      <c r="CC136" s="13">
        <f t="shared" si="53"/>
        <v>0.3181752821829642</v>
      </c>
      <c r="CD136" s="13">
        <f t="shared" si="53"/>
        <v>0.70039996534805304</v>
      </c>
      <c r="CE136" s="13">
        <f t="shared" si="53"/>
        <v>5.2409030128879985</v>
      </c>
      <c r="CF136" s="13">
        <f t="shared" si="53"/>
        <v>-0.86989445417695599</v>
      </c>
      <c r="CG136" s="13">
        <f t="shared" si="53"/>
        <v>3.2472801381460137</v>
      </c>
      <c r="CH136" s="13">
        <f t="shared" si="53"/>
        <v>-0.44925902554533437</v>
      </c>
      <c r="CI136" s="13">
        <f t="shared" si="53"/>
        <v>-3.2000524495019445</v>
      </c>
      <c r="CJ136" s="13">
        <f t="shared" si="53"/>
        <v>2.9633147722907704</v>
      </c>
      <c r="CK136" s="13">
        <f t="shared" si="53"/>
        <v>-4.8782459774257436</v>
      </c>
      <c r="CL136" s="13">
        <f t="shared" si="53"/>
        <v>0.37011138319091863</v>
      </c>
      <c r="CM136" s="13">
        <f t="shared" si="53"/>
        <v>-14.53822534182625</v>
      </c>
      <c r="CN136" s="13">
        <f t="shared" si="53"/>
        <v>-4.0630680907135286</v>
      </c>
      <c r="CO136" s="13">
        <f t="shared" si="53"/>
        <v>-6.4768027919438254</v>
      </c>
      <c r="CP136" s="13">
        <f t="shared" si="53"/>
        <v>0</v>
      </c>
      <c r="CQ136" s="13">
        <f t="shared" si="53"/>
        <v>3.3694204039351527</v>
      </c>
      <c r="CR136" s="13">
        <f t="shared" si="53"/>
        <v>1.4848937243513882</v>
      </c>
      <c r="CS136" s="13">
        <f t="shared" si="53"/>
        <v>5.2631578947368363</v>
      </c>
      <c r="CT136" s="13">
        <f t="shared" si="53"/>
        <v>0</v>
      </c>
      <c r="CU136" s="13">
        <f t="shared" si="53"/>
        <v>17.289975712727767</v>
      </c>
      <c r="CV136" s="13">
        <f t="shared" si="53"/>
        <v>-4.4978242141461289</v>
      </c>
      <c r="CW136" s="13">
        <f t="shared" si="53"/>
        <v>113.23416911947479</v>
      </c>
      <c r="CX136" s="13">
        <f t="shared" si="53"/>
        <v>-3.8461538461538436</v>
      </c>
      <c r="CY136" s="13">
        <f t="shared" si="53"/>
        <v>-0.7717692700166312</v>
      </c>
      <c r="CZ136" s="13">
        <f t="shared" si="53"/>
        <v>1.9083316975621045E-2</v>
      </c>
      <c r="DA136" s="13">
        <f t="shared" si="53"/>
        <v>-4.0320692970301053</v>
      </c>
      <c r="DB136" s="13">
        <f t="shared" si="53"/>
        <v>-4.9106820620429144</v>
      </c>
      <c r="DC136" s="13">
        <f t="shared" si="53"/>
        <v>9.8653726559223784</v>
      </c>
      <c r="DD136" s="13">
        <f t="shared" si="53"/>
        <v>-0.36483184435224247</v>
      </c>
      <c r="DE136" s="13">
        <f t="shared" si="53"/>
        <v>-2.9440967802105034</v>
      </c>
      <c r="DF136" s="13">
        <f t="shared" si="53"/>
        <v>-2.358636153860183</v>
      </c>
      <c r="DH136" s="474" t="str">
        <f t="shared" si="54"/>
        <v>2001 q2</v>
      </c>
      <c r="DI136" s="13">
        <f t="shared" si="55"/>
        <v>2.732974376716002</v>
      </c>
      <c r="DJ136" s="13">
        <f t="shared" si="55"/>
        <v>0.65284371396836516</v>
      </c>
      <c r="DK136" s="13">
        <f t="shared" si="55"/>
        <v>-2.752577832684111</v>
      </c>
      <c r="DL136" s="13">
        <f t="shared" si="55"/>
        <v>1.2922502474663755</v>
      </c>
      <c r="DM136" s="13">
        <f t="shared" si="55"/>
        <v>1.5509578391608603</v>
      </c>
      <c r="DN136" s="13">
        <f t="shared" si="55"/>
        <v>6.1171455537224251</v>
      </c>
      <c r="DO136" s="13">
        <f t="shared" si="55"/>
        <v>4.6618585202251595</v>
      </c>
      <c r="DP136" s="13">
        <f t="shared" si="55"/>
        <v>-1.7804859571297071</v>
      </c>
      <c r="DQ136" s="13">
        <f t="shared" si="55"/>
        <v>-1.9727908776559056</v>
      </c>
      <c r="DR136" s="13">
        <f t="shared" si="55"/>
        <v>4.1699003795222289</v>
      </c>
      <c r="DS136" s="13">
        <f t="shared" si="55"/>
        <v>7.692922342459485</v>
      </c>
      <c r="DT136" s="13">
        <f t="shared" si="55"/>
        <v>-0.89160869339124371</v>
      </c>
      <c r="DU136" s="13">
        <f t="shared" si="55"/>
        <v>15.915007899145795</v>
      </c>
      <c r="DV136" s="13">
        <f t="shared" si="55"/>
        <v>-0.8104635772158586</v>
      </c>
      <c r="DW136" s="13">
        <f t="shared" si="55"/>
        <v>1.5660349632507842</v>
      </c>
      <c r="DX136" s="13">
        <f t="shared" si="55"/>
        <v>-6.2177707927278174</v>
      </c>
      <c r="DY136" s="13">
        <f t="shared" si="55"/>
        <v>0.17921586626925556</v>
      </c>
      <c r="DZ136" s="13">
        <f t="shared" si="55"/>
        <v>0.16214134954779524</v>
      </c>
      <c r="EA136" s="13">
        <f t="shared" si="55"/>
        <v>0.89686098654711</v>
      </c>
      <c r="EB136" s="13">
        <f t="shared" si="55"/>
        <v>3.5082049845306384</v>
      </c>
      <c r="EC136" s="13">
        <f t="shared" si="55"/>
        <v>18.691900253117065</v>
      </c>
      <c r="ED136" s="13">
        <f t="shared" si="55"/>
        <v>0</v>
      </c>
      <c r="EE136" s="13">
        <f t="shared" si="55"/>
        <v>0</v>
      </c>
      <c r="EF136" s="13">
        <f t="shared" si="55"/>
        <v>6.0116940446031109</v>
      </c>
      <c r="EG136" s="13">
        <f t="shared" si="55"/>
        <v>7.1935184069112035</v>
      </c>
      <c r="EH136" s="13">
        <f t="shared" si="55"/>
        <v>2.2603633735364781</v>
      </c>
      <c r="EI136" s="13">
        <f t="shared" si="55"/>
        <v>26.399999999999977</v>
      </c>
      <c r="EJ136" s="13">
        <f t="shared" si="55"/>
        <v>-1.9188814633803619</v>
      </c>
      <c r="EK136" s="13">
        <f t="shared" si="55"/>
        <v>6.9035470233513863</v>
      </c>
      <c r="EL136" s="13">
        <f t="shared" si="55"/>
        <v>0.35923307905394442</v>
      </c>
      <c r="EM136" s="13">
        <f t="shared" si="55"/>
        <v>2.3247398115100237</v>
      </c>
      <c r="EN136" s="13">
        <f t="shared" si="55"/>
        <v>3.4597432062037026</v>
      </c>
      <c r="EO136" s="13">
        <f t="shared" si="55"/>
        <v>-2.8237268940626836</v>
      </c>
      <c r="EP136" s="13">
        <f t="shared" si="55"/>
        <v>-4.1866145472091443</v>
      </c>
      <c r="EQ136" s="13">
        <f t="shared" si="55"/>
        <v>-3.8500839832434131</v>
      </c>
    </row>
    <row r="137" spans="1:147" x14ac:dyDescent="0.2">
      <c r="A137" s="474" t="str">
        <f t="shared" si="48"/>
        <v>2001 q3</v>
      </c>
      <c r="B137" s="13">
        <f t="shared" si="49"/>
        <v>0.88706140511480847</v>
      </c>
      <c r="C137" s="13">
        <f t="shared" si="49"/>
        <v>0.92871403498768768</v>
      </c>
      <c r="D137" s="13">
        <f t="shared" si="49"/>
        <v>-6.9645476446493664</v>
      </c>
      <c r="E137" s="13">
        <f t="shared" si="49"/>
        <v>0.12546077578972081</v>
      </c>
      <c r="F137" s="13">
        <f t="shared" si="49"/>
        <v>4.3137637686070596</v>
      </c>
      <c r="G137" s="13">
        <f t="shared" si="49"/>
        <v>-0.78240460897969211</v>
      </c>
      <c r="H137" s="13">
        <f t="shared" si="49"/>
        <v>-5.0522984308385865</v>
      </c>
      <c r="I137" s="13">
        <f t="shared" si="49"/>
        <v>1.5159901758033278</v>
      </c>
      <c r="J137" s="13">
        <f t="shared" si="49"/>
        <v>5.06674671211369</v>
      </c>
      <c r="K137" s="13">
        <f t="shared" si="49"/>
        <v>3.2983333113632662</v>
      </c>
      <c r="L137" s="13">
        <f t="shared" ref="L137:AJ137" si="56">IF(L21&gt;0,(L25/L21-1)*100,"")</f>
        <v>3.9703499100289363</v>
      </c>
      <c r="M137" s="13">
        <f t="shared" si="56"/>
        <v>-0.88410660661683016</v>
      </c>
      <c r="N137" s="13">
        <f t="shared" si="56"/>
        <v>5.8549924693843236</v>
      </c>
      <c r="O137" s="13">
        <f t="shared" si="56"/>
        <v>-0.36573988435066873</v>
      </c>
      <c r="P137" s="13">
        <f t="shared" si="56"/>
        <v>7.0654356003707619E-2</v>
      </c>
      <c r="Q137" s="13">
        <f t="shared" si="56"/>
        <v>-1.2497589325576985</v>
      </c>
      <c r="R137" s="13">
        <f t="shared" si="56"/>
        <v>0.38988078282173877</v>
      </c>
      <c r="S137" s="13">
        <f t="shared" si="56"/>
        <v>-0.72521851392239878</v>
      </c>
      <c r="T137" s="13">
        <f t="shared" si="56"/>
        <v>1.9417475728155775</v>
      </c>
      <c r="U137" s="13">
        <f t="shared" si="56"/>
        <v>-12.785889373627057</v>
      </c>
      <c r="V137" s="13">
        <f t="shared" si="56"/>
        <v>13.526037069621388</v>
      </c>
      <c r="W137" s="13">
        <f t="shared" si="56"/>
        <v>-32.038834951456309</v>
      </c>
      <c r="X137" s="13" t="str">
        <f t="shared" si="56"/>
        <v/>
      </c>
      <c r="Y137" s="13">
        <f t="shared" si="56"/>
        <v>5.6937496160931467</v>
      </c>
      <c r="Z137" s="13">
        <f t="shared" si="56"/>
        <v>17.422989360434094</v>
      </c>
      <c r="AA137" s="13">
        <f t="shared" si="56"/>
        <v>2.7664227095659966</v>
      </c>
      <c r="AB137" s="13">
        <f t="shared" si="56"/>
        <v>-3.6877252887018708</v>
      </c>
      <c r="AC137" s="13">
        <f t="shared" si="56"/>
        <v>3.1997532353786884</v>
      </c>
      <c r="AD137" s="13">
        <f t="shared" si="56"/>
        <v>5.6084680950971633</v>
      </c>
      <c r="AE137" s="13">
        <f t="shared" si="56"/>
        <v>-2.1710422709875221E-2</v>
      </c>
      <c r="AF137" s="13">
        <f t="shared" si="56"/>
        <v>1.1734935271722646</v>
      </c>
      <c r="AG137" s="13">
        <f t="shared" si="56"/>
        <v>5.572311010134201</v>
      </c>
      <c r="AH137" s="13">
        <f t="shared" si="56"/>
        <v>-2.6936608826650499</v>
      </c>
      <c r="AI137" s="13">
        <f t="shared" si="56"/>
        <v>-2.3915875226941385</v>
      </c>
      <c r="AJ137" s="13">
        <f t="shared" si="56"/>
        <v>-2.722957980438323</v>
      </c>
      <c r="AL137" s="474" t="str">
        <f t="shared" si="50"/>
        <v>2001 q3</v>
      </c>
      <c r="AM137" s="13">
        <f t="shared" si="51"/>
        <v>-0.74064769775162853</v>
      </c>
      <c r="AN137" s="13">
        <f t="shared" si="51"/>
        <v>-2.8718977659254241</v>
      </c>
      <c r="AO137" s="13">
        <f t="shared" si="51"/>
        <v>-5.6178474017076425</v>
      </c>
      <c r="AP137" s="13">
        <f t="shared" si="51"/>
        <v>-1.0324675726652521</v>
      </c>
      <c r="AQ137" s="13">
        <f t="shared" si="51"/>
        <v>-2.1726321215608024</v>
      </c>
      <c r="AR137" s="13">
        <f t="shared" si="51"/>
        <v>1.4645393449750133</v>
      </c>
      <c r="AS137" s="13">
        <f t="shared" si="51"/>
        <v>-10.983203661227881</v>
      </c>
      <c r="AT137" s="13">
        <f t="shared" si="51"/>
        <v>-3.1084050246942607</v>
      </c>
      <c r="AU137" s="13">
        <f t="shared" si="51"/>
        <v>0.67513417149760446</v>
      </c>
      <c r="AV137" s="13">
        <f t="shared" si="51"/>
        <v>-18.329093925953099</v>
      </c>
      <c r="AW137" s="13">
        <f t="shared" ref="AW137:BU137" si="57">IF(AW21&gt;0,(AW25/AW21-1)*100,"")</f>
        <v>0.27652315076782674</v>
      </c>
      <c r="AX137" s="13">
        <f t="shared" si="57"/>
        <v>6.0418705103316483</v>
      </c>
      <c r="AY137" s="13">
        <f t="shared" si="57"/>
        <v>-6.7999999999999723</v>
      </c>
      <c r="AZ137" s="13">
        <f t="shared" si="57"/>
        <v>-3.1041935960615663</v>
      </c>
      <c r="BA137" s="13">
        <f t="shared" si="57"/>
        <v>-1.886285124220366</v>
      </c>
      <c r="BB137" s="13">
        <f t="shared" si="57"/>
        <v>-6.9137629076355349</v>
      </c>
      <c r="BC137" s="13">
        <f t="shared" si="57"/>
        <v>-8.0498947903746334</v>
      </c>
      <c r="BD137" s="13">
        <f t="shared" si="57"/>
        <v>-8.0498947903746334</v>
      </c>
      <c r="BE137" s="13" t="str">
        <f t="shared" si="57"/>
        <v/>
      </c>
      <c r="BF137" s="13">
        <f t="shared" si="57"/>
        <v>-0.31810374821203968</v>
      </c>
      <c r="BG137" s="13">
        <f t="shared" si="57"/>
        <v>-1.0810810810810811</v>
      </c>
      <c r="BH137" s="13">
        <f t="shared" si="57"/>
        <v>0</v>
      </c>
      <c r="BI137" s="13" t="str">
        <f t="shared" si="57"/>
        <v/>
      </c>
      <c r="BJ137" s="13">
        <f t="shared" si="57"/>
        <v>4.2751510642646817</v>
      </c>
      <c r="BK137" s="13">
        <f t="shared" si="57"/>
        <v>29.95036549290575</v>
      </c>
      <c r="BL137" s="13">
        <f t="shared" si="57"/>
        <v>-0.95215217953540376</v>
      </c>
      <c r="BM137" s="13">
        <f t="shared" si="57"/>
        <v>-30.555555555555568</v>
      </c>
      <c r="BN137" s="13">
        <f t="shared" si="57"/>
        <v>-2.0081423645426866</v>
      </c>
      <c r="BO137" s="13">
        <f t="shared" si="57"/>
        <v>8.7841778893763323</v>
      </c>
      <c r="BP137" s="13">
        <f t="shared" si="57"/>
        <v>-0.61787999883121669</v>
      </c>
      <c r="BQ137" s="13">
        <f t="shared" si="57"/>
        <v>0.64353203427345296</v>
      </c>
      <c r="BR137" s="13">
        <f t="shared" si="57"/>
        <v>-13.882808623212838</v>
      </c>
      <c r="BS137" s="13">
        <f t="shared" si="57"/>
        <v>-2.1152441852980597</v>
      </c>
      <c r="BT137" s="13">
        <f t="shared" si="57"/>
        <v>-1.2930707545397269</v>
      </c>
      <c r="BU137" s="13">
        <f t="shared" si="57"/>
        <v>2.342059955200626</v>
      </c>
      <c r="BW137" s="474" t="str">
        <f t="shared" si="52"/>
        <v>2001 q3</v>
      </c>
      <c r="BX137" s="13">
        <f t="shared" si="53"/>
        <v>-1.9022936898050569</v>
      </c>
      <c r="BY137" s="13">
        <f t="shared" si="53"/>
        <v>-1.9053784139745233</v>
      </c>
      <c r="BZ137" s="13">
        <f t="shared" si="53"/>
        <v>-3.5327746183303366</v>
      </c>
      <c r="CA137" s="13">
        <f t="shared" si="53"/>
        <v>0.53788375151899714</v>
      </c>
      <c r="CB137" s="13">
        <f t="shared" si="53"/>
        <v>-6.2005836781830244</v>
      </c>
      <c r="CC137" s="13">
        <f t="shared" si="53"/>
        <v>-0.3136789264553963</v>
      </c>
      <c r="CD137" s="13">
        <f t="shared" si="53"/>
        <v>-8.3180915255486099</v>
      </c>
      <c r="CE137" s="13">
        <f t="shared" si="53"/>
        <v>6.7747301265684179</v>
      </c>
      <c r="CF137" s="13">
        <f t="shared" si="53"/>
        <v>2.0915534899424548</v>
      </c>
      <c r="CG137" s="13">
        <f t="shared" si="53"/>
        <v>10.974918139330804</v>
      </c>
      <c r="CH137" s="13">
        <f t="shared" ref="CH137:DF137" si="58">IF(CH21&gt;0,(CH25/CH21-1)*100,"")</f>
        <v>-2.0303512009066771</v>
      </c>
      <c r="CI137" s="13">
        <f t="shared" si="58"/>
        <v>-0.35061532832786346</v>
      </c>
      <c r="CJ137" s="13">
        <f t="shared" si="58"/>
        <v>-4.0187121637400232</v>
      </c>
      <c r="CK137" s="13">
        <f t="shared" si="58"/>
        <v>1.1082442151248317</v>
      </c>
      <c r="CL137" s="13">
        <f t="shared" si="58"/>
        <v>0.1227090235892847</v>
      </c>
      <c r="CM137" s="13">
        <f t="shared" si="58"/>
        <v>3.2431475075444638</v>
      </c>
      <c r="CN137" s="13">
        <f t="shared" si="58"/>
        <v>-0.63870590427939078</v>
      </c>
      <c r="CO137" s="13">
        <f t="shared" si="58"/>
        <v>-1.0410748068584885</v>
      </c>
      <c r="CP137" s="13">
        <f t="shared" si="58"/>
        <v>0</v>
      </c>
      <c r="CQ137" s="13">
        <f t="shared" si="58"/>
        <v>3.8013621007787712</v>
      </c>
      <c r="CR137" s="13">
        <f t="shared" si="58"/>
        <v>3.6688617121354739</v>
      </c>
      <c r="CS137" s="13">
        <f t="shared" si="58"/>
        <v>5.2631578947368363</v>
      </c>
      <c r="CT137" s="13">
        <f t="shared" si="58"/>
        <v>0</v>
      </c>
      <c r="CU137" s="13">
        <f t="shared" si="58"/>
        <v>1.5869786088472226</v>
      </c>
      <c r="CV137" s="13">
        <f t="shared" si="58"/>
        <v>5.7769558508690588</v>
      </c>
      <c r="CW137" s="13">
        <f t="shared" si="58"/>
        <v>-2.5674447392725397</v>
      </c>
      <c r="CX137" s="13">
        <f t="shared" si="58"/>
        <v>-12.499999999999989</v>
      </c>
      <c r="CY137" s="13">
        <f t="shared" si="58"/>
        <v>0.93811382985220515</v>
      </c>
      <c r="CZ137" s="13">
        <f t="shared" si="58"/>
        <v>4.9876943048634326</v>
      </c>
      <c r="DA137" s="13">
        <f t="shared" si="58"/>
        <v>-7.77212039450077</v>
      </c>
      <c r="DB137" s="13">
        <f t="shared" si="58"/>
        <v>-8.6252913902934107</v>
      </c>
      <c r="DC137" s="13">
        <f t="shared" si="58"/>
        <v>8.4017407747333905</v>
      </c>
      <c r="DD137" s="13">
        <f t="shared" si="58"/>
        <v>-4.8535390399635503</v>
      </c>
      <c r="DE137" s="13">
        <f t="shared" si="58"/>
        <v>-7.7099958224611136</v>
      </c>
      <c r="DF137" s="13">
        <f t="shared" si="58"/>
        <v>-3.6695231800517814</v>
      </c>
      <c r="DH137" s="474" t="str">
        <f t="shared" si="54"/>
        <v>2001 q3</v>
      </c>
      <c r="DI137" s="13">
        <f t="shared" si="55"/>
        <v>2.1892670100405409</v>
      </c>
      <c r="DJ137" s="13">
        <f t="shared" si="55"/>
        <v>-0.39057690366023357</v>
      </c>
      <c r="DK137" s="13">
        <f t="shared" si="55"/>
        <v>-4.3332087021454191</v>
      </c>
      <c r="DL137" s="13">
        <f t="shared" si="55"/>
        <v>-1.6273794704088296</v>
      </c>
      <c r="DM137" s="13">
        <f t="shared" si="55"/>
        <v>1.0577929306115452</v>
      </c>
      <c r="DN137" s="13">
        <f t="shared" si="55"/>
        <v>-0.13445410902948041</v>
      </c>
      <c r="DO137" s="13">
        <f t="shared" si="55"/>
        <v>3.2409939107671315</v>
      </c>
      <c r="DP137" s="13">
        <f t="shared" si="55"/>
        <v>3.0608551164603259</v>
      </c>
      <c r="DQ137" s="13">
        <f t="shared" si="55"/>
        <v>0.14262124795960673</v>
      </c>
      <c r="DR137" s="13">
        <f t="shared" si="55"/>
        <v>5.116410254440984</v>
      </c>
      <c r="DS137" s="13">
        <f t="shared" ref="DS137:EQ137" si="59">IF(DS21&gt;0,(DS25/DS21-1)*100,"")</f>
        <v>7.0919639868504358</v>
      </c>
      <c r="DT137" s="13">
        <f t="shared" si="59"/>
        <v>2.4555921904143574</v>
      </c>
      <c r="DU137" s="13">
        <f t="shared" si="59"/>
        <v>11.403926573172685</v>
      </c>
      <c r="DV137" s="13">
        <f t="shared" si="59"/>
        <v>-1.7754341225843961</v>
      </c>
      <c r="DW137" s="13">
        <f t="shared" si="59"/>
        <v>1.4520317667352067</v>
      </c>
      <c r="DX137" s="13">
        <f t="shared" si="59"/>
        <v>-9.129772309094065</v>
      </c>
      <c r="DY137" s="13">
        <f t="shared" si="59"/>
        <v>-3.1430061398494691</v>
      </c>
      <c r="DZ137" s="13">
        <f t="shared" si="59"/>
        <v>-3.3217956753342381</v>
      </c>
      <c r="EA137" s="13">
        <f t="shared" si="59"/>
        <v>4.6511627906976827</v>
      </c>
      <c r="EB137" s="13">
        <f t="shared" si="59"/>
        <v>1.8913959548605641</v>
      </c>
      <c r="EC137" s="13">
        <f t="shared" si="59"/>
        <v>9.5543508546380274</v>
      </c>
      <c r="ED137" s="13">
        <f t="shared" si="59"/>
        <v>0</v>
      </c>
      <c r="EE137" s="13">
        <f t="shared" si="59"/>
        <v>0</v>
      </c>
      <c r="EF137" s="13">
        <f t="shared" si="59"/>
        <v>6.1866609693737029</v>
      </c>
      <c r="EG137" s="13">
        <f t="shared" si="59"/>
        <v>3.2958914179665566</v>
      </c>
      <c r="EH137" s="13">
        <f t="shared" si="59"/>
        <v>2.526041647774413</v>
      </c>
      <c r="EI137" s="13">
        <f t="shared" si="59"/>
        <v>26.399999999999977</v>
      </c>
      <c r="EJ137" s="13">
        <f t="shared" si="59"/>
        <v>3.6577111619283453</v>
      </c>
      <c r="EK137" s="13">
        <f t="shared" si="59"/>
        <v>7.7095069443684716</v>
      </c>
      <c r="EL137" s="13">
        <f t="shared" si="59"/>
        <v>0.53008423000524552</v>
      </c>
      <c r="EM137" s="13">
        <f t="shared" si="59"/>
        <v>2.3356322836798782</v>
      </c>
      <c r="EN137" s="13">
        <f t="shared" si="59"/>
        <v>3.4597432062037026</v>
      </c>
      <c r="EO137" s="13">
        <f t="shared" si="59"/>
        <v>-5.6648504465872556</v>
      </c>
      <c r="EP137" s="13">
        <f t="shared" si="59"/>
        <v>-3.6027055228751936</v>
      </c>
      <c r="EQ137" s="13">
        <f t="shared" si="59"/>
        <v>-2.9757881981582246</v>
      </c>
    </row>
    <row r="138" spans="1:147" x14ac:dyDescent="0.2">
      <c r="A138" s="474" t="str">
        <f t="shared" si="48"/>
        <v>2001 q4</v>
      </c>
      <c r="B138" s="13">
        <f t="shared" ref="B138:AJ145" si="60">IF(B22&gt;0,(B26/B22-1)*100,"")</f>
        <v>-0.27044628293335649</v>
      </c>
      <c r="C138" s="13">
        <f t="shared" si="60"/>
        <v>-0.32935893637465741</v>
      </c>
      <c r="D138" s="13">
        <f t="shared" si="60"/>
        <v>-6.1479031911708892</v>
      </c>
      <c r="E138" s="13">
        <f t="shared" si="60"/>
        <v>-1.304856404958632</v>
      </c>
      <c r="F138" s="13">
        <f t="shared" si="60"/>
        <v>5.0340751622567348</v>
      </c>
      <c r="G138" s="13">
        <f t="shared" si="60"/>
        <v>-3.4161172028317366</v>
      </c>
      <c r="H138" s="13">
        <f t="shared" si="60"/>
        <v>-6.9961090728352326</v>
      </c>
      <c r="I138" s="13">
        <f t="shared" si="60"/>
        <v>-2.3308995999275162</v>
      </c>
      <c r="J138" s="13">
        <f t="shared" si="60"/>
        <v>0.97014733098876871</v>
      </c>
      <c r="K138" s="13">
        <f t="shared" si="60"/>
        <v>2.3019059841373757</v>
      </c>
      <c r="L138" s="13">
        <f t="shared" si="60"/>
        <v>0.23046918117739512</v>
      </c>
      <c r="M138" s="13">
        <f t="shared" si="60"/>
        <v>-6.237524950029794</v>
      </c>
      <c r="N138" s="13">
        <f t="shared" si="60"/>
        <v>2.882656193184685</v>
      </c>
      <c r="O138" s="13">
        <f t="shared" si="60"/>
        <v>-2.2675772953977158</v>
      </c>
      <c r="P138" s="13">
        <f t="shared" si="60"/>
        <v>-1.7770630863991999</v>
      </c>
      <c r="Q138" s="13">
        <f t="shared" si="60"/>
        <v>-3.2583170835513875</v>
      </c>
      <c r="R138" s="13">
        <f t="shared" si="60"/>
        <v>-1.5956662175573899</v>
      </c>
      <c r="S138" s="13">
        <f t="shared" si="60"/>
        <v>-2.7430494965927643</v>
      </c>
      <c r="T138" s="13">
        <f t="shared" si="60"/>
        <v>0</v>
      </c>
      <c r="U138" s="13">
        <f t="shared" si="60"/>
        <v>4.4671769199866596</v>
      </c>
      <c r="V138" s="13">
        <f t="shared" si="60"/>
        <v>10.52631578937897</v>
      </c>
      <c r="W138" s="13">
        <f t="shared" si="60"/>
        <v>0</v>
      </c>
      <c r="X138" s="13" t="str">
        <f t="shared" si="60"/>
        <v/>
      </c>
      <c r="Y138" s="13">
        <f t="shared" si="60"/>
        <v>1.4111911573282843</v>
      </c>
      <c r="Z138" s="13">
        <f t="shared" si="60"/>
        <v>10.991827221171778</v>
      </c>
      <c r="AA138" s="13">
        <f t="shared" si="60"/>
        <v>6.302302570716467</v>
      </c>
      <c r="AB138" s="13">
        <f t="shared" si="60"/>
        <v>-7.0066038819648462</v>
      </c>
      <c r="AC138" s="13">
        <f t="shared" si="60"/>
        <v>0.83303136699464098</v>
      </c>
      <c r="AD138" s="13">
        <f t="shared" si="60"/>
        <v>0.39466769566276483</v>
      </c>
      <c r="AE138" s="13">
        <f t="shared" si="60"/>
        <v>-3.717292815235318</v>
      </c>
      <c r="AF138" s="13">
        <f t="shared" si="60"/>
        <v>-2.9982332560893332</v>
      </c>
      <c r="AG138" s="13">
        <f t="shared" si="60"/>
        <v>2.1505697098794352</v>
      </c>
      <c r="AH138" s="13">
        <f t="shared" si="60"/>
        <v>-4.0081151011431508</v>
      </c>
      <c r="AI138" s="13">
        <f t="shared" si="60"/>
        <v>-6.1048192784159516</v>
      </c>
      <c r="AJ138" s="13">
        <f t="shared" si="60"/>
        <v>-2.083376816354654</v>
      </c>
      <c r="AL138" s="474" t="str">
        <f t="shared" si="50"/>
        <v>2001 q4</v>
      </c>
      <c r="AM138" s="13">
        <f t="shared" ref="AM138:BU145" si="61">IF(AM22&gt;0,(AM26/AM22-1)*100,"")</f>
        <v>-1.3918945950649353</v>
      </c>
      <c r="AN138" s="13">
        <f t="shared" si="61"/>
        <v>-2.9666415737701679</v>
      </c>
      <c r="AO138" s="13">
        <f t="shared" si="61"/>
        <v>-7.0416711334751696</v>
      </c>
      <c r="AP138" s="13">
        <f t="shared" si="61"/>
        <v>-3.304568417090703E-2</v>
      </c>
      <c r="AQ138" s="13">
        <f t="shared" si="61"/>
        <v>-3.9496823542041981</v>
      </c>
      <c r="AR138" s="13">
        <f t="shared" si="61"/>
        <v>2.6975062983792819</v>
      </c>
      <c r="AS138" s="13">
        <f t="shared" si="61"/>
        <v>-9.2425221373970246</v>
      </c>
      <c r="AT138" s="13">
        <f t="shared" si="61"/>
        <v>-6.8986066838205629</v>
      </c>
      <c r="AU138" s="13">
        <f t="shared" si="61"/>
        <v>2.1648797555784638</v>
      </c>
      <c r="AV138" s="13">
        <f t="shared" si="61"/>
        <v>-18.329093925953099</v>
      </c>
      <c r="AW138" s="13">
        <f t="shared" si="61"/>
        <v>-8.4927539459309092</v>
      </c>
      <c r="AX138" s="13">
        <f t="shared" si="61"/>
        <v>-9.8718654509226127</v>
      </c>
      <c r="AY138" s="13">
        <f t="shared" si="61"/>
        <v>-6.7999999999999723</v>
      </c>
      <c r="AZ138" s="13">
        <f t="shared" si="61"/>
        <v>-3.8892344908799115</v>
      </c>
      <c r="BA138" s="13">
        <f t="shared" si="61"/>
        <v>-1.3212134611268911</v>
      </c>
      <c r="BB138" s="13">
        <f t="shared" si="61"/>
        <v>-11.577042960951578</v>
      </c>
      <c r="BC138" s="13">
        <f t="shared" si="61"/>
        <v>-6.2822557887496462</v>
      </c>
      <c r="BD138" s="13">
        <f t="shared" si="61"/>
        <v>-6.2822557887496462</v>
      </c>
      <c r="BE138" s="13" t="str">
        <f t="shared" si="61"/>
        <v/>
      </c>
      <c r="BF138" s="13">
        <f t="shared" si="61"/>
        <v>-0.31810374821203968</v>
      </c>
      <c r="BG138" s="13">
        <f t="shared" si="61"/>
        <v>-1.0810810810810811</v>
      </c>
      <c r="BH138" s="13">
        <f t="shared" si="61"/>
        <v>0</v>
      </c>
      <c r="BI138" s="13" t="str">
        <f t="shared" si="61"/>
        <v/>
      </c>
      <c r="BJ138" s="13">
        <f t="shared" si="61"/>
        <v>4.4768293218698796</v>
      </c>
      <c r="BK138" s="13">
        <f t="shared" si="61"/>
        <v>29.294244443532278</v>
      </c>
      <c r="BL138" s="13">
        <f t="shared" si="61"/>
        <v>-0.71121420063555707</v>
      </c>
      <c r="BM138" s="13">
        <f t="shared" si="61"/>
        <v>-30.555555555555568</v>
      </c>
      <c r="BN138" s="13">
        <f t="shared" si="61"/>
        <v>-1.3315658579543421</v>
      </c>
      <c r="BO138" s="13">
        <f t="shared" si="61"/>
        <v>8.7841778893763323</v>
      </c>
      <c r="BP138" s="13">
        <f t="shared" si="61"/>
        <v>-1.8089640093682524</v>
      </c>
      <c r="BQ138" s="13">
        <f t="shared" si="61"/>
        <v>-2.6331665662771009E-2</v>
      </c>
      <c r="BR138" s="13">
        <f t="shared" si="61"/>
        <v>-14.135175489264828</v>
      </c>
      <c r="BS138" s="13">
        <f t="shared" si="61"/>
        <v>8.5637998398971007</v>
      </c>
      <c r="BT138" s="13">
        <f t="shared" si="61"/>
        <v>-7.8565541277818891</v>
      </c>
      <c r="BU138" s="13">
        <f t="shared" si="61"/>
        <v>4.2925939683010172</v>
      </c>
      <c r="BW138" s="474" t="str">
        <f t="shared" si="52"/>
        <v>2001 q4</v>
      </c>
      <c r="BX138" s="13">
        <f t="shared" ref="BX138:DF145" si="62">IF(BX22&gt;0,(BX26/BX22-1)*100,"")</f>
        <v>-1.4578157330578656</v>
      </c>
      <c r="BY138" s="13">
        <f t="shared" si="62"/>
        <v>-6.2049971311761709E-3</v>
      </c>
      <c r="BZ138" s="13">
        <f t="shared" si="62"/>
        <v>1.6354053461445694</v>
      </c>
      <c r="CA138" s="13">
        <f t="shared" si="62"/>
        <v>2.3300319355939569</v>
      </c>
      <c r="CB138" s="13">
        <f t="shared" si="62"/>
        <v>-5.1791153966807109</v>
      </c>
      <c r="CC138" s="13">
        <f t="shared" si="62"/>
        <v>-2.2241267494914063</v>
      </c>
      <c r="CD138" s="13">
        <f t="shared" si="62"/>
        <v>-7.869144039452058</v>
      </c>
      <c r="CE138" s="13">
        <f t="shared" si="62"/>
        <v>-0.25521973696691624</v>
      </c>
      <c r="CF138" s="13">
        <f t="shared" si="62"/>
        <v>3.0823758053940331</v>
      </c>
      <c r="CG138" s="13">
        <f t="shared" si="62"/>
        <v>10.109238865103798</v>
      </c>
      <c r="CH138" s="13">
        <f t="shared" si="62"/>
        <v>-6.2342555439309333</v>
      </c>
      <c r="CI138" s="13">
        <f t="shared" si="62"/>
        <v>-2.7116725314960788</v>
      </c>
      <c r="CJ138" s="13">
        <f t="shared" si="62"/>
        <v>-10.404057870955318</v>
      </c>
      <c r="CK138" s="13">
        <f t="shared" si="62"/>
        <v>-0.41546390940945255</v>
      </c>
      <c r="CL138" s="13">
        <f t="shared" si="62"/>
        <v>-2.8033003344288154</v>
      </c>
      <c r="CM138" s="13">
        <f t="shared" si="62"/>
        <v>4.7571569054702723</v>
      </c>
      <c r="CN138" s="13">
        <f t="shared" si="62"/>
        <v>-0.88474950639955141</v>
      </c>
      <c r="CO138" s="13">
        <f t="shared" si="62"/>
        <v>-1.4421197852120038</v>
      </c>
      <c r="CP138" s="13">
        <f t="shared" si="62"/>
        <v>0</v>
      </c>
      <c r="CQ138" s="13">
        <f t="shared" si="62"/>
        <v>-1.5336710011785826</v>
      </c>
      <c r="CR138" s="13">
        <f t="shared" si="62"/>
        <v>7.7969560218323242</v>
      </c>
      <c r="CS138" s="13">
        <f t="shared" si="62"/>
        <v>-5.2631578947368478</v>
      </c>
      <c r="CT138" s="13">
        <f t="shared" si="62"/>
        <v>0</v>
      </c>
      <c r="CU138" s="13">
        <f t="shared" si="62"/>
        <v>3.1483223962023077</v>
      </c>
      <c r="CV138" s="13">
        <f t="shared" si="62"/>
        <v>6.0591762640535896</v>
      </c>
      <c r="CW138" s="13">
        <f t="shared" si="62"/>
        <v>-1.5347438114520884</v>
      </c>
      <c r="CX138" s="13">
        <f t="shared" si="62"/>
        <v>-12.499999999999989</v>
      </c>
      <c r="CY138" s="13">
        <f t="shared" si="62"/>
        <v>-0.31337655109486828</v>
      </c>
      <c r="CZ138" s="13">
        <f t="shared" si="62"/>
        <v>8.1889745948183759</v>
      </c>
      <c r="DA138" s="13">
        <f t="shared" si="62"/>
        <v>-6.8490860216728233</v>
      </c>
      <c r="DB138" s="13">
        <f t="shared" si="62"/>
        <v>-7.0459641293673663</v>
      </c>
      <c r="DC138" s="13">
        <f t="shared" si="62"/>
        <v>6.1524203848670744</v>
      </c>
      <c r="DD138" s="13">
        <f t="shared" si="62"/>
        <v>-7.5030982927056016</v>
      </c>
      <c r="DE138" s="13">
        <f t="shared" si="62"/>
        <v>-9.4556468655274664</v>
      </c>
      <c r="DF138" s="13">
        <f t="shared" si="62"/>
        <v>0.91030588676808133</v>
      </c>
      <c r="DH138" s="474" t="str">
        <f t="shared" si="54"/>
        <v>2001 q4</v>
      </c>
      <c r="DI138" s="13">
        <f t="shared" ref="DI138:EQ145" si="63">IF(DI22&gt;0,(DI26/DI22-1)*100,"")</f>
        <v>0.9146013298587663</v>
      </c>
      <c r="DJ138" s="13">
        <f t="shared" si="63"/>
        <v>0.51179150863231992</v>
      </c>
      <c r="DK138" s="13">
        <f t="shared" si="63"/>
        <v>-1.0695837438747358</v>
      </c>
      <c r="DL138" s="13">
        <f t="shared" si="63"/>
        <v>2.2330472055472006</v>
      </c>
      <c r="DM138" s="13">
        <f t="shared" si="63"/>
        <v>-0.76522116361443793</v>
      </c>
      <c r="DN138" s="13">
        <f t="shared" si="63"/>
        <v>-1.9361774425282419</v>
      </c>
      <c r="DO138" s="13">
        <f t="shared" si="63"/>
        <v>-1.4975907748409956</v>
      </c>
      <c r="DP138" s="13">
        <f t="shared" si="63"/>
        <v>3.0608551164603259</v>
      </c>
      <c r="DQ138" s="13">
        <f t="shared" si="63"/>
        <v>1.7832323100596348</v>
      </c>
      <c r="DR138" s="13">
        <f t="shared" si="63"/>
        <v>5.116410254440984</v>
      </c>
      <c r="DS138" s="13">
        <f t="shared" si="63"/>
        <v>2.5926341543261122</v>
      </c>
      <c r="DT138" s="13">
        <f t="shared" si="63"/>
        <v>1.2749602904338797</v>
      </c>
      <c r="DU138" s="13">
        <f t="shared" si="63"/>
        <v>3.8356893581122709</v>
      </c>
      <c r="DV138" s="13">
        <f t="shared" si="63"/>
        <v>-2.5706283115685347</v>
      </c>
      <c r="DW138" s="13">
        <f t="shared" si="63"/>
        <v>0.35666766106940972</v>
      </c>
      <c r="DX138" s="13">
        <f t="shared" si="63"/>
        <v>-9.2409775245623216</v>
      </c>
      <c r="DY138" s="13">
        <f t="shared" si="63"/>
        <v>-3.7948349552698213</v>
      </c>
      <c r="DZ138" s="13">
        <f t="shared" si="63"/>
        <v>-3.9064617728556517</v>
      </c>
      <c r="EA138" s="13">
        <f t="shared" si="63"/>
        <v>0.89686098654708779</v>
      </c>
      <c r="EB138" s="13">
        <f t="shared" si="63"/>
        <v>-0.84793128611652113</v>
      </c>
      <c r="EC138" s="13">
        <f t="shared" si="63"/>
        <v>6.9414366525024418</v>
      </c>
      <c r="ED138" s="13">
        <f t="shared" si="63"/>
        <v>0</v>
      </c>
      <c r="EE138" s="13">
        <f t="shared" si="63"/>
        <v>-17.000000000000025</v>
      </c>
      <c r="EF138" s="13">
        <f t="shared" si="63"/>
        <v>6.7551430491084696</v>
      </c>
      <c r="EG138" s="13">
        <f t="shared" si="63"/>
        <v>3.3038442670177304</v>
      </c>
      <c r="EH138" s="13">
        <f t="shared" si="63"/>
        <v>2.3599780996704345</v>
      </c>
      <c r="EI138" s="13">
        <f t="shared" si="63"/>
        <v>19.999999999999996</v>
      </c>
      <c r="EJ138" s="13">
        <f t="shared" si="63"/>
        <v>3.6498799223371625</v>
      </c>
      <c r="EK138" s="13">
        <f t="shared" si="63"/>
        <v>9.6166174610372579</v>
      </c>
      <c r="EL138" s="13">
        <f t="shared" si="63"/>
        <v>-3.3229081948146222</v>
      </c>
      <c r="EM138" s="13">
        <f t="shared" si="63"/>
        <v>-3.1644758124191541</v>
      </c>
      <c r="EN138" s="13">
        <f t="shared" si="63"/>
        <v>1.1895880637050826</v>
      </c>
      <c r="EO138" s="13">
        <f t="shared" si="63"/>
        <v>-5.6619197755934492</v>
      </c>
      <c r="EP138" s="13">
        <f t="shared" si="63"/>
        <v>-3.5449336098460127</v>
      </c>
      <c r="EQ138" s="13">
        <f t="shared" si="63"/>
        <v>-4.5311419931699408</v>
      </c>
    </row>
    <row r="139" spans="1:147" x14ac:dyDescent="0.2">
      <c r="A139" s="474" t="str">
        <f t="shared" si="48"/>
        <v>2002 q1</v>
      </c>
      <c r="B139" s="13">
        <f t="shared" si="60"/>
        <v>0.93534870651130753</v>
      </c>
      <c r="C139" s="13">
        <f t="shared" si="60"/>
        <v>0.81868282022006245</v>
      </c>
      <c r="D139" s="13">
        <f t="shared" si="60"/>
        <v>-1.4123880363026808</v>
      </c>
      <c r="E139" s="13">
        <f t="shared" si="60"/>
        <v>4.8661891011183345</v>
      </c>
      <c r="F139" s="13">
        <f t="shared" si="60"/>
        <v>1.7183217879242818</v>
      </c>
      <c r="G139" s="13">
        <f t="shared" si="60"/>
        <v>-2.5880228690683071</v>
      </c>
      <c r="H139" s="13">
        <f t="shared" si="60"/>
        <v>-4.3311692147706253</v>
      </c>
      <c r="I139" s="13">
        <f t="shared" si="60"/>
        <v>-2.7812574637232412</v>
      </c>
      <c r="J139" s="13">
        <f t="shared" si="60"/>
        <v>0.4310072908071394</v>
      </c>
      <c r="K139" s="13">
        <f t="shared" si="60"/>
        <v>1.2348700653052047</v>
      </c>
      <c r="L139" s="13">
        <f t="shared" si="60"/>
        <v>-7.9103815601264005</v>
      </c>
      <c r="M139" s="13">
        <f t="shared" si="60"/>
        <v>-3.084765877833151</v>
      </c>
      <c r="N139" s="13">
        <f t="shared" si="60"/>
        <v>-9.9074634703198328</v>
      </c>
      <c r="O139" s="13">
        <f t="shared" si="60"/>
        <v>0.58799812808945084</v>
      </c>
      <c r="P139" s="13">
        <f t="shared" si="60"/>
        <v>1.0953154764387518</v>
      </c>
      <c r="Q139" s="13">
        <f t="shared" si="60"/>
        <v>-0.44222128780208037</v>
      </c>
      <c r="R139" s="13">
        <f t="shared" si="60"/>
        <v>0.88922036530971749</v>
      </c>
      <c r="S139" s="13">
        <f t="shared" si="60"/>
        <v>-0.73578269970836496</v>
      </c>
      <c r="T139" s="13">
        <f t="shared" si="60"/>
        <v>3.1249999999999778</v>
      </c>
      <c r="U139" s="13">
        <f t="shared" si="60"/>
        <v>29.433113115479781</v>
      </c>
      <c r="V139" s="13">
        <f t="shared" si="60"/>
        <v>11.111111111012617</v>
      </c>
      <c r="W139" s="13">
        <f t="shared" si="60"/>
        <v>50.000000000000021</v>
      </c>
      <c r="X139" s="13" t="str">
        <f t="shared" si="60"/>
        <v/>
      </c>
      <c r="Y139" s="13">
        <f t="shared" si="60"/>
        <v>-7.4494305369354752E-2</v>
      </c>
      <c r="Z139" s="13">
        <f t="shared" si="60"/>
        <v>11.882088756274168</v>
      </c>
      <c r="AA139" s="13">
        <f t="shared" si="60"/>
        <v>1.4971475700262804</v>
      </c>
      <c r="AB139" s="13">
        <f t="shared" si="60"/>
        <v>-11.6519929887403</v>
      </c>
      <c r="AC139" s="13">
        <f t="shared" si="60"/>
        <v>-0.89036667930327829</v>
      </c>
      <c r="AD139" s="13">
        <f t="shared" si="60"/>
        <v>-0.79023901207309066</v>
      </c>
      <c r="AE139" s="13">
        <f t="shared" si="60"/>
        <v>-3.0583173935758046</v>
      </c>
      <c r="AF139" s="13">
        <f t="shared" si="60"/>
        <v>-2.898731233155516</v>
      </c>
      <c r="AG139" s="13">
        <f t="shared" si="60"/>
        <v>0.71210926754119441</v>
      </c>
      <c r="AH139" s="13">
        <f t="shared" si="60"/>
        <v>-1.9773988125921127</v>
      </c>
      <c r="AI139" s="13">
        <f t="shared" si="60"/>
        <v>-4.3515081651135823</v>
      </c>
      <c r="AJ139" s="13">
        <f t="shared" si="60"/>
        <v>-0.29696482848763361</v>
      </c>
      <c r="AL139" s="474" t="str">
        <f t="shared" si="50"/>
        <v>2002 q1</v>
      </c>
      <c r="AM139" s="13">
        <f t="shared" si="61"/>
        <v>-2.6520050008060014</v>
      </c>
      <c r="AN139" s="13">
        <f t="shared" si="61"/>
        <v>-1.7568323205543024</v>
      </c>
      <c r="AO139" s="13">
        <f t="shared" si="61"/>
        <v>-6.4971713453457758</v>
      </c>
      <c r="AP139" s="13">
        <f t="shared" si="61"/>
        <v>-3.0436128956448982</v>
      </c>
      <c r="AQ139" s="13">
        <f t="shared" si="61"/>
        <v>5.8466324378418921</v>
      </c>
      <c r="AR139" s="13">
        <f t="shared" si="61"/>
        <v>4.8146867307717223</v>
      </c>
      <c r="AS139" s="13">
        <f t="shared" si="61"/>
        <v>-9.5693955632235372</v>
      </c>
      <c r="AT139" s="13">
        <f t="shared" si="61"/>
        <v>2.1306512712775838</v>
      </c>
      <c r="AU139" s="13">
        <f t="shared" si="61"/>
        <v>3.1438128704130985</v>
      </c>
      <c r="AV139" s="13">
        <f t="shared" si="61"/>
        <v>-11.819626308702635</v>
      </c>
      <c r="AW139" s="13">
        <f t="shared" si="61"/>
        <v>-6.8444521265468961</v>
      </c>
      <c r="AX139" s="13">
        <f t="shared" si="61"/>
        <v>-9.8718654509226127</v>
      </c>
      <c r="AY139" s="13">
        <f t="shared" si="61"/>
        <v>-2.9411764705882582</v>
      </c>
      <c r="AZ139" s="13">
        <f t="shared" si="61"/>
        <v>-1.9655385957166649</v>
      </c>
      <c r="BA139" s="13">
        <f t="shared" si="61"/>
        <v>0.51667108588051569</v>
      </c>
      <c r="BB139" s="13">
        <f t="shared" si="61"/>
        <v>-9.5495567394307308</v>
      </c>
      <c r="BC139" s="13">
        <f t="shared" si="61"/>
        <v>-7.5285136769676742</v>
      </c>
      <c r="BD139" s="13">
        <f t="shared" si="61"/>
        <v>-7.5285136769676742</v>
      </c>
      <c r="BE139" s="13" t="str">
        <f t="shared" si="61"/>
        <v/>
      </c>
      <c r="BF139" s="13">
        <f t="shared" si="61"/>
        <v>-0.15905187410603094</v>
      </c>
      <c r="BG139" s="13">
        <f t="shared" si="61"/>
        <v>-0.54054054054054612</v>
      </c>
      <c r="BH139" s="13">
        <f t="shared" si="61"/>
        <v>0</v>
      </c>
      <c r="BI139" s="13" t="str">
        <f t="shared" si="61"/>
        <v/>
      </c>
      <c r="BJ139" s="13">
        <f t="shared" si="61"/>
        <v>-2.054112829992738</v>
      </c>
      <c r="BK139" s="13">
        <f t="shared" si="61"/>
        <v>29.121607097099943</v>
      </c>
      <c r="BL139" s="13">
        <f t="shared" si="61"/>
        <v>-1.5195146909484425</v>
      </c>
      <c r="BM139" s="13">
        <f t="shared" si="61"/>
        <v>-24.812030075187973</v>
      </c>
      <c r="BN139" s="13">
        <f t="shared" si="61"/>
        <v>-10.168157063312599</v>
      </c>
      <c r="BO139" s="13">
        <f t="shared" si="61"/>
        <v>1.7798744398946686</v>
      </c>
      <c r="BP139" s="13">
        <f t="shared" si="61"/>
        <v>-4.3339520568491547</v>
      </c>
      <c r="BQ139" s="13">
        <f t="shared" si="61"/>
        <v>-5.6049896395751535</v>
      </c>
      <c r="BR139" s="13">
        <f t="shared" si="61"/>
        <v>-17.214051255099104</v>
      </c>
      <c r="BS139" s="13">
        <f t="shared" si="61"/>
        <v>8.8712297580811228</v>
      </c>
      <c r="BT139" s="13">
        <f t="shared" si="61"/>
        <v>-7.5793333556736675</v>
      </c>
      <c r="BU139" s="13">
        <f t="shared" si="61"/>
        <v>13.61712285513368</v>
      </c>
      <c r="BW139" s="474" t="str">
        <f t="shared" si="52"/>
        <v>2002 q1</v>
      </c>
      <c r="BX139" s="13">
        <f t="shared" si="62"/>
        <v>-0.75021902455960632</v>
      </c>
      <c r="BY139" s="13">
        <f t="shared" si="62"/>
        <v>2.0003338753304067</v>
      </c>
      <c r="BZ139" s="13">
        <f t="shared" si="62"/>
        <v>1.1532778316701187</v>
      </c>
      <c r="CA139" s="13">
        <f t="shared" si="62"/>
        <v>8.2651322165279595</v>
      </c>
      <c r="CB139" s="13">
        <f t="shared" si="62"/>
        <v>-2.744250462464437</v>
      </c>
      <c r="CC139" s="13">
        <f t="shared" si="62"/>
        <v>-2.2767712918589589</v>
      </c>
      <c r="CD139" s="13">
        <f t="shared" si="62"/>
        <v>-4.1134134637432211</v>
      </c>
      <c r="CE139" s="13">
        <f t="shared" si="62"/>
        <v>0.52538164635749229</v>
      </c>
      <c r="CF139" s="13">
        <f t="shared" si="62"/>
        <v>1.827275253249061</v>
      </c>
      <c r="CG139" s="13">
        <f t="shared" si="62"/>
        <v>7.8868462547192042</v>
      </c>
      <c r="CH139" s="13">
        <f t="shared" si="62"/>
        <v>-8.2325142018374819</v>
      </c>
      <c r="CI139" s="13">
        <f t="shared" si="62"/>
        <v>-4.1633692722966469</v>
      </c>
      <c r="CJ139" s="13">
        <f t="shared" si="62"/>
        <v>-13.013611224033239</v>
      </c>
      <c r="CK139" s="13">
        <f t="shared" si="62"/>
        <v>1.6015906679344605</v>
      </c>
      <c r="CL139" s="13">
        <f t="shared" si="62"/>
        <v>2.0716221884087949</v>
      </c>
      <c r="CM139" s="13">
        <f t="shared" si="62"/>
        <v>0.58570443964738317</v>
      </c>
      <c r="CN139" s="13">
        <f t="shared" si="62"/>
        <v>1.3964457515051043</v>
      </c>
      <c r="CO139" s="13">
        <f t="shared" si="62"/>
        <v>2.2852053244340587</v>
      </c>
      <c r="CP139" s="13">
        <f t="shared" si="62"/>
        <v>0</v>
      </c>
      <c r="CQ139" s="13">
        <f t="shared" si="62"/>
        <v>-0.72168771892532346</v>
      </c>
      <c r="CR139" s="13">
        <f t="shared" si="62"/>
        <v>11.748396930516147</v>
      </c>
      <c r="CS139" s="13">
        <f t="shared" si="62"/>
        <v>-4.7619047619047672</v>
      </c>
      <c r="CT139" s="13">
        <f t="shared" si="62"/>
        <v>0</v>
      </c>
      <c r="CU139" s="13">
        <f t="shared" si="62"/>
        <v>2.4666154258046191</v>
      </c>
      <c r="CV139" s="13">
        <f t="shared" si="62"/>
        <v>2.3834207938540297</v>
      </c>
      <c r="CW139" s="13">
        <f t="shared" si="62"/>
        <v>-2.3038998388494325</v>
      </c>
      <c r="CX139" s="13">
        <f t="shared" si="62"/>
        <v>-12.499999999999989</v>
      </c>
      <c r="CY139" s="13">
        <f t="shared" si="62"/>
        <v>-0.37989872436400285</v>
      </c>
      <c r="CZ139" s="13">
        <f t="shared" si="62"/>
        <v>7.8824485851505033</v>
      </c>
      <c r="DA139" s="13">
        <f t="shared" si="62"/>
        <v>-7.0826179168998031</v>
      </c>
      <c r="DB139" s="13">
        <f t="shared" si="62"/>
        <v>-8.8388800178667459</v>
      </c>
      <c r="DC139" s="13">
        <f t="shared" si="62"/>
        <v>14.488122910515667</v>
      </c>
      <c r="DD139" s="13">
        <f t="shared" si="62"/>
        <v>-7.5030982927056016</v>
      </c>
      <c r="DE139" s="13">
        <f t="shared" si="62"/>
        <v>-5.7289413496260604</v>
      </c>
      <c r="DF139" s="13">
        <f t="shared" si="62"/>
        <v>2.2049699535756417</v>
      </c>
      <c r="DH139" s="474" t="str">
        <f t="shared" si="54"/>
        <v>2002 q1</v>
      </c>
      <c r="DI139" s="13">
        <f t="shared" si="63"/>
        <v>0.21682670565483786</v>
      </c>
      <c r="DJ139" s="13">
        <f t="shared" si="63"/>
        <v>0.22025598999790841</v>
      </c>
      <c r="DK139" s="13">
        <f t="shared" si="63"/>
        <v>-7.3107948069376594</v>
      </c>
      <c r="DL139" s="13">
        <f t="shared" si="63"/>
        <v>5.8754401814063995</v>
      </c>
      <c r="DM139" s="13">
        <f t="shared" si="63"/>
        <v>-1.145983513750648</v>
      </c>
      <c r="DN139" s="13">
        <f t="shared" si="63"/>
        <v>1.9543876894012602</v>
      </c>
      <c r="DO139" s="13">
        <f t="shared" si="63"/>
        <v>-1.3852562775905963</v>
      </c>
      <c r="DP139" s="13">
        <f t="shared" si="63"/>
        <v>6.3121735583848038</v>
      </c>
      <c r="DQ139" s="13">
        <f t="shared" si="63"/>
        <v>0.80562281351594933</v>
      </c>
      <c r="DR139" s="13">
        <f t="shared" si="63"/>
        <v>2.7762276415897569</v>
      </c>
      <c r="DS139" s="13">
        <f t="shared" si="63"/>
        <v>0.656638930747655</v>
      </c>
      <c r="DT139" s="13">
        <f t="shared" si="63"/>
        <v>4.4560563175377599</v>
      </c>
      <c r="DU139" s="13">
        <f t="shared" si="63"/>
        <v>-2.6745128713564603</v>
      </c>
      <c r="DV139" s="13">
        <f t="shared" si="63"/>
        <v>-2.9868348786123988</v>
      </c>
      <c r="DW139" s="13">
        <f t="shared" si="63"/>
        <v>-3.8114449580880838</v>
      </c>
      <c r="DX139" s="13">
        <f t="shared" si="63"/>
        <v>-0.9129853608364269</v>
      </c>
      <c r="DY139" s="13">
        <f t="shared" si="63"/>
        <v>-2.9261195805599827</v>
      </c>
      <c r="DZ139" s="13">
        <f t="shared" si="63"/>
        <v>-3.0180645506112547</v>
      </c>
      <c r="EA139" s="13">
        <f t="shared" si="63"/>
        <v>0.89686098654708779</v>
      </c>
      <c r="EB139" s="13">
        <f t="shared" si="63"/>
        <v>-2.7156742983692195</v>
      </c>
      <c r="EC139" s="13">
        <f t="shared" si="63"/>
        <v>-2.4920703369352926</v>
      </c>
      <c r="ED139" s="13">
        <f t="shared" si="63"/>
        <v>0</v>
      </c>
      <c r="EE139" s="13">
        <f t="shared" si="63"/>
        <v>-17.000000000000025</v>
      </c>
      <c r="EF139" s="13">
        <f t="shared" si="63"/>
        <v>2.7779882748777185</v>
      </c>
      <c r="EG139" s="13">
        <f t="shared" si="63"/>
        <v>1.3354160195893749</v>
      </c>
      <c r="EH139" s="13">
        <f t="shared" si="63"/>
        <v>0.40930412965549667</v>
      </c>
      <c r="EI139" s="13">
        <f t="shared" si="63"/>
        <v>-5.0632911392404889</v>
      </c>
      <c r="EJ139" s="13">
        <f t="shared" si="63"/>
        <v>10.709842888290622</v>
      </c>
      <c r="EK139" s="13">
        <f t="shared" si="63"/>
        <v>2.6207113624753697</v>
      </c>
      <c r="EL139" s="13">
        <f t="shared" si="63"/>
        <v>-1.0434008146467555</v>
      </c>
      <c r="EM139" s="13">
        <f t="shared" si="63"/>
        <v>-0.51256010719933354</v>
      </c>
      <c r="EN139" s="13">
        <f t="shared" si="63"/>
        <v>-9.3921169543965792</v>
      </c>
      <c r="EO139" s="13">
        <f t="shared" si="63"/>
        <v>-2.0595709459924172</v>
      </c>
      <c r="EP139" s="13">
        <f t="shared" si="63"/>
        <v>-2.36874520567113</v>
      </c>
      <c r="EQ139" s="13">
        <f t="shared" si="63"/>
        <v>-0.27238129313775783</v>
      </c>
    </row>
    <row r="140" spans="1:147" x14ac:dyDescent="0.2">
      <c r="A140" s="474" t="str">
        <f t="shared" si="48"/>
        <v>2002 q2</v>
      </c>
      <c r="B140" s="13">
        <f t="shared" si="60"/>
        <v>2.4931196196391392</v>
      </c>
      <c r="C140" s="13">
        <f t="shared" si="60"/>
        <v>2.4941995064291067</v>
      </c>
      <c r="D140" s="13">
        <f t="shared" si="60"/>
        <v>5.8474291584677207</v>
      </c>
      <c r="E140" s="13">
        <f t="shared" si="60"/>
        <v>8.0602676310851162</v>
      </c>
      <c r="F140" s="13">
        <f t="shared" si="60"/>
        <v>7.5641587724861736E-2</v>
      </c>
      <c r="G140" s="13">
        <f t="shared" si="60"/>
        <v>-3.6791011296255394</v>
      </c>
      <c r="H140" s="13">
        <f t="shared" si="60"/>
        <v>-4.5433632247712907</v>
      </c>
      <c r="I140" s="13">
        <f t="shared" si="60"/>
        <v>4.9908832609222742</v>
      </c>
      <c r="J140" s="13">
        <f t="shared" si="60"/>
        <v>0.56173728024093705</v>
      </c>
      <c r="K140" s="13">
        <f t="shared" si="60"/>
        <v>-3.7681364004484408</v>
      </c>
      <c r="L140" s="13">
        <f t="shared" si="60"/>
        <v>0.87578999199759977</v>
      </c>
      <c r="M140" s="13">
        <f t="shared" si="60"/>
        <v>-2.5297584614217161</v>
      </c>
      <c r="N140" s="13">
        <f t="shared" si="60"/>
        <v>2.2091471834802423</v>
      </c>
      <c r="O140" s="13">
        <f t="shared" si="60"/>
        <v>-0.20121798525617463</v>
      </c>
      <c r="P140" s="13">
        <f t="shared" si="60"/>
        <v>1.1674891715597102</v>
      </c>
      <c r="Q140" s="13">
        <f t="shared" si="60"/>
        <v>-2.9731497291968334</v>
      </c>
      <c r="R140" s="13">
        <f t="shared" si="60"/>
        <v>-1.5120737157581332</v>
      </c>
      <c r="S140" s="13">
        <f t="shared" si="60"/>
        <v>-0.34675255965581631</v>
      </c>
      <c r="T140" s="13">
        <f t="shared" si="60"/>
        <v>-3.1250000000000111</v>
      </c>
      <c r="U140" s="13">
        <f t="shared" si="60"/>
        <v>29.433113115479781</v>
      </c>
      <c r="V140" s="13">
        <f t="shared" si="60"/>
        <v>11.111111111012617</v>
      </c>
      <c r="W140" s="13">
        <f t="shared" si="60"/>
        <v>50.000000000000021</v>
      </c>
      <c r="X140" s="13" t="str">
        <f t="shared" si="60"/>
        <v/>
      </c>
      <c r="Y140" s="13">
        <f t="shared" si="60"/>
        <v>-7.8438151607806983E-2</v>
      </c>
      <c r="Z140" s="13">
        <f t="shared" si="60"/>
        <v>9.7035875620747891</v>
      </c>
      <c r="AA140" s="13">
        <f t="shared" si="60"/>
        <v>1.2034121311245149</v>
      </c>
      <c r="AB140" s="13">
        <f t="shared" si="60"/>
        <v>-10.58326175106108</v>
      </c>
      <c r="AC140" s="13">
        <f t="shared" si="60"/>
        <v>-0.98905418700128145</v>
      </c>
      <c r="AD140" s="13">
        <f t="shared" si="60"/>
        <v>-0.51349426194464698</v>
      </c>
      <c r="AE140" s="13">
        <f t="shared" si="60"/>
        <v>-2.2257819045012339</v>
      </c>
      <c r="AF140" s="13">
        <f t="shared" si="60"/>
        <v>-1.6420484078324971</v>
      </c>
      <c r="AG140" s="13">
        <f t="shared" si="60"/>
        <v>-5.2123785492818486</v>
      </c>
      <c r="AH140" s="13">
        <f t="shared" si="60"/>
        <v>-1.9773988125921127</v>
      </c>
      <c r="AI140" s="13">
        <f t="shared" si="60"/>
        <v>-3.6688360870329007</v>
      </c>
      <c r="AJ140" s="13">
        <f t="shared" si="60"/>
        <v>0.16962285808408417</v>
      </c>
      <c r="AL140" s="474" t="str">
        <f t="shared" si="50"/>
        <v>2002 q2</v>
      </c>
      <c r="AM140" s="13">
        <f t="shared" si="61"/>
        <v>-4.0532503534677637</v>
      </c>
      <c r="AN140" s="13">
        <f t="shared" si="61"/>
        <v>-6.3783764063471189</v>
      </c>
      <c r="AO140" s="13">
        <f t="shared" si="61"/>
        <v>-8.5434923990923224</v>
      </c>
      <c r="AP140" s="13">
        <f t="shared" si="61"/>
        <v>-12.311886236479474</v>
      </c>
      <c r="AQ140" s="13">
        <f t="shared" si="61"/>
        <v>3.6576978261414261</v>
      </c>
      <c r="AR140" s="13">
        <f t="shared" si="61"/>
        <v>4.0943165197793174</v>
      </c>
      <c r="AS140" s="13">
        <f t="shared" si="61"/>
        <v>-13.517971814496278</v>
      </c>
      <c r="AT140" s="13">
        <f t="shared" si="61"/>
        <v>1.9374659333035948</v>
      </c>
      <c r="AU140" s="13">
        <f t="shared" si="61"/>
        <v>-0.78015733074567883</v>
      </c>
      <c r="AV140" s="13">
        <f t="shared" si="61"/>
        <v>-18.020379162614585</v>
      </c>
      <c r="AW140" s="13">
        <f t="shared" si="61"/>
        <v>-11.336198052860658</v>
      </c>
      <c r="AX140" s="13">
        <f t="shared" si="61"/>
        <v>-17.928918646039747</v>
      </c>
      <c r="AY140" s="13">
        <f t="shared" si="61"/>
        <v>-2.8361344537815025</v>
      </c>
      <c r="AZ140" s="13">
        <f t="shared" si="61"/>
        <v>-2.2413243431042118</v>
      </c>
      <c r="BA140" s="13">
        <f t="shared" si="61"/>
        <v>1.0828301963029086</v>
      </c>
      <c r="BB140" s="13">
        <f t="shared" si="61"/>
        <v>-12.414475130610436</v>
      </c>
      <c r="BC140" s="13">
        <f t="shared" si="61"/>
        <v>-9.7835503878724861</v>
      </c>
      <c r="BD140" s="13">
        <f t="shared" si="61"/>
        <v>-9.7835503878724861</v>
      </c>
      <c r="BE140" s="13" t="str">
        <f t="shared" si="61"/>
        <v/>
      </c>
      <c r="BF140" s="13">
        <f t="shared" si="61"/>
        <v>0</v>
      </c>
      <c r="BG140" s="13">
        <f t="shared" si="61"/>
        <v>0</v>
      </c>
      <c r="BH140" s="13">
        <f t="shared" si="61"/>
        <v>0</v>
      </c>
      <c r="BI140" s="13" t="str">
        <f t="shared" si="61"/>
        <v/>
      </c>
      <c r="BJ140" s="13">
        <f t="shared" si="61"/>
        <v>-2.1164205451420393</v>
      </c>
      <c r="BK140" s="13">
        <f t="shared" si="61"/>
        <v>27.289040221356807</v>
      </c>
      <c r="BL140" s="13">
        <f t="shared" si="61"/>
        <v>-1.5715626762886292</v>
      </c>
      <c r="BM140" s="13">
        <f t="shared" si="61"/>
        <v>-14.529914529914546</v>
      </c>
      <c r="BN140" s="13">
        <f t="shared" si="61"/>
        <v>-6.9661172021856732</v>
      </c>
      <c r="BO140" s="13">
        <f t="shared" si="61"/>
        <v>-4.7625387781369266E-2</v>
      </c>
      <c r="BP140" s="13">
        <f t="shared" si="61"/>
        <v>-1.4021612730060196</v>
      </c>
      <c r="BQ140" s="13">
        <f t="shared" si="61"/>
        <v>-3.2543936635974435</v>
      </c>
      <c r="BR140" s="13">
        <f t="shared" si="61"/>
        <v>-17.221426019905728</v>
      </c>
      <c r="BS140" s="13">
        <f t="shared" si="61"/>
        <v>14.433160359040365</v>
      </c>
      <c r="BT140" s="13">
        <f t="shared" si="61"/>
        <v>-0.5293718879842424</v>
      </c>
      <c r="BU140" s="13">
        <f t="shared" si="61"/>
        <v>12.115488884972914</v>
      </c>
      <c r="BW140" s="474" t="str">
        <f t="shared" si="52"/>
        <v>2002 q2</v>
      </c>
      <c r="BX140" s="13">
        <f t="shared" si="62"/>
        <v>-1.7162084105434294</v>
      </c>
      <c r="BY140" s="13">
        <f t="shared" si="62"/>
        <v>0.22233974057022099</v>
      </c>
      <c r="BZ140" s="13">
        <f t="shared" si="62"/>
        <v>-1.0412136185026233</v>
      </c>
      <c r="CA140" s="13">
        <f t="shared" si="62"/>
        <v>2.4483166742660378</v>
      </c>
      <c r="CB140" s="13">
        <f t="shared" si="62"/>
        <v>-0.69528823891485958</v>
      </c>
      <c r="CC140" s="13">
        <f t="shared" si="62"/>
        <v>-3.7857673672494929</v>
      </c>
      <c r="CD140" s="13">
        <f t="shared" si="62"/>
        <v>-3.7575958699079037</v>
      </c>
      <c r="CE140" s="13">
        <f t="shared" si="62"/>
        <v>3.5691551282115208</v>
      </c>
      <c r="CF140" s="13">
        <f t="shared" si="62"/>
        <v>1.7449192993995499</v>
      </c>
      <c r="CG140" s="13">
        <f t="shared" si="62"/>
        <v>3.2654939672430938</v>
      </c>
      <c r="CH140" s="13">
        <f t="shared" si="62"/>
        <v>-8.4629800284990679</v>
      </c>
      <c r="CI140" s="13">
        <f t="shared" si="62"/>
        <v>-2.952214265098807</v>
      </c>
      <c r="CJ140" s="13">
        <f t="shared" si="62"/>
        <v>-14.890280929770871</v>
      </c>
      <c r="CK140" s="13">
        <f t="shared" si="62"/>
        <v>1.0326126053675333</v>
      </c>
      <c r="CL140" s="13">
        <f t="shared" si="62"/>
        <v>1.8290169255587907</v>
      </c>
      <c r="CM140" s="13">
        <f t="shared" si="62"/>
        <v>-0.68893448471424312</v>
      </c>
      <c r="CN140" s="13">
        <f t="shared" si="62"/>
        <v>1.4730004720532097</v>
      </c>
      <c r="CO140" s="13">
        <f t="shared" si="62"/>
        <v>2.4086624343815366</v>
      </c>
      <c r="CP140" s="13">
        <f t="shared" si="62"/>
        <v>0</v>
      </c>
      <c r="CQ140" s="13">
        <f t="shared" si="62"/>
        <v>-3.8667198707216799</v>
      </c>
      <c r="CR140" s="13">
        <f t="shared" si="62"/>
        <v>1.9993652275692497</v>
      </c>
      <c r="CS140" s="13">
        <f t="shared" si="62"/>
        <v>-7.15</v>
      </c>
      <c r="CT140" s="13">
        <f t="shared" si="62"/>
        <v>0</v>
      </c>
      <c r="CU140" s="13">
        <f t="shared" si="62"/>
        <v>3.8334747256258073</v>
      </c>
      <c r="CV140" s="13">
        <f t="shared" si="62"/>
        <v>8.9977237882452812</v>
      </c>
      <c r="CW140" s="13">
        <f t="shared" si="62"/>
        <v>2.7933642315480789E-2</v>
      </c>
      <c r="CX140" s="13">
        <f t="shared" si="62"/>
        <v>-12.499999999999989</v>
      </c>
      <c r="CY140" s="13">
        <f t="shared" si="62"/>
        <v>-0.37989872436400285</v>
      </c>
      <c r="CZ140" s="13">
        <f t="shared" si="62"/>
        <v>8.1385620211340992</v>
      </c>
      <c r="DA140" s="13">
        <f t="shared" si="62"/>
        <v>-7.888998197328279</v>
      </c>
      <c r="DB140" s="13">
        <f t="shared" si="62"/>
        <v>-10.009606145287098</v>
      </c>
      <c r="DC140" s="13">
        <f t="shared" si="62"/>
        <v>3.8888661867678254</v>
      </c>
      <c r="DD140" s="13">
        <f t="shared" si="62"/>
        <v>-7.5030982927056016</v>
      </c>
      <c r="DE140" s="13">
        <f t="shared" si="62"/>
        <v>-4.7397621614619805</v>
      </c>
      <c r="DF140" s="13">
        <f t="shared" si="62"/>
        <v>2.3419435598652116</v>
      </c>
      <c r="DH140" s="474" t="str">
        <f t="shared" si="54"/>
        <v>2002 q2</v>
      </c>
      <c r="DI140" s="13">
        <f t="shared" si="63"/>
        <v>2.8076567148782594E-2</v>
      </c>
      <c r="DJ140" s="13">
        <f t="shared" si="63"/>
        <v>-1.4940074924874036E-2</v>
      </c>
      <c r="DK140" s="13">
        <f t="shared" si="63"/>
        <v>-2.2385365879118768</v>
      </c>
      <c r="DL140" s="13">
        <f t="shared" si="63"/>
        <v>2.8234588089732782</v>
      </c>
      <c r="DM140" s="13">
        <f t="shared" si="63"/>
        <v>-1.4049051409681046</v>
      </c>
      <c r="DN140" s="13">
        <f t="shared" si="63"/>
        <v>0.80134540141243438</v>
      </c>
      <c r="DO140" s="13">
        <f t="shared" si="63"/>
        <v>-3.669155893258691</v>
      </c>
      <c r="DP140" s="13">
        <f t="shared" si="63"/>
        <v>4.1826416988234971</v>
      </c>
      <c r="DQ140" s="13">
        <f t="shared" si="63"/>
        <v>3.8901885292662364</v>
      </c>
      <c r="DR140" s="13">
        <f t="shared" si="63"/>
        <v>-10.034211980588903</v>
      </c>
      <c r="DS140" s="13">
        <f t="shared" si="63"/>
        <v>-2.260691763109457</v>
      </c>
      <c r="DT140" s="13">
        <f t="shared" si="63"/>
        <v>6.0643007474504351</v>
      </c>
      <c r="DU140" s="13">
        <f t="shared" si="63"/>
        <v>-9.0781113766547517</v>
      </c>
      <c r="DV140" s="13">
        <f t="shared" si="63"/>
        <v>-1.623411701902544</v>
      </c>
      <c r="DW140" s="13">
        <f t="shared" si="63"/>
        <v>-1.8080777167940876</v>
      </c>
      <c r="DX140" s="13">
        <f t="shared" si="63"/>
        <v>-1.1683624375888102</v>
      </c>
      <c r="DY140" s="13">
        <f t="shared" si="63"/>
        <v>-3.9742769981331194</v>
      </c>
      <c r="DZ140" s="13">
        <f t="shared" si="63"/>
        <v>-4.0695282893470797</v>
      </c>
      <c r="EA140" s="13">
        <f t="shared" si="63"/>
        <v>0</v>
      </c>
      <c r="EB140" s="13">
        <f t="shared" si="63"/>
        <v>-0.6824686841402916</v>
      </c>
      <c r="EC140" s="13">
        <f t="shared" si="63"/>
        <v>-3.1710633327110549</v>
      </c>
      <c r="ED140" s="13">
        <f t="shared" si="63"/>
        <v>0</v>
      </c>
      <c r="EE140" s="13">
        <f t="shared" si="63"/>
        <v>0</v>
      </c>
      <c r="EF140" s="13">
        <f t="shared" si="63"/>
        <v>2.9005222044292234</v>
      </c>
      <c r="EG140" s="13">
        <f t="shared" si="63"/>
        <v>1.040956606910437</v>
      </c>
      <c r="EH140" s="13">
        <f t="shared" si="63"/>
        <v>0.14544576966009082</v>
      </c>
      <c r="EI140" s="13">
        <f t="shared" si="63"/>
        <v>-5.0632911392404889</v>
      </c>
      <c r="EJ140" s="13">
        <f t="shared" si="63"/>
        <v>10.776569468615804</v>
      </c>
      <c r="EK140" s="13">
        <f t="shared" si="63"/>
        <v>3.121550094718395</v>
      </c>
      <c r="EL140" s="13">
        <f t="shared" si="63"/>
        <v>-0.37309114423167422</v>
      </c>
      <c r="EM140" s="13">
        <f t="shared" si="63"/>
        <v>-0.81634947237716471</v>
      </c>
      <c r="EN140" s="13">
        <f t="shared" si="63"/>
        <v>-9.2059159365911682</v>
      </c>
      <c r="EO140" s="13">
        <f t="shared" si="63"/>
        <v>-2.0705305783913275</v>
      </c>
      <c r="EP140" s="13">
        <f t="shared" si="63"/>
        <v>1.4606036130186961</v>
      </c>
      <c r="EQ140" s="13">
        <f t="shared" si="63"/>
        <v>0.8907188407803579</v>
      </c>
    </row>
    <row r="141" spans="1:147" x14ac:dyDescent="0.2">
      <c r="A141" s="474" t="str">
        <f t="shared" si="48"/>
        <v>2002 q3</v>
      </c>
      <c r="B141" s="13">
        <f t="shared" si="60"/>
        <v>0.73513661833621846</v>
      </c>
      <c r="C141" s="13">
        <f t="shared" si="60"/>
        <v>0.39210772251228043</v>
      </c>
      <c r="D141" s="13">
        <f t="shared" si="60"/>
        <v>-1.2962475645463045</v>
      </c>
      <c r="E141" s="13">
        <f t="shared" si="60"/>
        <v>7.6496368632622325</v>
      </c>
      <c r="F141" s="13">
        <f t="shared" si="60"/>
        <v>-1.2829683325762953</v>
      </c>
      <c r="G141" s="13">
        <f t="shared" si="60"/>
        <v>-0.40870887122853583</v>
      </c>
      <c r="H141" s="13">
        <f t="shared" si="60"/>
        <v>4.9054022457850843</v>
      </c>
      <c r="I141" s="13">
        <f t="shared" si="60"/>
        <v>0.92106926595678651</v>
      </c>
      <c r="J141" s="13">
        <f t="shared" si="60"/>
        <v>-1.5164490158827149</v>
      </c>
      <c r="K141" s="13">
        <f t="shared" si="60"/>
        <v>-1.2285911169447772</v>
      </c>
      <c r="L141" s="13">
        <f t="shared" si="60"/>
        <v>-4.4172656870699933</v>
      </c>
      <c r="M141" s="13">
        <f t="shared" si="60"/>
        <v>-2.5297584614217161</v>
      </c>
      <c r="N141" s="13">
        <f t="shared" si="60"/>
        <v>-5.1033997117359675</v>
      </c>
      <c r="O141" s="13">
        <f t="shared" si="60"/>
        <v>0.32226524905309972</v>
      </c>
      <c r="P141" s="13">
        <f t="shared" si="60"/>
        <v>1.1405357605832833</v>
      </c>
      <c r="Q141" s="13">
        <f t="shared" si="60"/>
        <v>-1.3574980517459312</v>
      </c>
      <c r="R141" s="13">
        <f t="shared" si="60"/>
        <v>-0.36457075563873786</v>
      </c>
      <c r="S141" s="13">
        <f t="shared" si="60"/>
        <v>1.6722314513741843</v>
      </c>
      <c r="T141" s="13">
        <f t="shared" si="60"/>
        <v>-3.1250000000000111</v>
      </c>
      <c r="U141" s="13">
        <f t="shared" si="60"/>
        <v>21.376690251553843</v>
      </c>
      <c r="V141" s="13">
        <f t="shared" si="60"/>
        <v>-2.0408163265140278</v>
      </c>
      <c r="W141" s="13">
        <f t="shared" si="60"/>
        <v>50.000000000000021</v>
      </c>
      <c r="X141" s="13" t="str">
        <f t="shared" si="60"/>
        <v/>
      </c>
      <c r="Y141" s="13">
        <f t="shared" si="60"/>
        <v>-1.1781990916935992</v>
      </c>
      <c r="Z141" s="13">
        <f t="shared" si="60"/>
        <v>-3.3426528466189209</v>
      </c>
      <c r="AA141" s="13">
        <f t="shared" si="60"/>
        <v>0.61574087599896021</v>
      </c>
      <c r="AB141" s="13">
        <f t="shared" si="60"/>
        <v>-1.5711201773586647</v>
      </c>
      <c r="AC141" s="13">
        <f t="shared" si="60"/>
        <v>-1.9237219337212674</v>
      </c>
      <c r="AD141" s="13">
        <f t="shared" si="60"/>
        <v>-0.64590246680664709</v>
      </c>
      <c r="AE141" s="13">
        <f t="shared" si="60"/>
        <v>-0.56874574544976131</v>
      </c>
      <c r="AF141" s="13">
        <f t="shared" si="60"/>
        <v>-0.94934834904314425</v>
      </c>
      <c r="AG141" s="13">
        <f t="shared" si="60"/>
        <v>-1.216859794015035</v>
      </c>
      <c r="AH141" s="13">
        <f t="shared" si="60"/>
        <v>1.5694348056044971</v>
      </c>
      <c r="AI141" s="13">
        <f t="shared" si="60"/>
        <v>-0.57323831279989523</v>
      </c>
      <c r="AJ141" s="13">
        <f t="shared" si="60"/>
        <v>3.4617866021446009</v>
      </c>
      <c r="AL141" s="474" t="str">
        <f t="shared" si="50"/>
        <v>2002 q3</v>
      </c>
      <c r="AM141" s="13">
        <f t="shared" si="61"/>
        <v>-3.9103595409356595</v>
      </c>
      <c r="AN141" s="13">
        <f t="shared" si="61"/>
        <v>-5.9879976274649032</v>
      </c>
      <c r="AO141" s="13">
        <f t="shared" si="61"/>
        <v>-10.764798776574313</v>
      </c>
      <c r="AP141" s="13">
        <f t="shared" si="61"/>
        <v>-10.840212042010322</v>
      </c>
      <c r="AQ141" s="13">
        <f t="shared" si="61"/>
        <v>2.6889078504944264</v>
      </c>
      <c r="AR141" s="13">
        <f t="shared" si="61"/>
        <v>0.83804379594079048</v>
      </c>
      <c r="AS141" s="13">
        <f t="shared" si="61"/>
        <v>-4.610061504749452</v>
      </c>
      <c r="AT141" s="13">
        <f t="shared" si="61"/>
        <v>4.2864273601465053</v>
      </c>
      <c r="AU141" s="13">
        <f t="shared" si="61"/>
        <v>-1.6816706633583922</v>
      </c>
      <c r="AV141" s="13">
        <f t="shared" si="61"/>
        <v>-5.2447075078279841</v>
      </c>
      <c r="AW141" s="13">
        <f t="shared" si="61"/>
        <v>-13.486095046511593</v>
      </c>
      <c r="AX141" s="13">
        <f t="shared" si="61"/>
        <v>-22.605022941420039</v>
      </c>
      <c r="AY141" s="13">
        <f t="shared" si="61"/>
        <v>-0.75107296137338908</v>
      </c>
      <c r="AZ141" s="13">
        <f t="shared" si="61"/>
        <v>-1.8854654231340917</v>
      </c>
      <c r="BA141" s="13">
        <f t="shared" si="61"/>
        <v>-0.29726590683432086</v>
      </c>
      <c r="BB141" s="13">
        <f t="shared" si="61"/>
        <v>-7.1215967732103032</v>
      </c>
      <c r="BC141" s="13">
        <f t="shared" si="61"/>
        <v>-1.9614688153013593</v>
      </c>
      <c r="BD141" s="13">
        <f t="shared" si="61"/>
        <v>-1.9614688153013593</v>
      </c>
      <c r="BE141" s="13" t="str">
        <f t="shared" si="61"/>
        <v/>
      </c>
      <c r="BF141" s="13">
        <f t="shared" si="61"/>
        <v>0.31911887732205546</v>
      </c>
      <c r="BG141" s="13">
        <f t="shared" si="61"/>
        <v>1.0928961748633892</v>
      </c>
      <c r="BH141" s="13">
        <f t="shared" si="61"/>
        <v>0</v>
      </c>
      <c r="BI141" s="13" t="str">
        <f t="shared" si="61"/>
        <v/>
      </c>
      <c r="BJ141" s="13">
        <f t="shared" si="61"/>
        <v>-1.7107925159200899</v>
      </c>
      <c r="BK141" s="13">
        <f t="shared" si="61"/>
        <v>-0.18944036406906006</v>
      </c>
      <c r="BL141" s="13">
        <f t="shared" si="61"/>
        <v>-0.47436419168667143</v>
      </c>
      <c r="BM141" s="13">
        <f t="shared" si="61"/>
        <v>0</v>
      </c>
      <c r="BN141" s="13">
        <f t="shared" si="61"/>
        <v>-5.4859391533335522</v>
      </c>
      <c r="BO141" s="13">
        <f t="shared" si="61"/>
        <v>-0.5099211075768717</v>
      </c>
      <c r="BP141" s="13">
        <f t="shared" si="61"/>
        <v>-2.0564092219901298</v>
      </c>
      <c r="BQ141" s="13">
        <f t="shared" si="61"/>
        <v>-4.1285078610538424</v>
      </c>
      <c r="BR141" s="13">
        <f t="shared" si="61"/>
        <v>-3.8768303323844955</v>
      </c>
      <c r="BS141" s="13">
        <f t="shared" si="61"/>
        <v>16.680519487470068</v>
      </c>
      <c r="BT141" s="13">
        <f t="shared" si="61"/>
        <v>-0.55968251518810908</v>
      </c>
      <c r="BU141" s="13">
        <f t="shared" si="61"/>
        <v>1.3732395562567667</v>
      </c>
      <c r="BW141" s="474" t="str">
        <f t="shared" si="52"/>
        <v>2002 q3</v>
      </c>
      <c r="BX141" s="13">
        <f t="shared" si="62"/>
        <v>7.789808457367986E-2</v>
      </c>
      <c r="BY141" s="13">
        <f t="shared" si="62"/>
        <v>1.3858231590691217</v>
      </c>
      <c r="BZ141" s="13">
        <f t="shared" si="62"/>
        <v>-0.50172711759612909</v>
      </c>
      <c r="CA141" s="13">
        <f t="shared" si="62"/>
        <v>4.3757858493179924</v>
      </c>
      <c r="CB141" s="13">
        <f t="shared" si="62"/>
        <v>2.1292277170325447</v>
      </c>
      <c r="CC141" s="13">
        <f t="shared" si="62"/>
        <v>-3.7067348817784729</v>
      </c>
      <c r="CD141" s="13">
        <f t="shared" si="62"/>
        <v>4.2571949682838062</v>
      </c>
      <c r="CE141" s="13">
        <f t="shared" si="62"/>
        <v>-1.7555758669590804</v>
      </c>
      <c r="CF141" s="13">
        <f t="shared" si="62"/>
        <v>-0.86890862934526636</v>
      </c>
      <c r="CG141" s="13">
        <f t="shared" si="62"/>
        <v>1.5437736466915819</v>
      </c>
      <c r="CH141" s="13">
        <f t="shared" si="62"/>
        <v>-5.8195809558974299</v>
      </c>
      <c r="CI141" s="13">
        <f t="shared" si="62"/>
        <v>-2.4869643967923349</v>
      </c>
      <c r="CJ141" s="13">
        <f t="shared" si="62"/>
        <v>-9.9152761391825486</v>
      </c>
      <c r="CK141" s="13">
        <f t="shared" si="62"/>
        <v>-1.9375825845577843</v>
      </c>
      <c r="CL141" s="13">
        <f t="shared" si="62"/>
        <v>-1.1180971267960915</v>
      </c>
      <c r="CM141" s="13">
        <f t="shared" si="62"/>
        <v>-3.6591287650207249</v>
      </c>
      <c r="CN141" s="13">
        <f t="shared" si="62"/>
        <v>0.77905882416711147</v>
      </c>
      <c r="CO141" s="13">
        <f t="shared" si="62"/>
        <v>1.2750098113124553</v>
      </c>
      <c r="CP141" s="13">
        <f t="shared" si="62"/>
        <v>0</v>
      </c>
      <c r="CQ141" s="13">
        <f t="shared" si="62"/>
        <v>-2.5087382079604925</v>
      </c>
      <c r="CR141" s="13">
        <f t="shared" si="62"/>
        <v>2.3002753009460308</v>
      </c>
      <c r="CS141" s="13">
        <f t="shared" si="62"/>
        <v>-5.0000000000000044</v>
      </c>
      <c r="CT141" s="13">
        <f t="shared" si="62"/>
        <v>0</v>
      </c>
      <c r="CU141" s="13">
        <f t="shared" si="62"/>
        <v>1.4519684881042272</v>
      </c>
      <c r="CV141" s="13">
        <f t="shared" si="62"/>
        <v>3.0448672978612201</v>
      </c>
      <c r="CW141" s="13">
        <f t="shared" si="62"/>
        <v>2.9895299242385542</v>
      </c>
      <c r="CX141" s="13">
        <f t="shared" si="62"/>
        <v>0</v>
      </c>
      <c r="CY141" s="13">
        <f t="shared" si="62"/>
        <v>-1.2099238596604889</v>
      </c>
      <c r="CZ141" s="13">
        <f t="shared" si="62"/>
        <v>1.1190003482775879</v>
      </c>
      <c r="DA141" s="13">
        <f t="shared" si="62"/>
        <v>-0.14258032739085102</v>
      </c>
      <c r="DB141" s="13">
        <f t="shared" si="62"/>
        <v>-1.6142493589165197</v>
      </c>
      <c r="DC141" s="13">
        <f t="shared" si="62"/>
        <v>5.0007864604934005</v>
      </c>
      <c r="DD141" s="13">
        <f t="shared" si="62"/>
        <v>-1.2746586716667618</v>
      </c>
      <c r="DE141" s="13">
        <f t="shared" si="62"/>
        <v>2.8011808060559362</v>
      </c>
      <c r="DF141" s="13">
        <f t="shared" si="62"/>
        <v>4.9929802836015114</v>
      </c>
      <c r="DH141" s="474" t="str">
        <f t="shared" si="54"/>
        <v>2002 q3</v>
      </c>
      <c r="DI141" s="13">
        <f t="shared" si="63"/>
        <v>-1.087330528726238</v>
      </c>
      <c r="DJ141" s="13">
        <f t="shared" si="63"/>
        <v>-1.2309909480625603</v>
      </c>
      <c r="DK141" s="13">
        <f t="shared" si="63"/>
        <v>-9.4720692347700091</v>
      </c>
      <c r="DL141" s="13">
        <f t="shared" si="63"/>
        <v>5.169107572420728</v>
      </c>
      <c r="DM141" s="13">
        <f t="shared" si="63"/>
        <v>-1.757872714658737</v>
      </c>
      <c r="DN141" s="13">
        <f t="shared" si="63"/>
        <v>3.222520152794961</v>
      </c>
      <c r="DO141" s="13">
        <f t="shared" si="63"/>
        <v>-4.925485476005087</v>
      </c>
      <c r="DP141" s="13">
        <f t="shared" si="63"/>
        <v>0.27400284544374376</v>
      </c>
      <c r="DQ141" s="13">
        <f t="shared" si="63"/>
        <v>2.8547304771292747</v>
      </c>
      <c r="DR141" s="13">
        <f t="shared" si="63"/>
        <v>-10.034211980588903</v>
      </c>
      <c r="DS141" s="13">
        <f t="shared" si="63"/>
        <v>-4.9985998943446681</v>
      </c>
      <c r="DT141" s="13">
        <f t="shared" si="63"/>
        <v>3.3770559013890145</v>
      </c>
      <c r="DU141" s="13">
        <f t="shared" si="63"/>
        <v>-12.162519763969669</v>
      </c>
      <c r="DV141" s="13">
        <f t="shared" si="63"/>
        <v>-1.1607892955257437</v>
      </c>
      <c r="DW141" s="13">
        <f t="shared" si="63"/>
        <v>-1.0905832750680911</v>
      </c>
      <c r="DX141" s="13">
        <f t="shared" si="63"/>
        <v>-1.3393950408271627</v>
      </c>
      <c r="DY141" s="13">
        <f t="shared" si="63"/>
        <v>-1.0894196495058628</v>
      </c>
      <c r="DZ141" s="13">
        <f t="shared" si="63"/>
        <v>-1.1164706273496416</v>
      </c>
      <c r="EA141" s="13">
        <f t="shared" si="63"/>
        <v>0</v>
      </c>
      <c r="EB141" s="13">
        <f t="shared" si="63"/>
        <v>-0.27391412670227933</v>
      </c>
      <c r="EC141" s="13">
        <f t="shared" si="63"/>
        <v>-1.2868888642985077</v>
      </c>
      <c r="ED141" s="13">
        <f t="shared" si="63"/>
        <v>0</v>
      </c>
      <c r="EE141" s="13">
        <f t="shared" si="63"/>
        <v>0</v>
      </c>
      <c r="EF141" s="13">
        <f t="shared" si="63"/>
        <v>1.3939558494548532</v>
      </c>
      <c r="EG141" s="13">
        <f t="shared" si="63"/>
        <v>1.3633471205587888</v>
      </c>
      <c r="EH141" s="13">
        <f t="shared" si="63"/>
        <v>-0.16197206625269134</v>
      </c>
      <c r="EI141" s="13">
        <f t="shared" si="63"/>
        <v>-5.0632911392404889</v>
      </c>
      <c r="EJ141" s="13">
        <f t="shared" si="63"/>
        <v>4.7444654271267872</v>
      </c>
      <c r="EK141" s="13">
        <f t="shared" si="63"/>
        <v>1.418283452970992</v>
      </c>
      <c r="EL141" s="13">
        <f t="shared" si="63"/>
        <v>-1.0870266128012007</v>
      </c>
      <c r="EM141" s="13">
        <f t="shared" si="63"/>
        <v>-1.4993075164670078</v>
      </c>
      <c r="EN141" s="13">
        <f t="shared" si="63"/>
        <v>-12.070172021175285</v>
      </c>
      <c r="EO141" s="13">
        <f t="shared" si="63"/>
        <v>-8.0837895401364435E-3</v>
      </c>
      <c r="EP141" s="13">
        <f t="shared" si="63"/>
        <v>1.5922821710909529</v>
      </c>
      <c r="EQ141" s="13">
        <f t="shared" si="63"/>
        <v>-2.0952365830145703</v>
      </c>
    </row>
    <row r="142" spans="1:147" x14ac:dyDescent="0.2">
      <c r="A142" s="474" t="str">
        <f t="shared" si="48"/>
        <v>2002 q4</v>
      </c>
      <c r="B142" s="13">
        <f t="shared" si="60"/>
        <v>0.38321897452655573</v>
      </c>
      <c r="C142" s="13">
        <f t="shared" si="60"/>
        <v>0.71801637538762009</v>
      </c>
      <c r="D142" s="13">
        <f t="shared" si="60"/>
        <v>-1.923191358480858</v>
      </c>
      <c r="E142" s="13">
        <f t="shared" si="60"/>
        <v>7.1206153480316114</v>
      </c>
      <c r="F142" s="13">
        <f t="shared" si="60"/>
        <v>-2.2041172692677247</v>
      </c>
      <c r="G142" s="13">
        <f t="shared" si="60"/>
        <v>1.0418179647158743</v>
      </c>
      <c r="H142" s="13">
        <f t="shared" si="60"/>
        <v>3.3176160114757769</v>
      </c>
      <c r="I142" s="13">
        <f t="shared" si="60"/>
        <v>1.2221328559416378</v>
      </c>
      <c r="J142" s="13">
        <f t="shared" si="60"/>
        <v>1.0872394827238674</v>
      </c>
      <c r="K142" s="13">
        <f t="shared" si="60"/>
        <v>-0.873457014183876</v>
      </c>
      <c r="L142" s="13">
        <f t="shared" si="60"/>
        <v>-1.7795052635806274</v>
      </c>
      <c r="M142" s="13">
        <f t="shared" si="60"/>
        <v>0</v>
      </c>
      <c r="N142" s="13">
        <f t="shared" si="60"/>
        <v>-2.4445038136803099</v>
      </c>
      <c r="O142" s="13">
        <f t="shared" si="60"/>
        <v>0.24780642803667874</v>
      </c>
      <c r="P142" s="13">
        <f t="shared" si="60"/>
        <v>1.1809026910597487</v>
      </c>
      <c r="Q142" s="13">
        <f t="shared" si="60"/>
        <v>-1.6657168064453387</v>
      </c>
      <c r="R142" s="13">
        <f t="shared" si="60"/>
        <v>1.9882245942379084</v>
      </c>
      <c r="S142" s="13">
        <f t="shared" si="60"/>
        <v>5.7686501216989594</v>
      </c>
      <c r="T142" s="13">
        <f t="shared" si="60"/>
        <v>-3.1250000000000111</v>
      </c>
      <c r="U142" s="13">
        <f t="shared" si="60"/>
        <v>2.7570405414107269</v>
      </c>
      <c r="V142" s="13">
        <f t="shared" si="60"/>
        <v>-2.0408163265140278</v>
      </c>
      <c r="W142" s="13">
        <f t="shared" si="60"/>
        <v>6.666666666666643</v>
      </c>
      <c r="X142" s="13" t="str">
        <f t="shared" si="60"/>
        <v/>
      </c>
      <c r="Y142" s="13">
        <f t="shared" si="60"/>
        <v>-0.94330305884839927</v>
      </c>
      <c r="Z142" s="13">
        <f t="shared" si="60"/>
        <v>-3.2494710521464576</v>
      </c>
      <c r="AA142" s="13">
        <f t="shared" si="60"/>
        <v>-3.5579633907478203</v>
      </c>
      <c r="AB142" s="13">
        <f t="shared" si="60"/>
        <v>-3.3306690738754696E-14</v>
      </c>
      <c r="AC142" s="13">
        <f t="shared" si="60"/>
        <v>-1.4814597089840897</v>
      </c>
      <c r="AD142" s="13">
        <f t="shared" si="60"/>
        <v>-0.21899140782936088</v>
      </c>
      <c r="AE142" s="13">
        <f t="shared" si="60"/>
        <v>0.55438511345811126</v>
      </c>
      <c r="AF142" s="13">
        <f t="shared" si="60"/>
        <v>0.24514078537716255</v>
      </c>
      <c r="AG142" s="13">
        <f t="shared" si="60"/>
        <v>-2.0924097483035808</v>
      </c>
      <c r="AH142" s="13">
        <f t="shared" si="60"/>
        <v>0.58621001176575316</v>
      </c>
      <c r="AI142" s="13">
        <f t="shared" si="60"/>
        <v>1.5347288013536353</v>
      </c>
      <c r="AJ142" s="13">
        <f t="shared" si="60"/>
        <v>0.41838321652991617</v>
      </c>
      <c r="AL142" s="474" t="str">
        <f t="shared" si="50"/>
        <v>2002 q4</v>
      </c>
      <c r="AM142" s="13">
        <f t="shared" si="61"/>
        <v>-3.8230790507640666</v>
      </c>
      <c r="AN142" s="13">
        <f t="shared" si="61"/>
        <v>-6.9637731792004054</v>
      </c>
      <c r="AO142" s="13">
        <f t="shared" si="61"/>
        <v>-9.4439758620588066</v>
      </c>
      <c r="AP142" s="13">
        <f t="shared" si="61"/>
        <v>-13.467248520231001</v>
      </c>
      <c r="AQ142" s="13">
        <f t="shared" si="61"/>
        <v>-0.30414460073753258</v>
      </c>
      <c r="AR142" s="13">
        <f t="shared" si="61"/>
        <v>1.2561808466639457</v>
      </c>
      <c r="AS142" s="13">
        <f t="shared" si="61"/>
        <v>-5.8428901211678319</v>
      </c>
      <c r="AT142" s="13">
        <f t="shared" si="61"/>
        <v>5.175776366454965</v>
      </c>
      <c r="AU142" s="13">
        <f t="shared" si="61"/>
        <v>-2.9731894311384899</v>
      </c>
      <c r="AV142" s="13">
        <f t="shared" si="61"/>
        <v>-5.2447075078279841</v>
      </c>
      <c r="AW142" s="13">
        <f t="shared" si="61"/>
        <v>-5.1953373418558986</v>
      </c>
      <c r="AX142" s="13">
        <f t="shared" si="61"/>
        <v>-8.9395539311088577</v>
      </c>
      <c r="AY142" s="13">
        <f t="shared" si="61"/>
        <v>-0.75107296137338908</v>
      </c>
      <c r="AZ142" s="13">
        <f t="shared" si="61"/>
        <v>-2.8308068708179701</v>
      </c>
      <c r="BA142" s="13">
        <f t="shared" si="61"/>
        <v>-1.5567264711036755</v>
      </c>
      <c r="BB142" s="13">
        <f t="shared" si="61"/>
        <v>-7.0873749080769155</v>
      </c>
      <c r="BC142" s="13">
        <f t="shared" si="61"/>
        <v>-4.1572549450696545</v>
      </c>
      <c r="BD142" s="13">
        <f t="shared" si="61"/>
        <v>-4.1572549450696545</v>
      </c>
      <c r="BE142" s="13" t="str">
        <f t="shared" si="61"/>
        <v/>
      </c>
      <c r="BF142" s="13">
        <f t="shared" si="61"/>
        <v>0.31911887732205546</v>
      </c>
      <c r="BG142" s="13">
        <f t="shared" si="61"/>
        <v>1.0928961748633892</v>
      </c>
      <c r="BH142" s="13">
        <f t="shared" si="61"/>
        <v>0</v>
      </c>
      <c r="BI142" s="13" t="str">
        <f t="shared" si="61"/>
        <v/>
      </c>
      <c r="BJ142" s="13">
        <f t="shared" si="61"/>
        <v>-1.7077781638827561</v>
      </c>
      <c r="BK142" s="13">
        <f t="shared" si="61"/>
        <v>-0.18944036406906006</v>
      </c>
      <c r="BL142" s="13">
        <f t="shared" si="61"/>
        <v>-0.42533761262344427</v>
      </c>
      <c r="BM142" s="13">
        <f t="shared" si="61"/>
        <v>0</v>
      </c>
      <c r="BN142" s="13">
        <f t="shared" si="61"/>
        <v>-5.4859391533335522</v>
      </c>
      <c r="BO142" s="13">
        <f t="shared" si="61"/>
        <v>-0.5099211075768717</v>
      </c>
      <c r="BP142" s="13">
        <f t="shared" si="61"/>
        <v>-1.0050981140919291</v>
      </c>
      <c r="BQ142" s="13">
        <f t="shared" si="61"/>
        <v>-4.1414950960868229</v>
      </c>
      <c r="BR142" s="13">
        <f t="shared" si="61"/>
        <v>-3.5943129776676463</v>
      </c>
      <c r="BS142" s="13">
        <f t="shared" si="61"/>
        <v>2.9813264287084751</v>
      </c>
      <c r="BT142" s="13">
        <f t="shared" si="61"/>
        <v>7.519813923396379</v>
      </c>
      <c r="BU142" s="13">
        <f t="shared" si="61"/>
        <v>0.85127054890403731</v>
      </c>
      <c r="BW142" s="474" t="str">
        <f t="shared" si="52"/>
        <v>2002 q4</v>
      </c>
      <c r="BX142" s="13">
        <f t="shared" si="62"/>
        <v>-0.72037144011738441</v>
      </c>
      <c r="BY142" s="13">
        <f t="shared" si="62"/>
        <v>-2.5089463171115378</v>
      </c>
      <c r="BZ142" s="13">
        <f t="shared" si="62"/>
        <v>-7.4154969841735197</v>
      </c>
      <c r="CA142" s="13">
        <f t="shared" si="62"/>
        <v>1.9462805144238704</v>
      </c>
      <c r="CB142" s="13">
        <f t="shared" si="62"/>
        <v>-4.7244413798535163</v>
      </c>
      <c r="CC142" s="13">
        <f t="shared" si="62"/>
        <v>2.0761545290803873E-2</v>
      </c>
      <c r="CD142" s="13">
        <f t="shared" si="62"/>
        <v>2.5833075028762531</v>
      </c>
      <c r="CE142" s="13">
        <f t="shared" si="62"/>
        <v>5.3965417986915787</v>
      </c>
      <c r="CF142" s="13">
        <f t="shared" si="62"/>
        <v>-1.6439117781271495</v>
      </c>
      <c r="CG142" s="13">
        <f t="shared" si="62"/>
        <v>-5.4539328017712885</v>
      </c>
      <c r="CH142" s="13">
        <f t="shared" si="62"/>
        <v>0.35769248471595461</v>
      </c>
      <c r="CI142" s="13">
        <f t="shared" si="62"/>
        <v>-0.12045382862280185</v>
      </c>
      <c r="CJ142" s="13">
        <f t="shared" si="62"/>
        <v>0.9722852438345253</v>
      </c>
      <c r="CK142" s="13">
        <f t="shared" si="62"/>
        <v>-1.3749166169885307</v>
      </c>
      <c r="CL142" s="13">
        <f t="shared" si="62"/>
        <v>0.17308550049413007</v>
      </c>
      <c r="CM142" s="13">
        <f t="shared" si="62"/>
        <v>-4.4862420287034022</v>
      </c>
      <c r="CN142" s="13">
        <f t="shared" si="62"/>
        <v>1.0292326624804948</v>
      </c>
      <c r="CO142" s="13">
        <f t="shared" si="62"/>
        <v>1.6871111473904632</v>
      </c>
      <c r="CP142" s="13">
        <f t="shared" si="62"/>
        <v>0</v>
      </c>
      <c r="CQ142" s="13">
        <f t="shared" si="62"/>
        <v>5.2723820630980578</v>
      </c>
      <c r="CR142" s="13">
        <f t="shared" si="62"/>
        <v>-1.6173231168119639</v>
      </c>
      <c r="CS142" s="13">
        <f t="shared" si="62"/>
        <v>10.000000000000009</v>
      </c>
      <c r="CT142" s="13">
        <f t="shared" si="62"/>
        <v>0</v>
      </c>
      <c r="CU142" s="13">
        <f t="shared" si="62"/>
        <v>-7.1484977111146986E-2</v>
      </c>
      <c r="CV142" s="13">
        <f t="shared" si="62"/>
        <v>2.3971250118074661</v>
      </c>
      <c r="CW142" s="13">
        <f t="shared" si="62"/>
        <v>1.9093785365765559</v>
      </c>
      <c r="CX142" s="13">
        <f t="shared" si="62"/>
        <v>0</v>
      </c>
      <c r="CY142" s="13">
        <f t="shared" si="62"/>
        <v>0.36775268862756505</v>
      </c>
      <c r="CZ142" s="13">
        <f t="shared" si="62"/>
        <v>-1.8730814601250145</v>
      </c>
      <c r="DA142" s="13">
        <f t="shared" si="62"/>
        <v>-0.12371043252024094</v>
      </c>
      <c r="DB142" s="13">
        <f t="shared" si="62"/>
        <v>-1.9303431187067455</v>
      </c>
      <c r="DC142" s="13">
        <f t="shared" si="62"/>
        <v>7.2257042634157331</v>
      </c>
      <c r="DD142" s="13">
        <f t="shared" si="62"/>
        <v>1.4989472938367721</v>
      </c>
      <c r="DE142" s="13">
        <f t="shared" si="62"/>
        <v>4.706924070668328</v>
      </c>
      <c r="DF142" s="13">
        <f t="shared" si="62"/>
        <v>1.1805141432688071</v>
      </c>
      <c r="DH142" s="474" t="str">
        <f t="shared" si="54"/>
        <v>2002 q4</v>
      </c>
      <c r="DI142" s="13">
        <f t="shared" si="63"/>
        <v>-0.29302685152436947</v>
      </c>
      <c r="DJ142" s="13">
        <f t="shared" si="63"/>
        <v>-1.1915476951166237</v>
      </c>
      <c r="DK142" s="13">
        <f t="shared" si="63"/>
        <v>-7.4150755852205874</v>
      </c>
      <c r="DL142" s="13">
        <f t="shared" si="63"/>
        <v>0.52225316307332736</v>
      </c>
      <c r="DM142" s="13">
        <f t="shared" si="63"/>
        <v>-1.6983268605344048</v>
      </c>
      <c r="DN142" s="13">
        <f t="shared" si="63"/>
        <v>7.3888024990617751</v>
      </c>
      <c r="DO142" s="13">
        <f t="shared" si="63"/>
        <v>-1.1343446634034193</v>
      </c>
      <c r="DP142" s="13">
        <f t="shared" si="63"/>
        <v>0.27400284544374376</v>
      </c>
      <c r="DQ142" s="13">
        <f t="shared" si="63"/>
        <v>2.2709650455194463</v>
      </c>
      <c r="DR142" s="13">
        <f t="shared" si="63"/>
        <v>-10.034211980588903</v>
      </c>
      <c r="DS142" s="13">
        <f t="shared" si="63"/>
        <v>-0.76990000334997699</v>
      </c>
      <c r="DT142" s="13">
        <f t="shared" si="63"/>
        <v>3.1031633781594792</v>
      </c>
      <c r="DU142" s="13">
        <f t="shared" si="63"/>
        <v>-4.3335292901647948</v>
      </c>
      <c r="DV142" s="13">
        <f t="shared" si="63"/>
        <v>-0.36793190613965132</v>
      </c>
      <c r="DW142" s="13">
        <f t="shared" si="63"/>
        <v>-3.0353309868491607E-2</v>
      </c>
      <c r="DX142" s="13">
        <f t="shared" si="63"/>
        <v>-1.2185081743375736</v>
      </c>
      <c r="DY142" s="13">
        <f t="shared" si="63"/>
        <v>-0.86079738695054031</v>
      </c>
      <c r="DZ142" s="13">
        <f t="shared" si="63"/>
        <v>-0.88230157727151592</v>
      </c>
      <c r="EA142" s="13">
        <f t="shared" si="63"/>
        <v>0</v>
      </c>
      <c r="EB142" s="13">
        <f t="shared" si="63"/>
        <v>2.4130853740501168</v>
      </c>
      <c r="EC142" s="13">
        <f t="shared" si="63"/>
        <v>0.78601145256436133</v>
      </c>
      <c r="ED142" s="13">
        <f t="shared" si="63"/>
        <v>0</v>
      </c>
      <c r="EE142" s="13">
        <f t="shared" si="63"/>
        <v>20.481927710843408</v>
      </c>
      <c r="EF142" s="13">
        <f t="shared" si="63"/>
        <v>0.98118048603814678</v>
      </c>
      <c r="EG142" s="13">
        <f t="shared" si="63"/>
        <v>2.3039629752449331</v>
      </c>
      <c r="EH142" s="13">
        <f t="shared" si="63"/>
        <v>0</v>
      </c>
      <c r="EI142" s="13">
        <f t="shared" si="63"/>
        <v>0</v>
      </c>
      <c r="EJ142" s="13">
        <f t="shared" si="63"/>
        <v>4.752379367839743</v>
      </c>
      <c r="EK142" s="13">
        <f t="shared" si="63"/>
        <v>-0.6026831939382582</v>
      </c>
      <c r="EL142" s="13">
        <f t="shared" si="63"/>
        <v>-0.54944426610196162</v>
      </c>
      <c r="EM142" s="13">
        <f t="shared" si="63"/>
        <v>-0.85682241690809846</v>
      </c>
      <c r="EN142" s="13">
        <f t="shared" si="63"/>
        <v>-10.097495237082843</v>
      </c>
      <c r="EO142" s="13">
        <f t="shared" si="63"/>
        <v>-1.1190100456748286E-2</v>
      </c>
      <c r="EP142" s="13">
        <f t="shared" si="63"/>
        <v>1.4260788119686119</v>
      </c>
      <c r="EQ142" s="13">
        <f t="shared" si="63"/>
        <v>-1.0162936320991856</v>
      </c>
    </row>
    <row r="143" spans="1:147" x14ac:dyDescent="0.2">
      <c r="A143" s="474" t="str">
        <f t="shared" si="48"/>
        <v>2003 q1</v>
      </c>
      <c r="B143" s="13">
        <f t="shared" si="60"/>
        <v>2.966883830244349E-2</v>
      </c>
      <c r="C143" s="13">
        <f t="shared" si="60"/>
        <v>-1.0560137266082181</v>
      </c>
      <c r="D143" s="13">
        <f t="shared" si="60"/>
        <v>-3.0952218560800437</v>
      </c>
      <c r="E143" s="13">
        <f t="shared" si="60"/>
        <v>-1.2350953218442595</v>
      </c>
      <c r="F143" s="13">
        <f t="shared" si="60"/>
        <v>-5.9833238407345775</v>
      </c>
      <c r="G143" s="13">
        <f t="shared" si="60"/>
        <v>1.2908154383234338</v>
      </c>
      <c r="H143" s="13">
        <f t="shared" si="60"/>
        <v>3.6113834739118333</v>
      </c>
      <c r="I143" s="13">
        <f t="shared" si="60"/>
        <v>1.0646780234263353</v>
      </c>
      <c r="J143" s="13">
        <f t="shared" si="60"/>
        <v>3.7898648258342549</v>
      </c>
      <c r="K143" s="13">
        <f t="shared" si="60"/>
        <v>0</v>
      </c>
      <c r="L143" s="13">
        <f t="shared" si="60"/>
        <v>5.1238756382667505</v>
      </c>
      <c r="M143" s="13">
        <f t="shared" si="60"/>
        <v>-3.9981855942921363</v>
      </c>
      <c r="N143" s="13">
        <f t="shared" si="60"/>
        <v>9.1849352495191994</v>
      </c>
      <c r="O143" s="13">
        <f t="shared" si="60"/>
        <v>-1.1417802672278765</v>
      </c>
      <c r="P143" s="13">
        <f t="shared" si="60"/>
        <v>-0.47103238519720092</v>
      </c>
      <c r="Q143" s="13">
        <f t="shared" si="60"/>
        <v>-2.5249171432831452</v>
      </c>
      <c r="R143" s="13">
        <f t="shared" si="60"/>
        <v>-7.3023505616166329</v>
      </c>
      <c r="S143" s="13">
        <f t="shared" si="60"/>
        <v>-8.2399744703384066</v>
      </c>
      <c r="T143" s="13">
        <f t="shared" si="60"/>
        <v>-6.0606060606060552</v>
      </c>
      <c r="U143" s="13">
        <f t="shared" si="60"/>
        <v>3.9725115995136395</v>
      </c>
      <c r="V143" s="13">
        <f t="shared" si="60"/>
        <v>0.73239436619130238</v>
      </c>
      <c r="W143" s="13">
        <f t="shared" si="60"/>
        <v>6.666666666666643</v>
      </c>
      <c r="X143" s="13" t="str">
        <f t="shared" si="60"/>
        <v/>
      </c>
      <c r="Y143" s="13">
        <f t="shared" si="60"/>
        <v>0.69289684279789654</v>
      </c>
      <c r="Z143" s="13">
        <f t="shared" si="60"/>
        <v>-0.54411286285137583</v>
      </c>
      <c r="AA143" s="13">
        <f t="shared" si="60"/>
        <v>-2.0144456122356158</v>
      </c>
      <c r="AB143" s="13">
        <f t="shared" si="60"/>
        <v>0</v>
      </c>
      <c r="AC143" s="13">
        <f t="shared" si="60"/>
        <v>-7.181497349240118E-2</v>
      </c>
      <c r="AD143" s="13">
        <f t="shared" si="60"/>
        <v>1.4425193029192096</v>
      </c>
      <c r="AE143" s="13">
        <f t="shared" si="60"/>
        <v>0.32628949014898989</v>
      </c>
      <c r="AF143" s="13">
        <f t="shared" si="60"/>
        <v>0.41213080334630003</v>
      </c>
      <c r="AG143" s="13">
        <f t="shared" si="60"/>
        <v>-2.076233396157745</v>
      </c>
      <c r="AH143" s="13">
        <f t="shared" si="60"/>
        <v>-0.26541828362669495</v>
      </c>
      <c r="AI143" s="13">
        <f t="shared" si="60"/>
        <v>0.39345402414692199</v>
      </c>
      <c r="AJ143" s="13">
        <f t="shared" si="60"/>
        <v>0.41469949131933692</v>
      </c>
      <c r="AL143" s="474" t="str">
        <f t="shared" si="50"/>
        <v>2003 q1</v>
      </c>
      <c r="AM143" s="13">
        <f t="shared" si="61"/>
        <v>-2.6164660664432793</v>
      </c>
      <c r="AN143" s="13">
        <f t="shared" si="61"/>
        <v>-6.0797992932079552</v>
      </c>
      <c r="AO143" s="13">
        <f t="shared" si="61"/>
        <v>-5.8906410228797164</v>
      </c>
      <c r="AP143" s="13">
        <f t="shared" si="61"/>
        <v>-12.086749953926667</v>
      </c>
      <c r="AQ143" s="13">
        <f t="shared" si="61"/>
        <v>-1.6076996354163486</v>
      </c>
      <c r="AR143" s="13">
        <f t="shared" si="61"/>
        <v>5.4049944766698665E-2</v>
      </c>
      <c r="AS143" s="13">
        <f t="shared" si="61"/>
        <v>-4.3709822312454243</v>
      </c>
      <c r="AT143" s="13">
        <f t="shared" si="61"/>
        <v>2.1979623900613809</v>
      </c>
      <c r="AU143" s="13">
        <f t="shared" si="61"/>
        <v>-3.7765739743982896</v>
      </c>
      <c r="AV143" s="13">
        <f t="shared" si="61"/>
        <v>-5.2447075078279841</v>
      </c>
      <c r="AW143" s="13">
        <f t="shared" si="61"/>
        <v>-4.8217696410476352</v>
      </c>
      <c r="AX143" s="13">
        <f t="shared" si="61"/>
        <v>-8.9395539311088577</v>
      </c>
      <c r="AY143" s="13">
        <f t="shared" si="61"/>
        <v>0.10822510822512399</v>
      </c>
      <c r="AZ143" s="13">
        <f t="shared" si="61"/>
        <v>0.14259927848403464</v>
      </c>
      <c r="BA143" s="13">
        <f t="shared" si="61"/>
        <v>1.1717775589333401</v>
      </c>
      <c r="BB143" s="13">
        <f t="shared" si="61"/>
        <v>-3.3518513441824771</v>
      </c>
      <c r="BC143" s="13">
        <f t="shared" si="61"/>
        <v>-1.2334214595466797</v>
      </c>
      <c r="BD143" s="13">
        <f t="shared" si="61"/>
        <v>-1.2334214595466797</v>
      </c>
      <c r="BE143" s="13" t="str">
        <f t="shared" si="61"/>
        <v/>
      </c>
      <c r="BF143" s="13">
        <f t="shared" si="61"/>
        <v>0.15930525209504331</v>
      </c>
      <c r="BG143" s="13">
        <f t="shared" si="61"/>
        <v>0.54347826086957873</v>
      </c>
      <c r="BH143" s="13">
        <f t="shared" si="61"/>
        <v>0</v>
      </c>
      <c r="BI143" s="13" t="str">
        <f t="shared" si="61"/>
        <v/>
      </c>
      <c r="BJ143" s="13">
        <f t="shared" si="61"/>
        <v>0.32327386173369721</v>
      </c>
      <c r="BK143" s="13">
        <f t="shared" si="61"/>
        <v>-1.0620129126663547</v>
      </c>
      <c r="BL143" s="13">
        <f t="shared" si="61"/>
        <v>7.2409184833310825E-2</v>
      </c>
      <c r="BM143" s="13">
        <f t="shared" si="61"/>
        <v>0</v>
      </c>
      <c r="BN143" s="13">
        <f t="shared" si="61"/>
        <v>1.7227297800506802</v>
      </c>
      <c r="BO143" s="13">
        <f t="shared" si="61"/>
        <v>-0.11274278674865412</v>
      </c>
      <c r="BP143" s="13">
        <f t="shared" si="61"/>
        <v>-0.21002876549752747</v>
      </c>
      <c r="BQ143" s="13">
        <f t="shared" si="61"/>
        <v>-1.7127311266930567</v>
      </c>
      <c r="BR143" s="13">
        <f t="shared" si="61"/>
        <v>-8.9082325182343602E-3</v>
      </c>
      <c r="BS143" s="13">
        <f t="shared" si="61"/>
        <v>5.1972385899714757</v>
      </c>
      <c r="BT143" s="13">
        <f t="shared" si="61"/>
        <v>7.4763374306315633</v>
      </c>
      <c r="BU143" s="13">
        <f t="shared" si="61"/>
        <v>-7.5831389911965914</v>
      </c>
      <c r="BW143" s="474" t="str">
        <f t="shared" si="52"/>
        <v>2003 q1</v>
      </c>
      <c r="BX143" s="13">
        <f t="shared" si="62"/>
        <v>-1.4225774974965466</v>
      </c>
      <c r="BY143" s="13">
        <f t="shared" si="62"/>
        <v>-3.8817708056595568</v>
      </c>
      <c r="BZ143" s="13">
        <f t="shared" si="62"/>
        <v>-6.6157772639010792</v>
      </c>
      <c r="CA143" s="13">
        <f t="shared" si="62"/>
        <v>-2.8016630664266851</v>
      </c>
      <c r="CB143" s="13">
        <f t="shared" si="62"/>
        <v>-4.8584551437856449</v>
      </c>
      <c r="CC143" s="13">
        <f t="shared" si="62"/>
        <v>-2.5285036339843026</v>
      </c>
      <c r="CD143" s="13">
        <f t="shared" si="62"/>
        <v>-1.3168398812048565</v>
      </c>
      <c r="CE143" s="13">
        <f t="shared" si="62"/>
        <v>4.5781148006713179</v>
      </c>
      <c r="CF143" s="13">
        <f t="shared" si="62"/>
        <v>-2.116270038880308</v>
      </c>
      <c r="CG143" s="13">
        <f t="shared" si="62"/>
        <v>-2.9059623145593738</v>
      </c>
      <c r="CH143" s="13">
        <f t="shared" si="62"/>
        <v>2.9565187531269022</v>
      </c>
      <c r="CI143" s="13">
        <f t="shared" si="62"/>
        <v>2.1493465843710258</v>
      </c>
      <c r="CJ143" s="13">
        <f t="shared" si="62"/>
        <v>4.0014093313353261</v>
      </c>
      <c r="CK143" s="13">
        <f t="shared" si="62"/>
        <v>-1.7204187476482669</v>
      </c>
      <c r="CL143" s="13">
        <f t="shared" si="62"/>
        <v>-2.6225528633539663</v>
      </c>
      <c r="CM143" s="13">
        <f t="shared" si="62"/>
        <v>0.25818101156585005</v>
      </c>
      <c r="CN143" s="13">
        <f t="shared" si="62"/>
        <v>4.5034900396223598E-2</v>
      </c>
      <c r="CO143" s="13">
        <f t="shared" si="62"/>
        <v>7.3056737736165722E-2</v>
      </c>
      <c r="CP143" s="13">
        <f t="shared" si="62"/>
        <v>0</v>
      </c>
      <c r="CQ143" s="13">
        <f t="shared" si="62"/>
        <v>-0.95139042544503116</v>
      </c>
      <c r="CR143" s="13">
        <f t="shared" si="62"/>
        <v>-4.5574337882502309</v>
      </c>
      <c r="CS143" s="13">
        <f t="shared" si="62"/>
        <v>0</v>
      </c>
      <c r="CT143" s="13">
        <f t="shared" si="62"/>
        <v>0</v>
      </c>
      <c r="CU143" s="13">
        <f t="shared" si="62"/>
        <v>0.49990007614841847</v>
      </c>
      <c r="CV143" s="13">
        <f t="shared" si="62"/>
        <v>5.8335901270292423</v>
      </c>
      <c r="CW143" s="13">
        <f t="shared" si="62"/>
        <v>2.6372437252537573</v>
      </c>
      <c r="CX143" s="13">
        <f t="shared" si="62"/>
        <v>0</v>
      </c>
      <c r="CY143" s="13">
        <f t="shared" si="62"/>
        <v>0.43435892758898476</v>
      </c>
      <c r="CZ143" s="13">
        <f t="shared" si="62"/>
        <v>-1.7150529407483073</v>
      </c>
      <c r="DA143" s="13">
        <f t="shared" si="62"/>
        <v>0.4300534434965142</v>
      </c>
      <c r="DB143" s="13">
        <f t="shared" si="62"/>
        <v>0.20905977625014227</v>
      </c>
      <c r="DC143" s="13">
        <f t="shared" si="62"/>
        <v>-0.58123283294668759</v>
      </c>
      <c r="DD143" s="13">
        <f t="shared" si="62"/>
        <v>1.4989472938367721</v>
      </c>
      <c r="DE143" s="13">
        <f t="shared" si="62"/>
        <v>1.2359093333837334</v>
      </c>
      <c r="DF143" s="13">
        <f t="shared" si="62"/>
        <v>0.19435902245068526</v>
      </c>
      <c r="DH143" s="474" t="str">
        <f t="shared" si="54"/>
        <v>2003 q1</v>
      </c>
      <c r="DI143" s="13">
        <f t="shared" si="63"/>
        <v>-0.6650335709248778</v>
      </c>
      <c r="DJ143" s="13">
        <f t="shared" si="63"/>
        <v>-0.76245782409630758</v>
      </c>
      <c r="DK143" s="13">
        <f t="shared" si="63"/>
        <v>-5.8468962687934889</v>
      </c>
      <c r="DL143" s="13">
        <f t="shared" si="63"/>
        <v>0.34150601863827124</v>
      </c>
      <c r="DM143" s="13">
        <f t="shared" si="63"/>
        <v>2.6317933476799338</v>
      </c>
      <c r="DN143" s="13">
        <f t="shared" si="63"/>
        <v>3.7698690613939156</v>
      </c>
      <c r="DO143" s="13">
        <f t="shared" si="63"/>
        <v>-2.9041535798449147</v>
      </c>
      <c r="DP143" s="13">
        <f t="shared" si="63"/>
        <v>0.27400284544374376</v>
      </c>
      <c r="DQ143" s="13">
        <f t="shared" si="63"/>
        <v>1.581203871381387</v>
      </c>
      <c r="DR143" s="13">
        <f t="shared" si="63"/>
        <v>-14.163982273539034</v>
      </c>
      <c r="DS143" s="13">
        <f t="shared" si="63"/>
        <v>-4.0278241883357708</v>
      </c>
      <c r="DT143" s="13">
        <f t="shared" si="63"/>
        <v>2.3094559855252328</v>
      </c>
      <c r="DU143" s="13">
        <f t="shared" si="63"/>
        <v>-9.9911338978734392</v>
      </c>
      <c r="DV143" s="13">
        <f t="shared" si="63"/>
        <v>-0.57144261671799867</v>
      </c>
      <c r="DW143" s="13">
        <f t="shared" si="63"/>
        <v>0.52179743360680764</v>
      </c>
      <c r="DX143" s="13">
        <f t="shared" si="63"/>
        <v>-3.2404562449233065</v>
      </c>
      <c r="DY143" s="13">
        <f t="shared" si="63"/>
        <v>-0.1941112258466382</v>
      </c>
      <c r="DZ143" s="13">
        <f t="shared" si="63"/>
        <v>-0.19896817263608257</v>
      </c>
      <c r="EA143" s="13">
        <f t="shared" si="63"/>
        <v>0</v>
      </c>
      <c r="EB143" s="13">
        <f t="shared" si="63"/>
        <v>2.2015720170945441</v>
      </c>
      <c r="EC143" s="13">
        <f t="shared" si="63"/>
        <v>-0.17894503854867239</v>
      </c>
      <c r="ED143" s="13">
        <f t="shared" si="63"/>
        <v>0</v>
      </c>
      <c r="EE143" s="13">
        <f t="shared" si="63"/>
        <v>20.481927710843408</v>
      </c>
      <c r="EF143" s="13">
        <f t="shared" si="63"/>
        <v>0.86201364980935669</v>
      </c>
      <c r="EG143" s="13">
        <f t="shared" si="63"/>
        <v>2.8960392592576545</v>
      </c>
      <c r="EH143" s="13">
        <f t="shared" si="63"/>
        <v>0</v>
      </c>
      <c r="EI143" s="13">
        <f t="shared" si="63"/>
        <v>0</v>
      </c>
      <c r="EJ143" s="13">
        <f t="shared" si="63"/>
        <v>-4.3005015358921206E-3</v>
      </c>
      <c r="EK143" s="13">
        <f t="shared" si="63"/>
        <v>0.28289139457604584</v>
      </c>
      <c r="EL143" s="13">
        <f t="shared" si="63"/>
        <v>-0.79994596317299882</v>
      </c>
      <c r="EM143" s="13">
        <f t="shared" si="63"/>
        <v>-0.86313571291050106</v>
      </c>
      <c r="EN143" s="13">
        <f t="shared" si="63"/>
        <v>-3.1577429996048068</v>
      </c>
      <c r="EO143" s="13">
        <f t="shared" si="63"/>
        <v>-1.1190100456748286E-2</v>
      </c>
      <c r="EP143" s="13">
        <f t="shared" si="63"/>
        <v>0.38265336080203216</v>
      </c>
      <c r="EQ143" s="13">
        <f t="shared" si="63"/>
        <v>-2.788676406486601</v>
      </c>
    </row>
    <row r="144" spans="1:147" x14ac:dyDescent="0.2">
      <c r="A144" s="474" t="str">
        <f t="shared" si="48"/>
        <v>2003 q2</v>
      </c>
      <c r="B144" s="13">
        <f t="shared" si="60"/>
        <v>-0.12001907809995327</v>
      </c>
      <c r="C144" s="13">
        <f t="shared" si="60"/>
        <v>-0.88793534695154053</v>
      </c>
      <c r="D144" s="13">
        <f t="shared" si="60"/>
        <v>-1.4415348990384991</v>
      </c>
      <c r="E144" s="13">
        <f t="shared" si="60"/>
        <v>-1.5765780375182281</v>
      </c>
      <c r="F144" s="13">
        <f t="shared" si="60"/>
        <v>-5.1250892141302078</v>
      </c>
      <c r="G144" s="13">
        <f t="shared" si="60"/>
        <v>2.7774785116871703</v>
      </c>
      <c r="H144" s="13">
        <f t="shared" si="60"/>
        <v>1.9284990096321009</v>
      </c>
      <c r="I144" s="13">
        <f t="shared" si="60"/>
        <v>-6.3817928420874859</v>
      </c>
      <c r="J144" s="13">
        <f t="shared" si="60"/>
        <v>3.701568818602774</v>
      </c>
      <c r="K144" s="13">
        <f t="shared" si="60"/>
        <v>0</v>
      </c>
      <c r="L144" s="13">
        <f t="shared" si="60"/>
        <v>-6.2391063475084714</v>
      </c>
      <c r="M144" s="13">
        <f t="shared" si="60"/>
        <v>-1.6972784479534542</v>
      </c>
      <c r="N144" s="13">
        <f t="shared" si="60"/>
        <v>-7.9348976182098463</v>
      </c>
      <c r="O144" s="13">
        <f t="shared" si="60"/>
        <v>-0.28160071605236592</v>
      </c>
      <c r="P144" s="13">
        <f t="shared" si="60"/>
        <v>-0.35923457539652759</v>
      </c>
      <c r="Q144" s="13">
        <f t="shared" si="60"/>
        <v>-0.11766551845281414</v>
      </c>
      <c r="R144" s="13">
        <f t="shared" si="60"/>
        <v>-5.6421573863550396</v>
      </c>
      <c r="S144" s="13">
        <f t="shared" si="60"/>
        <v>-9.6049064134938753</v>
      </c>
      <c r="T144" s="13">
        <f t="shared" si="60"/>
        <v>0</v>
      </c>
      <c r="U144" s="13">
        <f t="shared" si="60"/>
        <v>5.8140859491804697</v>
      </c>
      <c r="V144" s="13">
        <f t="shared" si="60"/>
        <v>4.7887323943279991</v>
      </c>
      <c r="W144" s="13">
        <f t="shared" si="60"/>
        <v>6.666666666666643</v>
      </c>
      <c r="X144" s="13" t="str">
        <f t="shared" si="60"/>
        <v/>
      </c>
      <c r="Y144" s="13">
        <f t="shared" si="60"/>
        <v>2.2849579810857223</v>
      </c>
      <c r="Z144" s="13">
        <f t="shared" si="60"/>
        <v>0.49389562855590707</v>
      </c>
      <c r="AA144" s="13">
        <f t="shared" si="60"/>
        <v>-1.5478895609470467</v>
      </c>
      <c r="AB144" s="13">
        <f t="shared" si="60"/>
        <v>0</v>
      </c>
      <c r="AC144" s="13">
        <f t="shared" si="60"/>
        <v>2.2687631835016653E-2</v>
      </c>
      <c r="AD144" s="13">
        <f t="shared" si="60"/>
        <v>3.8049793373714502</v>
      </c>
      <c r="AE144" s="13">
        <f t="shared" si="60"/>
        <v>1.0786905971228444</v>
      </c>
      <c r="AF144" s="13">
        <f t="shared" si="60"/>
        <v>0.46141575157063741</v>
      </c>
      <c r="AG144" s="13">
        <f t="shared" si="60"/>
        <v>-1.8554100982865696</v>
      </c>
      <c r="AH144" s="13">
        <f t="shared" si="60"/>
        <v>-0.38486084038615864</v>
      </c>
      <c r="AI144" s="13">
        <f t="shared" si="60"/>
        <v>2.4342927679346538</v>
      </c>
      <c r="AJ144" s="13">
        <f t="shared" si="60"/>
        <v>3.1310861037191051</v>
      </c>
      <c r="AL144" s="474" t="str">
        <f t="shared" si="50"/>
        <v>2003 q2</v>
      </c>
      <c r="AM144" s="13">
        <f t="shared" si="61"/>
        <v>-0.85784793052819941</v>
      </c>
      <c r="AN144" s="13">
        <f t="shared" si="61"/>
        <v>-1.0266829358028362</v>
      </c>
      <c r="AO144" s="13">
        <f t="shared" si="61"/>
        <v>-1.4946718503118128</v>
      </c>
      <c r="AP144" s="13">
        <f t="shared" si="61"/>
        <v>-2.4461961608089888</v>
      </c>
      <c r="AQ144" s="13">
        <f t="shared" si="61"/>
        <v>-1.1888972751824989</v>
      </c>
      <c r="AR144" s="13">
        <f t="shared" si="61"/>
        <v>0.80717794585065672</v>
      </c>
      <c r="AS144" s="13">
        <f t="shared" si="61"/>
        <v>6.9846195050327076E-2</v>
      </c>
      <c r="AT144" s="13">
        <f t="shared" si="61"/>
        <v>2.2360489986389398</v>
      </c>
      <c r="AU144" s="13">
        <f t="shared" si="61"/>
        <v>-0.40175407312937894</v>
      </c>
      <c r="AV144" s="13">
        <f t="shared" si="61"/>
        <v>1.9223682159005717</v>
      </c>
      <c r="AW144" s="13">
        <f t="shared" si="61"/>
        <v>0</v>
      </c>
      <c r="AX144" s="13">
        <f t="shared" si="61"/>
        <v>0</v>
      </c>
      <c r="AY144" s="13">
        <f t="shared" si="61"/>
        <v>0</v>
      </c>
      <c r="AZ144" s="13">
        <f t="shared" si="61"/>
        <v>0.25496655250751843</v>
      </c>
      <c r="BA144" s="13">
        <f t="shared" si="61"/>
        <v>0.44896228694333296</v>
      </c>
      <c r="BB144" s="13">
        <f t="shared" si="61"/>
        <v>-0.43022423138517896</v>
      </c>
      <c r="BC144" s="13">
        <f t="shared" si="61"/>
        <v>0.94583164235535477</v>
      </c>
      <c r="BD144" s="13">
        <f t="shared" si="61"/>
        <v>0.94583164235535477</v>
      </c>
      <c r="BE144" s="13" t="str">
        <f t="shared" si="61"/>
        <v/>
      </c>
      <c r="BF144" s="13">
        <f t="shared" si="61"/>
        <v>0</v>
      </c>
      <c r="BG144" s="13">
        <f t="shared" si="61"/>
        <v>0</v>
      </c>
      <c r="BH144" s="13">
        <f t="shared" si="61"/>
        <v>0</v>
      </c>
      <c r="BI144" s="13" t="str">
        <f t="shared" si="61"/>
        <v/>
      </c>
      <c r="BJ144" s="13">
        <f t="shared" si="61"/>
        <v>-3.5451875172143321E-2</v>
      </c>
      <c r="BK144" s="13">
        <f t="shared" si="61"/>
        <v>0</v>
      </c>
      <c r="BL144" s="13">
        <f t="shared" si="61"/>
        <v>0.12532648625385168</v>
      </c>
      <c r="BM144" s="13">
        <f t="shared" si="61"/>
        <v>0</v>
      </c>
      <c r="BN144" s="13">
        <f t="shared" si="61"/>
        <v>-0.18484063413388707</v>
      </c>
      <c r="BO144" s="13">
        <f t="shared" si="61"/>
        <v>0</v>
      </c>
      <c r="BP144" s="13">
        <f t="shared" si="61"/>
        <v>-2.0076630461656531</v>
      </c>
      <c r="BQ144" s="13">
        <f t="shared" si="61"/>
        <v>-1.3391112899885593</v>
      </c>
      <c r="BR144" s="13">
        <f t="shared" si="61"/>
        <v>2.0324652779013519E-3</v>
      </c>
      <c r="BS144" s="13">
        <f t="shared" si="61"/>
        <v>0.21538952988520155</v>
      </c>
      <c r="BT144" s="13">
        <f t="shared" si="61"/>
        <v>-2.3085354033338668</v>
      </c>
      <c r="BU144" s="13">
        <f t="shared" si="61"/>
        <v>-6.6438218464073717</v>
      </c>
      <c r="BW144" s="474" t="str">
        <f t="shared" si="52"/>
        <v>2003 q2</v>
      </c>
      <c r="BX144" s="13">
        <f t="shared" si="62"/>
        <v>0.73886289466182919</v>
      </c>
      <c r="BY144" s="13">
        <f t="shared" si="62"/>
        <v>0.19766713388083001</v>
      </c>
      <c r="BZ144" s="13">
        <f t="shared" si="62"/>
        <v>2.615289261149556</v>
      </c>
      <c r="CA144" s="13">
        <f t="shared" si="62"/>
        <v>1.2133778614935808</v>
      </c>
      <c r="CB144" s="13">
        <f t="shared" si="62"/>
        <v>-2.9547178665955465</v>
      </c>
      <c r="CC144" s="13">
        <f t="shared" si="62"/>
        <v>2.3705372057422291</v>
      </c>
      <c r="CD144" s="13">
        <f t="shared" si="62"/>
        <v>-0.65358357785737509</v>
      </c>
      <c r="CE144" s="13">
        <f t="shared" si="62"/>
        <v>-1.602290677386331</v>
      </c>
      <c r="CF144" s="13">
        <f t="shared" si="62"/>
        <v>-1.3889404808745009</v>
      </c>
      <c r="CG144" s="13">
        <f t="shared" si="62"/>
        <v>-6.6040948875788041</v>
      </c>
      <c r="CH144" s="13">
        <f t="shared" si="62"/>
        <v>3.2504852037297693</v>
      </c>
      <c r="CI144" s="13">
        <f t="shared" si="62"/>
        <v>1.2524330181676646</v>
      </c>
      <c r="CJ144" s="13">
        <f t="shared" si="62"/>
        <v>5.9077203108552689</v>
      </c>
      <c r="CK144" s="13">
        <f t="shared" si="62"/>
        <v>-0.91868301015242126</v>
      </c>
      <c r="CL144" s="13">
        <f t="shared" si="62"/>
        <v>-1.9752861686670009</v>
      </c>
      <c r="CM144" s="13">
        <f t="shared" si="62"/>
        <v>1.4232319102465807</v>
      </c>
      <c r="CN144" s="13">
        <f t="shared" si="62"/>
        <v>-3.8651340358875075E-2</v>
      </c>
      <c r="CO144" s="13">
        <f t="shared" si="62"/>
        <v>-6.2625530950044528E-2</v>
      </c>
      <c r="CP144" s="13">
        <f t="shared" si="62"/>
        <v>0</v>
      </c>
      <c r="CQ144" s="13">
        <f t="shared" si="62"/>
        <v>5.2570408360601339</v>
      </c>
      <c r="CR144" s="13">
        <f t="shared" si="62"/>
        <v>4.0333445835631476</v>
      </c>
      <c r="CS144" s="13">
        <f t="shared" si="62"/>
        <v>7.7005923532579512</v>
      </c>
      <c r="CT144" s="13">
        <f t="shared" si="62"/>
        <v>0</v>
      </c>
      <c r="CU144" s="13">
        <f t="shared" si="62"/>
        <v>-0.68785648516905828</v>
      </c>
      <c r="CV144" s="13">
        <f t="shared" si="62"/>
        <v>-0.84827941177930688</v>
      </c>
      <c r="CW144" s="13">
        <f t="shared" si="62"/>
        <v>0.26293859920929474</v>
      </c>
      <c r="CX144" s="13">
        <f t="shared" si="62"/>
        <v>0</v>
      </c>
      <c r="CY144" s="13">
        <f t="shared" si="62"/>
        <v>0.43435892758898476</v>
      </c>
      <c r="CZ144" s="13">
        <f t="shared" si="62"/>
        <v>-1.6125025626037681</v>
      </c>
      <c r="DA144" s="13">
        <f t="shared" si="62"/>
        <v>0.81435679130623662</v>
      </c>
      <c r="DB144" s="13">
        <f t="shared" si="62"/>
        <v>0.78913090306482747</v>
      </c>
      <c r="DC144" s="13">
        <f t="shared" si="62"/>
        <v>-0.27616563948527073</v>
      </c>
      <c r="DD144" s="13">
        <f t="shared" si="62"/>
        <v>1.4989472938367721</v>
      </c>
      <c r="DE144" s="13">
        <f t="shared" si="62"/>
        <v>0.87209171429911692</v>
      </c>
      <c r="DF144" s="13">
        <f t="shared" si="62"/>
        <v>1.1137543568212394</v>
      </c>
      <c r="DH144" s="474" t="str">
        <f t="shared" si="54"/>
        <v>2003 q2</v>
      </c>
      <c r="DI144" s="13">
        <f t="shared" si="63"/>
        <v>-1.8042526280456772</v>
      </c>
      <c r="DJ144" s="13">
        <f t="shared" si="63"/>
        <v>-2.8311896076091969</v>
      </c>
      <c r="DK144" s="13">
        <f t="shared" si="63"/>
        <v>-7.7439690722353234</v>
      </c>
      <c r="DL144" s="13">
        <f t="shared" si="63"/>
        <v>-6.5321406002077032</v>
      </c>
      <c r="DM144" s="13">
        <f t="shared" si="63"/>
        <v>0.35999972229265875</v>
      </c>
      <c r="DN144" s="13">
        <f t="shared" si="63"/>
        <v>0.60698279743280903</v>
      </c>
      <c r="DO144" s="13">
        <f t="shared" si="63"/>
        <v>5.0734872252955476E-2</v>
      </c>
      <c r="DP144" s="13">
        <f t="shared" si="63"/>
        <v>0.21369651972702464</v>
      </c>
      <c r="DQ144" s="13">
        <f t="shared" si="63"/>
        <v>0.53913020649536403</v>
      </c>
      <c r="DR144" s="13">
        <f t="shared" si="63"/>
        <v>-4.5903786137671538</v>
      </c>
      <c r="DS144" s="13">
        <f t="shared" si="63"/>
        <v>-3.4393700112099412</v>
      </c>
      <c r="DT144" s="13">
        <f t="shared" si="63"/>
        <v>3.7907298180893889</v>
      </c>
      <c r="DU144" s="13">
        <f t="shared" si="63"/>
        <v>-10.346239551295389</v>
      </c>
      <c r="DV144" s="13">
        <f t="shared" si="63"/>
        <v>-1.3470857958231108</v>
      </c>
      <c r="DW144" s="13">
        <f t="shared" si="63"/>
        <v>-1.3117117418138591</v>
      </c>
      <c r="DX144" s="13">
        <f t="shared" si="63"/>
        <v>-1.433689415638717</v>
      </c>
      <c r="DY144" s="13">
        <f t="shared" si="63"/>
        <v>-0.60299898853892753</v>
      </c>
      <c r="DZ144" s="13">
        <f t="shared" si="63"/>
        <v>-0.61806411362981262</v>
      </c>
      <c r="EA144" s="13">
        <f t="shared" si="63"/>
        <v>0</v>
      </c>
      <c r="EB144" s="13">
        <f t="shared" si="63"/>
        <v>-8.268013546451181</v>
      </c>
      <c r="EC144" s="13">
        <f t="shared" si="63"/>
        <v>2.6051478556751384</v>
      </c>
      <c r="ED144" s="13">
        <f t="shared" si="63"/>
        <v>-13.33333333333333</v>
      </c>
      <c r="EE144" s="13">
        <f t="shared" si="63"/>
        <v>0</v>
      </c>
      <c r="EF144" s="13">
        <f t="shared" si="63"/>
        <v>1.1060764036333603</v>
      </c>
      <c r="EG144" s="13">
        <f t="shared" si="63"/>
        <v>1.0896513656417861</v>
      </c>
      <c r="EH144" s="13">
        <f t="shared" si="63"/>
        <v>-0.18742937706283103</v>
      </c>
      <c r="EI144" s="13">
        <f t="shared" si="63"/>
        <v>0</v>
      </c>
      <c r="EJ144" s="13">
        <f t="shared" si="63"/>
        <v>-0.67980169356443021</v>
      </c>
      <c r="EK144" s="13">
        <f t="shared" si="63"/>
        <v>2.0923952329313877</v>
      </c>
      <c r="EL144" s="13">
        <f t="shared" si="63"/>
        <v>-0.88134125458068091</v>
      </c>
      <c r="EM144" s="13">
        <f t="shared" si="63"/>
        <v>-0.76183264991993571</v>
      </c>
      <c r="EN144" s="13">
        <f t="shared" si="63"/>
        <v>-0.96356159546961972</v>
      </c>
      <c r="EO144" s="13">
        <f t="shared" si="63"/>
        <v>0</v>
      </c>
      <c r="EP144" s="13">
        <f t="shared" si="63"/>
        <v>-0.58019585363766613</v>
      </c>
      <c r="EQ144" s="13">
        <f t="shared" si="63"/>
        <v>-2.6740846179362676</v>
      </c>
    </row>
    <row r="145" spans="1:147" x14ac:dyDescent="0.2">
      <c r="A145" s="474" t="str">
        <f t="shared" si="48"/>
        <v>2003 q3</v>
      </c>
      <c r="B145" s="13">
        <f t="shared" si="60"/>
        <v>0.45093695702327352</v>
      </c>
      <c r="C145" s="13">
        <f t="shared" si="60"/>
        <v>-0.66177845085000353</v>
      </c>
      <c r="D145" s="13">
        <f t="shared" si="60"/>
        <v>1.0872290280232955</v>
      </c>
      <c r="E145" s="13">
        <f t="shared" si="60"/>
        <v>-2.5631297707521261</v>
      </c>
      <c r="F145" s="13">
        <f t="shared" si="60"/>
        <v>-5.8226831521399962</v>
      </c>
      <c r="G145" s="13">
        <f t="shared" si="60"/>
        <v>-0.92472701195708273</v>
      </c>
      <c r="H145" s="13">
        <f t="shared" si="60"/>
        <v>1.7441942175906</v>
      </c>
      <c r="I145" s="13">
        <f t="shared" si="60"/>
        <v>-4.231995357434104</v>
      </c>
      <c r="J145" s="13">
        <f t="shared" si="60"/>
        <v>4.095626229997662</v>
      </c>
      <c r="K145" s="13">
        <f t="shared" si="60"/>
        <v>0</v>
      </c>
      <c r="L145" s="13">
        <f t="shared" ref="L145:AJ145" si="64">IF(L29&gt;0,(L33/L29-1)*100,"")</f>
        <v>-4.7186654296547008</v>
      </c>
      <c r="M145" s="13">
        <f t="shared" si="64"/>
        <v>-1.6972784479534542</v>
      </c>
      <c r="N145" s="13">
        <f t="shared" si="64"/>
        <v>-5.8467666660493522</v>
      </c>
      <c r="O145" s="13">
        <f t="shared" si="64"/>
        <v>-6.4286614772524064E-2</v>
      </c>
      <c r="P145" s="13">
        <f t="shared" si="64"/>
        <v>2.0066796539675025E-2</v>
      </c>
      <c r="Q145" s="13">
        <f t="shared" si="64"/>
        <v>-0.24183429784542243</v>
      </c>
      <c r="R145" s="13">
        <f t="shared" si="64"/>
        <v>-7.1294805480352057</v>
      </c>
      <c r="S145" s="13">
        <f t="shared" si="64"/>
        <v>-9.8739294561758904</v>
      </c>
      <c r="T145" s="13">
        <f t="shared" si="64"/>
        <v>-3.2258064516128893</v>
      </c>
      <c r="U145" s="13">
        <f t="shared" si="64"/>
        <v>11.478537892561636</v>
      </c>
      <c r="V145" s="13">
        <f t="shared" si="64"/>
        <v>9.1549295773887494</v>
      </c>
      <c r="W145" s="13">
        <f t="shared" si="64"/>
        <v>13.33333333333333</v>
      </c>
      <c r="X145" s="13" t="str">
        <f t="shared" si="64"/>
        <v/>
      </c>
      <c r="Y145" s="13">
        <f t="shared" si="64"/>
        <v>2.2046034412554372</v>
      </c>
      <c r="Z145" s="13">
        <f t="shared" si="64"/>
        <v>3.949519702774773</v>
      </c>
      <c r="AA145" s="13">
        <f t="shared" si="64"/>
        <v>-1.4258723163129705</v>
      </c>
      <c r="AB145" s="13">
        <f t="shared" si="64"/>
        <v>0</v>
      </c>
      <c r="AC145" s="13">
        <f t="shared" si="64"/>
        <v>2.2687631835016653E-2</v>
      </c>
      <c r="AD145" s="13">
        <f t="shared" si="64"/>
        <v>2.9786007768630052</v>
      </c>
      <c r="AE145" s="13">
        <f t="shared" si="64"/>
        <v>1.2639717256044847</v>
      </c>
      <c r="AF145" s="13">
        <f t="shared" si="64"/>
        <v>0.68142134349586936</v>
      </c>
      <c r="AG145" s="13">
        <f t="shared" si="64"/>
        <v>-1.123187904541445</v>
      </c>
      <c r="AH145" s="13">
        <f t="shared" si="64"/>
        <v>0.13328945519830437</v>
      </c>
      <c r="AI145" s="13">
        <f t="shared" si="64"/>
        <v>2.7057315132912541</v>
      </c>
      <c r="AJ145" s="13">
        <f t="shared" si="64"/>
        <v>2.0606606989888698</v>
      </c>
      <c r="AL145" s="474" t="str">
        <f t="shared" si="50"/>
        <v>2003 q3</v>
      </c>
      <c r="AM145" s="13">
        <f t="shared" si="61"/>
        <v>-3.0759109656630645E-2</v>
      </c>
      <c r="AN145" s="13">
        <f t="shared" si="61"/>
        <v>0.16242905789474182</v>
      </c>
      <c r="AO145" s="13">
        <f t="shared" si="61"/>
        <v>0.6874435426206027</v>
      </c>
      <c r="AP145" s="13">
        <f t="shared" si="61"/>
        <v>-0.3894312487314755</v>
      </c>
      <c r="AQ145" s="13">
        <f t="shared" si="61"/>
        <v>-1.2008858579898418</v>
      </c>
      <c r="AR145" s="13">
        <f t="shared" si="61"/>
        <v>1.716493190817947</v>
      </c>
      <c r="AS145" s="13">
        <f t="shared" si="61"/>
        <v>-0.42854858303219556</v>
      </c>
      <c r="AT145" s="13">
        <f t="shared" si="61"/>
        <v>0.18226195004438228</v>
      </c>
      <c r="AU145" s="13">
        <f t="shared" si="61"/>
        <v>0.53542278899454399</v>
      </c>
      <c r="AV145" s="13">
        <f t="shared" si="61"/>
        <v>2.6794933751464578</v>
      </c>
      <c r="AW145" s="13">
        <f t="shared" ref="AW145:BU145" si="65">IF(AW29&gt;0,(AW33/AW29-1)*100,"")</f>
        <v>2.5875098627202719</v>
      </c>
      <c r="AX145" s="13">
        <f t="shared" si="65"/>
        <v>0</v>
      </c>
      <c r="AY145" s="13">
        <f t="shared" si="65"/>
        <v>5.4054054054053724</v>
      </c>
      <c r="AZ145" s="13">
        <f t="shared" si="65"/>
        <v>0.30349775821534308</v>
      </c>
      <c r="BA145" s="13">
        <f t="shared" si="65"/>
        <v>0.45275227404253382</v>
      </c>
      <c r="BB145" s="13">
        <f t="shared" si="65"/>
        <v>-0.22473493935891709</v>
      </c>
      <c r="BC145" s="13">
        <f t="shared" si="65"/>
        <v>0.16133833812272957</v>
      </c>
      <c r="BD145" s="13">
        <f t="shared" si="65"/>
        <v>0.16133833812272957</v>
      </c>
      <c r="BE145" s="13" t="str">
        <f t="shared" si="65"/>
        <v/>
      </c>
      <c r="BF145" s="13">
        <f t="shared" si="65"/>
        <v>0</v>
      </c>
      <c r="BG145" s="13">
        <f t="shared" si="65"/>
        <v>0</v>
      </c>
      <c r="BH145" s="13">
        <f t="shared" si="65"/>
        <v>0</v>
      </c>
      <c r="BI145" s="13" t="str">
        <f t="shared" si="65"/>
        <v/>
      </c>
      <c r="BJ145" s="13">
        <f t="shared" si="65"/>
        <v>-4.1885303373967453E-2</v>
      </c>
      <c r="BK145" s="13">
        <f t="shared" si="65"/>
        <v>6.5207797556565694E-2</v>
      </c>
      <c r="BL145" s="13">
        <f t="shared" si="65"/>
        <v>2.0612778926665243E-2</v>
      </c>
      <c r="BM145" s="13">
        <f t="shared" si="65"/>
        <v>0</v>
      </c>
      <c r="BN145" s="13">
        <f t="shared" si="65"/>
        <v>-0.18484063413388707</v>
      </c>
      <c r="BO145" s="13">
        <f t="shared" si="65"/>
        <v>0</v>
      </c>
      <c r="BP145" s="13">
        <f t="shared" si="65"/>
        <v>-0.84751828414898478</v>
      </c>
      <c r="BQ145" s="13">
        <f t="shared" si="65"/>
        <v>-0.77504483196529916</v>
      </c>
      <c r="BR145" s="13">
        <f t="shared" si="65"/>
        <v>-0.20613092218657592</v>
      </c>
      <c r="BS145" s="13">
        <f t="shared" si="65"/>
        <v>0.21538952988520155</v>
      </c>
      <c r="BT145" s="13">
        <f t="shared" si="65"/>
        <v>-2.2004302529893938</v>
      </c>
      <c r="BU145" s="13">
        <f t="shared" si="65"/>
        <v>0.71008966303014454</v>
      </c>
      <c r="BW145" s="474" t="str">
        <f t="shared" si="52"/>
        <v>2003 q3</v>
      </c>
      <c r="BX145" s="13">
        <f t="shared" si="62"/>
        <v>0.54172842129158738</v>
      </c>
      <c r="BY145" s="13">
        <f t="shared" si="62"/>
        <v>6.1064069985161673E-2</v>
      </c>
      <c r="BZ145" s="13">
        <f t="shared" si="62"/>
        <v>2.4019972104344811</v>
      </c>
      <c r="CA145" s="13">
        <f t="shared" si="62"/>
        <v>-0.33473001805547353</v>
      </c>
      <c r="CB145" s="13">
        <f t="shared" si="62"/>
        <v>-2.5254891395590895</v>
      </c>
      <c r="CC145" s="13">
        <f t="shared" si="62"/>
        <v>2.5783121114439922</v>
      </c>
      <c r="CD145" s="13">
        <f t="shared" si="62"/>
        <v>1.1977292446951893E-3</v>
      </c>
      <c r="CE145" s="13">
        <f t="shared" si="62"/>
        <v>-1.602290677386331</v>
      </c>
      <c r="CF145" s="13">
        <f t="shared" si="62"/>
        <v>1.2718716680238717</v>
      </c>
      <c r="CG145" s="13">
        <f t="shared" si="62"/>
        <v>-6.5878783158416336</v>
      </c>
      <c r="CH145" s="13">
        <f t="shared" ref="CH145:DF145" si="66">IF(CH29&gt;0,(CH33/CH29-1)*100,"")</f>
        <v>1.6237575608870625</v>
      </c>
      <c r="CI145" s="13">
        <f t="shared" si="66"/>
        <v>-0.63542341330002916</v>
      </c>
      <c r="CJ145" s="13">
        <f t="shared" si="66"/>
        <v>4.6291751662594249</v>
      </c>
      <c r="CK145" s="13">
        <f t="shared" si="66"/>
        <v>3.7030108029518338</v>
      </c>
      <c r="CL145" s="13">
        <f t="shared" si="66"/>
        <v>3.9181846293086409</v>
      </c>
      <c r="CM145" s="13">
        <f t="shared" si="66"/>
        <v>3.2390587351164513</v>
      </c>
      <c r="CN145" s="13">
        <f t="shared" si="66"/>
        <v>0.78467702140938567</v>
      </c>
      <c r="CO145" s="13">
        <f t="shared" si="66"/>
        <v>1.2779157264668051</v>
      </c>
      <c r="CP145" s="13">
        <f t="shared" si="66"/>
        <v>0</v>
      </c>
      <c r="CQ145" s="13">
        <f t="shared" si="66"/>
        <v>3.3589894658119013</v>
      </c>
      <c r="CR145" s="13">
        <f t="shared" si="66"/>
        <v>1.5421369229038584</v>
      </c>
      <c r="CS145" s="13">
        <f t="shared" si="66"/>
        <v>5.2631578947368363</v>
      </c>
      <c r="CT145" s="13">
        <f t="shared" si="66"/>
        <v>0</v>
      </c>
      <c r="CU145" s="13">
        <f t="shared" si="66"/>
        <v>-6.4307692388010373E-2</v>
      </c>
      <c r="CV145" s="13">
        <f t="shared" si="66"/>
        <v>-2.4278637297053929</v>
      </c>
      <c r="CW145" s="13">
        <f t="shared" si="66"/>
        <v>-6.3261448237750262E-2</v>
      </c>
      <c r="CX145" s="13">
        <f t="shared" si="66"/>
        <v>0</v>
      </c>
      <c r="CY145" s="13">
        <f t="shared" si="66"/>
        <v>0.33692460945105029</v>
      </c>
      <c r="CZ145" s="13">
        <f t="shared" si="66"/>
        <v>0.2912137659206282</v>
      </c>
      <c r="DA145" s="13">
        <f t="shared" si="66"/>
        <v>7.42927727168885E-2</v>
      </c>
      <c r="DB145" s="13">
        <f t="shared" si="66"/>
        <v>0.33525935694223019</v>
      </c>
      <c r="DC145" s="13">
        <f t="shared" si="66"/>
        <v>-4.0697413355681444</v>
      </c>
      <c r="DD145" s="13">
        <f t="shared" si="66"/>
        <v>-5.353440698394607E-2</v>
      </c>
      <c r="DE145" s="13">
        <f t="shared" si="66"/>
        <v>-0.45975471670416379</v>
      </c>
      <c r="DF145" s="13">
        <f t="shared" si="66"/>
        <v>0.60380142275147097</v>
      </c>
      <c r="DH145" s="474" t="str">
        <f t="shared" si="54"/>
        <v>2003 q3</v>
      </c>
      <c r="DI145" s="13">
        <f t="shared" si="63"/>
        <v>-0.47711907723272384</v>
      </c>
      <c r="DJ145" s="13">
        <f t="shared" si="63"/>
        <v>-0.10663411231679465</v>
      </c>
      <c r="DK145" s="13">
        <f t="shared" si="63"/>
        <v>0.56155324017230779</v>
      </c>
      <c r="DL145" s="13">
        <f t="shared" si="63"/>
        <v>-5.3983331008406914</v>
      </c>
      <c r="DM145" s="13">
        <f t="shared" si="63"/>
        <v>0.66366874829222322</v>
      </c>
      <c r="DN145" s="13">
        <f t="shared" si="63"/>
        <v>2.6185267206784824</v>
      </c>
      <c r="DO145" s="13">
        <f t="shared" si="63"/>
        <v>3.8968482189883247</v>
      </c>
      <c r="DP145" s="13">
        <f t="shared" si="63"/>
        <v>0.64108955918107391</v>
      </c>
      <c r="DQ145" s="13">
        <f t="shared" si="63"/>
        <v>3.0367542594765595</v>
      </c>
      <c r="DR145" s="13">
        <f t="shared" si="63"/>
        <v>-2.7542271682603037</v>
      </c>
      <c r="DS145" s="13">
        <f t="shared" ref="DS145:EQ145" si="67">IF(DS29&gt;0,(DS33/DS29-1)*100,"")</f>
        <v>-1.6225537365855303</v>
      </c>
      <c r="DT145" s="13">
        <f t="shared" si="67"/>
        <v>1.5048827196396442</v>
      </c>
      <c r="DU145" s="13">
        <f t="shared" si="67"/>
        <v>-4.7707709077726594</v>
      </c>
      <c r="DV145" s="13">
        <f t="shared" si="67"/>
        <v>-0.43824447824146739</v>
      </c>
      <c r="DW145" s="13">
        <f t="shared" si="67"/>
        <v>-1.3228057354835232</v>
      </c>
      <c r="DX145" s="13">
        <f t="shared" si="67"/>
        <v>1.8177750220355282</v>
      </c>
      <c r="DY145" s="13">
        <f t="shared" si="67"/>
        <v>0.18407633588086725</v>
      </c>
      <c r="DZ145" s="13">
        <f t="shared" si="67"/>
        <v>0.18869867459534451</v>
      </c>
      <c r="EA145" s="13">
        <f t="shared" si="67"/>
        <v>0</v>
      </c>
      <c r="EB145" s="13">
        <f t="shared" si="67"/>
        <v>-8.4773956073351471</v>
      </c>
      <c r="EC145" s="13">
        <f t="shared" si="67"/>
        <v>1.5549867724931499</v>
      </c>
      <c r="ED145" s="13">
        <f t="shared" si="67"/>
        <v>-13.33333333333333</v>
      </c>
      <c r="EE145" s="13">
        <f t="shared" si="67"/>
        <v>0</v>
      </c>
      <c r="EF145" s="13">
        <f t="shared" si="67"/>
        <v>0.47646098226237221</v>
      </c>
      <c r="EG145" s="13">
        <f t="shared" si="67"/>
        <v>1.6038653328971142</v>
      </c>
      <c r="EH145" s="13">
        <f t="shared" si="67"/>
        <v>0.21317980949713267</v>
      </c>
      <c r="EI145" s="13">
        <f t="shared" si="67"/>
        <v>5.5555555555555358</v>
      </c>
      <c r="EJ145" s="13">
        <f t="shared" si="67"/>
        <v>-4.2861512166329057</v>
      </c>
      <c r="EK145" s="13">
        <f t="shared" si="67"/>
        <v>0.91207336418628326</v>
      </c>
      <c r="EL145" s="13">
        <f t="shared" si="67"/>
        <v>0.60171723594155679</v>
      </c>
      <c r="EM145" s="13">
        <f t="shared" si="67"/>
        <v>1.0589231017414269</v>
      </c>
      <c r="EN145" s="13">
        <f t="shared" si="67"/>
        <v>7.3368796133284286</v>
      </c>
      <c r="EO145" s="13">
        <f t="shared" si="67"/>
        <v>-1.261882480544374</v>
      </c>
      <c r="EP145" s="13">
        <f t="shared" si="67"/>
        <v>-0.98904021805438225</v>
      </c>
      <c r="EQ145" s="13">
        <f t="shared" si="67"/>
        <v>-0.10273729029961487</v>
      </c>
    </row>
    <row r="146" spans="1:147" x14ac:dyDescent="0.2">
      <c r="A146" s="474" t="str">
        <f t="shared" si="48"/>
        <v>2003 q4</v>
      </c>
      <c r="B146" s="13">
        <f t="shared" ref="B146:AJ153" si="68">IF(B30&gt;0,(B34/B30-1)*100,"")</f>
        <v>2.2767501050884986</v>
      </c>
      <c r="C146" s="13">
        <f t="shared" si="68"/>
        <v>1.1228175878277513</v>
      </c>
      <c r="D146" s="13">
        <f t="shared" si="68"/>
        <v>14.918996842475373</v>
      </c>
      <c r="E146" s="13">
        <f t="shared" si="68"/>
        <v>-4.9831119465020945</v>
      </c>
      <c r="F146" s="13">
        <f t="shared" si="68"/>
        <v>-6.9675424025540948</v>
      </c>
      <c r="G146" s="13">
        <f t="shared" si="68"/>
        <v>1.4838660689199035</v>
      </c>
      <c r="H146" s="13">
        <f t="shared" si="68"/>
        <v>2.5375168921283331</v>
      </c>
      <c r="I146" s="13">
        <f t="shared" si="68"/>
        <v>-2.5733957135516183</v>
      </c>
      <c r="J146" s="13">
        <f t="shared" si="68"/>
        <v>3.263837379937562</v>
      </c>
      <c r="K146" s="13">
        <f t="shared" si="68"/>
        <v>0.12209305001000814</v>
      </c>
      <c r="L146" s="13">
        <f t="shared" si="68"/>
        <v>-5.3862630049117737</v>
      </c>
      <c r="M146" s="13">
        <f t="shared" si="68"/>
        <v>-4.1840998642241782</v>
      </c>
      <c r="N146" s="13">
        <f t="shared" si="68"/>
        <v>-5.8467666660493522</v>
      </c>
      <c r="O146" s="13">
        <f t="shared" si="68"/>
        <v>6.3082279903547978E-2</v>
      </c>
      <c r="P146" s="13">
        <f t="shared" si="68"/>
        <v>-0.19452043456794632</v>
      </c>
      <c r="Q146" s="13">
        <f t="shared" si="68"/>
        <v>0.60664707128130768</v>
      </c>
      <c r="R146" s="13">
        <f t="shared" si="68"/>
        <v>-8.170021440445197</v>
      </c>
      <c r="S146" s="13">
        <f t="shared" si="68"/>
        <v>-13.702551318627954</v>
      </c>
      <c r="T146" s="13">
        <f t="shared" si="68"/>
        <v>2.2204460492503131E-14</v>
      </c>
      <c r="U146" s="13">
        <f t="shared" si="68"/>
        <v>22.395466332289683</v>
      </c>
      <c r="V146" s="13">
        <f t="shared" si="68"/>
        <v>10.563380281602374</v>
      </c>
      <c r="W146" s="13">
        <f t="shared" si="68"/>
        <v>31.25</v>
      </c>
      <c r="X146" s="13" t="str">
        <f t="shared" si="68"/>
        <v/>
      </c>
      <c r="Y146" s="13">
        <f t="shared" si="68"/>
        <v>2.464916504241832</v>
      </c>
      <c r="Z146" s="13">
        <f t="shared" si="68"/>
        <v>4.1334442367569002</v>
      </c>
      <c r="AA146" s="13">
        <f t="shared" si="68"/>
        <v>-2.1214262383585369</v>
      </c>
      <c r="AB146" s="13">
        <f t="shared" si="68"/>
        <v>0</v>
      </c>
      <c r="AC146" s="13">
        <f t="shared" si="68"/>
        <v>9.4570521122094853E-2</v>
      </c>
      <c r="AD146" s="13">
        <f t="shared" si="68"/>
        <v>3.4059226943717658</v>
      </c>
      <c r="AE146" s="13">
        <f t="shared" si="68"/>
        <v>2.6256672351242294</v>
      </c>
      <c r="AF146" s="13">
        <f t="shared" si="68"/>
        <v>3.1112580836706982</v>
      </c>
      <c r="AG146" s="13">
        <f t="shared" si="68"/>
        <v>1.2633688706363611</v>
      </c>
      <c r="AH146" s="13">
        <f t="shared" si="68"/>
        <v>1.747673336573996E-2</v>
      </c>
      <c r="AI146" s="13">
        <f t="shared" si="68"/>
        <v>2.0438015433032808</v>
      </c>
      <c r="AJ146" s="13">
        <f t="shared" si="68"/>
        <v>1.6910330021904452</v>
      </c>
      <c r="AL146" s="474" t="str">
        <f t="shared" si="50"/>
        <v>2003 q4</v>
      </c>
      <c r="AM146" s="13">
        <f t="shared" ref="AM146:BU153" si="69">IF(AM30&gt;0,(AM34/AM30-1)*100,"")</f>
        <v>4.5105136779777233E-2</v>
      </c>
      <c r="AN146" s="13">
        <f t="shared" si="69"/>
        <v>0.35126349389089651</v>
      </c>
      <c r="AO146" s="13">
        <f t="shared" si="69"/>
        <v>0.6874435426206027</v>
      </c>
      <c r="AP146" s="13">
        <f t="shared" si="69"/>
        <v>0.56018367157539828</v>
      </c>
      <c r="AQ146" s="13">
        <f t="shared" si="69"/>
        <v>-1.2127290517705891</v>
      </c>
      <c r="AR146" s="13">
        <f t="shared" si="69"/>
        <v>1.7769159976558146</v>
      </c>
      <c r="AS146" s="13">
        <f t="shared" si="69"/>
        <v>-0.5345549217368073</v>
      </c>
      <c r="AT146" s="13">
        <f t="shared" si="69"/>
        <v>0.36452390008874236</v>
      </c>
      <c r="AU146" s="13">
        <f t="shared" si="69"/>
        <v>-5.9996214724311603E-2</v>
      </c>
      <c r="AV146" s="13">
        <f t="shared" si="69"/>
        <v>2.4908823519185885</v>
      </c>
      <c r="AW146" s="13">
        <f t="shared" si="69"/>
        <v>2.5875098627202719</v>
      </c>
      <c r="AX146" s="13">
        <f t="shared" si="69"/>
        <v>0</v>
      </c>
      <c r="AY146" s="13">
        <f t="shared" si="69"/>
        <v>5.4054054054053724</v>
      </c>
      <c r="AZ146" s="13">
        <f t="shared" si="69"/>
        <v>2.0643086024496604E-2</v>
      </c>
      <c r="BA146" s="13">
        <f t="shared" si="69"/>
        <v>8.5072910338657159E-2</v>
      </c>
      <c r="BB146" s="13">
        <f t="shared" si="69"/>
        <v>-0.2074231569882401</v>
      </c>
      <c r="BC146" s="13">
        <f t="shared" si="69"/>
        <v>0.16133833812272957</v>
      </c>
      <c r="BD146" s="13">
        <f t="shared" si="69"/>
        <v>0.16133833812272957</v>
      </c>
      <c r="BE146" s="13" t="str">
        <f t="shared" si="69"/>
        <v/>
      </c>
      <c r="BF146" s="13">
        <f t="shared" si="69"/>
        <v>0</v>
      </c>
      <c r="BG146" s="13">
        <f t="shared" si="69"/>
        <v>0</v>
      </c>
      <c r="BH146" s="13">
        <f t="shared" si="69"/>
        <v>0</v>
      </c>
      <c r="BI146" s="13" t="str">
        <f t="shared" si="69"/>
        <v/>
      </c>
      <c r="BJ146" s="13">
        <f t="shared" si="69"/>
        <v>-0.12131001065632807</v>
      </c>
      <c r="BK146" s="13">
        <f t="shared" si="69"/>
        <v>6.5207797556565694E-2</v>
      </c>
      <c r="BL146" s="13">
        <f t="shared" si="69"/>
        <v>2.0612778926665243E-2</v>
      </c>
      <c r="BM146" s="13">
        <f t="shared" si="69"/>
        <v>0</v>
      </c>
      <c r="BN146" s="13">
        <f t="shared" si="69"/>
        <v>-0.52355151689839063</v>
      </c>
      <c r="BO146" s="13">
        <f t="shared" si="69"/>
        <v>0</v>
      </c>
      <c r="BP146" s="13">
        <f t="shared" si="69"/>
        <v>-0.68748199744393945</v>
      </c>
      <c r="BQ146" s="13">
        <f t="shared" si="69"/>
        <v>-0.16945139102313433</v>
      </c>
      <c r="BR146" s="13">
        <f t="shared" si="69"/>
        <v>-1.9100569963243275</v>
      </c>
      <c r="BS146" s="13">
        <f t="shared" si="69"/>
        <v>0.20595398729188474</v>
      </c>
      <c r="BT146" s="13">
        <f t="shared" si="69"/>
        <v>-2.1824430072085232</v>
      </c>
      <c r="BU146" s="13">
        <f t="shared" si="69"/>
        <v>-0.27433091289065237</v>
      </c>
      <c r="BW146" s="474" t="str">
        <f t="shared" si="52"/>
        <v>2003 q4</v>
      </c>
      <c r="BX146" s="13">
        <f t="shared" ref="BX146:DF153" si="70">IF(BX30&gt;0,(BX34/BX30-1)*100,"")</f>
        <v>0.77250603277199126</v>
      </c>
      <c r="BY146" s="13">
        <f t="shared" si="70"/>
        <v>1.8152257094316671</v>
      </c>
      <c r="BZ146" s="13">
        <f t="shared" si="70"/>
        <v>4.0444442497220567</v>
      </c>
      <c r="CA146" s="13">
        <f t="shared" si="70"/>
        <v>-0.5833029985863436</v>
      </c>
      <c r="CB146" s="13">
        <f t="shared" si="70"/>
        <v>3.437613739111911</v>
      </c>
      <c r="CC146" s="13">
        <f t="shared" si="70"/>
        <v>0.69173398795852048</v>
      </c>
      <c r="CD146" s="13">
        <f t="shared" si="70"/>
        <v>2.9669294995802176</v>
      </c>
      <c r="CE146" s="13">
        <f t="shared" si="70"/>
        <v>-1.8139302291123705</v>
      </c>
      <c r="CF146" s="13">
        <f t="shared" si="70"/>
        <v>0.85557260820654513</v>
      </c>
      <c r="CG146" s="13">
        <f t="shared" si="70"/>
        <v>1.1518063066700668</v>
      </c>
      <c r="CH146" s="13">
        <f t="shared" si="70"/>
        <v>-1.0591535206278313</v>
      </c>
      <c r="CI146" s="13">
        <f t="shared" si="70"/>
        <v>-0.63542341330002916</v>
      </c>
      <c r="CJ146" s="13">
        <f t="shared" si="70"/>
        <v>-1.597907294847345</v>
      </c>
      <c r="CK146" s="13">
        <f t="shared" si="70"/>
        <v>4.4187066387205265</v>
      </c>
      <c r="CL146" s="13">
        <f t="shared" si="70"/>
        <v>6.376146198379895</v>
      </c>
      <c r="CM146" s="13">
        <f t="shared" si="70"/>
        <v>0.29253428231332812</v>
      </c>
      <c r="CN146" s="13">
        <f t="shared" si="70"/>
        <v>0.78467702140938567</v>
      </c>
      <c r="CO146" s="13">
        <f t="shared" si="70"/>
        <v>1.2779157264668051</v>
      </c>
      <c r="CP146" s="13">
        <f t="shared" si="70"/>
        <v>0</v>
      </c>
      <c r="CQ146" s="13">
        <f t="shared" si="70"/>
        <v>0.90549131245099002</v>
      </c>
      <c r="CR146" s="13">
        <f t="shared" si="70"/>
        <v>1.5421369229038584</v>
      </c>
      <c r="CS146" s="13">
        <f t="shared" si="70"/>
        <v>1.0101010101010166</v>
      </c>
      <c r="CT146" s="13">
        <f t="shared" si="70"/>
        <v>0</v>
      </c>
      <c r="CU146" s="13">
        <f t="shared" si="70"/>
        <v>-2.718511253296807E-2</v>
      </c>
      <c r="CV146" s="13">
        <f t="shared" si="70"/>
        <v>-1.8864639602008348</v>
      </c>
      <c r="CW146" s="13">
        <f t="shared" si="70"/>
        <v>-0.10648588681774207</v>
      </c>
      <c r="CX146" s="13">
        <f t="shared" si="70"/>
        <v>0</v>
      </c>
      <c r="CY146" s="13">
        <f t="shared" si="70"/>
        <v>-4.1338762046816413E-4</v>
      </c>
      <c r="CZ146" s="13">
        <f t="shared" si="70"/>
        <v>0.38911047488563444</v>
      </c>
      <c r="DA146" s="13">
        <f t="shared" si="70"/>
        <v>-0.70576551495237227</v>
      </c>
      <c r="DB146" s="13">
        <f t="shared" si="70"/>
        <v>-0.6337832922805875</v>
      </c>
      <c r="DC146" s="13">
        <f t="shared" si="70"/>
        <v>-4.0575722159006622</v>
      </c>
      <c r="DD146" s="13">
        <f t="shared" si="70"/>
        <v>-0.59525089697455291</v>
      </c>
      <c r="DE146" s="13">
        <f t="shared" si="70"/>
        <v>-0.74333226002413211</v>
      </c>
      <c r="DF146" s="13">
        <f t="shared" si="70"/>
        <v>-0.17838898749595877</v>
      </c>
      <c r="DH146" s="474" t="str">
        <f t="shared" si="54"/>
        <v>2003 q4</v>
      </c>
      <c r="DI146" s="13">
        <f t="shared" ref="DI146:EQ153" si="71">IF(DI30&gt;0,(DI34/DI30-1)*100,"")</f>
        <v>-0.85626079010833189</v>
      </c>
      <c r="DJ146" s="13">
        <f t="shared" si="71"/>
        <v>-0.76179644290820248</v>
      </c>
      <c r="DK146" s="13">
        <f t="shared" si="71"/>
        <v>1.7595507285917966</v>
      </c>
      <c r="DL146" s="13">
        <f t="shared" si="71"/>
        <v>-5.4798260420283906</v>
      </c>
      <c r="DM146" s="13">
        <f t="shared" si="71"/>
        <v>-0.84035909634266881</v>
      </c>
      <c r="DN146" s="13">
        <f t="shared" si="71"/>
        <v>-1.2994176119072276</v>
      </c>
      <c r="DO146" s="13">
        <f t="shared" si="71"/>
        <v>2.692879129898551</v>
      </c>
      <c r="DP146" s="13">
        <f t="shared" si="71"/>
        <v>0.64108955918107391</v>
      </c>
      <c r="DQ146" s="13">
        <f t="shared" si="71"/>
        <v>2.4885472036185297</v>
      </c>
      <c r="DR146" s="13">
        <f t="shared" si="71"/>
        <v>-2.7542271682603037</v>
      </c>
      <c r="DS146" s="13">
        <f t="shared" si="71"/>
        <v>-4.995185313040718</v>
      </c>
      <c r="DT146" s="13">
        <f t="shared" si="71"/>
        <v>0</v>
      </c>
      <c r="DU146" s="13">
        <f t="shared" si="71"/>
        <v>-9.9485665834833643</v>
      </c>
      <c r="DV146" s="13">
        <f t="shared" si="71"/>
        <v>-0.49782286024068201</v>
      </c>
      <c r="DW146" s="13">
        <f t="shared" si="71"/>
        <v>-1.405919792990884</v>
      </c>
      <c r="DX146" s="13">
        <f t="shared" si="71"/>
        <v>1.8177750220355282</v>
      </c>
      <c r="DY146" s="13">
        <f t="shared" si="71"/>
        <v>-0.58074540051841206</v>
      </c>
      <c r="DZ146" s="13">
        <f t="shared" si="71"/>
        <v>-0.59538255731464984</v>
      </c>
      <c r="EA146" s="13">
        <f t="shared" si="71"/>
        <v>0</v>
      </c>
      <c r="EB146" s="13">
        <f t="shared" si="71"/>
        <v>-8.2589844128788563</v>
      </c>
      <c r="EC146" s="13">
        <f t="shared" si="71"/>
        <v>2.5916446208219091</v>
      </c>
      <c r="ED146" s="13">
        <f t="shared" si="71"/>
        <v>-13.33333333333333</v>
      </c>
      <c r="EE146" s="13">
        <f t="shared" si="71"/>
        <v>0</v>
      </c>
      <c r="EF146" s="13">
        <f t="shared" si="71"/>
        <v>1.2950312752963322</v>
      </c>
      <c r="EG146" s="13">
        <f t="shared" si="71"/>
        <v>3.1317385821358457</v>
      </c>
      <c r="EH146" s="13">
        <f t="shared" si="71"/>
        <v>0.55064963699948954</v>
      </c>
      <c r="EI146" s="13">
        <f t="shared" si="71"/>
        <v>5.5555555555555358</v>
      </c>
      <c r="EJ146" s="13">
        <f t="shared" si="71"/>
        <v>-4.2861512166329057</v>
      </c>
      <c r="EK146" s="13">
        <f t="shared" si="71"/>
        <v>1.7712522219214932</v>
      </c>
      <c r="EL146" s="13">
        <f t="shared" si="71"/>
        <v>1.0788797540998374</v>
      </c>
      <c r="EM146" s="13">
        <f t="shared" si="71"/>
        <v>1.236296123655789</v>
      </c>
      <c r="EN146" s="13">
        <f t="shared" si="71"/>
        <v>7.3368796133284286</v>
      </c>
      <c r="EO146" s="13">
        <f t="shared" si="71"/>
        <v>-1.261882480544374</v>
      </c>
      <c r="EP146" s="13">
        <f t="shared" si="71"/>
        <v>0.51419600701028134</v>
      </c>
      <c r="EQ146" s="13">
        <f t="shared" si="71"/>
        <v>0.44103528689669602</v>
      </c>
    </row>
    <row r="147" spans="1:147" x14ac:dyDescent="0.2">
      <c r="A147" s="474" t="str">
        <f t="shared" si="48"/>
        <v>2004 q1</v>
      </c>
      <c r="B147" s="13">
        <f t="shared" si="68"/>
        <v>3.506153197203532</v>
      </c>
      <c r="C147" s="13">
        <f t="shared" si="68"/>
        <v>2.3812110294444189</v>
      </c>
      <c r="D147" s="13">
        <f t="shared" si="68"/>
        <v>16.340226095134945</v>
      </c>
      <c r="E147" s="13">
        <f t="shared" si="68"/>
        <v>-2.4760069123961448</v>
      </c>
      <c r="F147" s="13">
        <f t="shared" si="68"/>
        <v>-1.3410575034436878</v>
      </c>
      <c r="G147" s="13">
        <f t="shared" si="68"/>
        <v>4.9947803840896476</v>
      </c>
      <c r="H147" s="13">
        <f t="shared" si="68"/>
        <v>-1.175599104995706</v>
      </c>
      <c r="I147" s="13">
        <f t="shared" si="68"/>
        <v>1.8107946673579844</v>
      </c>
      <c r="J147" s="13">
        <f t="shared" si="68"/>
        <v>-0.4345449573980531</v>
      </c>
      <c r="K147" s="13">
        <f t="shared" si="68"/>
        <v>0.12209305001000814</v>
      </c>
      <c r="L147" s="13">
        <f t="shared" si="68"/>
        <v>-10.079492298700155</v>
      </c>
      <c r="M147" s="13">
        <f t="shared" si="68"/>
        <v>-2.5723133054434633</v>
      </c>
      <c r="N147" s="13">
        <f t="shared" si="68"/>
        <v>-13.018088226302238</v>
      </c>
      <c r="O147" s="13">
        <f t="shared" si="68"/>
        <v>-0.80147377160677546</v>
      </c>
      <c r="P147" s="13">
        <f t="shared" si="68"/>
        <v>-2.0808446762932142E-2</v>
      </c>
      <c r="Q147" s="13">
        <f t="shared" si="68"/>
        <v>-2.4451891791242519</v>
      </c>
      <c r="R147" s="13">
        <f t="shared" si="68"/>
        <v>-0.44515609337022477</v>
      </c>
      <c r="S147" s="13">
        <f t="shared" si="68"/>
        <v>-0.78927059759221763</v>
      </c>
      <c r="T147" s="13">
        <f t="shared" si="68"/>
        <v>2.2204460492503131E-14</v>
      </c>
      <c r="U147" s="13">
        <f t="shared" si="68"/>
        <v>20.456672493656725</v>
      </c>
      <c r="V147" s="13">
        <f t="shared" si="68"/>
        <v>6.7114093959200094</v>
      </c>
      <c r="W147" s="13">
        <f t="shared" si="68"/>
        <v>31.25</v>
      </c>
      <c r="X147" s="13" t="str">
        <f t="shared" si="68"/>
        <v/>
      </c>
      <c r="Y147" s="13">
        <f t="shared" si="68"/>
        <v>7.402047702707093</v>
      </c>
      <c r="Z147" s="13">
        <f t="shared" si="68"/>
        <v>3.0489693699784937</v>
      </c>
      <c r="AA147" s="13">
        <f t="shared" si="68"/>
        <v>-2.3246183285061783</v>
      </c>
      <c r="AB147" s="13">
        <f t="shared" si="68"/>
        <v>0</v>
      </c>
      <c r="AC147" s="13">
        <f t="shared" si="68"/>
        <v>-1.9823737698004051</v>
      </c>
      <c r="AD147" s="13">
        <f t="shared" si="68"/>
        <v>12.316058927480045</v>
      </c>
      <c r="AE147" s="13">
        <f t="shared" si="68"/>
        <v>2.7735468022943577</v>
      </c>
      <c r="AF147" s="13">
        <f t="shared" si="68"/>
        <v>5.5586763688741936</v>
      </c>
      <c r="AG147" s="13">
        <f t="shared" si="68"/>
        <v>-4.6913281545702068</v>
      </c>
      <c r="AH147" s="13">
        <f t="shared" si="68"/>
        <v>1.6371729192997453</v>
      </c>
      <c r="AI147" s="13">
        <f t="shared" si="68"/>
        <v>-3.0950861714902134</v>
      </c>
      <c r="AJ147" s="13">
        <f t="shared" si="68"/>
        <v>5.2422292722759112</v>
      </c>
      <c r="AL147" s="474" t="str">
        <f t="shared" si="50"/>
        <v>2004 q1</v>
      </c>
      <c r="AM147" s="13">
        <f t="shared" si="69"/>
        <v>1.6020107339434597</v>
      </c>
      <c r="AN147" s="13">
        <f t="shared" si="69"/>
        <v>2.2088760986436862</v>
      </c>
      <c r="AO147" s="13">
        <f t="shared" si="69"/>
        <v>8.2222781411745771</v>
      </c>
      <c r="AP147" s="13">
        <f t="shared" si="69"/>
        <v>1.6648727433844268</v>
      </c>
      <c r="AQ147" s="13">
        <f t="shared" si="69"/>
        <v>-2.8263712043018474</v>
      </c>
      <c r="AR147" s="13">
        <f t="shared" si="69"/>
        <v>6.9863708573954186</v>
      </c>
      <c r="AS147" s="13">
        <f t="shared" si="69"/>
        <v>1.9335273980208845</v>
      </c>
      <c r="AT147" s="13">
        <f t="shared" si="69"/>
        <v>-2.2671801698998406</v>
      </c>
      <c r="AU147" s="13">
        <f t="shared" si="69"/>
        <v>-1.678647149803747</v>
      </c>
      <c r="AV147" s="13">
        <f t="shared" si="69"/>
        <v>2.4513674408156438</v>
      </c>
      <c r="AW147" s="13">
        <f t="shared" si="69"/>
        <v>3.8977678691964224</v>
      </c>
      <c r="AX147" s="13">
        <f t="shared" si="69"/>
        <v>2.5133918569362645</v>
      </c>
      <c r="AY147" s="13">
        <f t="shared" si="69"/>
        <v>5.4054054054053724</v>
      </c>
      <c r="AZ147" s="13">
        <f t="shared" si="69"/>
        <v>-0.64036192430529937</v>
      </c>
      <c r="BA147" s="13">
        <f t="shared" si="69"/>
        <v>-0.32431379848564257</v>
      </c>
      <c r="BB147" s="13">
        <f t="shared" si="69"/>
        <v>-1.7636919212466129</v>
      </c>
      <c r="BC147" s="13">
        <f t="shared" si="69"/>
        <v>-0.66491236803624121</v>
      </c>
      <c r="BD147" s="13">
        <f t="shared" si="69"/>
        <v>-0.66491236803624121</v>
      </c>
      <c r="BE147" s="13" t="str">
        <f t="shared" si="69"/>
        <v/>
      </c>
      <c r="BF147" s="13">
        <f t="shared" si="69"/>
        <v>0</v>
      </c>
      <c r="BG147" s="13">
        <f t="shared" si="69"/>
        <v>0</v>
      </c>
      <c r="BH147" s="13">
        <f t="shared" si="69"/>
        <v>0</v>
      </c>
      <c r="BI147" s="13" t="str">
        <f t="shared" si="69"/>
        <v/>
      </c>
      <c r="BJ147" s="13">
        <f t="shared" si="69"/>
        <v>0.40836051145145547</v>
      </c>
      <c r="BK147" s="13">
        <f t="shared" si="69"/>
        <v>6.5207797556565694E-2</v>
      </c>
      <c r="BL147" s="13">
        <f t="shared" si="69"/>
        <v>2.0612778926665243E-2</v>
      </c>
      <c r="BM147" s="13">
        <f t="shared" si="69"/>
        <v>0</v>
      </c>
      <c r="BN147" s="13">
        <f t="shared" si="69"/>
        <v>2.4851887121209559</v>
      </c>
      <c r="BO147" s="13">
        <f t="shared" si="69"/>
        <v>-0.25827030526313077</v>
      </c>
      <c r="BP147" s="13">
        <f t="shared" si="69"/>
        <v>2.3685777215775694</v>
      </c>
      <c r="BQ147" s="13">
        <f t="shared" si="69"/>
        <v>4.4141370328871332</v>
      </c>
      <c r="BR147" s="13">
        <f t="shared" si="69"/>
        <v>8.7763841548907493</v>
      </c>
      <c r="BS147" s="13">
        <f t="shared" si="69"/>
        <v>-4.8215418107437564</v>
      </c>
      <c r="BT147" s="13">
        <f t="shared" si="69"/>
        <v>-2.1126464392455579</v>
      </c>
      <c r="BU147" s="13">
        <f t="shared" si="69"/>
        <v>-0.21586047968503719</v>
      </c>
      <c r="BW147" s="474" t="str">
        <f t="shared" si="52"/>
        <v>2004 q1</v>
      </c>
      <c r="BX147" s="13">
        <f t="shared" si="70"/>
        <v>1.0336767418250403</v>
      </c>
      <c r="BY147" s="13">
        <f t="shared" si="70"/>
        <v>6.4694258137225402</v>
      </c>
      <c r="BZ147" s="13">
        <f t="shared" si="70"/>
        <v>8.9511348145378875</v>
      </c>
      <c r="CA147" s="13">
        <f t="shared" si="70"/>
        <v>9.7465146837516272</v>
      </c>
      <c r="CB147" s="13">
        <f t="shared" si="70"/>
        <v>2.4739774337604103</v>
      </c>
      <c r="CC147" s="13">
        <f t="shared" si="70"/>
        <v>5.4100914465852856</v>
      </c>
      <c r="CD147" s="13">
        <f t="shared" si="70"/>
        <v>5.5988388655552779</v>
      </c>
      <c r="CE147" s="13">
        <f t="shared" si="70"/>
        <v>-0.71231822357759045</v>
      </c>
      <c r="CF147" s="13">
        <f t="shared" si="70"/>
        <v>2.7296033960678923</v>
      </c>
      <c r="CG147" s="13">
        <f t="shared" si="70"/>
        <v>5.8444067812590816E-2</v>
      </c>
      <c r="CH147" s="13">
        <f t="shared" si="70"/>
        <v>0.48848709295374881</v>
      </c>
      <c r="CI147" s="13">
        <f t="shared" si="70"/>
        <v>-0.63542341330002916</v>
      </c>
      <c r="CJ147" s="13">
        <f t="shared" si="70"/>
        <v>1.9174887538168317</v>
      </c>
      <c r="CK147" s="13">
        <f t="shared" si="70"/>
        <v>3.1617881252013147</v>
      </c>
      <c r="CL147" s="13">
        <f t="shared" si="70"/>
        <v>4.7047795579922669</v>
      </c>
      <c r="CM147" s="13">
        <f t="shared" si="70"/>
        <v>-0.12513028425525929</v>
      </c>
      <c r="CN147" s="13">
        <f t="shared" si="70"/>
        <v>0.12823369675796226</v>
      </c>
      <c r="CO147" s="13">
        <f t="shared" si="70"/>
        <v>0.2079656490257431</v>
      </c>
      <c r="CP147" s="13">
        <f t="shared" si="70"/>
        <v>0</v>
      </c>
      <c r="CQ147" s="13">
        <f t="shared" si="70"/>
        <v>-0.57624185838794917</v>
      </c>
      <c r="CR147" s="13">
        <f t="shared" si="70"/>
        <v>-2.8646572642201829</v>
      </c>
      <c r="CS147" s="13">
        <f t="shared" si="70"/>
        <v>0</v>
      </c>
      <c r="CT147" s="13">
        <f t="shared" si="70"/>
        <v>0</v>
      </c>
      <c r="CU147" s="13">
        <f t="shared" si="70"/>
        <v>0.16992723272581944</v>
      </c>
      <c r="CV147" s="13">
        <f t="shared" si="70"/>
        <v>-0.33450321808173866</v>
      </c>
      <c r="CW147" s="13">
        <f t="shared" si="70"/>
        <v>-0.10648588681774207</v>
      </c>
      <c r="CX147" s="13">
        <f t="shared" si="70"/>
        <v>0</v>
      </c>
      <c r="CY147" s="13">
        <f t="shared" si="70"/>
        <v>-0.394624801614607</v>
      </c>
      <c r="CZ147" s="13">
        <f t="shared" si="70"/>
        <v>0.62516195932142971</v>
      </c>
      <c r="DA147" s="13">
        <f t="shared" si="70"/>
        <v>-10.474457280579019</v>
      </c>
      <c r="DB147" s="13">
        <f t="shared" si="70"/>
        <v>-14.266254130314937</v>
      </c>
      <c r="DC147" s="13">
        <f t="shared" si="70"/>
        <v>-8.6226977215858263</v>
      </c>
      <c r="DD147" s="13">
        <f t="shared" si="70"/>
        <v>-3.8855544847891887</v>
      </c>
      <c r="DE147" s="13">
        <f t="shared" si="70"/>
        <v>-0.89138352545043986</v>
      </c>
      <c r="DF147" s="13">
        <f t="shared" si="70"/>
        <v>-4.6781120936003173</v>
      </c>
      <c r="DH147" s="474" t="str">
        <f t="shared" si="54"/>
        <v>2004 q1</v>
      </c>
      <c r="DI147" s="13">
        <f t="shared" si="71"/>
        <v>-0.53398717585714239</v>
      </c>
      <c r="DJ147" s="13">
        <f t="shared" si="71"/>
        <v>-0.74611193501735729</v>
      </c>
      <c r="DK147" s="13">
        <f t="shared" si="71"/>
        <v>7.1079183359830989</v>
      </c>
      <c r="DL147" s="13">
        <f t="shared" si="71"/>
        <v>-6.2564366902705615</v>
      </c>
      <c r="DM147" s="13">
        <f t="shared" si="71"/>
        <v>-7.8155278121194822</v>
      </c>
      <c r="DN147" s="13">
        <f t="shared" si="71"/>
        <v>0.77493095707501514</v>
      </c>
      <c r="DO147" s="13">
        <f t="shared" si="71"/>
        <v>5.0446206412357641</v>
      </c>
      <c r="DP147" s="13">
        <f t="shared" si="71"/>
        <v>0.64108955918107391</v>
      </c>
      <c r="DQ147" s="13">
        <f t="shared" si="71"/>
        <v>3.5529019960523822</v>
      </c>
      <c r="DR147" s="13">
        <f t="shared" si="71"/>
        <v>1.9244929587067805</v>
      </c>
      <c r="DS147" s="13">
        <f t="shared" si="71"/>
        <v>-2.5916468071834342</v>
      </c>
      <c r="DT147" s="13">
        <f t="shared" si="71"/>
        <v>9.8587804586713901E-12</v>
      </c>
      <c r="DU147" s="13">
        <f t="shared" si="71"/>
        <v>-5.3636310502084061</v>
      </c>
      <c r="DV147" s="13">
        <f t="shared" si="71"/>
        <v>-0.67542174511807662</v>
      </c>
      <c r="DW147" s="13">
        <f t="shared" si="71"/>
        <v>-1.658424791002866</v>
      </c>
      <c r="DX147" s="13">
        <f t="shared" si="71"/>
        <v>1.8177750221600286</v>
      </c>
      <c r="DY147" s="13">
        <f t="shared" si="71"/>
        <v>7.4630260608876675E-2</v>
      </c>
      <c r="DZ147" s="13">
        <f t="shared" si="71"/>
        <v>7.650134174397305E-2</v>
      </c>
      <c r="EA147" s="13">
        <f t="shared" si="71"/>
        <v>0</v>
      </c>
      <c r="EB147" s="13">
        <f t="shared" si="71"/>
        <v>-8.02651457864898</v>
      </c>
      <c r="EC147" s="13">
        <f t="shared" si="71"/>
        <v>3.6950298147630845</v>
      </c>
      <c r="ED147" s="13">
        <f t="shared" si="71"/>
        <v>-13.33333333333333</v>
      </c>
      <c r="EE147" s="13">
        <f t="shared" si="71"/>
        <v>0</v>
      </c>
      <c r="EF147" s="13">
        <f t="shared" si="71"/>
        <v>0.95075384749241376</v>
      </c>
      <c r="EG147" s="13">
        <f t="shared" si="71"/>
        <v>2.0268593811652247</v>
      </c>
      <c r="EH147" s="13">
        <f t="shared" si="71"/>
        <v>0.21317980949713267</v>
      </c>
      <c r="EI147" s="13">
        <f t="shared" si="71"/>
        <v>5.5555555555555358</v>
      </c>
      <c r="EJ147" s="13">
        <f t="shared" si="71"/>
        <v>-4.3287007731844795</v>
      </c>
      <c r="EK147" s="13">
        <f t="shared" si="71"/>
        <v>1.7277765671078305</v>
      </c>
      <c r="EL147" s="13">
        <f t="shared" si="71"/>
        <v>1.233299122558007</v>
      </c>
      <c r="EM147" s="13">
        <f t="shared" si="71"/>
        <v>1.1596801416301927</v>
      </c>
      <c r="EN147" s="13">
        <f t="shared" si="71"/>
        <v>2.8319040902384796</v>
      </c>
      <c r="EO147" s="13">
        <f t="shared" si="71"/>
        <v>-1.261882480544374</v>
      </c>
      <c r="EP147" s="13">
        <f t="shared" si="71"/>
        <v>1.2320149318205909</v>
      </c>
      <c r="EQ147" s="13">
        <f t="shared" si="71"/>
        <v>1.9381671478992946</v>
      </c>
    </row>
    <row r="148" spans="1:147" x14ac:dyDescent="0.2">
      <c r="A148" s="474" t="str">
        <f t="shared" si="48"/>
        <v>2004 q2</v>
      </c>
      <c r="B148" s="13">
        <f t="shared" si="68"/>
        <v>3.5114133197325925</v>
      </c>
      <c r="C148" s="13">
        <f t="shared" si="68"/>
        <v>4.5763761085498178</v>
      </c>
      <c r="D148" s="13">
        <f t="shared" si="68"/>
        <v>18.639915637535953</v>
      </c>
      <c r="E148" s="13">
        <f t="shared" si="68"/>
        <v>8.0281177212504051</v>
      </c>
      <c r="F148" s="13">
        <f t="shared" si="68"/>
        <v>-1.8360314546464362</v>
      </c>
      <c r="G148" s="13">
        <f t="shared" si="68"/>
        <v>-1.922669201669569</v>
      </c>
      <c r="H148" s="13">
        <f t="shared" si="68"/>
        <v>-0.73615883038948837</v>
      </c>
      <c r="I148" s="13">
        <f t="shared" si="68"/>
        <v>6.6503872681899834</v>
      </c>
      <c r="J148" s="13">
        <f t="shared" si="68"/>
        <v>-0.83463982214327936</v>
      </c>
      <c r="K148" s="13">
        <f t="shared" si="68"/>
        <v>2.0004476655482994</v>
      </c>
      <c r="L148" s="13">
        <f t="shared" si="68"/>
        <v>-12.972921725673615</v>
      </c>
      <c r="M148" s="13">
        <f t="shared" si="68"/>
        <v>1.2434497875801753E-12</v>
      </c>
      <c r="N148" s="13">
        <f t="shared" si="68"/>
        <v>-18.144820551014739</v>
      </c>
      <c r="O148" s="13">
        <f t="shared" si="68"/>
        <v>-0.62226688890582027</v>
      </c>
      <c r="P148" s="13">
        <f t="shared" si="68"/>
        <v>0.2460969196866003</v>
      </c>
      <c r="Q148" s="13">
        <f t="shared" si="68"/>
        <v>-2.4515086921304219</v>
      </c>
      <c r="R148" s="13">
        <f t="shared" si="68"/>
        <v>-1.5463677227035455</v>
      </c>
      <c r="S148" s="13">
        <f t="shared" si="68"/>
        <v>-0.24148741579824717</v>
      </c>
      <c r="T148" s="13">
        <f t="shared" si="68"/>
        <v>-3.2258064516128671</v>
      </c>
      <c r="U148" s="13">
        <f t="shared" si="68"/>
        <v>18.36026050539834</v>
      </c>
      <c r="V148" s="13">
        <f t="shared" si="68"/>
        <v>2.5806451612713888</v>
      </c>
      <c r="W148" s="13">
        <f t="shared" si="68"/>
        <v>31.25</v>
      </c>
      <c r="X148" s="13" t="str">
        <f t="shared" si="68"/>
        <v/>
      </c>
      <c r="Y148" s="13">
        <f t="shared" si="68"/>
        <v>6.698809392672378</v>
      </c>
      <c r="Z148" s="13">
        <f t="shared" si="68"/>
        <v>1.5599394675611444</v>
      </c>
      <c r="AA148" s="13">
        <f t="shared" si="68"/>
        <v>-2.5648159617894573</v>
      </c>
      <c r="AB148" s="13">
        <f t="shared" si="68"/>
        <v>0</v>
      </c>
      <c r="AC148" s="13">
        <f t="shared" si="68"/>
        <v>-2.3092435837298142</v>
      </c>
      <c r="AD148" s="13">
        <f t="shared" si="68"/>
        <v>11.442826306369147</v>
      </c>
      <c r="AE148" s="13">
        <f t="shared" si="68"/>
        <v>-2.2286957477786862</v>
      </c>
      <c r="AF148" s="13">
        <f t="shared" si="68"/>
        <v>-0.14866523176760849</v>
      </c>
      <c r="AG148" s="13">
        <f t="shared" si="68"/>
        <v>-5.5267033040623854</v>
      </c>
      <c r="AH148" s="13">
        <f t="shared" si="68"/>
        <v>1.5024848616018494</v>
      </c>
      <c r="AI148" s="13">
        <f t="shared" si="68"/>
        <v>-6.7532614348839282</v>
      </c>
      <c r="AJ148" s="13">
        <f t="shared" si="68"/>
        <v>-1.9735030150188515</v>
      </c>
      <c r="AL148" s="474" t="str">
        <f t="shared" si="50"/>
        <v>2004 q2</v>
      </c>
      <c r="AM148" s="13">
        <f t="shared" si="69"/>
        <v>4.7091649778381317</v>
      </c>
      <c r="AN148" s="13">
        <f t="shared" si="69"/>
        <v>7.7427695835493582</v>
      </c>
      <c r="AO148" s="13">
        <f t="shared" si="69"/>
        <v>14.442706230372583</v>
      </c>
      <c r="AP148" s="13">
        <f t="shared" si="69"/>
        <v>15.110141320113101</v>
      </c>
      <c r="AQ148" s="13">
        <f t="shared" si="69"/>
        <v>-1.8303202330918755</v>
      </c>
      <c r="AR148" s="13">
        <f t="shared" si="69"/>
        <v>4.5684221145496862</v>
      </c>
      <c r="AS148" s="13">
        <f t="shared" si="69"/>
        <v>2.7749960819146269</v>
      </c>
      <c r="AT148" s="13">
        <f t="shared" si="69"/>
        <v>-0.44456066945610662</v>
      </c>
      <c r="AU148" s="13">
        <f t="shared" si="69"/>
        <v>-0.67309355517156666</v>
      </c>
      <c r="AV148" s="13">
        <f t="shared" si="69"/>
        <v>-5.4516147797771257</v>
      </c>
      <c r="AW148" s="13">
        <f t="shared" si="69"/>
        <v>5.191522800556525</v>
      </c>
      <c r="AX148" s="13">
        <f t="shared" si="69"/>
        <v>2.5133918569362645</v>
      </c>
      <c r="AY148" s="13">
        <f t="shared" si="69"/>
        <v>8.1081081081080697</v>
      </c>
      <c r="AZ148" s="13">
        <f t="shared" si="69"/>
        <v>0.61068893151468018</v>
      </c>
      <c r="BA148" s="13">
        <f t="shared" si="69"/>
        <v>1.2106767473874402</v>
      </c>
      <c r="BB148" s="13">
        <f t="shared" si="69"/>
        <v>-1.5271731707550473</v>
      </c>
      <c r="BC148" s="13">
        <f t="shared" si="69"/>
        <v>0.25692152601481943</v>
      </c>
      <c r="BD148" s="13">
        <f t="shared" si="69"/>
        <v>0.25692152601481943</v>
      </c>
      <c r="BE148" s="13" t="str">
        <f t="shared" si="69"/>
        <v/>
      </c>
      <c r="BF148" s="13">
        <f t="shared" si="69"/>
        <v>1.5905187410602428</v>
      </c>
      <c r="BG148" s="13">
        <f t="shared" si="69"/>
        <v>5.4054054054054168</v>
      </c>
      <c r="BH148" s="13">
        <f t="shared" si="69"/>
        <v>0</v>
      </c>
      <c r="BI148" s="13" t="str">
        <f t="shared" si="69"/>
        <v/>
      </c>
      <c r="BJ148" s="13">
        <f t="shared" si="69"/>
        <v>3.2801081535169363</v>
      </c>
      <c r="BK148" s="13">
        <f t="shared" si="69"/>
        <v>6.5207797556565694E-2</v>
      </c>
      <c r="BL148" s="13">
        <f t="shared" si="69"/>
        <v>2.0612778926665243E-2</v>
      </c>
      <c r="BM148" s="13">
        <f t="shared" si="69"/>
        <v>0</v>
      </c>
      <c r="BN148" s="13">
        <f t="shared" si="69"/>
        <v>4.7958370190909871</v>
      </c>
      <c r="BO148" s="13">
        <f t="shared" si="69"/>
        <v>3.1645939301768511</v>
      </c>
      <c r="BP148" s="13">
        <f t="shared" si="69"/>
        <v>2.8113913745879238</v>
      </c>
      <c r="BQ148" s="13">
        <f t="shared" si="69"/>
        <v>4.4326725724139537</v>
      </c>
      <c r="BR148" s="13">
        <f t="shared" si="69"/>
        <v>8.774173357585946</v>
      </c>
      <c r="BS148" s="13">
        <f t="shared" si="69"/>
        <v>-4.9461257941380676</v>
      </c>
      <c r="BT148" s="13">
        <f t="shared" si="69"/>
        <v>-0.31300220432960435</v>
      </c>
      <c r="BU148" s="13">
        <f t="shared" si="69"/>
        <v>0.15051737235212137</v>
      </c>
      <c r="BW148" s="474" t="str">
        <f t="shared" si="52"/>
        <v>2004 q2</v>
      </c>
      <c r="BX148" s="13">
        <f t="shared" si="70"/>
        <v>0.79595706532891164</v>
      </c>
      <c r="BY148" s="13">
        <f t="shared" si="70"/>
        <v>4.623801336963651</v>
      </c>
      <c r="BZ148" s="13">
        <f t="shared" si="70"/>
        <v>4.8122244370679024</v>
      </c>
      <c r="CA148" s="13">
        <f t="shared" si="70"/>
        <v>9.0310289049093662</v>
      </c>
      <c r="CB148" s="13">
        <f t="shared" si="70"/>
        <v>1.3666859510383045</v>
      </c>
      <c r="CC148" s="13">
        <f t="shared" si="70"/>
        <v>0.99800281108279876</v>
      </c>
      <c r="CD148" s="13">
        <f t="shared" si="70"/>
        <v>3.3858983201976223</v>
      </c>
      <c r="CE148" s="13">
        <f t="shared" si="70"/>
        <v>1.1231356575249762</v>
      </c>
      <c r="CF148" s="13">
        <f t="shared" si="70"/>
        <v>1.9198719423584754</v>
      </c>
      <c r="CG148" s="13">
        <f t="shared" si="70"/>
        <v>1.6645454101385182</v>
      </c>
      <c r="CH148" s="13">
        <f t="shared" si="70"/>
        <v>0.48848709295374881</v>
      </c>
      <c r="CI148" s="13">
        <f t="shared" si="70"/>
        <v>-0.63542341330002916</v>
      </c>
      <c r="CJ148" s="13">
        <f t="shared" si="70"/>
        <v>1.9174887538168317</v>
      </c>
      <c r="CK148" s="13">
        <f t="shared" si="70"/>
        <v>2.8924151235935947</v>
      </c>
      <c r="CL148" s="13">
        <f t="shared" si="70"/>
        <v>4.245079544975261</v>
      </c>
      <c r="CM148" s="13">
        <f t="shared" si="70"/>
        <v>-5.2447958149182128E-3</v>
      </c>
      <c r="CN148" s="13">
        <f t="shared" si="70"/>
        <v>-7.8555597283846978E-2</v>
      </c>
      <c r="CO148" s="13">
        <f t="shared" si="70"/>
        <v>-0.12731165629231711</v>
      </c>
      <c r="CP148" s="13">
        <f t="shared" si="70"/>
        <v>0</v>
      </c>
      <c r="CQ148" s="13">
        <f t="shared" si="70"/>
        <v>5.3087369192653</v>
      </c>
      <c r="CR148" s="13">
        <f t="shared" si="70"/>
        <v>-2.8111284604996789</v>
      </c>
      <c r="CS148" s="13">
        <f t="shared" si="70"/>
        <v>10.000000000000009</v>
      </c>
      <c r="CT148" s="13">
        <f t="shared" si="70"/>
        <v>0</v>
      </c>
      <c r="CU148" s="13">
        <f t="shared" si="70"/>
        <v>0.83354690452450697</v>
      </c>
      <c r="CV148" s="13">
        <f t="shared" si="70"/>
        <v>-7.3582674480165977E-2</v>
      </c>
      <c r="CW148" s="13">
        <f t="shared" si="70"/>
        <v>-4.3251800295240894E-2</v>
      </c>
      <c r="CX148" s="13">
        <f t="shared" si="70"/>
        <v>0</v>
      </c>
      <c r="CY148" s="13">
        <f t="shared" si="70"/>
        <v>-0.394624801614607</v>
      </c>
      <c r="CZ148" s="13">
        <f t="shared" si="70"/>
        <v>1.9876577745450819</v>
      </c>
      <c r="DA148" s="13">
        <f t="shared" si="70"/>
        <v>-10.720239467037384</v>
      </c>
      <c r="DB148" s="13">
        <f t="shared" si="70"/>
        <v>-14.672735673242476</v>
      </c>
      <c r="DC148" s="13">
        <f t="shared" si="70"/>
        <v>-8.6226977215858263</v>
      </c>
      <c r="DD148" s="13">
        <f t="shared" si="70"/>
        <v>-3.8855544847891887</v>
      </c>
      <c r="DE148" s="13">
        <f t="shared" si="70"/>
        <v>-0.62881326894120848</v>
      </c>
      <c r="DF148" s="13">
        <f t="shared" si="70"/>
        <v>-4.7465374821773381</v>
      </c>
      <c r="DH148" s="474" t="str">
        <f t="shared" si="54"/>
        <v>2004 q2</v>
      </c>
      <c r="DI148" s="13">
        <f t="shared" si="71"/>
        <v>-1.4198357032079389</v>
      </c>
      <c r="DJ148" s="13">
        <f t="shared" si="71"/>
        <v>0.17073325820322616</v>
      </c>
      <c r="DK148" s="13">
        <f t="shared" si="71"/>
        <v>3.6788817155243514</v>
      </c>
      <c r="DL148" s="13">
        <f t="shared" si="71"/>
        <v>1.3610832956425734</v>
      </c>
      <c r="DM148" s="13">
        <f t="shared" si="71"/>
        <v>-5.9864993639214052</v>
      </c>
      <c r="DN148" s="13">
        <f t="shared" si="71"/>
        <v>5.9215980778404287E-2</v>
      </c>
      <c r="DO148" s="13">
        <f t="shared" si="71"/>
        <v>0.74461915564227876</v>
      </c>
      <c r="DP148" s="13">
        <f t="shared" si="71"/>
        <v>0.4264816629829804</v>
      </c>
      <c r="DQ148" s="13">
        <f t="shared" si="71"/>
        <v>3.0944848975476003</v>
      </c>
      <c r="DR148" s="13">
        <f t="shared" si="71"/>
        <v>-0.76466278825074729</v>
      </c>
      <c r="DS148" s="13">
        <f t="shared" si="71"/>
        <v>-2.0981382549713157</v>
      </c>
      <c r="DT148" s="13">
        <f t="shared" si="71"/>
        <v>-5.4784225306827246</v>
      </c>
      <c r="DU148" s="13">
        <f t="shared" si="71"/>
        <v>1.6402141573746754</v>
      </c>
      <c r="DV148" s="13">
        <f t="shared" si="71"/>
        <v>-16.095119310224614</v>
      </c>
      <c r="DW148" s="13">
        <f t="shared" si="71"/>
        <v>-15.138396883419347</v>
      </c>
      <c r="DX148" s="13">
        <f t="shared" si="71"/>
        <v>-18.44028904117997</v>
      </c>
      <c r="DY148" s="13">
        <f t="shared" si="71"/>
        <v>1.1429822416036517</v>
      </c>
      <c r="DZ148" s="13">
        <f t="shared" si="71"/>
        <v>1.1717157190350269</v>
      </c>
      <c r="EA148" s="13">
        <f t="shared" si="71"/>
        <v>0</v>
      </c>
      <c r="EB148" s="13">
        <f t="shared" si="71"/>
        <v>0.45193260482327968</v>
      </c>
      <c r="EC148" s="13">
        <f t="shared" si="71"/>
        <v>1.9256096940429401</v>
      </c>
      <c r="ED148" s="13">
        <f t="shared" si="71"/>
        <v>0</v>
      </c>
      <c r="EE148" s="13">
        <f t="shared" si="71"/>
        <v>0</v>
      </c>
      <c r="EF148" s="13">
        <f t="shared" si="71"/>
        <v>-3.6424815568673274</v>
      </c>
      <c r="EG148" s="13">
        <f t="shared" si="71"/>
        <v>-9.294482103005997</v>
      </c>
      <c r="EH148" s="13">
        <f t="shared" si="71"/>
        <v>9.8796666052036741E-2</v>
      </c>
      <c r="EI148" s="13">
        <f t="shared" si="71"/>
        <v>5.5555555555555358</v>
      </c>
      <c r="EJ148" s="13">
        <f t="shared" si="71"/>
        <v>-9.4564102125871408</v>
      </c>
      <c r="EK148" s="13">
        <f t="shared" si="71"/>
        <v>-0.36183863759140511</v>
      </c>
      <c r="EL148" s="13">
        <f t="shared" si="71"/>
        <v>-0.56006214220952755</v>
      </c>
      <c r="EM148" s="13">
        <f t="shared" si="71"/>
        <v>0.18078541780910395</v>
      </c>
      <c r="EN148" s="13">
        <f t="shared" si="71"/>
        <v>0.5568211064698847</v>
      </c>
      <c r="EO148" s="13">
        <f t="shared" si="71"/>
        <v>-12.748616182892448</v>
      </c>
      <c r="EP148" s="13">
        <f t="shared" si="71"/>
        <v>-2.213774613077879</v>
      </c>
      <c r="EQ148" s="13">
        <f t="shared" si="71"/>
        <v>-0.83889588867004372</v>
      </c>
    </row>
    <row r="149" spans="1:147" x14ac:dyDescent="0.2">
      <c r="A149" s="474" t="str">
        <f t="shared" si="48"/>
        <v>2004 q3</v>
      </c>
      <c r="B149" s="13">
        <f t="shared" si="68"/>
        <v>4.6014468296215805</v>
      </c>
      <c r="C149" s="13">
        <f t="shared" si="68"/>
        <v>6.7833466678484555</v>
      </c>
      <c r="D149" s="13">
        <f t="shared" si="68"/>
        <v>21.490240671749984</v>
      </c>
      <c r="E149" s="13">
        <f t="shared" si="68"/>
        <v>12.920688837262384</v>
      </c>
      <c r="F149" s="13">
        <f t="shared" si="68"/>
        <v>1.7724356709256206</v>
      </c>
      <c r="G149" s="13">
        <f t="shared" si="68"/>
        <v>2.6409589305497416</v>
      </c>
      <c r="H149" s="13">
        <f t="shared" si="68"/>
        <v>-2.2354277462558358</v>
      </c>
      <c r="I149" s="13">
        <f t="shared" si="68"/>
        <v>6.1444524490869235</v>
      </c>
      <c r="J149" s="13">
        <f t="shared" si="68"/>
        <v>-1.1389817901819144</v>
      </c>
      <c r="K149" s="13">
        <f t="shared" si="68"/>
        <v>2.0004476655482994</v>
      </c>
      <c r="L149" s="13">
        <f t="shared" si="68"/>
        <v>-14.18476238244628</v>
      </c>
      <c r="M149" s="13">
        <f t="shared" si="68"/>
        <v>0.63063358842518902</v>
      </c>
      <c r="N149" s="13">
        <f t="shared" si="68"/>
        <v>-19.960205193152603</v>
      </c>
      <c r="O149" s="13">
        <f t="shared" si="68"/>
        <v>-1.4420378183178317</v>
      </c>
      <c r="P149" s="13">
        <f t="shared" si="68"/>
        <v>-0.62885251977937706</v>
      </c>
      <c r="Q149" s="13">
        <f t="shared" si="68"/>
        <v>-3.158129801959586</v>
      </c>
      <c r="R149" s="13">
        <f t="shared" si="68"/>
        <v>0.38678229077087067</v>
      </c>
      <c r="S149" s="13">
        <f t="shared" si="68"/>
        <v>0.67876511367388481</v>
      </c>
      <c r="T149" s="13">
        <f t="shared" si="68"/>
        <v>2.2204460492503131E-14</v>
      </c>
      <c r="U149" s="13">
        <f t="shared" si="68"/>
        <v>14.424071825716368</v>
      </c>
      <c r="V149" s="13">
        <f t="shared" si="68"/>
        <v>2.5806451612706782</v>
      </c>
      <c r="W149" s="13">
        <f t="shared" si="68"/>
        <v>23.529411764705866</v>
      </c>
      <c r="X149" s="13" t="str">
        <f t="shared" si="68"/>
        <v/>
      </c>
      <c r="Y149" s="13">
        <f t="shared" si="68"/>
        <v>8.4197521461459868</v>
      </c>
      <c r="Z149" s="13">
        <f t="shared" si="68"/>
        <v>2.2717324247368165</v>
      </c>
      <c r="AA149" s="13">
        <f t="shared" si="68"/>
        <v>-2.6854233966825847</v>
      </c>
      <c r="AB149" s="13">
        <f t="shared" si="68"/>
        <v>0</v>
      </c>
      <c r="AC149" s="13">
        <f t="shared" si="68"/>
        <v>-1.4692932969400552</v>
      </c>
      <c r="AD149" s="13">
        <f t="shared" si="68"/>
        <v>13.908350861068342</v>
      </c>
      <c r="AE149" s="13">
        <f t="shared" si="68"/>
        <v>-2.1252337674962485</v>
      </c>
      <c r="AF149" s="13">
        <f t="shared" si="68"/>
        <v>-5.0461746713958977E-2</v>
      </c>
      <c r="AG149" s="13">
        <f t="shared" si="68"/>
        <v>-5.5252922235240032</v>
      </c>
      <c r="AH149" s="13">
        <f t="shared" si="68"/>
        <v>1.268601351681542</v>
      </c>
      <c r="AI149" s="13">
        <f t="shared" si="68"/>
        <v>-6.9122674394210275</v>
      </c>
      <c r="AJ149" s="13">
        <f t="shared" si="68"/>
        <v>-0.21455094314555279</v>
      </c>
      <c r="AL149" s="474" t="str">
        <f t="shared" si="50"/>
        <v>2004 q3</v>
      </c>
      <c r="AM149" s="13">
        <f t="shared" si="69"/>
        <v>4.4393825171125334</v>
      </c>
      <c r="AN149" s="13">
        <f t="shared" si="69"/>
        <v>5.8732792925542121</v>
      </c>
      <c r="AO149" s="13">
        <f t="shared" si="69"/>
        <v>9.1544750876104253</v>
      </c>
      <c r="AP149" s="13">
        <f t="shared" si="69"/>
        <v>13.338409086248104</v>
      </c>
      <c r="AQ149" s="13">
        <f t="shared" si="69"/>
        <v>-1.8184080277520165</v>
      </c>
      <c r="AR149" s="13">
        <f t="shared" si="69"/>
        <v>3.9456408582103641</v>
      </c>
      <c r="AS149" s="13">
        <f t="shared" si="69"/>
        <v>2.6167558712806516</v>
      </c>
      <c r="AT149" s="13">
        <f t="shared" si="69"/>
        <v>-0.62568223885086649</v>
      </c>
      <c r="AU149" s="13">
        <f t="shared" si="69"/>
        <v>-0.92815492011524281</v>
      </c>
      <c r="AV149" s="13">
        <f t="shared" si="69"/>
        <v>-7.9189211863522013</v>
      </c>
      <c r="AW149" s="13">
        <f t="shared" si="69"/>
        <v>2.538333313013319</v>
      </c>
      <c r="AX149" s="13">
        <f t="shared" si="69"/>
        <v>2.5133918569362645</v>
      </c>
      <c r="AY149" s="13">
        <f t="shared" si="69"/>
        <v>2.564102564102555</v>
      </c>
      <c r="AZ149" s="13">
        <f t="shared" si="69"/>
        <v>0.57657739794010343</v>
      </c>
      <c r="BA149" s="13">
        <f t="shared" si="69"/>
        <v>1.1760660310870863</v>
      </c>
      <c r="BB149" s="13">
        <f t="shared" si="69"/>
        <v>-1.559503535725526</v>
      </c>
      <c r="BC149" s="13">
        <f t="shared" si="69"/>
        <v>0.25692152601481943</v>
      </c>
      <c r="BD149" s="13">
        <f t="shared" si="69"/>
        <v>0.25692152601481943</v>
      </c>
      <c r="BE149" s="13" t="str">
        <f t="shared" si="69"/>
        <v/>
      </c>
      <c r="BF149" s="13">
        <f t="shared" si="69"/>
        <v>1.5905187410602428</v>
      </c>
      <c r="BG149" s="13">
        <f t="shared" si="69"/>
        <v>5.4054054054054168</v>
      </c>
      <c r="BH149" s="13">
        <f t="shared" si="69"/>
        <v>0</v>
      </c>
      <c r="BI149" s="13" t="str">
        <f t="shared" si="69"/>
        <v/>
      </c>
      <c r="BJ149" s="13">
        <f t="shared" si="69"/>
        <v>5.2562969847631758</v>
      </c>
      <c r="BK149" s="13">
        <f t="shared" si="69"/>
        <v>0</v>
      </c>
      <c r="BL149" s="13">
        <f t="shared" si="69"/>
        <v>4.751292154242126</v>
      </c>
      <c r="BM149" s="13">
        <f t="shared" si="69"/>
        <v>0</v>
      </c>
      <c r="BN149" s="13">
        <f t="shared" si="69"/>
        <v>4.7958370190909871</v>
      </c>
      <c r="BO149" s="13">
        <f t="shared" si="69"/>
        <v>5.6277730144155269</v>
      </c>
      <c r="BP149" s="13">
        <f t="shared" si="69"/>
        <v>3.2975154948328589</v>
      </c>
      <c r="BQ149" s="13">
        <f t="shared" si="69"/>
        <v>5.0919758455399533</v>
      </c>
      <c r="BR149" s="13">
        <f t="shared" si="69"/>
        <v>9.0010690637450708</v>
      </c>
      <c r="BS149" s="13">
        <f t="shared" si="69"/>
        <v>-4.9461257941380676</v>
      </c>
      <c r="BT149" s="13">
        <f t="shared" si="69"/>
        <v>0.1383282396558716</v>
      </c>
      <c r="BU149" s="13">
        <f t="shared" si="69"/>
        <v>0.15835895861717741</v>
      </c>
      <c r="BW149" s="474" t="str">
        <f t="shared" si="52"/>
        <v>2004 q3</v>
      </c>
      <c r="BX149" s="13">
        <f t="shared" si="70"/>
        <v>1.0355994630801613</v>
      </c>
      <c r="BY149" s="13">
        <f t="shared" si="70"/>
        <v>4.9543460801047656</v>
      </c>
      <c r="BZ149" s="13">
        <f t="shared" si="70"/>
        <v>4.7265233828289066</v>
      </c>
      <c r="CA149" s="13">
        <f t="shared" si="70"/>
        <v>10.126729367728583</v>
      </c>
      <c r="CB149" s="13">
        <f t="shared" si="70"/>
        <v>1.7711238739527291</v>
      </c>
      <c r="CC149" s="13">
        <f t="shared" si="70"/>
        <v>2.2773076828688898</v>
      </c>
      <c r="CD149" s="13">
        <f t="shared" si="70"/>
        <v>4.0941506598263899</v>
      </c>
      <c r="CE149" s="13">
        <f t="shared" si="70"/>
        <v>1.1231356575249762</v>
      </c>
      <c r="CF149" s="13">
        <f t="shared" si="70"/>
        <v>0.54801288117807267</v>
      </c>
      <c r="CG149" s="13">
        <f t="shared" si="70"/>
        <v>1.6468961975518948</v>
      </c>
      <c r="CH149" s="13">
        <f t="shared" si="70"/>
        <v>0.84718086466595288</v>
      </c>
      <c r="CI149" s="13">
        <f t="shared" si="70"/>
        <v>0</v>
      </c>
      <c r="CJ149" s="13">
        <f t="shared" si="70"/>
        <v>1.9174887538168317</v>
      </c>
      <c r="CK149" s="13">
        <f t="shared" si="70"/>
        <v>0.25693316016681678</v>
      </c>
      <c r="CL149" s="13">
        <f t="shared" si="70"/>
        <v>1.1553716444547835</v>
      </c>
      <c r="CM149" s="13">
        <f t="shared" si="70"/>
        <v>-1.6929991405277844</v>
      </c>
      <c r="CN149" s="13">
        <f t="shared" si="70"/>
        <v>-7.8555597283846978E-2</v>
      </c>
      <c r="CO149" s="13">
        <f t="shared" si="70"/>
        <v>-0.12731165629231711</v>
      </c>
      <c r="CP149" s="13">
        <f t="shared" si="70"/>
        <v>0</v>
      </c>
      <c r="CQ149" s="13">
        <f t="shared" si="70"/>
        <v>5.3087369192653</v>
      </c>
      <c r="CR149" s="13">
        <f t="shared" si="70"/>
        <v>-2.8111284604996789</v>
      </c>
      <c r="CS149" s="13">
        <f t="shared" si="70"/>
        <v>10.000000000000009</v>
      </c>
      <c r="CT149" s="13">
        <f t="shared" si="70"/>
        <v>0</v>
      </c>
      <c r="CU149" s="13">
        <f t="shared" si="70"/>
        <v>1.0804004694273006</v>
      </c>
      <c r="CV149" s="13">
        <f t="shared" si="70"/>
        <v>1.5441148341269306</v>
      </c>
      <c r="CW149" s="13">
        <f t="shared" si="70"/>
        <v>-4.3251800295240894E-2</v>
      </c>
      <c r="CX149" s="13">
        <f t="shared" si="70"/>
        <v>0</v>
      </c>
      <c r="CY149" s="13">
        <f t="shared" si="70"/>
        <v>-0.394624801614607</v>
      </c>
      <c r="CZ149" s="13">
        <f t="shared" si="70"/>
        <v>2.2082663694343863</v>
      </c>
      <c r="DA149" s="13">
        <f t="shared" si="70"/>
        <v>-10.205596515561021</v>
      </c>
      <c r="DB149" s="13">
        <f t="shared" si="70"/>
        <v>-14.286753540594333</v>
      </c>
      <c r="DC149" s="13">
        <f t="shared" si="70"/>
        <v>-4.7461108198864732</v>
      </c>
      <c r="DD149" s="13">
        <f t="shared" si="70"/>
        <v>-3.8855544847891998</v>
      </c>
      <c r="DE149" s="13">
        <f t="shared" si="70"/>
        <v>0.11296093653485606</v>
      </c>
      <c r="DF149" s="13">
        <f t="shared" si="70"/>
        <v>-4.5339812520234224</v>
      </c>
      <c r="DH149" s="474" t="str">
        <f t="shared" si="54"/>
        <v>2004 q3</v>
      </c>
      <c r="DI149" s="13">
        <f t="shared" si="71"/>
        <v>-1.2697433984205531</v>
      </c>
      <c r="DJ149" s="13">
        <f t="shared" si="71"/>
        <v>-0.32267472856141177</v>
      </c>
      <c r="DK149" s="13">
        <f t="shared" si="71"/>
        <v>5.0734587513589391</v>
      </c>
      <c r="DL149" s="13">
        <f t="shared" si="71"/>
        <v>-6.4071042763846897E-3</v>
      </c>
      <c r="DM149" s="13">
        <f t="shared" si="71"/>
        <v>-6.552224748364111</v>
      </c>
      <c r="DN149" s="13">
        <f t="shared" si="71"/>
        <v>0.49383902368944632</v>
      </c>
      <c r="DO149" s="13">
        <f t="shared" si="71"/>
        <v>-1.7089447283000103</v>
      </c>
      <c r="DP149" s="13">
        <f t="shared" si="71"/>
        <v>0.21233526054125207</v>
      </c>
      <c r="DQ149" s="13">
        <f t="shared" si="71"/>
        <v>1.7370187527206538</v>
      </c>
      <c r="DR149" s="13">
        <f t="shared" si="71"/>
        <v>-2.6383803037872355</v>
      </c>
      <c r="DS149" s="13">
        <f t="shared" si="71"/>
        <v>-3.9368990300887918</v>
      </c>
      <c r="DT149" s="13">
        <f t="shared" si="71"/>
        <v>-4.0770723221363774</v>
      </c>
      <c r="DU149" s="13">
        <f t="shared" si="71"/>
        <v>-3.7864954662003569</v>
      </c>
      <c r="DV149" s="13">
        <f t="shared" si="71"/>
        <v>-10.304620816372157</v>
      </c>
      <c r="DW149" s="13">
        <f t="shared" si="71"/>
        <v>-10.439234453553837</v>
      </c>
      <c r="DX149" s="13">
        <f t="shared" si="71"/>
        <v>-9.9718868138236267</v>
      </c>
      <c r="DY149" s="13">
        <f t="shared" si="71"/>
        <v>3.1333073853907489</v>
      </c>
      <c r="DZ149" s="13">
        <f t="shared" si="71"/>
        <v>3.2118396411234151</v>
      </c>
      <c r="EA149" s="13">
        <f t="shared" si="71"/>
        <v>0</v>
      </c>
      <c r="EB149" s="13">
        <f t="shared" si="71"/>
        <v>1.0490763656106461</v>
      </c>
      <c r="EC149" s="13">
        <f t="shared" si="71"/>
        <v>4.4873998094421275</v>
      </c>
      <c r="ED149" s="13">
        <f t="shared" si="71"/>
        <v>0</v>
      </c>
      <c r="EE149" s="13">
        <f t="shared" si="71"/>
        <v>0</v>
      </c>
      <c r="EF149" s="13">
        <f t="shared" si="71"/>
        <v>-0.91625927646772354</v>
      </c>
      <c r="EG149" s="13">
        <f t="shared" si="71"/>
        <v>-3.910787309940944</v>
      </c>
      <c r="EH149" s="13">
        <f t="shared" si="71"/>
        <v>-0.30135526590190365</v>
      </c>
      <c r="EI149" s="13">
        <f t="shared" si="71"/>
        <v>5.2631578947368807</v>
      </c>
      <c r="EJ149" s="13">
        <f t="shared" si="71"/>
        <v>-6.0448680376841484</v>
      </c>
      <c r="EK149" s="13">
        <f t="shared" si="71"/>
        <v>1.5826970261030526</v>
      </c>
      <c r="EL149" s="13">
        <f t="shared" si="71"/>
        <v>-1.794307596773681</v>
      </c>
      <c r="EM149" s="13">
        <f t="shared" si="71"/>
        <v>-1.7804518842363892</v>
      </c>
      <c r="EN149" s="13">
        <f t="shared" si="71"/>
        <v>-4.1970434945740269</v>
      </c>
      <c r="EO149" s="13">
        <f t="shared" si="71"/>
        <v>-11.633535245478722</v>
      </c>
      <c r="EP149" s="13">
        <f t="shared" si="71"/>
        <v>-1.3280009955392247</v>
      </c>
      <c r="EQ149" s="13">
        <f t="shared" si="71"/>
        <v>-1.0698442462736768</v>
      </c>
    </row>
    <row r="150" spans="1:147" x14ac:dyDescent="0.2">
      <c r="A150" s="474" t="str">
        <f t="shared" si="48"/>
        <v>2004 q4</v>
      </c>
      <c r="B150" s="13">
        <f t="shared" si="68"/>
        <v>3.8036226489726266</v>
      </c>
      <c r="C150" s="13">
        <f t="shared" si="68"/>
        <v>4.8712775178481493</v>
      </c>
      <c r="D150" s="13">
        <f t="shared" si="68"/>
        <v>9.1568985464169259</v>
      </c>
      <c r="E150" s="13">
        <f t="shared" si="68"/>
        <v>15.267261015050227</v>
      </c>
      <c r="F150" s="13">
        <f t="shared" si="68"/>
        <v>2.3100534820473806</v>
      </c>
      <c r="G150" s="13">
        <f t="shared" si="68"/>
        <v>-4.4923235875752088</v>
      </c>
      <c r="H150" s="13">
        <f t="shared" si="68"/>
        <v>-2.2474884073487633</v>
      </c>
      <c r="I150" s="13">
        <f t="shared" si="68"/>
        <v>4.3374393408958545</v>
      </c>
      <c r="J150" s="13">
        <f t="shared" si="68"/>
        <v>-0.45511880454657261</v>
      </c>
      <c r="K150" s="13">
        <f t="shared" si="68"/>
        <v>-0.20263683378511921</v>
      </c>
      <c r="L150" s="13">
        <f t="shared" si="68"/>
        <v>-15.202132567310189</v>
      </c>
      <c r="M150" s="13">
        <f t="shared" si="68"/>
        <v>-2.9600768288001511</v>
      </c>
      <c r="N150" s="13">
        <f t="shared" si="68"/>
        <v>-19.974417624169515</v>
      </c>
      <c r="O150" s="13">
        <f t="shared" si="68"/>
        <v>-1.6431709100683367</v>
      </c>
      <c r="P150" s="13">
        <f t="shared" si="68"/>
        <v>-0.1844107392720451</v>
      </c>
      <c r="Q150" s="13">
        <f t="shared" si="68"/>
        <v>-4.6967733255974808</v>
      </c>
      <c r="R150" s="13">
        <f t="shared" si="68"/>
        <v>-0.18269189449440226</v>
      </c>
      <c r="S150" s="13">
        <f t="shared" si="68"/>
        <v>2.2052343956419973</v>
      </c>
      <c r="T150" s="13">
        <f t="shared" si="68"/>
        <v>-3.2258064516128893</v>
      </c>
      <c r="U150" s="13">
        <f t="shared" si="68"/>
        <v>13.19506243456785</v>
      </c>
      <c r="V150" s="13">
        <f t="shared" si="68"/>
        <v>11.464968152780086</v>
      </c>
      <c r="W150" s="13">
        <f t="shared" si="68"/>
        <v>14.285714285714279</v>
      </c>
      <c r="X150" s="13" t="str">
        <f t="shared" si="68"/>
        <v/>
      </c>
      <c r="Y150" s="13">
        <f t="shared" si="68"/>
        <v>10.831857516080756</v>
      </c>
      <c r="Z150" s="13">
        <f t="shared" si="68"/>
        <v>2.6472929582135984</v>
      </c>
      <c r="AA150" s="13">
        <f t="shared" si="68"/>
        <v>4.0872383993579176</v>
      </c>
      <c r="AB150" s="13">
        <f t="shared" si="68"/>
        <v>0</v>
      </c>
      <c r="AC150" s="13">
        <f t="shared" si="68"/>
        <v>-1.1964582974691051</v>
      </c>
      <c r="AD150" s="13">
        <f t="shared" si="68"/>
        <v>17.159987275957931</v>
      </c>
      <c r="AE150" s="13">
        <f t="shared" si="68"/>
        <v>-3.1869060179640862</v>
      </c>
      <c r="AF150" s="13">
        <f t="shared" si="68"/>
        <v>-1.9377769136378786</v>
      </c>
      <c r="AG150" s="13">
        <f t="shared" si="68"/>
        <v>-5.5938103469466149</v>
      </c>
      <c r="AH150" s="13">
        <f t="shared" si="68"/>
        <v>4.0474865653205239</v>
      </c>
      <c r="AI150" s="13">
        <f t="shared" si="68"/>
        <v>-7.0776518293922619</v>
      </c>
      <c r="AJ150" s="13">
        <f t="shared" si="68"/>
        <v>1.034829394231318</v>
      </c>
      <c r="AL150" s="474" t="str">
        <f t="shared" si="50"/>
        <v>2004 q4</v>
      </c>
      <c r="AM150" s="13">
        <f t="shared" si="69"/>
        <v>9.6497049769945988</v>
      </c>
      <c r="AN150" s="13">
        <f t="shared" si="69"/>
        <v>8.6036427537026228</v>
      </c>
      <c r="AO150" s="13">
        <f t="shared" si="69"/>
        <v>17.23207870659904</v>
      </c>
      <c r="AP150" s="13">
        <f t="shared" si="69"/>
        <v>15.427582557014219</v>
      </c>
      <c r="AQ150" s="13">
        <f t="shared" si="69"/>
        <v>-2.8713803117354386</v>
      </c>
      <c r="AR150" s="13">
        <f t="shared" si="69"/>
        <v>8.6330889179451642</v>
      </c>
      <c r="AS150" s="13">
        <f t="shared" si="69"/>
        <v>4.7973786332020429</v>
      </c>
      <c r="AT150" s="13">
        <f t="shared" si="69"/>
        <v>-0.80614597479711225</v>
      </c>
      <c r="AU150" s="13">
        <f t="shared" si="69"/>
        <v>-1.0924604152350081</v>
      </c>
      <c r="AV150" s="13">
        <f t="shared" si="69"/>
        <v>-7.7494670251973208</v>
      </c>
      <c r="AW150" s="13">
        <f t="shared" si="69"/>
        <v>5.6402770566404081</v>
      </c>
      <c r="AX150" s="13">
        <f t="shared" si="69"/>
        <v>8.6176344786850443</v>
      </c>
      <c r="AY150" s="13">
        <f t="shared" si="69"/>
        <v>2.564102564102555</v>
      </c>
      <c r="AZ150" s="13">
        <f t="shared" si="69"/>
        <v>4.1533602995495134</v>
      </c>
      <c r="BA150" s="13">
        <f t="shared" si="69"/>
        <v>3.2358581607898396</v>
      </c>
      <c r="BB150" s="13">
        <f t="shared" si="69"/>
        <v>7.4106187489726194</v>
      </c>
      <c r="BC150" s="13">
        <f t="shared" si="69"/>
        <v>0.29764240707705891</v>
      </c>
      <c r="BD150" s="13">
        <f t="shared" si="69"/>
        <v>0.29764240707705891</v>
      </c>
      <c r="BE150" s="13" t="str">
        <f t="shared" si="69"/>
        <v/>
      </c>
      <c r="BF150" s="13">
        <f t="shared" si="69"/>
        <v>88.875283922585325</v>
      </c>
      <c r="BG150" s="13">
        <f t="shared" si="69"/>
        <v>27.927927927927911</v>
      </c>
      <c r="BH150" s="13">
        <f t="shared" si="69"/>
        <v>114.28571428571432</v>
      </c>
      <c r="BI150" s="13" t="str">
        <f t="shared" si="69"/>
        <v/>
      </c>
      <c r="BJ150" s="13">
        <f t="shared" si="69"/>
        <v>8.622768082383736</v>
      </c>
      <c r="BK150" s="13">
        <f t="shared" si="69"/>
        <v>0</v>
      </c>
      <c r="BL150" s="13">
        <f t="shared" si="69"/>
        <v>4.751292154242126</v>
      </c>
      <c r="BM150" s="13">
        <f t="shared" si="69"/>
        <v>0</v>
      </c>
      <c r="BN150" s="13">
        <f t="shared" si="69"/>
        <v>5.1526600762873853</v>
      </c>
      <c r="BO150" s="13">
        <f t="shared" si="69"/>
        <v>10.4432501944276</v>
      </c>
      <c r="BP150" s="13">
        <f t="shared" si="69"/>
        <v>1.5285585119594769</v>
      </c>
      <c r="BQ150" s="13">
        <f t="shared" si="69"/>
        <v>2.5568066904884557</v>
      </c>
      <c r="BR150" s="13">
        <f t="shared" si="69"/>
        <v>8.521030174704336</v>
      </c>
      <c r="BS150" s="13">
        <f t="shared" si="69"/>
        <v>-5.5279559560873937</v>
      </c>
      <c r="BT150" s="13">
        <f t="shared" si="69"/>
        <v>-0.12810604496997779</v>
      </c>
      <c r="BU150" s="13">
        <f t="shared" si="69"/>
        <v>-1.4735683869914529</v>
      </c>
      <c r="BW150" s="474" t="str">
        <f t="shared" si="52"/>
        <v>2004 q4</v>
      </c>
      <c r="BX150" s="13">
        <f t="shared" si="70"/>
        <v>3.1182551767035438</v>
      </c>
      <c r="BY150" s="13">
        <f t="shared" si="70"/>
        <v>6.1909730304820609</v>
      </c>
      <c r="BZ150" s="13">
        <f t="shared" si="70"/>
        <v>8.0314386030628562</v>
      </c>
      <c r="CA150" s="13">
        <f t="shared" si="70"/>
        <v>11.526265148441105</v>
      </c>
      <c r="CB150" s="13">
        <f t="shared" si="70"/>
        <v>0.58681322824472026</v>
      </c>
      <c r="CC150" s="13">
        <f t="shared" si="70"/>
        <v>2.6233359714199267</v>
      </c>
      <c r="CD150" s="13">
        <f t="shared" si="70"/>
        <v>5.7127088832197082</v>
      </c>
      <c r="CE150" s="13">
        <f t="shared" si="70"/>
        <v>-0.87730651886049893</v>
      </c>
      <c r="CF150" s="13">
        <f t="shared" si="70"/>
        <v>2.1755558849208656</v>
      </c>
      <c r="CG150" s="13">
        <f t="shared" si="70"/>
        <v>1.6095713263117428</v>
      </c>
      <c r="CH150" s="13">
        <f t="shared" si="70"/>
        <v>-0.39760047344200578</v>
      </c>
      <c r="CI150" s="13">
        <f t="shared" si="70"/>
        <v>-1.2821785563744026</v>
      </c>
      <c r="CJ150" s="13">
        <f t="shared" si="70"/>
        <v>0.73810162677998559</v>
      </c>
      <c r="CK150" s="13">
        <f t="shared" si="70"/>
        <v>0.17787107549169789</v>
      </c>
      <c r="CL150" s="13">
        <f t="shared" si="70"/>
        <v>0.20110727418789498</v>
      </c>
      <c r="CM150" s="13">
        <f t="shared" si="70"/>
        <v>0.12591937917898477</v>
      </c>
      <c r="CN150" s="13">
        <f t="shared" si="70"/>
        <v>-7.8555597283846978E-2</v>
      </c>
      <c r="CO150" s="13">
        <f t="shared" si="70"/>
        <v>-0.12731165629231711</v>
      </c>
      <c r="CP150" s="13">
        <f t="shared" si="70"/>
        <v>0</v>
      </c>
      <c r="CQ150" s="13">
        <f t="shared" si="70"/>
        <v>14.631882481937097</v>
      </c>
      <c r="CR150" s="13">
        <f t="shared" si="70"/>
        <v>14.092357359891938</v>
      </c>
      <c r="CS150" s="13">
        <f t="shared" si="70"/>
        <v>19.999999999999972</v>
      </c>
      <c r="CT150" s="13">
        <f t="shared" si="70"/>
        <v>0</v>
      </c>
      <c r="CU150" s="13">
        <f t="shared" si="70"/>
        <v>3.4598176466025254</v>
      </c>
      <c r="CV150" s="13">
        <f t="shared" si="70"/>
        <v>4.4893154549460412</v>
      </c>
      <c r="CW150" s="13">
        <f t="shared" si="70"/>
        <v>4.6203715099925269</v>
      </c>
      <c r="CX150" s="13">
        <f t="shared" si="70"/>
        <v>0</v>
      </c>
      <c r="CY150" s="13">
        <f t="shared" si="70"/>
        <v>-0.394624801614607</v>
      </c>
      <c r="CZ150" s="13">
        <f t="shared" si="70"/>
        <v>3.9481225087556693</v>
      </c>
      <c r="DA150" s="13">
        <f t="shared" si="70"/>
        <v>-7.2962587065053874</v>
      </c>
      <c r="DB150" s="13">
        <f t="shared" si="70"/>
        <v>-10.120000442937771</v>
      </c>
      <c r="DC150" s="13">
        <f t="shared" si="70"/>
        <v>-4.7164926469790869</v>
      </c>
      <c r="DD150" s="13">
        <f t="shared" si="70"/>
        <v>-3.3221503389498364</v>
      </c>
      <c r="DE150" s="13">
        <f t="shared" si="70"/>
        <v>0.69148174606152857</v>
      </c>
      <c r="DF150" s="13">
        <f t="shared" si="70"/>
        <v>-5.890861374664869</v>
      </c>
      <c r="DH150" s="474" t="str">
        <f t="shared" si="54"/>
        <v>2004 q4</v>
      </c>
      <c r="DI150" s="13">
        <f t="shared" si="71"/>
        <v>-0.50999125234885145</v>
      </c>
      <c r="DJ150" s="13">
        <f t="shared" si="71"/>
        <v>0.42152535655071155</v>
      </c>
      <c r="DK150" s="13">
        <f t="shared" si="71"/>
        <v>2.3593103962542994</v>
      </c>
      <c r="DL150" s="13">
        <f t="shared" si="71"/>
        <v>6.5072924454829595</v>
      </c>
      <c r="DM150" s="13">
        <f t="shared" si="71"/>
        <v>-3.9692066511545443</v>
      </c>
      <c r="DN150" s="13">
        <f t="shared" si="71"/>
        <v>-5.3124845889737982</v>
      </c>
      <c r="DO150" s="13">
        <f t="shared" si="71"/>
        <v>0.6668927542803349</v>
      </c>
      <c r="DP150" s="13">
        <f t="shared" si="71"/>
        <v>0.21233526054125207</v>
      </c>
      <c r="DQ150" s="13">
        <f t="shared" si="71"/>
        <v>1.1490461436208355</v>
      </c>
      <c r="DR150" s="13">
        <f t="shared" si="71"/>
        <v>-2.8442171037163844</v>
      </c>
      <c r="DS150" s="13">
        <f t="shared" si="71"/>
        <v>-5.7280169656802045</v>
      </c>
      <c r="DT150" s="13">
        <f t="shared" si="71"/>
        <v>-1.3371763928780367</v>
      </c>
      <c r="DU150" s="13">
        <f t="shared" si="71"/>
        <v>-10.563136236850578</v>
      </c>
      <c r="DV150" s="13">
        <f t="shared" si="71"/>
        <v>-10.130227140486102</v>
      </c>
      <c r="DW150" s="13">
        <f t="shared" si="71"/>
        <v>-10.332467109499577</v>
      </c>
      <c r="DX150" s="13">
        <f t="shared" si="71"/>
        <v>-9.6308540196207382</v>
      </c>
      <c r="DY150" s="13">
        <f t="shared" si="71"/>
        <v>6.1971566911227294</v>
      </c>
      <c r="DZ150" s="13">
        <f t="shared" si="71"/>
        <v>6.4106304234616385</v>
      </c>
      <c r="EA150" s="13">
        <f t="shared" si="71"/>
        <v>-2.2222222222222143</v>
      </c>
      <c r="EB150" s="13">
        <f t="shared" si="71"/>
        <v>3.6653890622134755</v>
      </c>
      <c r="EC150" s="13">
        <f t="shared" si="71"/>
        <v>15.557226588494588</v>
      </c>
      <c r="ED150" s="13">
        <f t="shared" si="71"/>
        <v>0</v>
      </c>
      <c r="EE150" s="13">
        <f t="shared" si="71"/>
        <v>0</v>
      </c>
      <c r="EF150" s="13">
        <f t="shared" si="71"/>
        <v>1.3777214208867461</v>
      </c>
      <c r="EG150" s="13">
        <f t="shared" si="71"/>
        <v>-5.4371330946237357</v>
      </c>
      <c r="EH150" s="13">
        <f t="shared" si="71"/>
        <v>18.030226106972602</v>
      </c>
      <c r="EI150" s="13">
        <f t="shared" si="71"/>
        <v>5.2631578947368807</v>
      </c>
      <c r="EJ150" s="13">
        <f t="shared" si="71"/>
        <v>-5.2912990256948955</v>
      </c>
      <c r="EK150" s="13">
        <f t="shared" si="71"/>
        <v>3.3362928122018021</v>
      </c>
      <c r="EL150" s="13">
        <f t="shared" si="71"/>
        <v>-1.8451275704294168</v>
      </c>
      <c r="EM150" s="13">
        <f t="shared" si="71"/>
        <v>-1.8040022271754719</v>
      </c>
      <c r="EN150" s="13">
        <f t="shared" si="71"/>
        <v>-4.1970434945740269</v>
      </c>
      <c r="EO150" s="13">
        <f t="shared" si="71"/>
        <v>-11.633535245478722</v>
      </c>
      <c r="EP150" s="13">
        <f t="shared" si="71"/>
        <v>-2.2629347922206278</v>
      </c>
      <c r="EQ150" s="13">
        <f t="shared" si="71"/>
        <v>0.80231398796608566</v>
      </c>
    </row>
    <row r="151" spans="1:147" x14ac:dyDescent="0.2">
      <c r="A151" s="474" t="str">
        <f t="shared" si="48"/>
        <v>2005 q1</v>
      </c>
      <c r="B151" s="13">
        <f t="shared" si="68"/>
        <v>3.3237143241545253</v>
      </c>
      <c r="C151" s="13">
        <f t="shared" si="68"/>
        <v>4.1458461695998094</v>
      </c>
      <c r="D151" s="13">
        <f t="shared" si="68"/>
        <v>6.6307957957182806</v>
      </c>
      <c r="E151" s="13">
        <f t="shared" si="68"/>
        <v>14.574034349468889</v>
      </c>
      <c r="F151" s="13">
        <f t="shared" si="68"/>
        <v>2.0599969676770913</v>
      </c>
      <c r="G151" s="13">
        <f t="shared" si="68"/>
        <v>-7.9631405554273504</v>
      </c>
      <c r="H151" s="13">
        <f t="shared" si="68"/>
        <v>-1.9833023369199565</v>
      </c>
      <c r="I151" s="13">
        <f t="shared" si="68"/>
        <v>0</v>
      </c>
      <c r="J151" s="13">
        <f t="shared" si="68"/>
        <v>0.32572941900639307</v>
      </c>
      <c r="K151" s="13">
        <f t="shared" si="68"/>
        <v>-0.20263683378511921</v>
      </c>
      <c r="L151" s="13">
        <f t="shared" si="68"/>
        <v>-6.1267633439390785</v>
      </c>
      <c r="M151" s="13">
        <f t="shared" si="68"/>
        <v>-2.9600768288001511</v>
      </c>
      <c r="N151" s="13">
        <f t="shared" si="68"/>
        <v>-7.5151857586847504</v>
      </c>
      <c r="O151" s="13">
        <f t="shared" si="68"/>
        <v>-0.37857164052946812</v>
      </c>
      <c r="P151" s="13">
        <f t="shared" si="68"/>
        <v>9.1202199095508085E-2</v>
      </c>
      <c r="Q151" s="13">
        <f t="shared" si="68"/>
        <v>-1.3922764210971161</v>
      </c>
      <c r="R151" s="13">
        <f t="shared" si="68"/>
        <v>-1.2557964352566398E-2</v>
      </c>
      <c r="S151" s="13">
        <f t="shared" si="68"/>
        <v>1.485727491364619</v>
      </c>
      <c r="T151" s="13">
        <f t="shared" si="68"/>
        <v>-1.9354838709677136</v>
      </c>
      <c r="U151" s="13">
        <f t="shared" si="68"/>
        <v>13.86559577632298</v>
      </c>
      <c r="V151" s="13">
        <f t="shared" si="68"/>
        <v>13.20754716971333</v>
      </c>
      <c r="W151" s="13">
        <f t="shared" si="68"/>
        <v>14.285714285714279</v>
      </c>
      <c r="X151" s="13" t="str">
        <f t="shared" si="68"/>
        <v/>
      </c>
      <c r="Y151" s="13">
        <f t="shared" si="68"/>
        <v>5.8067958561001776</v>
      </c>
      <c r="Z151" s="13">
        <f t="shared" si="68"/>
        <v>0.51023971063814955</v>
      </c>
      <c r="AA151" s="13">
        <f t="shared" si="68"/>
        <v>5.6003752859039357</v>
      </c>
      <c r="AB151" s="13">
        <f t="shared" si="68"/>
        <v>0</v>
      </c>
      <c r="AC151" s="13">
        <f t="shared" si="68"/>
        <v>0.89713914775007009</v>
      </c>
      <c r="AD151" s="13">
        <f t="shared" si="68"/>
        <v>8.4675636209569092</v>
      </c>
      <c r="AE151" s="13">
        <f t="shared" si="68"/>
        <v>-3.5360698498420495</v>
      </c>
      <c r="AF151" s="13">
        <f t="shared" si="68"/>
        <v>-4.429432127432742</v>
      </c>
      <c r="AG151" s="13">
        <f t="shared" si="68"/>
        <v>0.17140347101127773</v>
      </c>
      <c r="AH151" s="13">
        <f t="shared" si="68"/>
        <v>4.1879316841348713</v>
      </c>
      <c r="AI151" s="13">
        <f t="shared" si="68"/>
        <v>-2.5611984152635325</v>
      </c>
      <c r="AJ151" s="13">
        <f t="shared" si="68"/>
        <v>-2.2547111775527151</v>
      </c>
      <c r="AL151" s="474" t="str">
        <f t="shared" si="50"/>
        <v>2005 q1</v>
      </c>
      <c r="AM151" s="13">
        <f t="shared" si="69"/>
        <v>8.9367632142125064</v>
      </c>
      <c r="AN151" s="13">
        <f t="shared" si="69"/>
        <v>7.6016928756909685</v>
      </c>
      <c r="AO151" s="13">
        <f t="shared" si="69"/>
        <v>10.400602702441098</v>
      </c>
      <c r="AP151" s="13">
        <f t="shared" si="69"/>
        <v>16.769009562111293</v>
      </c>
      <c r="AQ151" s="13">
        <f t="shared" si="69"/>
        <v>-0.3464650793945423</v>
      </c>
      <c r="AR151" s="13">
        <f t="shared" si="69"/>
        <v>2.661559815736525</v>
      </c>
      <c r="AS151" s="13">
        <f t="shared" si="69"/>
        <v>2.6190923491514084</v>
      </c>
      <c r="AT151" s="13">
        <f t="shared" si="69"/>
        <v>1.8649001467595072</v>
      </c>
      <c r="AU151" s="13">
        <f t="shared" si="69"/>
        <v>-0.35919228662064651</v>
      </c>
      <c r="AV151" s="13">
        <f t="shared" si="69"/>
        <v>-7.7138865180673921</v>
      </c>
      <c r="AW151" s="13">
        <f t="shared" si="69"/>
        <v>13.671013982751589</v>
      </c>
      <c r="AX151" s="13">
        <f t="shared" si="69"/>
        <v>9.6322346069023013</v>
      </c>
      <c r="AY151" s="13">
        <f t="shared" si="69"/>
        <v>17.948717948717928</v>
      </c>
      <c r="AZ151" s="13">
        <f t="shared" si="69"/>
        <v>4.5115608161674148</v>
      </c>
      <c r="BA151" s="13">
        <f t="shared" si="69"/>
        <v>3.2358581607898396</v>
      </c>
      <c r="BB151" s="13">
        <f t="shared" si="69"/>
        <v>9.1122277994133647</v>
      </c>
      <c r="BC151" s="13">
        <f t="shared" si="69"/>
        <v>1.1318994640795665</v>
      </c>
      <c r="BD151" s="13">
        <f t="shared" si="69"/>
        <v>1.1318994640795665</v>
      </c>
      <c r="BE151" s="13" t="str">
        <f t="shared" si="69"/>
        <v/>
      </c>
      <c r="BF151" s="13">
        <f t="shared" si="69"/>
        <v>84.898987069934776</v>
      </c>
      <c r="BG151" s="13">
        <f t="shared" si="69"/>
        <v>14.4144144144144</v>
      </c>
      <c r="BH151" s="13">
        <f t="shared" si="69"/>
        <v>114.28571428571432</v>
      </c>
      <c r="BI151" s="13" t="str">
        <f t="shared" si="69"/>
        <v/>
      </c>
      <c r="BJ151" s="13">
        <f t="shared" si="69"/>
        <v>9.6261581360681738</v>
      </c>
      <c r="BK151" s="13">
        <f t="shared" si="69"/>
        <v>6.5165304696601645E-2</v>
      </c>
      <c r="BL151" s="13">
        <f t="shared" si="69"/>
        <v>4.751292154242126</v>
      </c>
      <c r="BM151" s="13">
        <f t="shared" si="69"/>
        <v>0</v>
      </c>
      <c r="BN151" s="13">
        <f t="shared" si="69"/>
        <v>2.0656087419856251</v>
      </c>
      <c r="BO151" s="13">
        <f t="shared" si="69"/>
        <v>13.0596825289931</v>
      </c>
      <c r="BP151" s="13">
        <f t="shared" si="69"/>
        <v>-1.2094961329869314</v>
      </c>
      <c r="BQ151" s="13">
        <f t="shared" si="69"/>
        <v>-1.808534218293123</v>
      </c>
      <c r="BR151" s="13">
        <f t="shared" si="69"/>
        <v>0.17970525377690727</v>
      </c>
      <c r="BS151" s="13">
        <f t="shared" si="69"/>
        <v>1.9890906123753993E-2</v>
      </c>
      <c r="BT151" s="13">
        <f t="shared" si="69"/>
        <v>-0.12452524739312576</v>
      </c>
      <c r="BU151" s="13">
        <f t="shared" si="69"/>
        <v>-1.1427493240011355</v>
      </c>
      <c r="BW151" s="474" t="str">
        <f t="shared" si="52"/>
        <v>2005 q1</v>
      </c>
      <c r="BX151" s="13">
        <f t="shared" si="70"/>
        <v>4.2653519281867336</v>
      </c>
      <c r="BY151" s="13">
        <f t="shared" si="70"/>
        <v>3.2423673338188408</v>
      </c>
      <c r="BZ151" s="13">
        <f t="shared" si="70"/>
        <v>3.7236020600172282</v>
      </c>
      <c r="CA151" s="13">
        <f t="shared" si="70"/>
        <v>4.0963478326618841</v>
      </c>
      <c r="CB151" s="13">
        <f t="shared" si="70"/>
        <v>2.4095750574139485</v>
      </c>
      <c r="CC151" s="13">
        <f t="shared" si="70"/>
        <v>1.6506083743925259</v>
      </c>
      <c r="CD151" s="13">
        <f t="shared" si="70"/>
        <v>5.7347104075593069</v>
      </c>
      <c r="CE151" s="13">
        <f t="shared" si="70"/>
        <v>-1.9961902531133391</v>
      </c>
      <c r="CF151" s="13">
        <f t="shared" si="70"/>
        <v>2.691164295415005</v>
      </c>
      <c r="CG151" s="13">
        <f t="shared" si="70"/>
        <v>1.6051632196453447</v>
      </c>
      <c r="CH151" s="13">
        <f t="shared" si="70"/>
        <v>3.1157266491471436</v>
      </c>
      <c r="CI151" s="13">
        <f t="shared" si="70"/>
        <v>4.0424793854983321</v>
      </c>
      <c r="CJ151" s="13">
        <f t="shared" si="70"/>
        <v>1.9669178542677468</v>
      </c>
      <c r="CK151" s="13">
        <f t="shared" si="70"/>
        <v>-0.40145508281338449</v>
      </c>
      <c r="CL151" s="13">
        <f t="shared" si="70"/>
        <v>-0.42676612196923536</v>
      </c>
      <c r="CM151" s="13">
        <f t="shared" si="70"/>
        <v>-0.34492941971184798</v>
      </c>
      <c r="CN151" s="13">
        <f t="shared" si="70"/>
        <v>0.26374187246611669</v>
      </c>
      <c r="CO151" s="13">
        <f t="shared" si="70"/>
        <v>0.42738850590982036</v>
      </c>
      <c r="CP151" s="13">
        <f t="shared" si="70"/>
        <v>0</v>
      </c>
      <c r="CQ151" s="13">
        <f t="shared" si="70"/>
        <v>19.571896406396384</v>
      </c>
      <c r="CR151" s="13">
        <f t="shared" si="70"/>
        <v>24.10839247605341</v>
      </c>
      <c r="CS151" s="13">
        <f t="shared" si="70"/>
        <v>25</v>
      </c>
      <c r="CT151" s="13">
        <f t="shared" si="70"/>
        <v>0</v>
      </c>
      <c r="CU151" s="13">
        <f t="shared" si="70"/>
        <v>3.6797898878283997</v>
      </c>
      <c r="CV151" s="13">
        <f t="shared" si="70"/>
        <v>4.0226793754174039</v>
      </c>
      <c r="CW151" s="13">
        <f t="shared" si="70"/>
        <v>4.6203715099925269</v>
      </c>
      <c r="CX151" s="13">
        <f t="shared" si="70"/>
        <v>0</v>
      </c>
      <c r="CY151" s="13">
        <f t="shared" si="70"/>
        <v>7.4307829258546398E-2</v>
      </c>
      <c r="CZ151" s="13">
        <f t="shared" si="70"/>
        <v>4.3740559496436848</v>
      </c>
      <c r="DA151" s="13">
        <f t="shared" si="70"/>
        <v>2.5752834290560633</v>
      </c>
      <c r="DB151" s="13">
        <f t="shared" si="70"/>
        <v>3.7315519950978926</v>
      </c>
      <c r="DC151" s="13">
        <f t="shared" si="70"/>
        <v>1.8533204484556087</v>
      </c>
      <c r="DD151" s="13">
        <f t="shared" si="70"/>
        <v>-0.78718247890043891</v>
      </c>
      <c r="DE151" s="13">
        <f t="shared" si="70"/>
        <v>0.82116457137433319</v>
      </c>
      <c r="DF151" s="13">
        <f t="shared" si="70"/>
        <v>-1.263589780183294</v>
      </c>
      <c r="DH151" s="474" t="str">
        <f t="shared" si="54"/>
        <v>2005 q1</v>
      </c>
      <c r="DI151" s="13">
        <f t="shared" si="71"/>
        <v>2.9377569393855385</v>
      </c>
      <c r="DJ151" s="13">
        <f t="shared" si="71"/>
        <v>1.0791484834230758</v>
      </c>
      <c r="DK151" s="13">
        <f t="shared" si="71"/>
        <v>1.3522653611836244</v>
      </c>
      <c r="DL151" s="13">
        <f t="shared" si="71"/>
        <v>4.7874338442887243</v>
      </c>
      <c r="DM151" s="13">
        <f t="shared" si="71"/>
        <v>0.8724888607968051</v>
      </c>
      <c r="DN151" s="13">
        <f t="shared" si="71"/>
        <v>-5.4909263454810837</v>
      </c>
      <c r="DO151" s="13">
        <f t="shared" si="71"/>
        <v>5.4120127392239592</v>
      </c>
      <c r="DP151" s="13">
        <f t="shared" si="71"/>
        <v>0.21233526054125207</v>
      </c>
      <c r="DQ151" s="13">
        <f t="shared" si="71"/>
        <v>-0.22677100698901276</v>
      </c>
      <c r="DR151" s="13">
        <f t="shared" si="71"/>
        <v>1.7871108946889924</v>
      </c>
      <c r="DS151" s="13">
        <f t="shared" si="71"/>
        <v>8.0219536872268229</v>
      </c>
      <c r="DT151" s="13">
        <f t="shared" si="71"/>
        <v>8.8207819646393339</v>
      </c>
      <c r="DU151" s="13">
        <f t="shared" si="71"/>
        <v>7.1191147032178659</v>
      </c>
      <c r="DV151" s="13">
        <f t="shared" si="71"/>
        <v>-9.6652315775432758</v>
      </c>
      <c r="DW151" s="13">
        <f t="shared" si="71"/>
        <v>-9.1286234350812183</v>
      </c>
      <c r="DX151" s="13">
        <f t="shared" si="71"/>
        <v>-10.979767649464078</v>
      </c>
      <c r="DY151" s="13">
        <f t="shared" si="71"/>
        <v>8.5769636364145807</v>
      </c>
      <c r="DZ151" s="13">
        <f t="shared" si="71"/>
        <v>8.8475067995785306</v>
      </c>
      <c r="EA151" s="13">
        <f t="shared" si="71"/>
        <v>-2.2222222222222143</v>
      </c>
      <c r="EB151" s="13">
        <f t="shared" si="71"/>
        <v>32.211748878068988</v>
      </c>
      <c r="EC151" s="13">
        <f t="shared" si="71"/>
        <v>11.328465690767796</v>
      </c>
      <c r="ED151" s="13">
        <f t="shared" si="71"/>
        <v>30.769230769230795</v>
      </c>
      <c r="EE151" s="13">
        <f t="shared" si="71"/>
        <v>73.999999999999972</v>
      </c>
      <c r="EF151" s="13">
        <f t="shared" si="71"/>
        <v>1.3757324818304273</v>
      </c>
      <c r="EG151" s="13">
        <f t="shared" si="71"/>
        <v>-4.8169677682152301</v>
      </c>
      <c r="EH151" s="13">
        <f t="shared" si="71"/>
        <v>17.389376700827384</v>
      </c>
      <c r="EI151" s="13">
        <f t="shared" si="71"/>
        <v>5.2631578947368807</v>
      </c>
      <c r="EJ151" s="13">
        <f t="shared" si="71"/>
        <v>-6.0030817419711058</v>
      </c>
      <c r="EK151" s="13">
        <f t="shared" si="71"/>
        <v>3.2916387304919859</v>
      </c>
      <c r="EL151" s="13">
        <f t="shared" si="71"/>
        <v>-2.0788955119692587</v>
      </c>
      <c r="EM151" s="13">
        <f t="shared" si="71"/>
        <v>-2.1715676281390817</v>
      </c>
      <c r="EN151" s="13">
        <f t="shared" si="71"/>
        <v>1.1194314410787776</v>
      </c>
      <c r="EO151" s="13">
        <f t="shared" si="71"/>
        <v>-11.633535245478722</v>
      </c>
      <c r="EP151" s="13">
        <f t="shared" si="71"/>
        <v>-2.158171385701646</v>
      </c>
      <c r="EQ151" s="13">
        <f t="shared" si="71"/>
        <v>-0.27033383904895292</v>
      </c>
    </row>
    <row r="152" spans="1:147" x14ac:dyDescent="0.2">
      <c r="A152" s="474" t="str">
        <f t="shared" si="48"/>
        <v>2005 q2</v>
      </c>
      <c r="B152" s="13">
        <f t="shared" si="68"/>
        <v>2.8005507021131359</v>
      </c>
      <c r="C152" s="13">
        <f t="shared" si="68"/>
        <v>1.5253307676195149</v>
      </c>
      <c r="D152" s="13">
        <f t="shared" si="68"/>
        <v>0.2477755451040009</v>
      </c>
      <c r="E152" s="13">
        <f t="shared" si="68"/>
        <v>3.8693230436965154</v>
      </c>
      <c r="F152" s="13">
        <f t="shared" si="68"/>
        <v>3.8022699220149114</v>
      </c>
      <c r="G152" s="13">
        <f t="shared" si="68"/>
        <v>-2.9116359381526236</v>
      </c>
      <c r="H152" s="13">
        <f t="shared" si="68"/>
        <v>-1.1571483731298238</v>
      </c>
      <c r="I152" s="13">
        <f t="shared" si="68"/>
        <v>0</v>
      </c>
      <c r="J152" s="13">
        <f t="shared" si="68"/>
        <v>0.35644290186189753</v>
      </c>
      <c r="K152" s="13">
        <f t="shared" si="68"/>
        <v>-2.0404212946578903</v>
      </c>
      <c r="L152" s="13">
        <f t="shared" si="68"/>
        <v>0.86996787709481271</v>
      </c>
      <c r="M152" s="13">
        <f t="shared" si="68"/>
        <v>-2.9600768288013501</v>
      </c>
      <c r="N152" s="13">
        <f t="shared" si="68"/>
        <v>2.7353589802004308</v>
      </c>
      <c r="O152" s="13">
        <f t="shared" si="68"/>
        <v>-0.94848005603507257</v>
      </c>
      <c r="P152" s="13">
        <f t="shared" si="68"/>
        <v>-0.79681982800153817</v>
      </c>
      <c r="Q152" s="13">
        <f t="shared" si="68"/>
        <v>-1.2767930132499106</v>
      </c>
      <c r="R152" s="13">
        <f t="shared" si="68"/>
        <v>1.3968549144676823</v>
      </c>
      <c r="S152" s="13">
        <f t="shared" si="68"/>
        <v>1.4447330696753635</v>
      </c>
      <c r="T152" s="13">
        <f t="shared" si="68"/>
        <v>1.3333333333333419</v>
      </c>
      <c r="U152" s="13">
        <f t="shared" si="68"/>
        <v>13.865595776322358</v>
      </c>
      <c r="V152" s="13">
        <f t="shared" si="68"/>
        <v>13.207547169712509</v>
      </c>
      <c r="W152" s="13">
        <f t="shared" si="68"/>
        <v>14.285714285714279</v>
      </c>
      <c r="X152" s="13" t="str">
        <f t="shared" si="68"/>
        <v/>
      </c>
      <c r="Y152" s="13">
        <f t="shared" si="68"/>
        <v>4.8236803332625255</v>
      </c>
      <c r="Z152" s="13">
        <f t="shared" si="68"/>
        <v>1.7154468960271174</v>
      </c>
      <c r="AA152" s="13">
        <f t="shared" si="68"/>
        <v>5.8607017836457942</v>
      </c>
      <c r="AB152" s="13">
        <f t="shared" si="68"/>
        <v>0</v>
      </c>
      <c r="AC152" s="13">
        <f t="shared" si="68"/>
        <v>1.1390896407015294</v>
      </c>
      <c r="AD152" s="13">
        <f t="shared" si="68"/>
        <v>6.5843176961785987</v>
      </c>
      <c r="AE152" s="13">
        <f t="shared" si="68"/>
        <v>0.19258890703111042</v>
      </c>
      <c r="AF152" s="13">
        <f t="shared" si="68"/>
        <v>-1.9322160696400026E-2</v>
      </c>
      <c r="AG152" s="13">
        <f t="shared" si="68"/>
        <v>0.82978730052130079</v>
      </c>
      <c r="AH152" s="13">
        <f t="shared" si="68"/>
        <v>4.4512744658501857</v>
      </c>
      <c r="AI152" s="13">
        <f t="shared" si="68"/>
        <v>-0.31198505973690782</v>
      </c>
      <c r="AJ152" s="13">
        <f t="shared" si="68"/>
        <v>3.1899856245776625</v>
      </c>
      <c r="AL152" s="474" t="str">
        <f t="shared" si="50"/>
        <v>2005 q2</v>
      </c>
      <c r="AM152" s="13">
        <f t="shared" si="69"/>
        <v>7.1956670079432516</v>
      </c>
      <c r="AN152" s="13">
        <f t="shared" si="69"/>
        <v>2.1338256236953068</v>
      </c>
      <c r="AO152" s="13">
        <f t="shared" si="69"/>
        <v>3.8814164153254227</v>
      </c>
      <c r="AP152" s="13">
        <f t="shared" si="69"/>
        <v>2.8195580226240802</v>
      </c>
      <c r="AQ152" s="13">
        <f t="shared" si="69"/>
        <v>1.3868232394769642</v>
      </c>
      <c r="AR152" s="13">
        <f t="shared" si="69"/>
        <v>4.7841492860725809</v>
      </c>
      <c r="AS152" s="13">
        <f t="shared" si="69"/>
        <v>1.7789001246478087</v>
      </c>
      <c r="AT152" s="13">
        <f t="shared" si="69"/>
        <v>0</v>
      </c>
      <c r="AU152" s="13">
        <f t="shared" si="69"/>
        <v>-1.3634203305946668</v>
      </c>
      <c r="AV152" s="13">
        <f t="shared" si="69"/>
        <v>0</v>
      </c>
      <c r="AW152" s="13">
        <f t="shared" si="69"/>
        <v>12.272969435267299</v>
      </c>
      <c r="AX152" s="13">
        <f t="shared" si="69"/>
        <v>9.6322346069023013</v>
      </c>
      <c r="AY152" s="13">
        <f t="shared" si="69"/>
        <v>15.000000000000014</v>
      </c>
      <c r="AZ152" s="13">
        <f t="shared" si="69"/>
        <v>3.2592714167075876</v>
      </c>
      <c r="BA152" s="13">
        <f t="shared" si="69"/>
        <v>1.6610825290907627</v>
      </c>
      <c r="BB152" s="13">
        <f t="shared" si="69"/>
        <v>9.1122277994133647</v>
      </c>
      <c r="BC152" s="13">
        <f t="shared" si="69"/>
        <v>4.0616528457526613E-2</v>
      </c>
      <c r="BD152" s="13">
        <f t="shared" si="69"/>
        <v>4.0616528457526613E-2</v>
      </c>
      <c r="BE152" s="13" t="str">
        <f t="shared" si="69"/>
        <v/>
      </c>
      <c r="BF152" s="13">
        <f t="shared" si="69"/>
        <v>95.755592849415748</v>
      </c>
      <c r="BG152" s="13">
        <f t="shared" si="69"/>
        <v>21.082621082621067</v>
      </c>
      <c r="BH152" s="13">
        <f t="shared" si="69"/>
        <v>128.57142857142856</v>
      </c>
      <c r="BI152" s="13" t="str">
        <f t="shared" si="69"/>
        <v/>
      </c>
      <c r="BJ152" s="13">
        <f t="shared" si="69"/>
        <v>10.258118943197413</v>
      </c>
      <c r="BK152" s="13">
        <f t="shared" si="69"/>
        <v>6.5165304696601645E-2</v>
      </c>
      <c r="BL152" s="13">
        <f t="shared" si="69"/>
        <v>4.751292154242126</v>
      </c>
      <c r="BM152" s="13">
        <f t="shared" si="69"/>
        <v>0</v>
      </c>
      <c r="BN152" s="13">
        <f t="shared" si="69"/>
        <v>0</v>
      </c>
      <c r="BO152" s="13">
        <f t="shared" si="69"/>
        <v>14.649265749185346</v>
      </c>
      <c r="BP152" s="13">
        <f t="shared" si="69"/>
        <v>-1.1356443231698155</v>
      </c>
      <c r="BQ152" s="13">
        <f t="shared" si="69"/>
        <v>-1.808971590959374</v>
      </c>
      <c r="BR152" s="13">
        <f t="shared" si="69"/>
        <v>0.17970525377690727</v>
      </c>
      <c r="BS152" s="13">
        <f t="shared" si="69"/>
        <v>1.9890906123753993E-2</v>
      </c>
      <c r="BT152" s="13">
        <f t="shared" si="69"/>
        <v>0.24470902449809095</v>
      </c>
      <c r="BU152" s="13">
        <f t="shared" si="69"/>
        <v>-1.1427493240011355</v>
      </c>
      <c r="BW152" s="474" t="str">
        <f t="shared" si="52"/>
        <v>2005 q2</v>
      </c>
      <c r="BX152" s="13">
        <f t="shared" si="70"/>
        <v>4.8773207345403025</v>
      </c>
      <c r="BY152" s="13">
        <f t="shared" si="70"/>
        <v>4.1905990779924407</v>
      </c>
      <c r="BZ152" s="13">
        <f t="shared" si="70"/>
        <v>4.6948136327237933</v>
      </c>
      <c r="CA152" s="13">
        <f t="shared" si="70"/>
        <v>5.8165634668408739</v>
      </c>
      <c r="CB152" s="13">
        <f t="shared" si="70"/>
        <v>1.1991405977038516</v>
      </c>
      <c r="CC152" s="13">
        <f t="shared" si="70"/>
        <v>3.5774240520644263</v>
      </c>
      <c r="CD152" s="13">
        <f t="shared" si="70"/>
        <v>9.5689376593388822</v>
      </c>
      <c r="CE152" s="13">
        <f t="shared" si="70"/>
        <v>-2.0152925521861986</v>
      </c>
      <c r="CF152" s="13">
        <f t="shared" si="70"/>
        <v>4.7105269197958544</v>
      </c>
      <c r="CG152" s="13">
        <f t="shared" si="70"/>
        <v>0</v>
      </c>
      <c r="CH152" s="13">
        <f t="shared" si="70"/>
        <v>8.1630475970676741</v>
      </c>
      <c r="CI152" s="13">
        <f t="shared" si="70"/>
        <v>9.3671373273711112</v>
      </c>
      <c r="CJ152" s="13">
        <f t="shared" si="70"/>
        <v>6.670450038151654</v>
      </c>
      <c r="CK152" s="13">
        <f t="shared" si="70"/>
        <v>-0.46602372697043259</v>
      </c>
      <c r="CL152" s="13">
        <f t="shared" si="70"/>
        <v>-0.5751773503123947</v>
      </c>
      <c r="CM152" s="13">
        <f t="shared" si="70"/>
        <v>-0.22225732522987984</v>
      </c>
      <c r="CN152" s="13">
        <f t="shared" si="70"/>
        <v>0.72034254982842327</v>
      </c>
      <c r="CO152" s="13">
        <f t="shared" si="70"/>
        <v>1.1679979084208592</v>
      </c>
      <c r="CP152" s="13">
        <f t="shared" si="70"/>
        <v>0</v>
      </c>
      <c r="CQ152" s="13">
        <f t="shared" si="70"/>
        <v>16.228317163437222</v>
      </c>
      <c r="CR152" s="13">
        <f t="shared" si="70"/>
        <v>26.920033217722626</v>
      </c>
      <c r="CS152" s="13">
        <f t="shared" si="70"/>
        <v>18.181818181818187</v>
      </c>
      <c r="CT152" s="13">
        <f t="shared" si="70"/>
        <v>0</v>
      </c>
      <c r="CU152" s="13">
        <f t="shared" si="70"/>
        <v>3.4320878396869814</v>
      </c>
      <c r="CV152" s="13">
        <f t="shared" si="70"/>
        <v>4.9500687642254348</v>
      </c>
      <c r="CW152" s="13">
        <f t="shared" si="70"/>
        <v>4.6203715099925269</v>
      </c>
      <c r="CX152" s="13">
        <f t="shared" si="70"/>
        <v>0</v>
      </c>
      <c r="CY152" s="13">
        <f t="shared" si="70"/>
        <v>0.1486156585170928</v>
      </c>
      <c r="CZ152" s="13">
        <f t="shared" si="70"/>
        <v>3.6217567509414739</v>
      </c>
      <c r="DA152" s="13">
        <f t="shared" si="70"/>
        <v>2.5340623203981449</v>
      </c>
      <c r="DB152" s="13">
        <f t="shared" si="70"/>
        <v>3.406419632477431</v>
      </c>
      <c r="DC152" s="13">
        <f t="shared" si="70"/>
        <v>3.6628576455814743</v>
      </c>
      <c r="DD152" s="13">
        <f t="shared" si="70"/>
        <v>-1.5618053249808028</v>
      </c>
      <c r="DE152" s="13">
        <f t="shared" si="70"/>
        <v>1.4165432715682158</v>
      </c>
      <c r="DF152" s="13">
        <f t="shared" si="70"/>
        <v>-1.2691072023351735</v>
      </c>
      <c r="DH152" s="474" t="str">
        <f t="shared" si="54"/>
        <v>2005 q2</v>
      </c>
      <c r="DI152" s="13">
        <f t="shared" si="71"/>
        <v>5.2530981626420337</v>
      </c>
      <c r="DJ152" s="13">
        <f t="shared" si="71"/>
        <v>2.1849220831634097</v>
      </c>
      <c r="DK152" s="13">
        <f t="shared" si="71"/>
        <v>3.0604170477884329</v>
      </c>
      <c r="DL152" s="13">
        <f t="shared" si="71"/>
        <v>5.4730202873569</v>
      </c>
      <c r="DM152" s="13">
        <f t="shared" si="71"/>
        <v>1.5655783295787984</v>
      </c>
      <c r="DN152" s="13">
        <f t="shared" si="71"/>
        <v>-0.19141475777221251</v>
      </c>
      <c r="DO152" s="13">
        <f t="shared" si="71"/>
        <v>8.3060473515697453</v>
      </c>
      <c r="DP152" s="13">
        <f t="shared" si="71"/>
        <v>0.21233526054125207</v>
      </c>
      <c r="DQ152" s="13">
        <f t="shared" si="71"/>
        <v>-2.5502820926921577</v>
      </c>
      <c r="DR152" s="13">
        <f t="shared" si="71"/>
        <v>4.5454165740921537</v>
      </c>
      <c r="DS152" s="13">
        <f t="shared" si="71"/>
        <v>7.0681345070079393</v>
      </c>
      <c r="DT152" s="13">
        <f t="shared" si="71"/>
        <v>10.991347418090914</v>
      </c>
      <c r="DU152" s="13">
        <f t="shared" si="71"/>
        <v>3.0332205152120428</v>
      </c>
      <c r="DV152" s="13">
        <f t="shared" si="71"/>
        <v>7.6194704273005343</v>
      </c>
      <c r="DW152" s="13">
        <f t="shared" si="71"/>
        <v>7.0555025367046831</v>
      </c>
      <c r="DX152" s="13">
        <f t="shared" si="71"/>
        <v>9.0578657347584191</v>
      </c>
      <c r="DY152" s="13">
        <f t="shared" si="71"/>
        <v>7.040946716885399</v>
      </c>
      <c r="DZ152" s="13">
        <f t="shared" si="71"/>
        <v>7.2711169596991532</v>
      </c>
      <c r="EA152" s="13">
        <f t="shared" si="71"/>
        <v>-2.2222222222222143</v>
      </c>
      <c r="EB152" s="13">
        <f t="shared" si="71"/>
        <v>34.599193224939697</v>
      </c>
      <c r="EC152" s="13">
        <f t="shared" si="71"/>
        <v>21.422904882593798</v>
      </c>
      <c r="ED152" s="13">
        <f t="shared" si="71"/>
        <v>30.769230769230795</v>
      </c>
      <c r="EE152" s="13">
        <f t="shared" si="71"/>
        <v>73.999999999999972</v>
      </c>
      <c r="EF152" s="13">
        <f t="shared" si="71"/>
        <v>8.6198894211350297</v>
      </c>
      <c r="EG152" s="13">
        <f t="shared" si="71"/>
        <v>7.24130538066734</v>
      </c>
      <c r="EH152" s="13">
        <f t="shared" si="71"/>
        <v>17.941237462465544</v>
      </c>
      <c r="EI152" s="13">
        <f t="shared" si="71"/>
        <v>5.2631578947368807</v>
      </c>
      <c r="EJ152" s="13">
        <f t="shared" si="71"/>
        <v>3.8289196355383082</v>
      </c>
      <c r="EK152" s="13">
        <f t="shared" si="71"/>
        <v>9.0303229032782752</v>
      </c>
      <c r="EL152" s="13">
        <f t="shared" si="71"/>
        <v>-1.9191221022649474</v>
      </c>
      <c r="EM152" s="13">
        <f t="shared" si="71"/>
        <v>-2.7193216856436497</v>
      </c>
      <c r="EN152" s="13">
        <f t="shared" si="71"/>
        <v>0.93970953439252991</v>
      </c>
      <c r="EO152" s="13">
        <f t="shared" si="71"/>
        <v>-2.8925823889647373</v>
      </c>
      <c r="EP152" s="13">
        <f t="shared" si="71"/>
        <v>-1.9191358602515862</v>
      </c>
      <c r="EQ152" s="13">
        <f t="shared" si="71"/>
        <v>4.2572150173996848</v>
      </c>
    </row>
    <row r="153" spans="1:147" x14ac:dyDescent="0.2">
      <c r="A153" s="474" t="str">
        <f t="shared" si="48"/>
        <v>2005 q3</v>
      </c>
      <c r="B153" s="13">
        <f t="shared" si="68"/>
        <v>2.7162912775528625</v>
      </c>
      <c r="C153" s="13">
        <f t="shared" si="68"/>
        <v>3.6842900739020301E-2</v>
      </c>
      <c r="D153" s="13">
        <f t="shared" si="68"/>
        <v>-1.2608271216140166</v>
      </c>
      <c r="E153" s="13">
        <f t="shared" si="68"/>
        <v>-1.8289493794214295</v>
      </c>
      <c r="F153" s="13">
        <f t="shared" si="68"/>
        <v>3.189904114406783</v>
      </c>
      <c r="G153" s="13">
        <f t="shared" si="68"/>
        <v>-2.4203566202178228</v>
      </c>
      <c r="H153" s="13">
        <f t="shared" si="68"/>
        <v>-0.8816165022946798</v>
      </c>
      <c r="I153" s="13">
        <f t="shared" si="68"/>
        <v>-2.0816008043348599</v>
      </c>
      <c r="J153" s="13">
        <f t="shared" si="68"/>
        <v>0.5770957881566563</v>
      </c>
      <c r="K153" s="13">
        <f t="shared" si="68"/>
        <v>-2.0404212946578903</v>
      </c>
      <c r="L153" s="13">
        <f t="shared" ref="L153:AJ153" si="72">IF(L37&gt;0,(L41/L37-1)*100,"")</f>
        <v>-0.60474608220962844</v>
      </c>
      <c r="M153" s="13">
        <f t="shared" si="72"/>
        <v>-1.8024072713478279</v>
      </c>
      <c r="N153" s="13">
        <f t="shared" si="72"/>
        <v>-1.7756705962601593E-2</v>
      </c>
      <c r="O153" s="13">
        <f t="shared" si="72"/>
        <v>0.3217005564483788</v>
      </c>
      <c r="P153" s="13">
        <f t="shared" si="72"/>
        <v>0.47026115176524996</v>
      </c>
      <c r="Q153" s="13">
        <f t="shared" si="72"/>
        <v>-1.1102230246251565E-14</v>
      </c>
      <c r="R153" s="13">
        <f t="shared" si="72"/>
        <v>0.53392943259020775</v>
      </c>
      <c r="S153" s="13">
        <f t="shared" si="72"/>
        <v>0.93427654789113301</v>
      </c>
      <c r="T153" s="13">
        <f t="shared" si="72"/>
        <v>0</v>
      </c>
      <c r="U153" s="13">
        <f t="shared" si="72"/>
        <v>25.069879337315637</v>
      </c>
      <c r="V153" s="13">
        <f t="shared" si="72"/>
        <v>27.044025157031992</v>
      </c>
      <c r="W153" s="13">
        <f t="shared" si="72"/>
        <v>23.809523809523814</v>
      </c>
      <c r="X153" s="13" t="str">
        <f t="shared" si="72"/>
        <v/>
      </c>
      <c r="Y153" s="13">
        <f t="shared" si="72"/>
        <v>3.6242005870178451</v>
      </c>
      <c r="Z153" s="13">
        <f t="shared" si="72"/>
        <v>0.57303914482216278</v>
      </c>
      <c r="AA153" s="13">
        <f t="shared" si="72"/>
        <v>5.9456561372552619</v>
      </c>
      <c r="AB153" s="13">
        <f t="shared" si="72"/>
        <v>0</v>
      </c>
      <c r="AC153" s="13">
        <f t="shared" si="72"/>
        <v>0.56838091849265027</v>
      </c>
      <c r="AD153" s="13">
        <f t="shared" si="72"/>
        <v>5.0179429026293132</v>
      </c>
      <c r="AE153" s="13">
        <f t="shared" si="72"/>
        <v>0.91265608300332701</v>
      </c>
      <c r="AF153" s="13">
        <f t="shared" si="72"/>
        <v>1.6938697743595466</v>
      </c>
      <c r="AG153" s="13">
        <f t="shared" si="72"/>
        <v>5.0485560809754304E-2</v>
      </c>
      <c r="AH153" s="13">
        <f t="shared" si="72"/>
        <v>2.645434591136997</v>
      </c>
      <c r="AI153" s="13">
        <f t="shared" si="72"/>
        <v>-0.84864454123203537</v>
      </c>
      <c r="AJ153" s="13">
        <f t="shared" si="72"/>
        <v>0.42435399748823599</v>
      </c>
      <c r="AL153" s="474" t="str">
        <f t="shared" si="50"/>
        <v>2005 q3</v>
      </c>
      <c r="AM153" s="13">
        <f t="shared" si="69"/>
        <v>8.5216389721623376</v>
      </c>
      <c r="AN153" s="13">
        <f t="shared" si="69"/>
        <v>3.2733325883768316</v>
      </c>
      <c r="AO153" s="13">
        <f t="shared" si="69"/>
        <v>7.4001579985660593</v>
      </c>
      <c r="AP153" s="13">
        <f t="shared" si="69"/>
        <v>3.3106492632753337</v>
      </c>
      <c r="AQ153" s="13">
        <f t="shared" si="69"/>
        <v>3.1201115583484595</v>
      </c>
      <c r="AR153" s="13">
        <f t="shared" si="69"/>
        <v>4.6115814183778969</v>
      </c>
      <c r="AS153" s="13">
        <f t="shared" si="69"/>
        <v>1.7789001246478087</v>
      </c>
      <c r="AT153" s="13">
        <f t="shared" si="69"/>
        <v>0</v>
      </c>
      <c r="AU153" s="13">
        <f t="shared" si="69"/>
        <v>-1.3652230149339584</v>
      </c>
      <c r="AV153" s="13">
        <f t="shared" si="69"/>
        <v>0</v>
      </c>
      <c r="AW153" s="13">
        <f t="shared" ref="AW153:BU153" si="73">IF(AW37&gt;0,(AW41/AW37-1)*100,"")</f>
        <v>12.272969435267299</v>
      </c>
      <c r="AX153" s="13">
        <f t="shared" si="73"/>
        <v>9.6322346069023013</v>
      </c>
      <c r="AY153" s="13">
        <f t="shared" si="73"/>
        <v>15.000000000000014</v>
      </c>
      <c r="AZ153" s="13">
        <f t="shared" si="73"/>
        <v>3.2604735702244092</v>
      </c>
      <c r="BA153" s="13">
        <f t="shared" si="73"/>
        <v>1.6625892566376477</v>
      </c>
      <c r="BB153" s="13">
        <f t="shared" si="73"/>
        <v>9.1122277994133647</v>
      </c>
      <c r="BC153" s="13">
        <f t="shared" si="73"/>
        <v>4.0616528457526613E-2</v>
      </c>
      <c r="BD153" s="13">
        <f t="shared" si="73"/>
        <v>4.0616528457526613E-2</v>
      </c>
      <c r="BE153" s="13" t="str">
        <f t="shared" si="73"/>
        <v/>
      </c>
      <c r="BF153" s="13">
        <f t="shared" si="73"/>
        <v>109.50700916616127</v>
      </c>
      <c r="BG153" s="13">
        <f t="shared" si="73"/>
        <v>33.618233618233617</v>
      </c>
      <c r="BH153" s="13">
        <f t="shared" si="73"/>
        <v>142.85714285714283</v>
      </c>
      <c r="BI153" s="13" t="str">
        <f t="shared" si="73"/>
        <v/>
      </c>
      <c r="BJ153" s="13">
        <f t="shared" si="73"/>
        <v>11.752111550057709</v>
      </c>
      <c r="BK153" s="13">
        <f t="shared" si="73"/>
        <v>6.5165304696601645E-2</v>
      </c>
      <c r="BL153" s="13">
        <f t="shared" si="73"/>
        <v>0</v>
      </c>
      <c r="BM153" s="13">
        <f t="shared" si="73"/>
        <v>0</v>
      </c>
      <c r="BN153" s="13">
        <f t="shared" si="73"/>
        <v>0</v>
      </c>
      <c r="BO153" s="13">
        <f t="shared" si="73"/>
        <v>17.191920679292426</v>
      </c>
      <c r="BP153" s="13">
        <f t="shared" si="73"/>
        <v>-1.2391692874381688</v>
      </c>
      <c r="BQ153" s="13">
        <f t="shared" si="73"/>
        <v>-1.808971590959374</v>
      </c>
      <c r="BR153" s="13">
        <f t="shared" si="73"/>
        <v>0.17970525377690727</v>
      </c>
      <c r="BS153" s="13">
        <f t="shared" si="73"/>
        <v>1.9890906123753993E-2</v>
      </c>
      <c r="BT153" s="13">
        <f t="shared" si="73"/>
        <v>-0.2704539703829667</v>
      </c>
      <c r="BU153" s="13">
        <f t="shared" si="73"/>
        <v>-1.1427493240011355</v>
      </c>
      <c r="BW153" s="474" t="str">
        <f t="shared" si="52"/>
        <v>2005 q3</v>
      </c>
      <c r="BX153" s="13">
        <f t="shared" si="70"/>
        <v>6.4566237748554522</v>
      </c>
      <c r="BY153" s="13">
        <f t="shared" si="70"/>
        <v>5.8290436864224748</v>
      </c>
      <c r="BZ153" s="13">
        <f t="shared" si="70"/>
        <v>5.6660252054303362</v>
      </c>
      <c r="CA153" s="13">
        <f t="shared" si="70"/>
        <v>8.5119918044191287</v>
      </c>
      <c r="CB153" s="13">
        <f t="shared" si="70"/>
        <v>2.3438215980661425</v>
      </c>
      <c r="CC153" s="13">
        <f t="shared" si="70"/>
        <v>5.1936645746765597</v>
      </c>
      <c r="CD153" s="13">
        <f t="shared" si="70"/>
        <v>12.657570474591573</v>
      </c>
      <c r="CE153" s="13">
        <f t="shared" si="70"/>
        <v>-2.0343948512590582</v>
      </c>
      <c r="CF153" s="13">
        <f t="shared" si="70"/>
        <v>6.3736590057474896</v>
      </c>
      <c r="CG153" s="13">
        <f t="shared" si="70"/>
        <v>0</v>
      </c>
      <c r="CH153" s="13">
        <f t="shared" ref="CH153:DF153" si="74">IF(CH37&gt;0,(CH41/CH37-1)*100,"")</f>
        <v>13.210368544988228</v>
      </c>
      <c r="CI153" s="13">
        <f t="shared" si="74"/>
        <v>14.691795269243846</v>
      </c>
      <c r="CJ153" s="13">
        <f t="shared" si="74"/>
        <v>11.373982222035561</v>
      </c>
      <c r="CK153" s="13">
        <f t="shared" si="74"/>
        <v>-0.53059237112751401</v>
      </c>
      <c r="CL153" s="13">
        <f t="shared" si="74"/>
        <v>-0.72358857865556514</v>
      </c>
      <c r="CM153" s="13">
        <f t="shared" si="74"/>
        <v>-9.9585230747922804E-2</v>
      </c>
      <c r="CN153" s="13">
        <f t="shared" si="74"/>
        <v>1.0805138247426349</v>
      </c>
      <c r="CO153" s="13">
        <f t="shared" si="74"/>
        <v>1.7519968626312998</v>
      </c>
      <c r="CP153" s="13">
        <f t="shared" si="74"/>
        <v>0</v>
      </c>
      <c r="CQ153" s="13">
        <f t="shared" si="74"/>
        <v>19.915898314159097</v>
      </c>
      <c r="CR153" s="13">
        <f t="shared" si="74"/>
        <v>31.683845439890558</v>
      </c>
      <c r="CS153" s="13">
        <f t="shared" si="74"/>
        <v>22.72727272727273</v>
      </c>
      <c r="CT153" s="13">
        <f t="shared" si="74"/>
        <v>0</v>
      </c>
      <c r="CU153" s="13">
        <f t="shared" si="74"/>
        <v>3.9458712454492728</v>
      </c>
      <c r="CV153" s="13">
        <f t="shared" si="74"/>
        <v>5.8774581530334213</v>
      </c>
      <c r="CW153" s="13">
        <f t="shared" si="74"/>
        <v>4.6203715099925269</v>
      </c>
      <c r="CX153" s="13">
        <f t="shared" si="74"/>
        <v>0</v>
      </c>
      <c r="CY153" s="13">
        <f t="shared" si="74"/>
        <v>0.2229234877756614</v>
      </c>
      <c r="CZ153" s="13">
        <f t="shared" si="74"/>
        <v>4.5318653003304954</v>
      </c>
      <c r="DA153" s="13">
        <f t="shared" si="74"/>
        <v>2.6777258890810396</v>
      </c>
      <c r="DB153" s="13">
        <f t="shared" si="74"/>
        <v>3.185371545129323</v>
      </c>
      <c r="DC153" s="13">
        <f t="shared" si="74"/>
        <v>5.4723948427073399</v>
      </c>
      <c r="DD153" s="13">
        <f t="shared" si="74"/>
        <v>-2.3364281710611223</v>
      </c>
      <c r="DE153" s="13">
        <f t="shared" si="74"/>
        <v>2.5052858597071959</v>
      </c>
      <c r="DF153" s="13">
        <f t="shared" si="74"/>
        <v>-1.2746246244870418</v>
      </c>
      <c r="DH153" s="474" t="str">
        <f t="shared" si="54"/>
        <v>2005 q3</v>
      </c>
      <c r="DI153" s="13">
        <f t="shared" si="71"/>
        <v>6.1681474700088224</v>
      </c>
      <c r="DJ153" s="13">
        <f t="shared" si="71"/>
        <v>3.1330049363588852</v>
      </c>
      <c r="DK153" s="13">
        <f t="shared" si="71"/>
        <v>13.079217108937048</v>
      </c>
      <c r="DL153" s="13">
        <f t="shared" si="71"/>
        <v>6.114392035738625</v>
      </c>
      <c r="DM153" s="13">
        <f t="shared" si="71"/>
        <v>2.2139534206774059</v>
      </c>
      <c r="DN153" s="13">
        <f t="shared" si="71"/>
        <v>-2.942136949893992</v>
      </c>
      <c r="DO153" s="13">
        <f t="shared" si="71"/>
        <v>2.4579225408470462</v>
      </c>
      <c r="DP153" s="13">
        <f t="shared" si="71"/>
        <v>3.3901656515907597</v>
      </c>
      <c r="DQ153" s="13">
        <f t="shared" si="71"/>
        <v>-3.3075609864902433</v>
      </c>
      <c r="DR153" s="13">
        <f t="shared" si="71"/>
        <v>-10.663022862225402</v>
      </c>
      <c r="DS153" s="13">
        <f t="shared" ref="DS153:EQ153" si="75">IF(DS37&gt;0,(DS41/DS37-1)*100,"")</f>
        <v>11.407819976990986</v>
      </c>
      <c r="DT153" s="13">
        <f t="shared" si="75"/>
        <v>14.855313493254174</v>
      </c>
      <c r="DU153" s="13">
        <f t="shared" si="75"/>
        <v>7.7198896838748698</v>
      </c>
      <c r="DV153" s="13">
        <f t="shared" si="75"/>
        <v>9.5303133695066258</v>
      </c>
      <c r="DW153" s="13">
        <f t="shared" si="75"/>
        <v>13.836681322032618</v>
      </c>
      <c r="DX153" s="13">
        <f t="shared" si="75"/>
        <v>-1.0587832071249248</v>
      </c>
      <c r="DY153" s="13">
        <f t="shared" si="75"/>
        <v>6.0970649569746849</v>
      </c>
      <c r="DZ153" s="13">
        <f t="shared" si="75"/>
        <v>6.2990883528846853</v>
      </c>
      <c r="EA153" s="13">
        <f t="shared" si="75"/>
        <v>-2.2222222222222143</v>
      </c>
      <c r="EB153" s="13">
        <f t="shared" si="75"/>
        <v>35.368509120485079</v>
      </c>
      <c r="EC153" s="13">
        <f t="shared" si="75"/>
        <v>24.862799328505723</v>
      </c>
      <c r="ED153" s="13">
        <f t="shared" si="75"/>
        <v>30.769230769230795</v>
      </c>
      <c r="EE153" s="13">
        <f t="shared" si="75"/>
        <v>73.999999999999972</v>
      </c>
      <c r="EF153" s="13">
        <f t="shared" si="75"/>
        <v>7.4946919761065933</v>
      </c>
      <c r="EG153" s="13">
        <f t="shared" si="75"/>
        <v>1.6768085406386302</v>
      </c>
      <c r="EH153" s="13">
        <f t="shared" si="75"/>
        <v>15.82665616900487</v>
      </c>
      <c r="EI153" s="13">
        <f t="shared" si="75"/>
        <v>0</v>
      </c>
      <c r="EJ153" s="13">
        <f t="shared" si="75"/>
        <v>3.8289196355383082</v>
      </c>
      <c r="EK153" s="13">
        <f t="shared" si="75"/>
        <v>10.73740740390916</v>
      </c>
      <c r="EL153" s="13">
        <f t="shared" si="75"/>
        <v>-0.80079096400452743</v>
      </c>
      <c r="EM153" s="13">
        <f t="shared" si="75"/>
        <v>0.99951170340148998</v>
      </c>
      <c r="EN153" s="13">
        <f t="shared" si="75"/>
        <v>0.93970953439252991</v>
      </c>
      <c r="EO153" s="13">
        <f t="shared" si="75"/>
        <v>-28.159034230788983</v>
      </c>
      <c r="EP153" s="13">
        <f t="shared" si="75"/>
        <v>-8.0833075299260653</v>
      </c>
      <c r="EQ153" s="13">
        <f t="shared" si="75"/>
        <v>5.6627740660097681</v>
      </c>
    </row>
    <row r="154" spans="1:147" x14ac:dyDescent="0.2">
      <c r="A154" s="474" t="str">
        <f t="shared" si="48"/>
        <v>2005 q4</v>
      </c>
      <c r="B154" s="13">
        <f t="shared" ref="B154:AJ161" si="76">IF(B38&gt;0,(B42/B38-1)*100,"")</f>
        <v>2.3903687695919551</v>
      </c>
      <c r="C154" s="13">
        <f t="shared" si="76"/>
        <v>-1.5183918864647428</v>
      </c>
      <c r="D154" s="13">
        <f t="shared" si="76"/>
        <v>-7.0395289818387603</v>
      </c>
      <c r="E154" s="13">
        <f t="shared" si="76"/>
        <v>-1.8442774298879305</v>
      </c>
      <c r="F154" s="13">
        <f t="shared" si="76"/>
        <v>1.6757294080247176</v>
      </c>
      <c r="G154" s="13">
        <f t="shared" si="76"/>
        <v>2.0745622478825609</v>
      </c>
      <c r="H154" s="13">
        <f t="shared" si="76"/>
        <v>-3.6457346839025018E-2</v>
      </c>
      <c r="I154" s="13">
        <f t="shared" si="76"/>
        <v>-2.0816008043348599</v>
      </c>
      <c r="J154" s="13">
        <f t="shared" si="76"/>
        <v>0.13093364822280851</v>
      </c>
      <c r="K154" s="13">
        <f t="shared" si="76"/>
        <v>0</v>
      </c>
      <c r="L154" s="13">
        <f t="shared" si="76"/>
        <v>1.461066296145952</v>
      </c>
      <c r="M154" s="13">
        <f t="shared" si="76"/>
        <v>4.5519046840042598</v>
      </c>
      <c r="N154" s="13">
        <f t="shared" si="76"/>
        <v>-2.2204460492503131E-14</v>
      </c>
      <c r="O154" s="13">
        <f t="shared" si="76"/>
        <v>0.17734234359043644</v>
      </c>
      <c r="P154" s="13">
        <f t="shared" si="76"/>
        <v>-9.3234865047131521E-2</v>
      </c>
      <c r="Q154" s="13">
        <f t="shared" si="76"/>
        <v>0.77055522877245153</v>
      </c>
      <c r="R154" s="13">
        <f t="shared" si="76"/>
        <v>9.8915990032644174E-3</v>
      </c>
      <c r="S154" s="13">
        <f t="shared" si="76"/>
        <v>1.7241060853212531E-2</v>
      </c>
      <c r="T154" s="13">
        <f t="shared" si="76"/>
        <v>0</v>
      </c>
      <c r="U154" s="13">
        <f t="shared" si="76"/>
        <v>28.287329365333335</v>
      </c>
      <c r="V154" s="13">
        <f t="shared" si="76"/>
        <v>26.857142856961769</v>
      </c>
      <c r="W154" s="13">
        <f t="shared" si="76"/>
        <v>29.16666666666665</v>
      </c>
      <c r="X154" s="13" t="str">
        <f t="shared" si="76"/>
        <v/>
      </c>
      <c r="Y154" s="13">
        <f t="shared" si="76"/>
        <v>3.1033390909166236</v>
      </c>
      <c r="Z154" s="13">
        <f t="shared" si="76"/>
        <v>2.7040781047360518E-2</v>
      </c>
      <c r="AA154" s="13">
        <f t="shared" si="76"/>
        <v>0</v>
      </c>
      <c r="AB154" s="13">
        <f t="shared" si="76"/>
        <v>0</v>
      </c>
      <c r="AC154" s="13">
        <f t="shared" si="76"/>
        <v>0.290672511669543</v>
      </c>
      <c r="AD154" s="13">
        <f t="shared" si="76"/>
        <v>4.7171096548703328</v>
      </c>
      <c r="AE154" s="13">
        <f t="shared" si="76"/>
        <v>0.55320323886409728</v>
      </c>
      <c r="AF154" s="13">
        <f t="shared" si="76"/>
        <v>0.92681773511256171</v>
      </c>
      <c r="AG154" s="13">
        <f t="shared" si="76"/>
        <v>2.2204460492503131E-14</v>
      </c>
      <c r="AH154" s="13">
        <f t="shared" si="76"/>
        <v>-4.9695202471333744E-3</v>
      </c>
      <c r="AI154" s="13">
        <f t="shared" si="76"/>
        <v>-0.11613272265003083</v>
      </c>
      <c r="AJ154" s="13">
        <f t="shared" si="76"/>
        <v>0</v>
      </c>
      <c r="AL154" s="474" t="str">
        <f t="shared" si="50"/>
        <v>2005 q4</v>
      </c>
      <c r="AM154" s="13">
        <f t="shared" ref="AM154:BU161" si="77">IF(AM38&gt;0,(AM42/AM38-1)*100,"")</f>
        <v>4.7775117047599513</v>
      </c>
      <c r="AN154" s="13">
        <f t="shared" si="77"/>
        <v>1.0721090940713163</v>
      </c>
      <c r="AO154" s="13">
        <f t="shared" si="77"/>
        <v>0</v>
      </c>
      <c r="AP154" s="13">
        <f t="shared" si="77"/>
        <v>1.9914462996114102</v>
      </c>
      <c r="AQ154" s="13">
        <f t="shared" si="77"/>
        <v>5.9901165762371811</v>
      </c>
      <c r="AR154" s="13">
        <f t="shared" si="77"/>
        <v>3.8232958711637011E-2</v>
      </c>
      <c r="AS154" s="13">
        <f t="shared" si="77"/>
        <v>0</v>
      </c>
      <c r="AT154" s="13">
        <f t="shared" si="77"/>
        <v>0</v>
      </c>
      <c r="AU154" s="13">
        <f t="shared" si="77"/>
        <v>-0.81663371080191727</v>
      </c>
      <c r="AV154" s="13">
        <f t="shared" si="77"/>
        <v>0</v>
      </c>
      <c r="AW154" s="13">
        <f t="shared" si="77"/>
        <v>8.9762681692205035</v>
      </c>
      <c r="AX154" s="13">
        <f t="shared" si="77"/>
        <v>3.4709720972097236</v>
      </c>
      <c r="AY154" s="13">
        <f t="shared" si="77"/>
        <v>15.000000000000014</v>
      </c>
      <c r="AZ154" s="13">
        <f t="shared" si="77"/>
        <v>0</v>
      </c>
      <c r="BA154" s="13">
        <f t="shared" si="77"/>
        <v>0</v>
      </c>
      <c r="BB154" s="13">
        <f t="shared" si="77"/>
        <v>0</v>
      </c>
      <c r="BC154" s="13">
        <f t="shared" si="77"/>
        <v>0</v>
      </c>
      <c r="BD154" s="13">
        <f t="shared" si="77"/>
        <v>0</v>
      </c>
      <c r="BE154" s="13" t="str">
        <f t="shared" si="77"/>
        <v/>
      </c>
      <c r="BF154" s="13">
        <f t="shared" si="77"/>
        <v>20.084209998684234</v>
      </c>
      <c r="BG154" s="13">
        <f t="shared" si="77"/>
        <v>20.422535211267601</v>
      </c>
      <c r="BH154" s="13">
        <f t="shared" si="77"/>
        <v>19.999999999999972</v>
      </c>
      <c r="BI154" s="13" t="str">
        <f t="shared" si="77"/>
        <v/>
      </c>
      <c r="BJ154" s="13">
        <f t="shared" si="77"/>
        <v>11.832675491451861</v>
      </c>
      <c r="BK154" s="13">
        <f t="shared" si="77"/>
        <v>6.5165304696601645E-2</v>
      </c>
      <c r="BL154" s="13">
        <f t="shared" si="77"/>
        <v>0</v>
      </c>
      <c r="BM154" s="13">
        <f t="shared" si="77"/>
        <v>0</v>
      </c>
      <c r="BN154" s="13">
        <f t="shared" si="77"/>
        <v>0</v>
      </c>
      <c r="BO154" s="13">
        <f t="shared" si="77"/>
        <v>17.070968348920456</v>
      </c>
      <c r="BP154" s="13">
        <f t="shared" si="77"/>
        <v>0.27770610829414011</v>
      </c>
      <c r="BQ154" s="13">
        <f t="shared" si="77"/>
        <v>0.13942632001695543</v>
      </c>
      <c r="BR154" s="13">
        <f t="shared" si="77"/>
        <v>2.3707718797431498</v>
      </c>
      <c r="BS154" s="13">
        <f t="shared" si="77"/>
        <v>0.64536492289768432</v>
      </c>
      <c r="BT154" s="13">
        <f t="shared" si="77"/>
        <v>-4.399435916790928E-3</v>
      </c>
      <c r="BU154" s="13">
        <f t="shared" si="77"/>
        <v>0.33576681665454799</v>
      </c>
      <c r="BW154" s="474" t="str">
        <f t="shared" si="52"/>
        <v>2005 q4</v>
      </c>
      <c r="BX154" s="13">
        <f t="shared" ref="BX154:DF161" si="78">IF(BX38&gt;0,(BX42/BX38-1)*100,"")</f>
        <v>4.7310924300949964</v>
      </c>
      <c r="BY154" s="13">
        <f t="shared" si="78"/>
        <v>4.9672943953070758</v>
      </c>
      <c r="BZ154" s="13">
        <f t="shared" si="78"/>
        <v>4.0961241390861769</v>
      </c>
      <c r="CA154" s="13">
        <f t="shared" si="78"/>
        <v>8.0947159820927261</v>
      </c>
      <c r="CB154" s="13">
        <f t="shared" si="78"/>
        <v>3.2495648155717483</v>
      </c>
      <c r="CC154" s="13">
        <f t="shared" si="78"/>
        <v>2.6605981913626842</v>
      </c>
      <c r="CD154" s="13">
        <f t="shared" si="78"/>
        <v>9.5178114274157686</v>
      </c>
      <c r="CE154" s="13">
        <f t="shared" si="78"/>
        <v>2.9734706780820241</v>
      </c>
      <c r="CF154" s="13">
        <f t="shared" si="78"/>
        <v>3.6394992703893569</v>
      </c>
      <c r="CG154" s="13">
        <f t="shared" si="78"/>
        <v>-7.2276909262286697</v>
      </c>
      <c r="CH154" s="13">
        <f t="shared" si="78"/>
        <v>15.320300157058542</v>
      </c>
      <c r="CI154" s="13">
        <f t="shared" si="78"/>
        <v>18.202562185830562</v>
      </c>
      <c r="CJ154" s="13">
        <f t="shared" si="78"/>
        <v>11.694001955248501</v>
      </c>
      <c r="CK154" s="13">
        <f t="shared" si="78"/>
        <v>-0.86678328286949879</v>
      </c>
      <c r="CL154" s="13">
        <f t="shared" si="78"/>
        <v>-1.0100038086638952</v>
      </c>
      <c r="CM154" s="13">
        <f t="shared" si="78"/>
        <v>-0.54632911926105754</v>
      </c>
      <c r="CN154" s="13">
        <f t="shared" si="78"/>
        <v>1.085170934847568</v>
      </c>
      <c r="CO154" s="13">
        <f t="shared" si="78"/>
        <v>1.7595481239903954</v>
      </c>
      <c r="CP154" s="13">
        <f t="shared" si="78"/>
        <v>0</v>
      </c>
      <c r="CQ154" s="13">
        <f t="shared" si="78"/>
        <v>10.628524063733336</v>
      </c>
      <c r="CR154" s="13">
        <f t="shared" si="78"/>
        <v>14.471067020647975</v>
      </c>
      <c r="CS154" s="13">
        <f t="shared" si="78"/>
        <v>12.500000000000021</v>
      </c>
      <c r="CT154" s="13">
        <f t="shared" si="78"/>
        <v>0</v>
      </c>
      <c r="CU154" s="13">
        <f t="shared" si="78"/>
        <v>1.7087957776245943</v>
      </c>
      <c r="CV154" s="13">
        <f t="shared" si="78"/>
        <v>2.3612809224788256</v>
      </c>
      <c r="CW154" s="13">
        <f t="shared" si="78"/>
        <v>0</v>
      </c>
      <c r="CX154" s="13">
        <f t="shared" si="78"/>
        <v>0</v>
      </c>
      <c r="CY154" s="13">
        <f t="shared" si="78"/>
        <v>-9.8776695759050792E-2</v>
      </c>
      <c r="CZ154" s="13">
        <f t="shared" si="78"/>
        <v>3.285552630848354</v>
      </c>
      <c r="DA154" s="13">
        <f t="shared" si="78"/>
        <v>0.31988151653306041</v>
      </c>
      <c r="DB154" s="13">
        <f t="shared" si="78"/>
        <v>-0.66489902577614446</v>
      </c>
      <c r="DC154" s="13">
        <f t="shared" si="78"/>
        <v>5.4262358089156359</v>
      </c>
      <c r="DD154" s="13">
        <f t="shared" si="78"/>
        <v>-2.3241604442590047</v>
      </c>
      <c r="DE154" s="13">
        <f t="shared" si="78"/>
        <v>3.0515356862930609</v>
      </c>
      <c r="DF154" s="13">
        <f t="shared" si="78"/>
        <v>-0.54860363198921958</v>
      </c>
      <c r="DH154" s="474" t="str">
        <f t="shared" si="54"/>
        <v>2005 q4</v>
      </c>
      <c r="DI154" s="13">
        <f t="shared" ref="DI154:EQ161" si="79">IF(DI38&gt;0,(DI42/DI38-1)*100,"")</f>
        <v>5.6682170296691314</v>
      </c>
      <c r="DJ154" s="13">
        <f t="shared" si="79"/>
        <v>1.5691027296125259</v>
      </c>
      <c r="DK154" s="13">
        <f t="shared" si="79"/>
        <v>10.622824175833223</v>
      </c>
      <c r="DL154" s="13">
        <f t="shared" si="79"/>
        <v>0.16078415273603763</v>
      </c>
      <c r="DM154" s="13">
        <f t="shared" si="79"/>
        <v>2.2139534206774059</v>
      </c>
      <c r="DN154" s="13">
        <f t="shared" si="79"/>
        <v>-0.73962864707924902</v>
      </c>
      <c r="DO154" s="13">
        <f t="shared" si="79"/>
        <v>0.23616063080893479</v>
      </c>
      <c r="DP154" s="13">
        <f t="shared" si="79"/>
        <v>3.3901656515907597</v>
      </c>
      <c r="DQ154" s="13">
        <f t="shared" si="79"/>
        <v>-2.9344612696001082</v>
      </c>
      <c r="DR154" s="13">
        <f t="shared" si="79"/>
        <v>-13.388897590049764</v>
      </c>
      <c r="DS154" s="13">
        <f t="shared" si="79"/>
        <v>17.872984102916444</v>
      </c>
      <c r="DT154" s="13">
        <f t="shared" si="79"/>
        <v>15.786356480948239</v>
      </c>
      <c r="DU154" s="13">
        <f t="shared" si="79"/>
        <v>20.407771001609042</v>
      </c>
      <c r="DV154" s="13">
        <f t="shared" si="79"/>
        <v>9.3984221678856237</v>
      </c>
      <c r="DW154" s="13">
        <f t="shared" si="79"/>
        <v>13.818997436019886</v>
      </c>
      <c r="DX154" s="13">
        <f t="shared" si="79"/>
        <v>-1.4321650650439222</v>
      </c>
      <c r="DY154" s="13">
        <f t="shared" si="79"/>
        <v>4.2153251126697544</v>
      </c>
      <c r="DZ154" s="13">
        <f t="shared" si="79"/>
        <v>4.3135339592123678</v>
      </c>
      <c r="EA154" s="13">
        <f t="shared" si="79"/>
        <v>0</v>
      </c>
      <c r="EB154" s="13">
        <f t="shared" si="79"/>
        <v>32.418758228267627</v>
      </c>
      <c r="EC154" s="13">
        <f t="shared" si="79"/>
        <v>14.733777951974879</v>
      </c>
      <c r="ED154" s="13">
        <f t="shared" si="79"/>
        <v>30.769230769230795</v>
      </c>
      <c r="EE154" s="13">
        <f t="shared" si="79"/>
        <v>73.999999999999972</v>
      </c>
      <c r="EF154" s="13">
        <f t="shared" si="79"/>
        <v>5.218703718369877</v>
      </c>
      <c r="EG154" s="13">
        <f t="shared" si="79"/>
        <v>1.4198968214551799</v>
      </c>
      <c r="EH154" s="13">
        <f t="shared" si="79"/>
        <v>-1.3180928547838922</v>
      </c>
      <c r="EI154" s="13">
        <f t="shared" si="79"/>
        <v>0</v>
      </c>
      <c r="EJ154" s="13">
        <f t="shared" si="79"/>
        <v>3.0027837517097256</v>
      </c>
      <c r="EK154" s="13">
        <f t="shared" si="79"/>
        <v>10.065702932970243</v>
      </c>
      <c r="EL154" s="13">
        <f t="shared" si="79"/>
        <v>-1.0009261364741673</v>
      </c>
      <c r="EM154" s="13">
        <f t="shared" si="79"/>
        <v>1.2199054966520517</v>
      </c>
      <c r="EN154" s="13">
        <f t="shared" si="79"/>
        <v>0.93970953439252991</v>
      </c>
      <c r="EO154" s="13">
        <f t="shared" si="79"/>
        <v>-28.159034230788983</v>
      </c>
      <c r="EP154" s="13">
        <f t="shared" si="79"/>
        <v>-8.9700931765553609</v>
      </c>
      <c r="EQ154" s="13">
        <f t="shared" si="79"/>
        <v>3.6682599730806009</v>
      </c>
    </row>
    <row r="155" spans="1:147" x14ac:dyDescent="0.2">
      <c r="A155" s="474" t="str">
        <f t="shared" si="48"/>
        <v>2006 q1</v>
      </c>
      <c r="B155" s="13">
        <f t="shared" si="76"/>
        <v>5.0185311517142672</v>
      </c>
      <c r="C155" s="13">
        <f t="shared" si="76"/>
        <v>2.0968789214401928</v>
      </c>
      <c r="D155" s="13">
        <f t="shared" si="76"/>
        <v>-2.8077509002838008</v>
      </c>
      <c r="E155" s="13">
        <f t="shared" si="76"/>
        <v>2.6696418498323604</v>
      </c>
      <c r="F155" s="13">
        <f t="shared" si="76"/>
        <v>5.8288032899693532</v>
      </c>
      <c r="G155" s="13">
        <f t="shared" si="76"/>
        <v>4.6138379285117104</v>
      </c>
      <c r="H155" s="13">
        <f t="shared" si="76"/>
        <v>0.78229563901892618</v>
      </c>
      <c r="I155" s="13">
        <f t="shared" si="76"/>
        <v>-2.0816008043348599</v>
      </c>
      <c r="J155" s="13">
        <f t="shared" si="76"/>
        <v>3.2646583032382326</v>
      </c>
      <c r="K155" s="13">
        <f t="shared" si="76"/>
        <v>0</v>
      </c>
      <c r="L155" s="13">
        <f t="shared" si="76"/>
        <v>3.4648181380127374</v>
      </c>
      <c r="M155" s="13">
        <f t="shared" si="76"/>
        <v>5.0960576803544155</v>
      </c>
      <c r="N155" s="13">
        <f t="shared" si="76"/>
        <v>2.7143810327519891</v>
      </c>
      <c r="O155" s="13">
        <f t="shared" si="76"/>
        <v>0.40479036367848664</v>
      </c>
      <c r="P155" s="13">
        <f t="shared" si="76"/>
        <v>0.29124632281520846</v>
      </c>
      <c r="Q155" s="13">
        <f t="shared" si="76"/>
        <v>0.65348818735462277</v>
      </c>
      <c r="R155" s="13">
        <f t="shared" si="76"/>
        <v>0.24021426212015307</v>
      </c>
      <c r="S155" s="13">
        <f t="shared" si="76"/>
        <v>1.4117338895091702</v>
      </c>
      <c r="T155" s="13">
        <f t="shared" si="76"/>
        <v>-1.3157894736842146</v>
      </c>
      <c r="U155" s="13">
        <f t="shared" si="76"/>
        <v>26.906786628149959</v>
      </c>
      <c r="V155" s="13">
        <f t="shared" si="76"/>
        <v>23.333333333180349</v>
      </c>
      <c r="W155" s="13">
        <f t="shared" si="76"/>
        <v>29.16666666666665</v>
      </c>
      <c r="X155" s="13" t="str">
        <f t="shared" si="76"/>
        <v/>
      </c>
      <c r="Y155" s="13">
        <f t="shared" si="76"/>
        <v>7.2707672867073248</v>
      </c>
      <c r="Z155" s="13">
        <f t="shared" si="76"/>
        <v>1.1872727235157754</v>
      </c>
      <c r="AA155" s="13">
        <f t="shared" si="76"/>
        <v>8.0251077291282336E-2</v>
      </c>
      <c r="AB155" s="13">
        <f t="shared" si="76"/>
        <v>0</v>
      </c>
      <c r="AC155" s="13">
        <f t="shared" si="76"/>
        <v>0.290672511669543</v>
      </c>
      <c r="AD155" s="13">
        <f t="shared" si="76"/>
        <v>10.908918754233987</v>
      </c>
      <c r="AE155" s="13">
        <f t="shared" si="76"/>
        <v>0.74402149729091427</v>
      </c>
      <c r="AF155" s="13">
        <f t="shared" si="76"/>
        <v>1.1346106497946318</v>
      </c>
      <c r="AG155" s="13">
        <f t="shared" si="76"/>
        <v>0.20537769390218674</v>
      </c>
      <c r="AH155" s="13">
        <f t="shared" si="76"/>
        <v>-1.7311414496787081</v>
      </c>
      <c r="AI155" s="13">
        <f t="shared" si="76"/>
        <v>0.38040938830976589</v>
      </c>
      <c r="AJ155" s="13">
        <f t="shared" si="76"/>
        <v>-0.7284606363192947</v>
      </c>
      <c r="AL155" s="474" t="str">
        <f t="shared" si="50"/>
        <v>2006 q1</v>
      </c>
      <c r="AM155" s="13">
        <f t="shared" si="77"/>
        <v>3.6563786337299176</v>
      </c>
      <c r="AN155" s="13">
        <f t="shared" si="77"/>
        <v>-6.7137451907905987E-2</v>
      </c>
      <c r="AO155" s="13">
        <f t="shared" si="77"/>
        <v>-0.72163390281931861</v>
      </c>
      <c r="AP155" s="13">
        <f t="shared" si="77"/>
        <v>-0.98938027554432706</v>
      </c>
      <c r="AQ155" s="13">
        <f t="shared" si="77"/>
        <v>2.087671400703428E-2</v>
      </c>
      <c r="AR155" s="13">
        <f t="shared" si="77"/>
        <v>-0.50320405429843396</v>
      </c>
      <c r="AS155" s="13">
        <f t="shared" si="77"/>
        <v>5.3070826371001578</v>
      </c>
      <c r="AT155" s="13">
        <f t="shared" si="77"/>
        <v>0</v>
      </c>
      <c r="AU155" s="13">
        <f t="shared" si="77"/>
        <v>1.6347658909784402</v>
      </c>
      <c r="AV155" s="13">
        <f t="shared" si="77"/>
        <v>0</v>
      </c>
      <c r="AW155" s="13">
        <f t="shared" si="77"/>
        <v>0</v>
      </c>
      <c r="AX155" s="13">
        <f t="shared" si="77"/>
        <v>0</v>
      </c>
      <c r="AY155" s="13">
        <f t="shared" si="77"/>
        <v>0</v>
      </c>
      <c r="AZ155" s="13">
        <f t="shared" si="77"/>
        <v>0.59340794898548044</v>
      </c>
      <c r="BA155" s="13">
        <f t="shared" si="77"/>
        <v>0.53181164846562989</v>
      </c>
      <c r="BB155" s="13">
        <f t="shared" si="77"/>
        <v>0.80358394639621356</v>
      </c>
      <c r="BC155" s="13">
        <f t="shared" si="77"/>
        <v>1.7893290789604999</v>
      </c>
      <c r="BD155" s="13">
        <f t="shared" si="77"/>
        <v>1.7893290789604999</v>
      </c>
      <c r="BE155" s="13" t="str">
        <f t="shared" si="77"/>
        <v/>
      </c>
      <c r="BF155" s="13">
        <f t="shared" si="77"/>
        <v>23.383490889075208</v>
      </c>
      <c r="BG155" s="13">
        <f t="shared" si="77"/>
        <v>38.582677165354355</v>
      </c>
      <c r="BH155" s="13">
        <f t="shared" si="77"/>
        <v>19.999999999999972</v>
      </c>
      <c r="BI155" s="13" t="str">
        <f t="shared" si="77"/>
        <v/>
      </c>
      <c r="BJ155" s="13">
        <f t="shared" si="77"/>
        <v>9.3667693486070505</v>
      </c>
      <c r="BK155" s="13">
        <f t="shared" si="77"/>
        <v>0</v>
      </c>
      <c r="BL155" s="13">
        <f t="shared" si="77"/>
        <v>0</v>
      </c>
      <c r="BM155" s="13">
        <f t="shared" si="77"/>
        <v>-8.333333333333325</v>
      </c>
      <c r="BN155" s="13">
        <f t="shared" si="77"/>
        <v>0</v>
      </c>
      <c r="BO155" s="13">
        <f t="shared" si="77"/>
        <v>13.635727848848877</v>
      </c>
      <c r="BP155" s="13">
        <f t="shared" si="77"/>
        <v>-3.1472694991274697E-2</v>
      </c>
      <c r="BQ155" s="13">
        <f t="shared" si="77"/>
        <v>-7.2689360995914498E-2</v>
      </c>
      <c r="BR155" s="13">
        <f t="shared" si="77"/>
        <v>0</v>
      </c>
      <c r="BS155" s="13">
        <f t="shared" si="77"/>
        <v>-0.48060130203697593</v>
      </c>
      <c r="BT155" s="13">
        <f t="shared" si="77"/>
        <v>0.14922675730508761</v>
      </c>
      <c r="BU155" s="13">
        <f t="shared" si="77"/>
        <v>0</v>
      </c>
      <c r="BW155" s="474" t="str">
        <f t="shared" si="52"/>
        <v>2006 q1</v>
      </c>
      <c r="BX155" s="13">
        <f t="shared" si="78"/>
        <v>3.0697567918499313</v>
      </c>
      <c r="BY155" s="13">
        <f t="shared" si="78"/>
        <v>2.9951205781131751</v>
      </c>
      <c r="BZ155" s="13">
        <f t="shared" si="78"/>
        <v>2.6551220081533433</v>
      </c>
      <c r="CA155" s="13">
        <f t="shared" si="78"/>
        <v>4.2540719621048995</v>
      </c>
      <c r="CB155" s="13">
        <f t="shared" si="78"/>
        <v>3.9848357842658499</v>
      </c>
      <c r="CC155" s="13">
        <f t="shared" si="78"/>
        <v>1.8826128469131564</v>
      </c>
      <c r="CD155" s="13">
        <f t="shared" si="78"/>
        <v>3.4067080035533159</v>
      </c>
      <c r="CE155" s="13">
        <f t="shared" si="78"/>
        <v>1.8614271895849299</v>
      </c>
      <c r="CF155" s="13">
        <f t="shared" si="78"/>
        <v>-0.90434566333290611</v>
      </c>
      <c r="CG155" s="13">
        <f t="shared" si="78"/>
        <v>0</v>
      </c>
      <c r="CH155" s="13">
        <f t="shared" si="78"/>
        <v>10.660283184685305</v>
      </c>
      <c r="CI155" s="13">
        <f t="shared" si="78"/>
        <v>11.485133664208448</v>
      </c>
      <c r="CJ155" s="13">
        <f t="shared" si="78"/>
        <v>9.6169800628434601</v>
      </c>
      <c r="CK155" s="13">
        <f t="shared" si="78"/>
        <v>-0.32316639299801997</v>
      </c>
      <c r="CL155" s="13">
        <f t="shared" si="78"/>
        <v>-0.22686786026842043</v>
      </c>
      <c r="CM155" s="13">
        <f t="shared" si="78"/>
        <v>-0.53804766743006383</v>
      </c>
      <c r="CN155" s="13">
        <f t="shared" si="78"/>
        <v>2.7318593197108276</v>
      </c>
      <c r="CO155" s="13">
        <f t="shared" si="78"/>
        <v>4.4197104999860848</v>
      </c>
      <c r="CP155" s="13">
        <f t="shared" si="78"/>
        <v>0</v>
      </c>
      <c r="CQ155" s="13">
        <f t="shared" si="78"/>
        <v>6.7784632702410752</v>
      </c>
      <c r="CR155" s="13">
        <f t="shared" si="78"/>
        <v>8.9032495421208715</v>
      </c>
      <c r="CS155" s="13">
        <f t="shared" si="78"/>
        <v>8.0000000000000071</v>
      </c>
      <c r="CT155" s="13">
        <f t="shared" si="78"/>
        <v>0</v>
      </c>
      <c r="CU155" s="13">
        <f t="shared" si="78"/>
        <v>0.84764983961402862</v>
      </c>
      <c r="CV155" s="13">
        <f t="shared" si="78"/>
        <v>0.51316481894103649</v>
      </c>
      <c r="CW155" s="13">
        <f t="shared" si="78"/>
        <v>0</v>
      </c>
      <c r="CX155" s="13">
        <f t="shared" si="78"/>
        <v>0</v>
      </c>
      <c r="CY155" s="13">
        <f t="shared" si="78"/>
        <v>-1.8301457790541598</v>
      </c>
      <c r="CZ155" s="13">
        <f t="shared" si="78"/>
        <v>2.2595008590434285</v>
      </c>
      <c r="DA155" s="13">
        <f t="shared" si="78"/>
        <v>0.1657197480095407</v>
      </c>
      <c r="DB155" s="13">
        <f t="shared" si="78"/>
        <v>-0.86054784901886672</v>
      </c>
      <c r="DC155" s="13">
        <f t="shared" si="78"/>
        <v>3.5532218079068256</v>
      </c>
      <c r="DD155" s="13">
        <f t="shared" si="78"/>
        <v>-1.2772126476855994</v>
      </c>
      <c r="DE155" s="13">
        <f t="shared" si="78"/>
        <v>2.7330621970943492</v>
      </c>
      <c r="DF155" s="13">
        <f t="shared" si="78"/>
        <v>0.48725900572323955</v>
      </c>
      <c r="DH155" s="474" t="str">
        <f t="shared" si="54"/>
        <v>2006 q1</v>
      </c>
      <c r="DI155" s="13">
        <f t="shared" si="79"/>
        <v>2.9969493623100529</v>
      </c>
      <c r="DJ155" s="13">
        <f t="shared" si="79"/>
        <v>2.8462879562977106</v>
      </c>
      <c r="DK155" s="13">
        <f t="shared" si="79"/>
        <v>10.874542709061497</v>
      </c>
      <c r="DL155" s="13">
        <f t="shared" si="79"/>
        <v>5.8135049136318395</v>
      </c>
      <c r="DM155" s="13">
        <f t="shared" si="79"/>
        <v>2.1768035949083497</v>
      </c>
      <c r="DN155" s="13">
        <f t="shared" si="79"/>
        <v>3.3848677461152166</v>
      </c>
      <c r="DO155" s="13">
        <f t="shared" si="79"/>
        <v>-5.1225183613156977</v>
      </c>
      <c r="DP155" s="13">
        <f t="shared" si="79"/>
        <v>3.3901656515907597</v>
      </c>
      <c r="DQ155" s="13">
        <f t="shared" si="79"/>
        <v>-2.2661698610063952</v>
      </c>
      <c r="DR155" s="13">
        <f t="shared" si="79"/>
        <v>-16.925269340993275</v>
      </c>
      <c r="DS155" s="13">
        <f t="shared" si="79"/>
        <v>4.2651782291911911</v>
      </c>
      <c r="DT155" s="13">
        <f t="shared" si="79"/>
        <v>4.9781912916514015</v>
      </c>
      <c r="DU155" s="13">
        <f t="shared" si="79"/>
        <v>3.4465264174292631</v>
      </c>
      <c r="DV155" s="13">
        <f t="shared" si="79"/>
        <v>11.866807738206454</v>
      </c>
      <c r="DW155" s="13">
        <f t="shared" si="79"/>
        <v>15.914787707664658</v>
      </c>
      <c r="DX155" s="13">
        <f t="shared" si="79"/>
        <v>1.7442097850327132</v>
      </c>
      <c r="DY155" s="13">
        <f t="shared" si="79"/>
        <v>2.1067324481789385</v>
      </c>
      <c r="DZ155" s="13">
        <f t="shared" si="79"/>
        <v>2.1541431745497608</v>
      </c>
      <c r="EA155" s="13">
        <f t="shared" si="79"/>
        <v>0</v>
      </c>
      <c r="EB155" s="13">
        <f t="shared" si="79"/>
        <v>3.5652699576654623</v>
      </c>
      <c r="EC155" s="13">
        <f t="shared" si="79"/>
        <v>17.824669908865197</v>
      </c>
      <c r="ED155" s="13">
        <f t="shared" si="79"/>
        <v>0</v>
      </c>
      <c r="EE155" s="13">
        <f t="shared" si="79"/>
        <v>0</v>
      </c>
      <c r="EF155" s="13">
        <f t="shared" si="79"/>
        <v>5.2330477574335843</v>
      </c>
      <c r="EG155" s="13">
        <f t="shared" si="79"/>
        <v>0.63520404236150352</v>
      </c>
      <c r="EH155" s="13">
        <f t="shared" si="79"/>
        <v>-0.40682362481100354</v>
      </c>
      <c r="EI155" s="13">
        <f t="shared" si="79"/>
        <v>0</v>
      </c>
      <c r="EJ155" s="13">
        <f t="shared" si="79"/>
        <v>3.8289196355383082</v>
      </c>
      <c r="EK155" s="13">
        <f t="shared" si="79"/>
        <v>10.017339364706546</v>
      </c>
      <c r="EL155" s="13">
        <f t="shared" si="79"/>
        <v>-0.58381965249948431</v>
      </c>
      <c r="EM155" s="13">
        <f t="shared" si="79"/>
        <v>1.9605065666033372</v>
      </c>
      <c r="EN155" s="13">
        <f t="shared" si="79"/>
        <v>1.9599060367373022</v>
      </c>
      <c r="EO155" s="13">
        <f t="shared" si="79"/>
        <v>-27.731729643749659</v>
      </c>
      <c r="EP155" s="13">
        <f t="shared" si="79"/>
        <v>-9.567380227514322</v>
      </c>
      <c r="EQ155" s="13">
        <f t="shared" si="79"/>
        <v>3.8556143470025672</v>
      </c>
    </row>
    <row r="156" spans="1:147" x14ac:dyDescent="0.2">
      <c r="A156" s="474" t="str">
        <f t="shared" si="48"/>
        <v>2006 q2</v>
      </c>
      <c r="B156" s="13">
        <f t="shared" si="76"/>
        <v>6.5372966617258887</v>
      </c>
      <c r="C156" s="13">
        <f t="shared" si="76"/>
        <v>1.8409857850139044</v>
      </c>
      <c r="D156" s="13">
        <f t="shared" si="76"/>
        <v>-0.90788024466226247</v>
      </c>
      <c r="E156" s="13">
        <f t="shared" si="76"/>
        <v>2.5475756209033973</v>
      </c>
      <c r="F156" s="13">
        <f t="shared" si="76"/>
        <v>2.7560360702907127</v>
      </c>
      <c r="G156" s="13">
        <f t="shared" si="76"/>
        <v>8.6851498263159854</v>
      </c>
      <c r="H156" s="13">
        <f t="shared" si="76"/>
        <v>1.4736569089586204</v>
      </c>
      <c r="I156" s="13">
        <f t="shared" si="76"/>
        <v>-2.0816008043348599</v>
      </c>
      <c r="J156" s="13">
        <f t="shared" si="76"/>
        <v>2.8959211143859243</v>
      </c>
      <c r="K156" s="13">
        <f t="shared" si="76"/>
        <v>0</v>
      </c>
      <c r="L156" s="13">
        <f t="shared" si="76"/>
        <v>3.7881155410347755</v>
      </c>
      <c r="M156" s="13">
        <f t="shared" si="76"/>
        <v>4.9495665041741299</v>
      </c>
      <c r="N156" s="13">
        <f t="shared" si="76"/>
        <v>3.2538004536077914</v>
      </c>
      <c r="O156" s="13">
        <f t="shared" si="76"/>
        <v>0.88568713297005885</v>
      </c>
      <c r="P156" s="13">
        <f t="shared" si="76"/>
        <v>0.76712182364742088</v>
      </c>
      <c r="Q156" s="13">
        <f t="shared" si="76"/>
        <v>1.143604327870551</v>
      </c>
      <c r="R156" s="13">
        <f t="shared" si="76"/>
        <v>0.54015656653494393</v>
      </c>
      <c r="S156" s="13">
        <f t="shared" si="76"/>
        <v>1.9375036059157136</v>
      </c>
      <c r="T156" s="13">
        <f t="shared" si="76"/>
        <v>-1.3157894736842146</v>
      </c>
      <c r="U156" s="13">
        <f t="shared" si="76"/>
        <v>30.565640023606111</v>
      </c>
      <c r="V156" s="13">
        <f t="shared" si="76"/>
        <v>32.777777777562854</v>
      </c>
      <c r="W156" s="13">
        <f t="shared" si="76"/>
        <v>29.16666666666665</v>
      </c>
      <c r="X156" s="13" t="str">
        <f t="shared" si="76"/>
        <v/>
      </c>
      <c r="Y156" s="13">
        <f t="shared" si="76"/>
        <v>10.887882082228773</v>
      </c>
      <c r="Z156" s="13">
        <f t="shared" si="76"/>
        <v>1.1872727235157754</v>
      </c>
      <c r="AA156" s="13">
        <f t="shared" si="76"/>
        <v>0.37485395046701342</v>
      </c>
      <c r="AB156" s="13">
        <f t="shared" si="76"/>
        <v>0</v>
      </c>
      <c r="AC156" s="13">
        <f t="shared" si="76"/>
        <v>0.290672511669543</v>
      </c>
      <c r="AD156" s="13">
        <f t="shared" si="76"/>
        <v>16.450577104160601</v>
      </c>
      <c r="AE156" s="13">
        <f t="shared" si="76"/>
        <v>5.8058527507000468</v>
      </c>
      <c r="AF156" s="13">
        <f t="shared" si="76"/>
        <v>8.740218908780184</v>
      </c>
      <c r="AG156" s="13">
        <f t="shared" si="76"/>
        <v>0.20537769390218674</v>
      </c>
      <c r="AH156" s="13">
        <f t="shared" si="76"/>
        <v>-1.7116065155970639</v>
      </c>
      <c r="AI156" s="13">
        <f t="shared" si="76"/>
        <v>0.58304609197163959</v>
      </c>
      <c r="AJ156" s="13">
        <f t="shared" si="76"/>
        <v>3.3860858320599041</v>
      </c>
      <c r="AL156" s="474" t="str">
        <f t="shared" si="50"/>
        <v>2006 q2</v>
      </c>
      <c r="AM156" s="13">
        <f t="shared" si="77"/>
        <v>3.2874801335468495</v>
      </c>
      <c r="AN156" s="13">
        <f t="shared" si="77"/>
        <v>3.1047478648043914</v>
      </c>
      <c r="AO156" s="13">
        <f t="shared" si="77"/>
        <v>-0.59288711093610225</v>
      </c>
      <c r="AP156" s="13">
        <f t="shared" si="77"/>
        <v>9.4570650726332204</v>
      </c>
      <c r="AQ156" s="13">
        <f t="shared" si="77"/>
        <v>-1.6890596634469235</v>
      </c>
      <c r="AR156" s="13">
        <f t="shared" si="77"/>
        <v>-0.7584837259609567</v>
      </c>
      <c r="AS156" s="13">
        <f t="shared" si="77"/>
        <v>4.204488557472863</v>
      </c>
      <c r="AT156" s="13">
        <f t="shared" si="77"/>
        <v>0</v>
      </c>
      <c r="AU156" s="13">
        <f t="shared" si="77"/>
        <v>1.9672509590767717</v>
      </c>
      <c r="AV156" s="13">
        <f t="shared" si="77"/>
        <v>0</v>
      </c>
      <c r="AW156" s="13">
        <f t="shared" si="77"/>
        <v>0</v>
      </c>
      <c r="AX156" s="13">
        <f t="shared" si="77"/>
        <v>0</v>
      </c>
      <c r="AY156" s="13">
        <f t="shared" si="77"/>
        <v>0</v>
      </c>
      <c r="AZ156" s="13">
        <f t="shared" si="77"/>
        <v>-0.32529721736246353</v>
      </c>
      <c r="BA156" s="13">
        <f t="shared" si="77"/>
        <v>-9.1347262399155138E-2</v>
      </c>
      <c r="BB156" s="13">
        <f t="shared" si="77"/>
        <v>-1.123570242099714</v>
      </c>
      <c r="BC156" s="13">
        <f t="shared" si="77"/>
        <v>2.8792049814527765</v>
      </c>
      <c r="BD156" s="13">
        <f t="shared" si="77"/>
        <v>2.8792049814527765</v>
      </c>
      <c r="BE156" s="13" t="str">
        <f t="shared" si="77"/>
        <v/>
      </c>
      <c r="BF156" s="13">
        <f t="shared" si="77"/>
        <v>14.716061646661593</v>
      </c>
      <c r="BG156" s="13">
        <f t="shared" si="77"/>
        <v>24.235294117647065</v>
      </c>
      <c r="BH156" s="13">
        <f t="shared" si="77"/>
        <v>12.5</v>
      </c>
      <c r="BI156" s="13" t="str">
        <f t="shared" si="77"/>
        <v/>
      </c>
      <c r="BJ156" s="13">
        <f t="shared" si="77"/>
        <v>4.9182349728274843</v>
      </c>
      <c r="BK156" s="13">
        <f t="shared" si="77"/>
        <v>0</v>
      </c>
      <c r="BL156" s="13">
        <f t="shared" si="77"/>
        <v>0</v>
      </c>
      <c r="BM156" s="13">
        <f t="shared" si="77"/>
        <v>-8.333333333333325</v>
      </c>
      <c r="BN156" s="13">
        <f t="shared" si="77"/>
        <v>0</v>
      </c>
      <c r="BO156" s="13">
        <f t="shared" si="77"/>
        <v>7.1493360563970265</v>
      </c>
      <c r="BP156" s="13">
        <f t="shared" si="77"/>
        <v>-0.33102022620131732</v>
      </c>
      <c r="BQ156" s="13">
        <f t="shared" si="77"/>
        <v>-0.21387993015337114</v>
      </c>
      <c r="BR156" s="13">
        <f t="shared" si="77"/>
        <v>0</v>
      </c>
      <c r="BS156" s="13">
        <f t="shared" si="77"/>
        <v>-0.15935056433589168</v>
      </c>
      <c r="BT156" s="13">
        <f t="shared" si="77"/>
        <v>-0.97775461009892428</v>
      </c>
      <c r="BU156" s="13">
        <f t="shared" si="77"/>
        <v>2.767725679950761E-2</v>
      </c>
      <c r="BW156" s="474" t="str">
        <f t="shared" si="52"/>
        <v>2006 q2</v>
      </c>
      <c r="BX156" s="13">
        <f t="shared" si="78"/>
        <v>2.6018071995355552</v>
      </c>
      <c r="BY156" s="13">
        <f t="shared" si="78"/>
        <v>1.864463846132014</v>
      </c>
      <c r="BZ156" s="13">
        <f t="shared" si="78"/>
        <v>1.9532440076646562</v>
      </c>
      <c r="CA156" s="13">
        <f t="shared" si="78"/>
        <v>1.3095936125630203</v>
      </c>
      <c r="CB156" s="13">
        <f t="shared" si="78"/>
        <v>0.71186363190081092</v>
      </c>
      <c r="CC156" s="13">
        <f t="shared" si="78"/>
        <v>4.0340143761931513</v>
      </c>
      <c r="CD156" s="13">
        <f t="shared" si="78"/>
        <v>2.4992622268584563</v>
      </c>
      <c r="CE156" s="13">
        <f t="shared" si="78"/>
        <v>11.736100807346173</v>
      </c>
      <c r="CF156" s="13">
        <f t="shared" si="78"/>
        <v>-6.1408921193772947E-2</v>
      </c>
      <c r="CG156" s="13">
        <f t="shared" si="78"/>
        <v>3.2023069752637578</v>
      </c>
      <c r="CH156" s="13">
        <f t="shared" si="78"/>
        <v>8.0246370773395803</v>
      </c>
      <c r="CI156" s="13">
        <f t="shared" si="78"/>
        <v>6.6428206177278959</v>
      </c>
      <c r="CJ156" s="13">
        <f t="shared" si="78"/>
        <v>9.7808491306891945</v>
      </c>
      <c r="CK156" s="13">
        <f t="shared" si="78"/>
        <v>-1.4242953134836478</v>
      </c>
      <c r="CL156" s="13">
        <f t="shared" si="78"/>
        <v>-0.90747330889390243</v>
      </c>
      <c r="CM156" s="13">
        <f t="shared" si="78"/>
        <v>-2.574401227953127</v>
      </c>
      <c r="CN156" s="13">
        <f t="shared" si="78"/>
        <v>3.1797355056157217</v>
      </c>
      <c r="CO156" s="13">
        <f t="shared" si="78"/>
        <v>5.1329617882906131</v>
      </c>
      <c r="CP156" s="13">
        <f t="shared" si="78"/>
        <v>0</v>
      </c>
      <c r="CQ156" s="13">
        <f t="shared" si="78"/>
        <v>4.991273947068553</v>
      </c>
      <c r="CR156" s="13">
        <f t="shared" si="78"/>
        <v>12.615283690035994</v>
      </c>
      <c r="CS156" s="13">
        <f t="shared" si="78"/>
        <v>3.8461538461538325</v>
      </c>
      <c r="CT156" s="13">
        <f t="shared" si="78"/>
        <v>0</v>
      </c>
      <c r="CU156" s="13">
        <f t="shared" si="78"/>
        <v>2.8604255855998684</v>
      </c>
      <c r="CV156" s="13">
        <f t="shared" si="78"/>
        <v>9.1351759676966626</v>
      </c>
      <c r="CW156" s="13">
        <f t="shared" si="78"/>
        <v>0</v>
      </c>
      <c r="CX156" s="13">
        <f t="shared" si="78"/>
        <v>0</v>
      </c>
      <c r="CY156" s="13">
        <f t="shared" si="78"/>
        <v>-1.9029854156064951</v>
      </c>
      <c r="CZ156" s="13">
        <f t="shared" si="78"/>
        <v>4.9080023445740473</v>
      </c>
      <c r="DA156" s="13">
        <f t="shared" si="78"/>
        <v>0.5722578638426068</v>
      </c>
      <c r="DB156" s="13">
        <f t="shared" si="78"/>
        <v>-0.64862110059645817</v>
      </c>
      <c r="DC156" s="13">
        <f t="shared" si="78"/>
        <v>-3.5736692037343087</v>
      </c>
      <c r="DD156" s="13">
        <f t="shared" si="78"/>
        <v>-0.500350305133479</v>
      </c>
      <c r="DE156" s="13">
        <f t="shared" si="78"/>
        <v>2.8547497915756503</v>
      </c>
      <c r="DF156" s="13">
        <f t="shared" si="78"/>
        <v>6.3894767715710898</v>
      </c>
      <c r="DH156" s="474" t="str">
        <f t="shared" si="54"/>
        <v>2006 q2</v>
      </c>
      <c r="DI156" s="13">
        <f t="shared" si="79"/>
        <v>5.4712511588869805</v>
      </c>
      <c r="DJ156" s="13">
        <f t="shared" si="79"/>
        <v>3.2316047978677265</v>
      </c>
      <c r="DK156" s="13">
        <f t="shared" si="79"/>
        <v>13.039002482799322</v>
      </c>
      <c r="DL156" s="13">
        <f t="shared" si="79"/>
        <v>7.3899356529864901</v>
      </c>
      <c r="DM156" s="13">
        <f t="shared" si="79"/>
        <v>0.2304948499715076</v>
      </c>
      <c r="DN156" s="13">
        <f t="shared" si="79"/>
        <v>-0.5028629804944007</v>
      </c>
      <c r="DO156" s="13">
        <f t="shared" si="79"/>
        <v>-7.232238877785246</v>
      </c>
      <c r="DP156" s="13">
        <f t="shared" si="79"/>
        <v>3.3901656515907597</v>
      </c>
      <c r="DQ156" s="13">
        <f t="shared" si="79"/>
        <v>-1.5292562617807981E-2</v>
      </c>
      <c r="DR156" s="13">
        <f t="shared" si="79"/>
        <v>-13.228987274834925</v>
      </c>
      <c r="DS156" s="13">
        <f t="shared" si="79"/>
        <v>4.5669789397098537</v>
      </c>
      <c r="DT156" s="13">
        <f t="shared" si="79"/>
        <v>3.6203239077466032</v>
      </c>
      <c r="DU156" s="13">
        <f t="shared" si="79"/>
        <v>5.6157869620633072</v>
      </c>
      <c r="DV156" s="13">
        <f t="shared" si="79"/>
        <v>12.237103882499522</v>
      </c>
      <c r="DW156" s="13">
        <f t="shared" si="79"/>
        <v>16.935385686536097</v>
      </c>
      <c r="DX156" s="13">
        <f t="shared" si="79"/>
        <v>0.47418934078267139</v>
      </c>
      <c r="DY156" s="13">
        <f t="shared" si="79"/>
        <v>2.5767197449380941</v>
      </c>
      <c r="DZ156" s="13">
        <f t="shared" si="79"/>
        <v>2.6350795908526736</v>
      </c>
      <c r="EA156" s="13">
        <f t="shared" si="79"/>
        <v>0</v>
      </c>
      <c r="EB156" s="13">
        <f t="shared" si="79"/>
        <v>44.249487870147732</v>
      </c>
      <c r="EC156" s="13">
        <f t="shared" si="79"/>
        <v>8.663615710192607</v>
      </c>
      <c r="ED156" s="13">
        <f t="shared" si="79"/>
        <v>52.941176470588204</v>
      </c>
      <c r="EE156" s="13">
        <f t="shared" si="79"/>
        <v>57.471264367816111</v>
      </c>
      <c r="EF156" s="13">
        <f t="shared" si="79"/>
        <v>2.0156196785413361</v>
      </c>
      <c r="EG156" s="13">
        <f t="shared" si="79"/>
        <v>-0.51963700289122672</v>
      </c>
      <c r="EH156" s="13">
        <f t="shared" si="79"/>
        <v>-0.63422412047625665</v>
      </c>
      <c r="EI156" s="13">
        <f t="shared" si="79"/>
        <v>0</v>
      </c>
      <c r="EJ156" s="13">
        <f t="shared" si="79"/>
        <v>0</v>
      </c>
      <c r="EK156" s="13">
        <f t="shared" si="79"/>
        <v>4.6720651739023067</v>
      </c>
      <c r="EL156" s="13">
        <f t="shared" si="79"/>
        <v>0.82068861159423356</v>
      </c>
      <c r="EM156" s="13">
        <f t="shared" si="79"/>
        <v>3.1598027614333057</v>
      </c>
      <c r="EN156" s="13">
        <f t="shared" si="79"/>
        <v>9.3615055331186525E-2</v>
      </c>
      <c r="EO156" s="13">
        <f t="shared" si="79"/>
        <v>-8.2662734573239476</v>
      </c>
      <c r="EP156" s="13">
        <f t="shared" si="79"/>
        <v>-8.8513038003912747</v>
      </c>
      <c r="EQ156" s="13">
        <f t="shared" si="79"/>
        <v>6.1164245734908196</v>
      </c>
    </row>
    <row r="157" spans="1:147" x14ac:dyDescent="0.2">
      <c r="A157" s="474" t="str">
        <f t="shared" si="48"/>
        <v>2006 q3</v>
      </c>
      <c r="B157" s="13">
        <f t="shared" si="76"/>
        <v>7.8299084649449568</v>
      </c>
      <c r="C157" s="13">
        <f t="shared" si="76"/>
        <v>3.4265023921406401</v>
      </c>
      <c r="D157" s="13">
        <f t="shared" si="76"/>
        <v>1.2710942322082808</v>
      </c>
      <c r="E157" s="13">
        <f t="shared" si="76"/>
        <v>4.3331783670956137</v>
      </c>
      <c r="F157" s="13">
        <f t="shared" si="76"/>
        <v>2.4884337115788968</v>
      </c>
      <c r="G157" s="13">
        <f t="shared" si="76"/>
        <v>8.3074940962831523</v>
      </c>
      <c r="H157" s="13">
        <f t="shared" si="76"/>
        <v>1.8443971448676377</v>
      </c>
      <c r="I157" s="13">
        <f t="shared" si="76"/>
        <v>0</v>
      </c>
      <c r="J157" s="13">
        <f t="shared" si="76"/>
        <v>5.6909081311989018</v>
      </c>
      <c r="K157" s="13">
        <f t="shared" si="76"/>
        <v>0.61095885097157687</v>
      </c>
      <c r="L157" s="13">
        <f t="shared" si="76"/>
        <v>22.240430071880834</v>
      </c>
      <c r="M157" s="13">
        <f t="shared" si="76"/>
        <v>3.9614568439894304</v>
      </c>
      <c r="N157" s="13">
        <f t="shared" si="76"/>
        <v>31.039282345906294</v>
      </c>
      <c r="O157" s="13">
        <f t="shared" si="76"/>
        <v>0.21248703813865344</v>
      </c>
      <c r="P157" s="13">
        <f t="shared" si="76"/>
        <v>8.6341222866992418E-2</v>
      </c>
      <c r="Q157" s="13">
        <f t="shared" si="76"/>
        <v>0.48693408379811842</v>
      </c>
      <c r="R157" s="13">
        <f t="shared" si="76"/>
        <v>1.9933485882249746</v>
      </c>
      <c r="S157" s="13">
        <f t="shared" si="76"/>
        <v>3.474152046909107</v>
      </c>
      <c r="T157" s="13">
        <f t="shared" si="76"/>
        <v>0</v>
      </c>
      <c r="U157" s="13">
        <f t="shared" si="76"/>
        <v>22.956341068286036</v>
      </c>
      <c r="V157" s="13">
        <f t="shared" si="76"/>
        <v>22.772277227589743</v>
      </c>
      <c r="W157" s="13">
        <f t="shared" si="76"/>
        <v>23.076923076923062</v>
      </c>
      <c r="X157" s="13" t="str">
        <f t="shared" si="76"/>
        <v/>
      </c>
      <c r="Y157" s="13">
        <f t="shared" si="76"/>
        <v>11.928780223146918</v>
      </c>
      <c r="Z157" s="13">
        <f t="shared" si="76"/>
        <v>2.3379968212670965</v>
      </c>
      <c r="AA157" s="13">
        <f t="shared" si="76"/>
        <v>0.54632765876596601</v>
      </c>
      <c r="AB157" s="13">
        <f t="shared" si="76"/>
        <v>0</v>
      </c>
      <c r="AC157" s="13">
        <f t="shared" si="76"/>
        <v>-0.79225646901514013</v>
      </c>
      <c r="AD157" s="13">
        <f t="shared" si="76"/>
        <v>18.049383535369156</v>
      </c>
      <c r="AE157" s="13">
        <f t="shared" si="76"/>
        <v>4.5183878774310182</v>
      </c>
      <c r="AF157" s="13">
        <f t="shared" si="76"/>
        <v>6.4388138424210206</v>
      </c>
      <c r="AG157" s="13">
        <f t="shared" si="76"/>
        <v>0</v>
      </c>
      <c r="AH157" s="13">
        <f t="shared" si="76"/>
        <v>1.9879068882899809E-2</v>
      </c>
      <c r="AI157" s="13">
        <f t="shared" si="76"/>
        <v>0.73181735691540961</v>
      </c>
      <c r="AJ157" s="13">
        <f t="shared" si="76"/>
        <v>4.4031225838885968</v>
      </c>
      <c r="AL157" s="474" t="str">
        <f t="shared" si="50"/>
        <v>2006 q3</v>
      </c>
      <c r="AM157" s="13">
        <f t="shared" si="77"/>
        <v>2.7548244499029817</v>
      </c>
      <c r="AN157" s="13">
        <f t="shared" si="77"/>
        <v>5.4334427112266548</v>
      </c>
      <c r="AO157" s="13">
        <f t="shared" si="77"/>
        <v>3.7900082797981627</v>
      </c>
      <c r="AP157" s="13">
        <f t="shared" si="77"/>
        <v>13.816041962245418</v>
      </c>
      <c r="AQ157" s="13">
        <f t="shared" si="77"/>
        <v>-3.3415133112128403</v>
      </c>
      <c r="AR157" s="13">
        <f t="shared" si="77"/>
        <v>-0.7584837259609567</v>
      </c>
      <c r="AS157" s="13">
        <f t="shared" si="77"/>
        <v>6.0593488541567098</v>
      </c>
      <c r="AT157" s="13">
        <f t="shared" si="77"/>
        <v>0</v>
      </c>
      <c r="AU157" s="13">
        <f t="shared" si="77"/>
        <v>1.682521045406582</v>
      </c>
      <c r="AV157" s="13">
        <f t="shared" si="77"/>
        <v>0</v>
      </c>
      <c r="AW157" s="13">
        <f t="shared" si="77"/>
        <v>0</v>
      </c>
      <c r="AX157" s="13">
        <f t="shared" si="77"/>
        <v>0</v>
      </c>
      <c r="AY157" s="13">
        <f t="shared" si="77"/>
        <v>0</v>
      </c>
      <c r="AZ157" s="13">
        <f t="shared" si="77"/>
        <v>-0.32529721736246353</v>
      </c>
      <c r="BA157" s="13">
        <f t="shared" si="77"/>
        <v>-9.1347262399155138E-2</v>
      </c>
      <c r="BB157" s="13">
        <f t="shared" si="77"/>
        <v>-1.123570242099714</v>
      </c>
      <c r="BC157" s="13">
        <f t="shared" si="77"/>
        <v>2.8792049814527765</v>
      </c>
      <c r="BD157" s="13">
        <f t="shared" si="77"/>
        <v>2.8792049814527765</v>
      </c>
      <c r="BE157" s="13" t="str">
        <f t="shared" si="77"/>
        <v/>
      </c>
      <c r="BF157" s="13">
        <f t="shared" si="77"/>
        <v>9.4282999865444204</v>
      </c>
      <c r="BG157" s="13">
        <f t="shared" si="77"/>
        <v>24.093816631130039</v>
      </c>
      <c r="BH157" s="13">
        <f t="shared" si="77"/>
        <v>5.8823529411764941</v>
      </c>
      <c r="BI157" s="13" t="str">
        <f t="shared" si="77"/>
        <v/>
      </c>
      <c r="BJ157" s="13">
        <f t="shared" si="77"/>
        <v>1.3745329153475927</v>
      </c>
      <c r="BK157" s="13">
        <f t="shared" si="77"/>
        <v>0</v>
      </c>
      <c r="BL157" s="13">
        <f t="shared" si="77"/>
        <v>0</v>
      </c>
      <c r="BM157" s="13">
        <f t="shared" si="77"/>
        <v>-8.333333333333325</v>
      </c>
      <c r="BN157" s="13">
        <f t="shared" si="77"/>
        <v>0.10880671247530671</v>
      </c>
      <c r="BO157" s="13">
        <f t="shared" si="77"/>
        <v>2.0749247282277228</v>
      </c>
      <c r="BP157" s="13">
        <f t="shared" si="77"/>
        <v>-1.6210154291877887</v>
      </c>
      <c r="BQ157" s="13">
        <f t="shared" si="77"/>
        <v>-2.3235253913977849</v>
      </c>
      <c r="BR157" s="13">
        <f t="shared" si="77"/>
        <v>0</v>
      </c>
      <c r="BS157" s="13">
        <f t="shared" si="77"/>
        <v>-1.0313168523817473</v>
      </c>
      <c r="BT157" s="13">
        <f t="shared" si="77"/>
        <v>-1.0195510901179095</v>
      </c>
      <c r="BU157" s="13">
        <f t="shared" si="77"/>
        <v>2.767725679950761E-2</v>
      </c>
      <c r="BW157" s="474" t="str">
        <f t="shared" si="52"/>
        <v>2006 q3</v>
      </c>
      <c r="BX157" s="13">
        <f t="shared" si="78"/>
        <v>2.1207475591641156</v>
      </c>
      <c r="BY157" s="13">
        <f t="shared" si="78"/>
        <v>0.53860577611521965</v>
      </c>
      <c r="BZ157" s="13">
        <f t="shared" si="78"/>
        <v>1.3816449211674353</v>
      </c>
      <c r="CA157" s="13">
        <f t="shared" si="78"/>
        <v>-1.2119193234670367</v>
      </c>
      <c r="CB157" s="13">
        <f t="shared" si="78"/>
        <v>-0.2802710464320235</v>
      </c>
      <c r="CC157" s="13">
        <f t="shared" si="78"/>
        <v>3.6823600311112425</v>
      </c>
      <c r="CD157" s="13">
        <f t="shared" si="78"/>
        <v>5.9530640956007019E-2</v>
      </c>
      <c r="CE157" s="13">
        <f t="shared" si="78"/>
        <v>11.757888213360923</v>
      </c>
      <c r="CF157" s="13">
        <f t="shared" si="78"/>
        <v>-1.0280743284873273</v>
      </c>
      <c r="CG157" s="13">
        <f t="shared" si="78"/>
        <v>3.2023069752637578</v>
      </c>
      <c r="CH157" s="13">
        <f t="shared" si="78"/>
        <v>3.3321874923777806</v>
      </c>
      <c r="CI157" s="13">
        <f t="shared" si="78"/>
        <v>1.6918427346729326</v>
      </c>
      <c r="CJ157" s="13">
        <f t="shared" si="78"/>
        <v>5.4261437842689553</v>
      </c>
      <c r="CK157" s="13">
        <f t="shared" si="78"/>
        <v>-1.3603067993247508</v>
      </c>
      <c r="CL157" s="13">
        <f t="shared" si="78"/>
        <v>-0.75933697524422916</v>
      </c>
      <c r="CM157" s="13">
        <f t="shared" si="78"/>
        <v>-2.6940343874863437</v>
      </c>
      <c r="CN157" s="13">
        <f t="shared" si="78"/>
        <v>3.6309676686642867</v>
      </c>
      <c r="CO157" s="13">
        <f t="shared" si="78"/>
        <v>5.8485725025579027</v>
      </c>
      <c r="CP157" s="13">
        <f t="shared" si="78"/>
        <v>0</v>
      </c>
      <c r="CQ157" s="13">
        <f t="shared" si="78"/>
        <v>11.105145529288784</v>
      </c>
      <c r="CR157" s="13">
        <f t="shared" si="78"/>
        <v>8.6778119886403502</v>
      </c>
      <c r="CS157" s="13">
        <f t="shared" si="78"/>
        <v>14.814814814814792</v>
      </c>
      <c r="CT157" s="13">
        <f t="shared" si="78"/>
        <v>0</v>
      </c>
      <c r="CU157" s="13">
        <f t="shared" si="78"/>
        <v>2.5749460764113774</v>
      </c>
      <c r="CV157" s="13">
        <f t="shared" si="78"/>
        <v>8.1792519598512303</v>
      </c>
      <c r="CW157" s="13">
        <f t="shared" si="78"/>
        <v>0</v>
      </c>
      <c r="CX157" s="13">
        <f t="shared" si="78"/>
        <v>0</v>
      </c>
      <c r="CY157" s="13">
        <f t="shared" si="78"/>
        <v>-1.9757170418337022</v>
      </c>
      <c r="CZ157" s="13">
        <f t="shared" si="78"/>
        <v>4.4753715187163312</v>
      </c>
      <c r="DA157" s="13">
        <f t="shared" si="78"/>
        <v>0.47204401532134899</v>
      </c>
      <c r="DB157" s="13">
        <f t="shared" si="78"/>
        <v>-0.40375240809337187</v>
      </c>
      <c r="DC157" s="13">
        <f t="shared" si="78"/>
        <v>-5.2280075983295982</v>
      </c>
      <c r="DD157" s="13">
        <f t="shared" si="78"/>
        <v>0.28883547199161086</v>
      </c>
      <c r="DE157" s="13">
        <f t="shared" si="78"/>
        <v>1.850161312853249</v>
      </c>
      <c r="DF157" s="13">
        <f t="shared" si="78"/>
        <v>6.3734453220457565</v>
      </c>
      <c r="DH157" s="474" t="str">
        <f t="shared" si="54"/>
        <v>2006 q3</v>
      </c>
      <c r="DI157" s="13">
        <f t="shared" si="79"/>
        <v>6.0147166381095962</v>
      </c>
      <c r="DJ157" s="13">
        <f t="shared" si="79"/>
        <v>2.5670504815665351</v>
      </c>
      <c r="DK157" s="13">
        <f t="shared" si="79"/>
        <v>4.8855261675007755</v>
      </c>
      <c r="DL157" s="13">
        <f t="shared" si="79"/>
        <v>7.0876874152161706</v>
      </c>
      <c r="DM157" s="13">
        <f t="shared" si="79"/>
        <v>-0.10462332769999305</v>
      </c>
      <c r="DN157" s="13">
        <f t="shared" si="79"/>
        <v>-0.46496235259003704</v>
      </c>
      <c r="DO157" s="13">
        <f t="shared" si="79"/>
        <v>0.12413450839054985</v>
      </c>
      <c r="DP157" s="13">
        <f t="shared" si="79"/>
        <v>1.229625768886633</v>
      </c>
      <c r="DQ157" s="13">
        <f t="shared" si="79"/>
        <v>0.14755553624987705</v>
      </c>
      <c r="DR157" s="13">
        <f t="shared" si="79"/>
        <v>1.5426306390268874</v>
      </c>
      <c r="DS157" s="13">
        <f t="shared" si="79"/>
        <v>2.895776525720728</v>
      </c>
      <c r="DT157" s="13">
        <f t="shared" si="79"/>
        <v>1.4800069664186122</v>
      </c>
      <c r="DU157" s="13">
        <f t="shared" si="79"/>
        <v>4.5106072634446548</v>
      </c>
      <c r="DV157" s="13">
        <f t="shared" si="79"/>
        <v>2.6543707186323484</v>
      </c>
      <c r="DW157" s="13">
        <f t="shared" si="79"/>
        <v>3.4467902429555108</v>
      </c>
      <c r="DX157" s="13">
        <f t="shared" si="79"/>
        <v>0.41251364595613627</v>
      </c>
      <c r="DY157" s="13">
        <f t="shared" si="79"/>
        <v>4.6320120597007408</v>
      </c>
      <c r="DZ157" s="13">
        <f t="shared" si="79"/>
        <v>4.7354776297954038</v>
      </c>
      <c r="EA157" s="13">
        <f t="shared" si="79"/>
        <v>0</v>
      </c>
      <c r="EB157" s="13">
        <f t="shared" si="79"/>
        <v>64.37515563712455</v>
      </c>
      <c r="EC157" s="13">
        <f t="shared" si="79"/>
        <v>5.9525678579750441</v>
      </c>
      <c r="ED157" s="13">
        <f t="shared" si="79"/>
        <v>88.23529411764703</v>
      </c>
      <c r="EE157" s="13">
        <f t="shared" si="79"/>
        <v>57.471264367816111</v>
      </c>
      <c r="EF157" s="13">
        <f t="shared" si="79"/>
        <v>1.4179110238592196</v>
      </c>
      <c r="EG157" s="13">
        <f t="shared" si="79"/>
        <v>-2.0448704731849565</v>
      </c>
      <c r="EH157" s="13">
        <f t="shared" si="79"/>
        <v>1.1798402567122057</v>
      </c>
      <c r="EI157" s="13">
        <f t="shared" si="79"/>
        <v>10.000000000000009</v>
      </c>
      <c r="EJ157" s="13">
        <f t="shared" si="79"/>
        <v>0</v>
      </c>
      <c r="EK157" s="13">
        <f t="shared" si="79"/>
        <v>2.7168375058331584</v>
      </c>
      <c r="EL157" s="13">
        <f t="shared" si="79"/>
        <v>0.20629449472224781</v>
      </c>
      <c r="EM157" s="13">
        <f t="shared" si="79"/>
        <v>0.45536589483203826</v>
      </c>
      <c r="EN157" s="13">
        <f t="shared" si="79"/>
        <v>9.3615055331186525E-2</v>
      </c>
      <c r="EO157" s="13">
        <f t="shared" si="79"/>
        <v>23.977584761261596</v>
      </c>
      <c r="EP157" s="13">
        <f t="shared" si="79"/>
        <v>-3.5480801257037786</v>
      </c>
      <c r="EQ157" s="13">
        <f t="shared" si="79"/>
        <v>3.9908145817377783</v>
      </c>
    </row>
    <row r="158" spans="1:147" x14ac:dyDescent="0.2">
      <c r="A158" s="474" t="str">
        <f t="shared" si="48"/>
        <v>2006 q4</v>
      </c>
      <c r="B158" s="13">
        <f t="shared" si="76"/>
        <v>6.7127780188628527</v>
      </c>
      <c r="C158" s="13">
        <f t="shared" si="76"/>
        <v>4.4271900407472531</v>
      </c>
      <c r="D158" s="13">
        <f t="shared" si="76"/>
        <v>6.4677531259894838</v>
      </c>
      <c r="E158" s="13">
        <f t="shared" si="76"/>
        <v>-0.46445094919463914</v>
      </c>
      <c r="F158" s="13">
        <f t="shared" si="76"/>
        <v>6.1858211932561913</v>
      </c>
      <c r="G158" s="13">
        <f t="shared" si="76"/>
        <v>4.1962983670459142</v>
      </c>
      <c r="H158" s="13">
        <f t="shared" si="76"/>
        <v>1.4341427916972682</v>
      </c>
      <c r="I158" s="13">
        <f t="shared" si="76"/>
        <v>2.1258525684997309</v>
      </c>
      <c r="J158" s="13">
        <f t="shared" si="76"/>
        <v>5.3812512856320494</v>
      </c>
      <c r="K158" s="13">
        <f t="shared" si="76"/>
        <v>3.4307689323788138</v>
      </c>
      <c r="L158" s="13">
        <f t="shared" si="76"/>
        <v>22.346853992269146</v>
      </c>
      <c r="M158" s="13">
        <f t="shared" si="76"/>
        <v>4.7588908981061939</v>
      </c>
      <c r="N158" s="13">
        <f t="shared" si="76"/>
        <v>31.039282345906294</v>
      </c>
      <c r="O158" s="13">
        <f t="shared" si="76"/>
        <v>0.6717790866795692</v>
      </c>
      <c r="P158" s="13">
        <f t="shared" si="76"/>
        <v>0.75681984121875878</v>
      </c>
      <c r="Q158" s="13">
        <f t="shared" si="76"/>
        <v>0.48693408379811842</v>
      </c>
      <c r="R158" s="13">
        <f t="shared" si="76"/>
        <v>3.0073811528500416</v>
      </c>
      <c r="S158" s="13">
        <f t="shared" si="76"/>
        <v>5.2414813192878329</v>
      </c>
      <c r="T158" s="13">
        <f t="shared" si="76"/>
        <v>0</v>
      </c>
      <c r="U158" s="13">
        <f t="shared" si="76"/>
        <v>8.7712251986015168</v>
      </c>
      <c r="V158" s="13">
        <f t="shared" si="76"/>
        <v>12.61261261254556</v>
      </c>
      <c r="W158" s="13">
        <f t="shared" si="76"/>
        <v>6.4516129032258007</v>
      </c>
      <c r="X158" s="13" t="str">
        <f t="shared" si="76"/>
        <v/>
      </c>
      <c r="Y158" s="13">
        <f t="shared" si="76"/>
        <v>9.7097613920124495</v>
      </c>
      <c r="Z158" s="13">
        <f t="shared" si="76"/>
        <v>2.4669473469418168</v>
      </c>
      <c r="AA158" s="13">
        <f t="shared" si="76"/>
        <v>3.449239504462942</v>
      </c>
      <c r="AB158" s="13">
        <f t="shared" si="76"/>
        <v>0</v>
      </c>
      <c r="AC158" s="13">
        <f t="shared" si="76"/>
        <v>8.874853568312524E-2</v>
      </c>
      <c r="AD158" s="13">
        <f t="shared" si="76"/>
        <v>14.10843793759684</v>
      </c>
      <c r="AE158" s="13">
        <f t="shared" si="76"/>
        <v>4.635453858438443</v>
      </c>
      <c r="AF158" s="13">
        <f t="shared" si="76"/>
        <v>6.4271737515701366</v>
      </c>
      <c r="AG158" s="13">
        <f t="shared" si="76"/>
        <v>1.6820028584163538E-2</v>
      </c>
      <c r="AH158" s="13">
        <f t="shared" si="76"/>
        <v>9.3304361640278444E-2</v>
      </c>
      <c r="AI158" s="13">
        <f t="shared" si="76"/>
        <v>1.2376873034780633</v>
      </c>
      <c r="AJ158" s="13">
        <f t="shared" si="76"/>
        <v>4.2035973739226185</v>
      </c>
      <c r="AL158" s="474" t="str">
        <f t="shared" si="50"/>
        <v>2006 q4</v>
      </c>
      <c r="AM158" s="13">
        <f t="shared" si="77"/>
        <v>1.4473791048770446</v>
      </c>
      <c r="AN158" s="13">
        <f t="shared" si="77"/>
        <v>6.1575886439917182</v>
      </c>
      <c r="AO158" s="13">
        <f t="shared" si="77"/>
        <v>3.8456195336268095</v>
      </c>
      <c r="AP158" s="13">
        <f t="shared" si="77"/>
        <v>14.98961232464584</v>
      </c>
      <c r="AQ158" s="13">
        <f t="shared" si="77"/>
        <v>-4.9393348991980783</v>
      </c>
      <c r="AR158" s="13">
        <f t="shared" si="77"/>
        <v>0.13685048808433908</v>
      </c>
      <c r="AS158" s="13">
        <f t="shared" si="77"/>
        <v>6.0593488541567098</v>
      </c>
      <c r="AT158" s="13">
        <f t="shared" si="77"/>
        <v>0</v>
      </c>
      <c r="AU158" s="13">
        <f t="shared" si="77"/>
        <v>3.7413150060556788</v>
      </c>
      <c r="AV158" s="13">
        <f t="shared" si="77"/>
        <v>8.3586644046697032</v>
      </c>
      <c r="AW158" s="13">
        <f t="shared" si="77"/>
        <v>0</v>
      </c>
      <c r="AX158" s="13">
        <f t="shared" si="77"/>
        <v>0</v>
      </c>
      <c r="AY158" s="13">
        <f t="shared" si="77"/>
        <v>0</v>
      </c>
      <c r="AZ158" s="13">
        <f t="shared" si="77"/>
        <v>0.14721092287599546</v>
      </c>
      <c r="BA158" s="13">
        <f t="shared" si="77"/>
        <v>0.27022139354540009</v>
      </c>
      <c r="BB158" s="13">
        <f t="shared" si="77"/>
        <v>-0.27251961526849611</v>
      </c>
      <c r="BC158" s="13">
        <f t="shared" si="77"/>
        <v>2.8792049814527765</v>
      </c>
      <c r="BD158" s="13">
        <f t="shared" si="77"/>
        <v>2.8792049814527765</v>
      </c>
      <c r="BE158" s="13" t="str">
        <f t="shared" si="77"/>
        <v/>
      </c>
      <c r="BF158" s="13">
        <f t="shared" si="77"/>
        <v>2.6881552117444141</v>
      </c>
      <c r="BG158" s="13">
        <f t="shared" si="77"/>
        <v>13.450292397660801</v>
      </c>
      <c r="BH158" s="13">
        <f t="shared" si="77"/>
        <v>0</v>
      </c>
      <c r="BI158" s="13" t="str">
        <f t="shared" si="77"/>
        <v/>
      </c>
      <c r="BJ158" s="13">
        <f t="shared" si="77"/>
        <v>-3.9032590476687834</v>
      </c>
      <c r="BK158" s="13">
        <f t="shared" si="77"/>
        <v>0</v>
      </c>
      <c r="BL158" s="13">
        <f t="shared" si="77"/>
        <v>0</v>
      </c>
      <c r="BM158" s="13">
        <f t="shared" si="77"/>
        <v>-8.333333333333325</v>
      </c>
      <c r="BN158" s="13">
        <f t="shared" si="77"/>
        <v>-6.4195960360443616</v>
      </c>
      <c r="BO158" s="13">
        <f t="shared" si="77"/>
        <v>-3.4096584373383587</v>
      </c>
      <c r="BP158" s="13">
        <f t="shared" si="77"/>
        <v>-0.94018485671023555</v>
      </c>
      <c r="BQ158" s="13">
        <f t="shared" si="77"/>
        <v>-2.2933222619583526</v>
      </c>
      <c r="BR158" s="13">
        <f t="shared" si="77"/>
        <v>0.20687682308062616</v>
      </c>
      <c r="BS158" s="13">
        <f t="shared" si="77"/>
        <v>-1.0313168523817473</v>
      </c>
      <c r="BT158" s="13">
        <f t="shared" si="77"/>
        <v>1.8354189438162694</v>
      </c>
      <c r="BU158" s="13">
        <f t="shared" si="77"/>
        <v>0.63140826154848284</v>
      </c>
      <c r="BW158" s="474" t="str">
        <f t="shared" si="52"/>
        <v>2006 q4</v>
      </c>
      <c r="BX158" s="13">
        <f t="shared" si="78"/>
        <v>3.1791499905109433</v>
      </c>
      <c r="BY158" s="13">
        <f t="shared" si="78"/>
        <v>2.9169214115283948</v>
      </c>
      <c r="BZ158" s="13">
        <f t="shared" si="78"/>
        <v>1.0663759224301295</v>
      </c>
      <c r="CA158" s="13">
        <f t="shared" si="78"/>
        <v>4.2581150123111922</v>
      </c>
      <c r="CB158" s="13">
        <f t="shared" si="78"/>
        <v>1.0901318617765998</v>
      </c>
      <c r="CC158" s="13">
        <f t="shared" si="78"/>
        <v>9.5619231735265551</v>
      </c>
      <c r="CD158" s="13">
        <f t="shared" si="78"/>
        <v>-1.4459830227278259</v>
      </c>
      <c r="CE158" s="13">
        <f t="shared" si="78"/>
        <v>6.268889556465651</v>
      </c>
      <c r="CF158" s="13">
        <f t="shared" si="78"/>
        <v>3.9538214736714261</v>
      </c>
      <c r="CG158" s="13">
        <f t="shared" si="78"/>
        <v>11.242576589528053</v>
      </c>
      <c r="CH158" s="13">
        <f t="shared" si="78"/>
        <v>2.9513874593521505</v>
      </c>
      <c r="CI158" s="13">
        <f t="shared" si="78"/>
        <v>-0.90189460932961207</v>
      </c>
      <c r="CJ158" s="13">
        <f t="shared" si="78"/>
        <v>8.0818662248375528</v>
      </c>
      <c r="CK158" s="13">
        <f t="shared" si="78"/>
        <v>1.1066989309142627</v>
      </c>
      <c r="CL158" s="13">
        <f t="shared" si="78"/>
        <v>0.9629847999281349</v>
      </c>
      <c r="CM158" s="13">
        <f t="shared" si="78"/>
        <v>1.4267583537910022</v>
      </c>
      <c r="CN158" s="13">
        <f t="shared" si="78"/>
        <v>3.815121245851838</v>
      </c>
      <c r="CO158" s="13">
        <f t="shared" si="78"/>
        <v>6.1450245295570305</v>
      </c>
      <c r="CP158" s="13">
        <f t="shared" si="78"/>
        <v>0</v>
      </c>
      <c r="CQ158" s="13">
        <f t="shared" si="78"/>
        <v>11.279445823602675</v>
      </c>
      <c r="CR158" s="13">
        <f t="shared" si="78"/>
        <v>9.5576801127712052</v>
      </c>
      <c r="CS158" s="13">
        <f t="shared" si="78"/>
        <v>14.814814814814792</v>
      </c>
      <c r="CT158" s="13">
        <f t="shared" si="78"/>
        <v>0</v>
      </c>
      <c r="CU158" s="13">
        <f t="shared" si="78"/>
        <v>2.2352411223753865</v>
      </c>
      <c r="CV158" s="13">
        <f t="shared" si="78"/>
        <v>7.5195229309716671</v>
      </c>
      <c r="CW158" s="13">
        <f t="shared" si="78"/>
        <v>-8.2073137784755001E-2</v>
      </c>
      <c r="CX158" s="13">
        <f t="shared" si="78"/>
        <v>0</v>
      </c>
      <c r="CY158" s="13">
        <f t="shared" si="78"/>
        <v>-1.8773380368582226</v>
      </c>
      <c r="CZ158" s="13">
        <f t="shared" si="78"/>
        <v>3.8866737672374807</v>
      </c>
      <c r="DA158" s="13">
        <f t="shared" si="78"/>
        <v>0.45804561939606359</v>
      </c>
      <c r="DB158" s="13">
        <f t="shared" si="78"/>
        <v>-1.0096292907285642</v>
      </c>
      <c r="DC158" s="13">
        <f t="shared" si="78"/>
        <v>-2.25289190095459</v>
      </c>
      <c r="DD158" s="13">
        <f t="shared" si="78"/>
        <v>0.28883547199161086</v>
      </c>
      <c r="DE158" s="13">
        <f t="shared" si="78"/>
        <v>2.6929718766677269</v>
      </c>
      <c r="DF158" s="13">
        <f t="shared" si="78"/>
        <v>8.058809165002101</v>
      </c>
      <c r="DH158" s="474" t="str">
        <f t="shared" si="54"/>
        <v>2006 q4</v>
      </c>
      <c r="DI158" s="13">
        <f t="shared" si="79"/>
        <v>5.4598763203808298</v>
      </c>
      <c r="DJ158" s="13">
        <f t="shared" si="79"/>
        <v>5.1738290018287447</v>
      </c>
      <c r="DK158" s="13">
        <f t="shared" si="79"/>
        <v>6.7845916036302745</v>
      </c>
      <c r="DL158" s="13">
        <f t="shared" si="79"/>
        <v>4.9512217249442658</v>
      </c>
      <c r="DM158" s="13">
        <f t="shared" si="79"/>
        <v>9.0633692490973417</v>
      </c>
      <c r="DN158" s="13">
        <f t="shared" si="79"/>
        <v>6.8199184829065507</v>
      </c>
      <c r="DO158" s="13">
        <f t="shared" si="79"/>
        <v>1.2712583791100407</v>
      </c>
      <c r="DP158" s="13">
        <f t="shared" si="79"/>
        <v>1.229625768886633</v>
      </c>
      <c r="DQ158" s="13">
        <f t="shared" si="79"/>
        <v>-0.25722406901075301</v>
      </c>
      <c r="DR158" s="13">
        <f t="shared" si="79"/>
        <v>4.9309388669783294</v>
      </c>
      <c r="DS158" s="13">
        <f t="shared" si="79"/>
        <v>-1.8954735825499114</v>
      </c>
      <c r="DT158" s="13">
        <f t="shared" si="79"/>
        <v>-0.65866066972304349</v>
      </c>
      <c r="DU158" s="13">
        <f t="shared" si="79"/>
        <v>-3.3402591133502746</v>
      </c>
      <c r="DV158" s="13">
        <f t="shared" si="79"/>
        <v>2.6381116247496728</v>
      </c>
      <c r="DW158" s="13">
        <f t="shared" si="79"/>
        <v>3.4247841174723126</v>
      </c>
      <c r="DX158" s="13">
        <f t="shared" si="79"/>
        <v>0.41251364595613627</v>
      </c>
      <c r="DY158" s="13">
        <f t="shared" si="79"/>
        <v>6.2642938744427834</v>
      </c>
      <c r="DZ158" s="13">
        <f t="shared" si="79"/>
        <v>6.4042045968919714</v>
      </c>
      <c r="EA158" s="13">
        <f t="shared" si="79"/>
        <v>0</v>
      </c>
      <c r="EB158" s="13">
        <f t="shared" si="79"/>
        <v>53.589911299134108</v>
      </c>
      <c r="EC158" s="13">
        <f t="shared" si="79"/>
        <v>6.1582862256863713</v>
      </c>
      <c r="ED158" s="13">
        <f t="shared" si="79"/>
        <v>70.588235294117624</v>
      </c>
      <c r="EE158" s="13">
        <f t="shared" si="79"/>
        <v>57.471264367816111</v>
      </c>
      <c r="EF158" s="13">
        <f t="shared" si="79"/>
        <v>1.0996905060048467</v>
      </c>
      <c r="EG158" s="13">
        <f t="shared" si="79"/>
        <v>-2.8301438490179076</v>
      </c>
      <c r="EH158" s="13">
        <f t="shared" si="79"/>
        <v>0.65831771323217048</v>
      </c>
      <c r="EI158" s="13">
        <f t="shared" si="79"/>
        <v>19.999999999999996</v>
      </c>
      <c r="EJ158" s="13">
        <f t="shared" si="79"/>
        <v>0</v>
      </c>
      <c r="EK158" s="13">
        <f t="shared" si="79"/>
        <v>1.5601031950270627</v>
      </c>
      <c r="EL158" s="13">
        <f t="shared" si="79"/>
        <v>0.27461511506321479</v>
      </c>
      <c r="EM158" s="13">
        <f t="shared" si="79"/>
        <v>0.3406008003952854</v>
      </c>
      <c r="EN158" s="13">
        <f t="shared" si="79"/>
        <v>-2.5516808886663522</v>
      </c>
      <c r="EO158" s="13">
        <f t="shared" si="79"/>
        <v>23.977584761261596</v>
      </c>
      <c r="EP158" s="13">
        <f t="shared" si="79"/>
        <v>-2.597020707989095</v>
      </c>
      <c r="EQ158" s="13">
        <f t="shared" si="79"/>
        <v>4.0790456540106934</v>
      </c>
    </row>
    <row r="159" spans="1:147" x14ac:dyDescent="0.2">
      <c r="A159" s="474" t="str">
        <f t="shared" si="48"/>
        <v>2007 q1</v>
      </c>
      <c r="B159" s="13">
        <f t="shared" si="76"/>
        <v>4.4996533310087239</v>
      </c>
      <c r="C159" s="13">
        <f t="shared" si="76"/>
        <v>0.71087971616272672</v>
      </c>
      <c r="D159" s="13">
        <f t="shared" si="76"/>
        <v>0.73374815340296884</v>
      </c>
      <c r="E159" s="13">
        <f t="shared" si="76"/>
        <v>-2.0959647218822708</v>
      </c>
      <c r="F159" s="13">
        <f t="shared" si="76"/>
        <v>1.0970196564913604</v>
      </c>
      <c r="G159" s="13">
        <f t="shared" si="76"/>
        <v>3.3669678312887585</v>
      </c>
      <c r="H159" s="13">
        <f t="shared" si="76"/>
        <v>0.26434689009284806</v>
      </c>
      <c r="I159" s="13">
        <f t="shared" si="76"/>
        <v>2.1258525684997309</v>
      </c>
      <c r="J159" s="13">
        <f t="shared" si="76"/>
        <v>1.5355158552671</v>
      </c>
      <c r="K159" s="13">
        <f t="shared" si="76"/>
        <v>5.5136906043833367</v>
      </c>
      <c r="L159" s="13">
        <f t="shared" si="76"/>
        <v>16.547547840381704</v>
      </c>
      <c r="M159" s="13">
        <f t="shared" si="76"/>
        <v>5.9588322530177873</v>
      </c>
      <c r="N159" s="13">
        <f t="shared" si="76"/>
        <v>21.531742714816083</v>
      </c>
      <c r="O159" s="13">
        <f t="shared" si="76"/>
        <v>0.21407585836648035</v>
      </c>
      <c r="P159" s="13">
        <f t="shared" si="76"/>
        <v>0.22371637171469949</v>
      </c>
      <c r="Q159" s="13">
        <f t="shared" si="76"/>
        <v>0.19303603946896342</v>
      </c>
      <c r="R159" s="13">
        <f t="shared" si="76"/>
        <v>2.0760092786702877</v>
      </c>
      <c r="S159" s="13">
        <f t="shared" si="76"/>
        <v>3.597003930374254</v>
      </c>
      <c r="T159" s="13">
        <f t="shared" si="76"/>
        <v>0</v>
      </c>
      <c r="U159" s="13">
        <f t="shared" si="76"/>
        <v>14.805102598832832</v>
      </c>
      <c r="V159" s="13">
        <f t="shared" si="76"/>
        <v>12.61261261254556</v>
      </c>
      <c r="W159" s="13">
        <f t="shared" si="76"/>
        <v>16.129032258064502</v>
      </c>
      <c r="X159" s="13" t="str">
        <f t="shared" si="76"/>
        <v/>
      </c>
      <c r="Y159" s="13">
        <f t="shared" si="76"/>
        <v>5.9816054985738276</v>
      </c>
      <c r="Z159" s="13">
        <f t="shared" si="76"/>
        <v>0.49201967555356774</v>
      </c>
      <c r="AA159" s="13">
        <f t="shared" si="76"/>
        <v>5.2501348586659446</v>
      </c>
      <c r="AB159" s="13">
        <f t="shared" si="76"/>
        <v>0</v>
      </c>
      <c r="AC159" s="13">
        <f t="shared" si="76"/>
        <v>0.26989232028813426</v>
      </c>
      <c r="AD159" s="13">
        <f t="shared" si="76"/>
        <v>8.4531466910731101</v>
      </c>
      <c r="AE159" s="13">
        <f t="shared" si="76"/>
        <v>4.4405202832072499</v>
      </c>
      <c r="AF159" s="13">
        <f t="shared" si="76"/>
        <v>6.1307563570804691</v>
      </c>
      <c r="AG159" s="13">
        <f t="shared" si="76"/>
        <v>1.7771060076201772</v>
      </c>
      <c r="AH159" s="13">
        <f t="shared" si="76"/>
        <v>3.455446893242109</v>
      </c>
      <c r="AI159" s="13">
        <f t="shared" si="76"/>
        <v>0.55396860853444974</v>
      </c>
      <c r="AJ159" s="13">
        <f t="shared" si="76"/>
        <v>5.3207412912778196</v>
      </c>
      <c r="AL159" s="474" t="str">
        <f t="shared" si="50"/>
        <v>2007 q1</v>
      </c>
      <c r="AM159" s="13">
        <f t="shared" si="77"/>
        <v>1.9178198449719241</v>
      </c>
      <c r="AN159" s="13">
        <f t="shared" si="77"/>
        <v>7.4161227131420482</v>
      </c>
      <c r="AO159" s="13">
        <f t="shared" si="77"/>
        <v>7.4055362107459333</v>
      </c>
      <c r="AP159" s="13">
        <f t="shared" si="77"/>
        <v>16.185359211540849</v>
      </c>
      <c r="AQ159" s="13">
        <f t="shared" si="77"/>
        <v>0</v>
      </c>
      <c r="AR159" s="13">
        <f t="shared" si="77"/>
        <v>0.64329161185459061</v>
      </c>
      <c r="AS159" s="13">
        <f t="shared" si="77"/>
        <v>0.7143548166166136</v>
      </c>
      <c r="AT159" s="13">
        <f t="shared" si="77"/>
        <v>0</v>
      </c>
      <c r="AU159" s="13">
        <f t="shared" si="77"/>
        <v>1.7483695228834639</v>
      </c>
      <c r="AV159" s="13">
        <f t="shared" si="77"/>
        <v>8.3586644046697032</v>
      </c>
      <c r="AW159" s="13">
        <f t="shared" si="77"/>
        <v>1.0954588462765091</v>
      </c>
      <c r="AX159" s="13">
        <f t="shared" si="77"/>
        <v>0</v>
      </c>
      <c r="AY159" s="13">
        <f t="shared" si="77"/>
        <v>2.1739130434782705</v>
      </c>
      <c r="AZ159" s="13">
        <f t="shared" si="77"/>
        <v>-0.35023993631947414</v>
      </c>
      <c r="BA159" s="13">
        <f t="shared" si="77"/>
        <v>-0.1394568179938882</v>
      </c>
      <c r="BB159" s="13">
        <f t="shared" si="77"/>
        <v>-1.067525101326694</v>
      </c>
      <c r="BC159" s="13">
        <f t="shared" si="77"/>
        <v>1.0707172474305526</v>
      </c>
      <c r="BD159" s="13">
        <f t="shared" si="77"/>
        <v>1.0707172474305526</v>
      </c>
      <c r="BE159" s="13" t="str">
        <f t="shared" si="77"/>
        <v/>
      </c>
      <c r="BF159" s="13">
        <f t="shared" si="77"/>
        <v>2.6725373958115028</v>
      </c>
      <c r="BG159" s="13">
        <f t="shared" si="77"/>
        <v>13.06818181818179</v>
      </c>
      <c r="BH159" s="13">
        <f t="shared" si="77"/>
        <v>0</v>
      </c>
      <c r="BI159" s="13" t="str">
        <f t="shared" si="77"/>
        <v/>
      </c>
      <c r="BJ159" s="13">
        <f t="shared" si="77"/>
        <v>-4.0047952768438417</v>
      </c>
      <c r="BK159" s="13">
        <f t="shared" si="77"/>
        <v>0</v>
      </c>
      <c r="BL159" s="13">
        <f t="shared" si="77"/>
        <v>-7.0275039308564935E-3</v>
      </c>
      <c r="BM159" s="13">
        <f t="shared" si="77"/>
        <v>0</v>
      </c>
      <c r="BN159" s="13">
        <f t="shared" si="77"/>
        <v>-10.771864535057462</v>
      </c>
      <c r="BO159" s="13">
        <f t="shared" si="77"/>
        <v>-2.4968284451938105</v>
      </c>
      <c r="BP159" s="13">
        <f t="shared" si="77"/>
        <v>-0.77676741558319051</v>
      </c>
      <c r="BQ159" s="13">
        <f t="shared" si="77"/>
        <v>-2.1665998508243689</v>
      </c>
      <c r="BR159" s="13">
        <f t="shared" si="77"/>
        <v>0.20687682308062616</v>
      </c>
      <c r="BS159" s="13">
        <f t="shared" si="77"/>
        <v>-0.55337507817563303</v>
      </c>
      <c r="BT159" s="13">
        <f t="shared" si="77"/>
        <v>1.6836796859124759</v>
      </c>
      <c r="BU159" s="13">
        <f t="shared" si="77"/>
        <v>1.5756513237164427</v>
      </c>
      <c r="BW159" s="474" t="str">
        <f t="shared" si="52"/>
        <v>2007 q1</v>
      </c>
      <c r="BX159" s="13">
        <f t="shared" si="78"/>
        <v>3.8244895335920459</v>
      </c>
      <c r="BY159" s="13">
        <f t="shared" si="78"/>
        <v>2.6953766994238793</v>
      </c>
      <c r="BZ159" s="13">
        <f t="shared" si="78"/>
        <v>0.45623758864969943</v>
      </c>
      <c r="CA159" s="13">
        <f t="shared" si="78"/>
        <v>4.0904193723289239</v>
      </c>
      <c r="CB159" s="13">
        <f t="shared" si="78"/>
        <v>-1.1682981248583135</v>
      </c>
      <c r="CC159" s="13">
        <f t="shared" si="78"/>
        <v>10.044743296091285</v>
      </c>
      <c r="CD159" s="13">
        <f t="shared" si="78"/>
        <v>2.8239005662448413</v>
      </c>
      <c r="CE159" s="13">
        <f t="shared" si="78"/>
        <v>8.7416154442716767</v>
      </c>
      <c r="CF159" s="13">
        <f t="shared" si="78"/>
        <v>7.3783478341638009</v>
      </c>
      <c r="CG159" s="13">
        <f t="shared" si="78"/>
        <v>3.2023069752637578</v>
      </c>
      <c r="CH159" s="13">
        <f t="shared" si="78"/>
        <v>1.5779474464123089</v>
      </c>
      <c r="CI159" s="13">
        <f t="shared" si="78"/>
        <v>-0.30803586274301686</v>
      </c>
      <c r="CJ159" s="13">
        <f t="shared" si="78"/>
        <v>4.0040672697884361</v>
      </c>
      <c r="CK159" s="13">
        <f t="shared" si="78"/>
        <v>0.6821429174009408</v>
      </c>
      <c r="CL159" s="13">
        <f t="shared" si="78"/>
        <v>0.40903227762516536</v>
      </c>
      <c r="CM159" s="13">
        <f t="shared" si="78"/>
        <v>1.2934707193419603</v>
      </c>
      <c r="CN159" s="13">
        <f t="shared" si="78"/>
        <v>1.7059295765471605</v>
      </c>
      <c r="CO159" s="13">
        <f t="shared" si="78"/>
        <v>2.7153089708369604</v>
      </c>
      <c r="CP159" s="13">
        <f t="shared" si="78"/>
        <v>0</v>
      </c>
      <c r="CQ159" s="13">
        <f t="shared" si="78"/>
        <v>20.794704986911938</v>
      </c>
      <c r="CR159" s="13">
        <f t="shared" si="78"/>
        <v>10.600456145934057</v>
      </c>
      <c r="CS159" s="13">
        <f t="shared" si="78"/>
        <v>29.629629629629651</v>
      </c>
      <c r="CT159" s="13">
        <f t="shared" si="78"/>
        <v>0</v>
      </c>
      <c r="CU159" s="13">
        <f t="shared" si="78"/>
        <v>2.678621993009811</v>
      </c>
      <c r="CV159" s="13">
        <f t="shared" si="78"/>
        <v>8.7903462403511767</v>
      </c>
      <c r="CW159" s="13">
        <f t="shared" si="78"/>
        <v>-8.2073137784755001E-2</v>
      </c>
      <c r="CX159" s="13">
        <f t="shared" si="78"/>
        <v>0</v>
      </c>
      <c r="CY159" s="13">
        <f t="shared" si="78"/>
        <v>-0.22094490800456112</v>
      </c>
      <c r="CZ159" s="13">
        <f t="shared" si="78"/>
        <v>4.128817265433149</v>
      </c>
      <c r="DA159" s="13">
        <f t="shared" si="78"/>
        <v>0.43593554385530364</v>
      </c>
      <c r="DB159" s="13">
        <f t="shared" si="78"/>
        <v>-0.82429201719419476</v>
      </c>
      <c r="DC159" s="13">
        <f t="shared" si="78"/>
        <v>-2.25289190095459</v>
      </c>
      <c r="DD159" s="13">
        <f t="shared" si="78"/>
        <v>1.8926040166010072</v>
      </c>
      <c r="DE159" s="13">
        <f t="shared" si="78"/>
        <v>2.2020973363118923</v>
      </c>
      <c r="DF159" s="13">
        <f t="shared" si="78"/>
        <v>7.1131756171353366</v>
      </c>
      <c r="DH159" s="474" t="str">
        <f t="shared" si="54"/>
        <v>2007 q1</v>
      </c>
      <c r="DI159" s="13">
        <f t="shared" si="79"/>
        <v>5.6809892024427988</v>
      </c>
      <c r="DJ159" s="13">
        <f t="shared" si="79"/>
        <v>4.4016842252570409</v>
      </c>
      <c r="DK159" s="13">
        <f t="shared" si="79"/>
        <v>5.3584150061153135</v>
      </c>
      <c r="DL159" s="13">
        <f t="shared" si="79"/>
        <v>4.2091207936083563</v>
      </c>
      <c r="DM159" s="13">
        <f t="shared" si="79"/>
        <v>8.2095026498042891</v>
      </c>
      <c r="DN159" s="13">
        <f t="shared" si="79"/>
        <v>2.9769708185981791</v>
      </c>
      <c r="DO159" s="13">
        <f t="shared" si="79"/>
        <v>0.44587510918130402</v>
      </c>
      <c r="DP159" s="13">
        <f t="shared" si="79"/>
        <v>3.2077219554191405</v>
      </c>
      <c r="DQ159" s="13">
        <f t="shared" si="79"/>
        <v>0.86853742968444614</v>
      </c>
      <c r="DR159" s="13">
        <f t="shared" si="79"/>
        <v>4.4200871630393879</v>
      </c>
      <c r="DS159" s="13">
        <f t="shared" si="79"/>
        <v>5.331889184301275E-2</v>
      </c>
      <c r="DT159" s="13">
        <f t="shared" si="79"/>
        <v>2.2593841748656418</v>
      </c>
      <c r="DU159" s="13">
        <f t="shared" si="79"/>
        <v>-2.5170962732230073</v>
      </c>
      <c r="DV159" s="13">
        <f t="shared" si="79"/>
        <v>1.2650313387124745</v>
      </c>
      <c r="DW159" s="13">
        <f t="shared" si="79"/>
        <v>2.3167341369477068</v>
      </c>
      <c r="DX159" s="13">
        <f t="shared" si="79"/>
        <v>-1.7312031839364916</v>
      </c>
      <c r="DY159" s="13">
        <f t="shared" si="79"/>
        <v>4.7926611638967831</v>
      </c>
      <c r="DZ159" s="13">
        <f t="shared" si="79"/>
        <v>4.8982426973103177</v>
      </c>
      <c r="EA159" s="13">
        <f t="shared" si="79"/>
        <v>0</v>
      </c>
      <c r="EB159" s="13">
        <f t="shared" si="79"/>
        <v>57.578836508575314</v>
      </c>
      <c r="EC159" s="13">
        <f t="shared" si="79"/>
        <v>23.687517852525986</v>
      </c>
      <c r="ED159" s="13">
        <f t="shared" si="79"/>
        <v>70.588235294117624</v>
      </c>
      <c r="EE159" s="13">
        <f t="shared" si="79"/>
        <v>57.471264367816111</v>
      </c>
      <c r="EF159" s="13">
        <f t="shared" si="79"/>
        <v>1.146157243457524</v>
      </c>
      <c r="EG159" s="13">
        <f t="shared" si="79"/>
        <v>-1.456484029135996</v>
      </c>
      <c r="EH159" s="13">
        <f t="shared" si="79"/>
        <v>0.61364203182177057</v>
      </c>
      <c r="EI159" s="13">
        <f t="shared" si="79"/>
        <v>19.999999999999996</v>
      </c>
      <c r="EJ159" s="13">
        <f t="shared" si="79"/>
        <v>-0.73696038792460117</v>
      </c>
      <c r="EK159" s="13">
        <f t="shared" si="79"/>
        <v>1.1671595925030864</v>
      </c>
      <c r="EL159" s="13">
        <f t="shared" si="79"/>
        <v>0.2727632308108463</v>
      </c>
      <c r="EM159" s="13">
        <f t="shared" si="79"/>
        <v>-0.33229913759037499</v>
      </c>
      <c r="EN159" s="13">
        <f t="shared" si="79"/>
        <v>-1.6064592961156698</v>
      </c>
      <c r="EO159" s="13">
        <f t="shared" si="79"/>
        <v>23.244535659665623</v>
      </c>
      <c r="EP159" s="13">
        <f t="shared" si="79"/>
        <v>-0.48180607137962017</v>
      </c>
      <c r="EQ159" s="13">
        <f t="shared" si="79"/>
        <v>4.7187211797839357</v>
      </c>
    </row>
    <row r="160" spans="1:147" x14ac:dyDescent="0.2">
      <c r="A160" s="474" t="str">
        <f t="shared" si="48"/>
        <v>2007 q2</v>
      </c>
      <c r="B160" s="13">
        <f t="shared" si="76"/>
        <v>3.6662650654431861</v>
      </c>
      <c r="C160" s="13">
        <f t="shared" si="76"/>
        <v>1.5382632836631993</v>
      </c>
      <c r="D160" s="13">
        <f t="shared" si="76"/>
        <v>0.94280638868284861</v>
      </c>
      <c r="E160" s="13">
        <f t="shared" si="76"/>
        <v>-2.3296474694544766</v>
      </c>
      <c r="F160" s="13">
        <f t="shared" si="76"/>
        <v>3.0854933911484528</v>
      </c>
      <c r="G160" s="13">
        <f t="shared" si="76"/>
        <v>-0.18456817981484797</v>
      </c>
      <c r="H160" s="13">
        <f t="shared" si="76"/>
        <v>-0.41877509749651542</v>
      </c>
      <c r="I160" s="13">
        <f t="shared" si="76"/>
        <v>4.2517051369995063</v>
      </c>
      <c r="J160" s="13">
        <f t="shared" si="76"/>
        <v>2.917727961335137</v>
      </c>
      <c r="K160" s="13">
        <f t="shared" si="76"/>
        <v>7.4405608266782775</v>
      </c>
      <c r="L160" s="13">
        <f t="shared" si="76"/>
        <v>16.184505122542923</v>
      </c>
      <c r="M160" s="13">
        <f t="shared" si="76"/>
        <v>6.1067321870572178</v>
      </c>
      <c r="N160" s="13">
        <f t="shared" si="76"/>
        <v>20.896835505756229</v>
      </c>
      <c r="O160" s="13">
        <f t="shared" si="76"/>
        <v>0.42043114555991856</v>
      </c>
      <c r="P160" s="13">
        <f t="shared" si="76"/>
        <v>0.43837035558922377</v>
      </c>
      <c r="Q160" s="13">
        <f t="shared" si="76"/>
        <v>0.38155292306749633</v>
      </c>
      <c r="R160" s="13">
        <f t="shared" si="76"/>
        <v>1.8119598844213991</v>
      </c>
      <c r="S160" s="13">
        <f t="shared" si="76"/>
        <v>3.132650796962877</v>
      </c>
      <c r="T160" s="13">
        <f t="shared" si="76"/>
        <v>0</v>
      </c>
      <c r="U160" s="13">
        <f t="shared" si="76"/>
        <v>12.247275200516761</v>
      </c>
      <c r="V160" s="13">
        <f t="shared" si="76"/>
        <v>6.2761506275840873</v>
      </c>
      <c r="W160" s="13">
        <f t="shared" si="76"/>
        <v>16.129032258064502</v>
      </c>
      <c r="X160" s="13" t="str">
        <f t="shared" si="76"/>
        <v/>
      </c>
      <c r="Y160" s="13">
        <f t="shared" si="76"/>
        <v>3.7132719530282632</v>
      </c>
      <c r="Z160" s="13">
        <f t="shared" si="76"/>
        <v>0.49201967555356774</v>
      </c>
      <c r="AA160" s="13">
        <f t="shared" si="76"/>
        <v>4.9412229060089574</v>
      </c>
      <c r="AB160" s="13">
        <f t="shared" si="76"/>
        <v>0</v>
      </c>
      <c r="AC160" s="13">
        <f t="shared" si="76"/>
        <v>0.35434657198660791</v>
      </c>
      <c r="AD160" s="13">
        <f t="shared" si="76"/>
        <v>5.0163186208104671</v>
      </c>
      <c r="AE160" s="13">
        <f t="shared" si="76"/>
        <v>6.536628747297879E-2</v>
      </c>
      <c r="AF160" s="13">
        <f t="shared" si="76"/>
        <v>-0.26290124292442929</v>
      </c>
      <c r="AG160" s="13">
        <f t="shared" si="76"/>
        <v>1.7771060076201772</v>
      </c>
      <c r="AH160" s="13">
        <f t="shared" si="76"/>
        <v>3.4348850012037913</v>
      </c>
      <c r="AI160" s="13">
        <f t="shared" si="76"/>
        <v>0.35139048497749847</v>
      </c>
      <c r="AJ160" s="13">
        <f t="shared" si="76"/>
        <v>0.63314641958629458</v>
      </c>
      <c r="AL160" s="474" t="str">
        <f t="shared" si="50"/>
        <v>2007 q2</v>
      </c>
      <c r="AM160" s="13">
        <f t="shared" si="77"/>
        <v>1.4243606172333001</v>
      </c>
      <c r="AN160" s="13">
        <f t="shared" si="77"/>
        <v>4.5496430894486073</v>
      </c>
      <c r="AO160" s="13">
        <f t="shared" si="77"/>
        <v>7.5867664942672164</v>
      </c>
      <c r="AP160" s="13">
        <f t="shared" si="77"/>
        <v>5.6015072853034864</v>
      </c>
      <c r="AQ160" s="13">
        <f t="shared" si="77"/>
        <v>1.3974755842796061</v>
      </c>
      <c r="AR160" s="13">
        <f t="shared" si="77"/>
        <v>1.672837063214816</v>
      </c>
      <c r="AS160" s="13">
        <f t="shared" si="77"/>
        <v>3.2588950767554525</v>
      </c>
      <c r="AT160" s="13">
        <f t="shared" si="77"/>
        <v>0</v>
      </c>
      <c r="AU160" s="13">
        <f t="shared" si="77"/>
        <v>2.2455424472502594</v>
      </c>
      <c r="AV160" s="13">
        <f t="shared" si="77"/>
        <v>8.5581506495046042</v>
      </c>
      <c r="AW160" s="13">
        <f t="shared" si="77"/>
        <v>1.4776682950790931</v>
      </c>
      <c r="AX160" s="13">
        <f t="shared" si="77"/>
        <v>-1.4377450358530108</v>
      </c>
      <c r="AY160" s="13">
        <f t="shared" si="77"/>
        <v>4.3478260869565633</v>
      </c>
      <c r="AZ160" s="13">
        <f t="shared" si="77"/>
        <v>0.79295926481646184</v>
      </c>
      <c r="BA160" s="13">
        <f t="shared" si="77"/>
        <v>0.68939872460738183</v>
      </c>
      <c r="BB160" s="13">
        <f t="shared" si="77"/>
        <v>1.1500126222825369</v>
      </c>
      <c r="BC160" s="13">
        <f t="shared" si="77"/>
        <v>0.28473429498168112</v>
      </c>
      <c r="BD160" s="13">
        <f t="shared" si="77"/>
        <v>0.28473429498168112</v>
      </c>
      <c r="BE160" s="13" t="str">
        <f t="shared" si="77"/>
        <v/>
      </c>
      <c r="BF160" s="13">
        <f t="shared" si="77"/>
        <v>4.2992992889141712</v>
      </c>
      <c r="BG160" s="13">
        <f t="shared" si="77"/>
        <v>21.022727272727249</v>
      </c>
      <c r="BH160" s="13">
        <f t="shared" si="77"/>
        <v>0</v>
      </c>
      <c r="BI160" s="13" t="str">
        <f t="shared" si="77"/>
        <v/>
      </c>
      <c r="BJ160" s="13">
        <f t="shared" si="77"/>
        <v>-2.9259895619690557</v>
      </c>
      <c r="BK160" s="13">
        <f t="shared" si="77"/>
        <v>5.9587423471310741</v>
      </c>
      <c r="BL160" s="13">
        <f t="shared" si="77"/>
        <v>-7.0275039308564935E-3</v>
      </c>
      <c r="BM160" s="13">
        <f t="shared" si="77"/>
        <v>0</v>
      </c>
      <c r="BN160" s="13">
        <f t="shared" si="77"/>
        <v>-10.771864535057462</v>
      </c>
      <c r="BO160" s="13">
        <f t="shared" si="77"/>
        <v>-1.0037828512788338</v>
      </c>
      <c r="BP160" s="13">
        <f t="shared" si="77"/>
        <v>-0.39888254005673307</v>
      </c>
      <c r="BQ160" s="13">
        <f t="shared" si="77"/>
        <v>-2.0342101701582682</v>
      </c>
      <c r="BR160" s="13">
        <f t="shared" si="77"/>
        <v>0.20687682308062616</v>
      </c>
      <c r="BS160" s="13">
        <f t="shared" si="77"/>
        <v>-1.0112566187609251</v>
      </c>
      <c r="BT160" s="13">
        <f t="shared" si="77"/>
        <v>3.2637840663674922</v>
      </c>
      <c r="BU160" s="13">
        <f t="shared" si="77"/>
        <v>1.5696888123850616</v>
      </c>
      <c r="BW160" s="474" t="str">
        <f t="shared" si="52"/>
        <v>2007 q2</v>
      </c>
      <c r="BX160" s="13">
        <f t="shared" si="78"/>
        <v>2.7399866013398277</v>
      </c>
      <c r="BY160" s="13">
        <f t="shared" si="78"/>
        <v>1.122933131666537</v>
      </c>
      <c r="BZ160" s="13">
        <f t="shared" si="78"/>
        <v>-0.28420112442743006</v>
      </c>
      <c r="CA160" s="13">
        <f t="shared" si="78"/>
        <v>-2.3871493107077701</v>
      </c>
      <c r="CB160" s="13">
        <f t="shared" si="78"/>
        <v>5.2438376335832704</v>
      </c>
      <c r="CC160" s="13">
        <f t="shared" si="78"/>
        <v>7.0871291393419744</v>
      </c>
      <c r="CD160" s="13">
        <f t="shared" si="78"/>
        <v>1.4576001521390269</v>
      </c>
      <c r="CE160" s="13">
        <f t="shared" si="78"/>
        <v>-0.84909476066516998</v>
      </c>
      <c r="CF160" s="13">
        <f t="shared" si="78"/>
        <v>7.3926281509888447</v>
      </c>
      <c r="CG160" s="13">
        <f t="shared" si="78"/>
        <v>0</v>
      </c>
      <c r="CH160" s="13">
        <f t="shared" si="78"/>
        <v>-1.1588651437052011</v>
      </c>
      <c r="CI160" s="13">
        <f t="shared" si="78"/>
        <v>-0.85533798122464644</v>
      </c>
      <c r="CJ160" s="13">
        <f t="shared" si="78"/>
        <v>-1.5336044008946059</v>
      </c>
      <c r="CK160" s="13">
        <f t="shared" si="78"/>
        <v>1.8049046985619377</v>
      </c>
      <c r="CL160" s="13">
        <f t="shared" si="78"/>
        <v>1.2541716881267151</v>
      </c>
      <c r="CM160" s="13">
        <f t="shared" si="78"/>
        <v>3.0514434033059423</v>
      </c>
      <c r="CN160" s="13">
        <f t="shared" si="78"/>
        <v>0.90233381508624255</v>
      </c>
      <c r="CO160" s="13">
        <f t="shared" si="78"/>
        <v>1.4295514112883545</v>
      </c>
      <c r="CP160" s="13">
        <f t="shared" si="78"/>
        <v>0</v>
      </c>
      <c r="CQ160" s="13">
        <f t="shared" si="78"/>
        <v>22.895440855488513</v>
      </c>
      <c r="CR160" s="13">
        <f t="shared" si="78"/>
        <v>10.454610890519046</v>
      </c>
      <c r="CS160" s="13">
        <f t="shared" si="78"/>
        <v>33.333333333333329</v>
      </c>
      <c r="CT160" s="13">
        <f t="shared" si="78"/>
        <v>0</v>
      </c>
      <c r="CU160" s="13">
        <f t="shared" si="78"/>
        <v>1.0490220228247971</v>
      </c>
      <c r="CV160" s="13">
        <f t="shared" si="78"/>
        <v>-0.68979872438078571</v>
      </c>
      <c r="CW160" s="13">
        <f t="shared" si="78"/>
        <v>-8.2073137784755001E-2</v>
      </c>
      <c r="CX160" s="13">
        <f t="shared" si="78"/>
        <v>0</v>
      </c>
      <c r="CY160" s="13">
        <f t="shared" si="78"/>
        <v>-0.22094490800456112</v>
      </c>
      <c r="CZ160" s="13">
        <f t="shared" si="78"/>
        <v>2.4755189256624455</v>
      </c>
      <c r="DA160" s="13">
        <f t="shared" si="78"/>
        <v>-1.8846491021407008E-2</v>
      </c>
      <c r="DB160" s="13">
        <f t="shared" si="78"/>
        <v>-0.82509637113666878</v>
      </c>
      <c r="DC160" s="13">
        <f t="shared" si="78"/>
        <v>3.1471415889634091</v>
      </c>
      <c r="DD160" s="13">
        <f t="shared" si="78"/>
        <v>2.3726100422506002</v>
      </c>
      <c r="DE160" s="13">
        <f t="shared" si="78"/>
        <v>1.6570878009400491</v>
      </c>
      <c r="DF160" s="13">
        <f t="shared" si="78"/>
        <v>0.11867929425160018</v>
      </c>
      <c r="DH160" s="474" t="str">
        <f t="shared" si="54"/>
        <v>2007 q2</v>
      </c>
      <c r="DI160" s="13">
        <f t="shared" si="79"/>
        <v>3.1961690288902833</v>
      </c>
      <c r="DJ160" s="13">
        <f t="shared" si="79"/>
        <v>5.5690160517559262</v>
      </c>
      <c r="DK160" s="13">
        <f t="shared" si="79"/>
        <v>7.2791922480793358</v>
      </c>
      <c r="DL160" s="13">
        <f t="shared" si="79"/>
        <v>3.5696888259756365</v>
      </c>
      <c r="DM160" s="13">
        <f t="shared" si="79"/>
        <v>10.259056674401524</v>
      </c>
      <c r="DN160" s="13">
        <f t="shared" si="79"/>
        <v>6.7377178819924222</v>
      </c>
      <c r="DO160" s="13">
        <f t="shared" si="79"/>
        <v>3.2698298912228863</v>
      </c>
      <c r="DP160" s="13">
        <f t="shared" si="79"/>
        <v>4.5893239429322108</v>
      </c>
      <c r="DQ160" s="13">
        <f t="shared" si="79"/>
        <v>1.6225782165539382</v>
      </c>
      <c r="DR160" s="13">
        <f t="shared" si="79"/>
        <v>-2.8012304808566757E-2</v>
      </c>
      <c r="DS160" s="13">
        <f t="shared" si="79"/>
        <v>-0.62713670411097544</v>
      </c>
      <c r="DT160" s="13">
        <f t="shared" si="79"/>
        <v>4.3207432941993362</v>
      </c>
      <c r="DU160" s="13">
        <f t="shared" si="79"/>
        <v>-6.0053685146057241</v>
      </c>
      <c r="DV160" s="13">
        <f t="shared" si="79"/>
        <v>0.84425679847404123</v>
      </c>
      <c r="DW160" s="13">
        <f t="shared" si="79"/>
        <v>1.3018355643316548</v>
      </c>
      <c r="DX160" s="13">
        <f t="shared" si="79"/>
        <v>-0.48905948706173819</v>
      </c>
      <c r="DY160" s="13">
        <f t="shared" si="79"/>
        <v>4.9006317052902038</v>
      </c>
      <c r="DZ160" s="13">
        <f t="shared" si="79"/>
        <v>5.0087758955509987</v>
      </c>
      <c r="EA160" s="13">
        <f t="shared" si="79"/>
        <v>0</v>
      </c>
      <c r="EB160" s="13">
        <f t="shared" si="79"/>
        <v>11.224334037869998</v>
      </c>
      <c r="EC160" s="13">
        <f t="shared" si="79"/>
        <v>23.691994066260904</v>
      </c>
      <c r="ED160" s="13">
        <f t="shared" si="79"/>
        <v>11.538461538461542</v>
      </c>
      <c r="EE160" s="13">
        <f t="shared" si="79"/>
        <v>0</v>
      </c>
      <c r="EF160" s="13">
        <f t="shared" si="79"/>
        <v>1.595834921514161</v>
      </c>
      <c r="EG160" s="13">
        <f t="shared" si="79"/>
        <v>-0.31251859155531081</v>
      </c>
      <c r="EH160" s="13">
        <f t="shared" si="79"/>
        <v>0.67542867506771298</v>
      </c>
      <c r="EI160" s="13">
        <f t="shared" si="79"/>
        <v>19.999999999999996</v>
      </c>
      <c r="EJ160" s="13">
        <f t="shared" si="79"/>
        <v>-0.73696038792460117</v>
      </c>
      <c r="EK160" s="13">
        <f t="shared" si="79"/>
        <v>1.5171327286074954</v>
      </c>
      <c r="EL160" s="13">
        <f t="shared" si="79"/>
        <v>0.21901690526737738</v>
      </c>
      <c r="EM160" s="13">
        <f t="shared" si="79"/>
        <v>-3.0424452542554548E-2</v>
      </c>
      <c r="EN160" s="13">
        <f t="shared" si="79"/>
        <v>-1.8296459064321646</v>
      </c>
      <c r="EO160" s="13">
        <f t="shared" si="79"/>
        <v>-15.220202437000873</v>
      </c>
      <c r="EP160" s="13">
        <f t="shared" si="79"/>
        <v>1.9217638423807415</v>
      </c>
      <c r="EQ160" s="13">
        <f t="shared" si="79"/>
        <v>0.82058255958525894</v>
      </c>
    </row>
    <row r="161" spans="1:147" x14ac:dyDescent="0.2">
      <c r="A161" s="474" t="str">
        <f t="shared" si="48"/>
        <v>2007 q3</v>
      </c>
      <c r="B161" s="13">
        <f t="shared" si="76"/>
        <v>1.7988386396405209</v>
      </c>
      <c r="C161" s="13">
        <f t="shared" si="76"/>
        <v>0.16901247093548122</v>
      </c>
      <c r="D161" s="13">
        <f t="shared" si="76"/>
        <v>-0.7489756504881151</v>
      </c>
      <c r="E161" s="13">
        <f t="shared" si="76"/>
        <v>-1.0339832747153332</v>
      </c>
      <c r="F161" s="13">
        <f t="shared" si="76"/>
        <v>0.99066485656356118</v>
      </c>
      <c r="G161" s="13">
        <f t="shared" si="76"/>
        <v>-1.390972756397002</v>
      </c>
      <c r="H161" s="13">
        <f t="shared" si="76"/>
        <v>-0.86616352006050334</v>
      </c>
      <c r="I161" s="13">
        <f t="shared" si="76"/>
        <v>4.2517051369995063</v>
      </c>
      <c r="J161" s="13">
        <f t="shared" si="76"/>
        <v>0.26628045217251817</v>
      </c>
      <c r="K161" s="13">
        <f t="shared" si="76"/>
        <v>6.7881292989394382</v>
      </c>
      <c r="L161" s="13">
        <f t="shared" ref="L161:AJ161" si="80">IF(L45&gt;0,(L49/L45-1)*100,"")</f>
        <v>-9.6407528040620694E-2</v>
      </c>
      <c r="M161" s="13">
        <f t="shared" si="80"/>
        <v>5.1890729052906925</v>
      </c>
      <c r="N161" s="13">
        <f t="shared" si="80"/>
        <v>-2.114911227806171</v>
      </c>
      <c r="O161" s="13">
        <f t="shared" si="80"/>
        <v>0.42868356226257731</v>
      </c>
      <c r="P161" s="13">
        <f t="shared" si="80"/>
        <v>0.45043321864748354</v>
      </c>
      <c r="Q161" s="13">
        <f t="shared" si="80"/>
        <v>0.38155292306749633</v>
      </c>
      <c r="R161" s="13">
        <f t="shared" si="80"/>
        <v>0.96351782664729768</v>
      </c>
      <c r="S161" s="13">
        <f t="shared" si="80"/>
        <v>1.655256481953904</v>
      </c>
      <c r="T161" s="13">
        <f t="shared" si="80"/>
        <v>0</v>
      </c>
      <c r="U161" s="13">
        <f t="shared" si="80"/>
        <v>9.3127587050205953</v>
      </c>
      <c r="V161" s="13">
        <f t="shared" si="80"/>
        <v>4.4354838709470989</v>
      </c>
      <c r="W161" s="13">
        <f t="shared" si="80"/>
        <v>12.5</v>
      </c>
      <c r="X161" s="13" t="str">
        <f t="shared" si="80"/>
        <v/>
      </c>
      <c r="Y161" s="13">
        <f t="shared" si="80"/>
        <v>3.6839544800748358</v>
      </c>
      <c r="Z161" s="13">
        <f t="shared" si="80"/>
        <v>6.8862283465942475E-2</v>
      </c>
      <c r="AA161" s="13">
        <f t="shared" si="80"/>
        <v>4.6782486336684137</v>
      </c>
      <c r="AB161" s="13">
        <f t="shared" si="80"/>
        <v>0</v>
      </c>
      <c r="AC161" s="13">
        <f t="shared" si="80"/>
        <v>0.89604497621211809</v>
      </c>
      <c r="AD161" s="13">
        <f t="shared" si="80"/>
        <v>4.9214403189866252</v>
      </c>
      <c r="AE161" s="13">
        <f t="shared" si="80"/>
        <v>0.10324922866673525</v>
      </c>
      <c r="AF161" s="13">
        <f t="shared" si="80"/>
        <v>-0.22063097086623129</v>
      </c>
      <c r="AG161" s="13">
        <f t="shared" si="80"/>
        <v>1.7771060076201772</v>
      </c>
      <c r="AH161" s="13">
        <f t="shared" si="80"/>
        <v>4.2572651544375173</v>
      </c>
      <c r="AI161" s="13">
        <f t="shared" si="80"/>
        <v>0.290942753844603</v>
      </c>
      <c r="AJ161" s="13">
        <f t="shared" si="80"/>
        <v>0.8093695312909821</v>
      </c>
      <c r="AL161" s="474" t="str">
        <f t="shared" si="50"/>
        <v>2007 q3</v>
      </c>
      <c r="AM161" s="13">
        <f t="shared" si="77"/>
        <v>3.697084454451538</v>
      </c>
      <c r="AN161" s="13">
        <f t="shared" si="77"/>
        <v>4.1911875436796864</v>
      </c>
      <c r="AO161" s="13">
        <f t="shared" si="77"/>
        <v>5.5061406048712458</v>
      </c>
      <c r="AP161" s="13">
        <f t="shared" si="77"/>
        <v>2.225680023455201</v>
      </c>
      <c r="AQ161" s="13">
        <f t="shared" si="77"/>
        <v>11.777866480058075</v>
      </c>
      <c r="AR161" s="13">
        <f t="shared" si="77"/>
        <v>4.5642282261129319</v>
      </c>
      <c r="AS161" s="13">
        <f t="shared" si="77"/>
        <v>2.6000887115719129</v>
      </c>
      <c r="AT161" s="13">
        <f t="shared" si="77"/>
        <v>2.6434558349452075</v>
      </c>
      <c r="AU161" s="13">
        <f t="shared" si="77"/>
        <v>2.3276740258139306</v>
      </c>
      <c r="AV161" s="13">
        <f t="shared" si="77"/>
        <v>8.5581506495046042</v>
      </c>
      <c r="AW161" s="13">
        <f t="shared" ref="AW161:BU161" si="81">IF(AW45&gt;0,(AW49/AW45-1)*100,"")</f>
        <v>8.1063954624462475</v>
      </c>
      <c r="AX161" s="13">
        <f t="shared" si="81"/>
        <v>0</v>
      </c>
      <c r="AY161" s="13">
        <f t="shared" si="81"/>
        <v>16.086956521739172</v>
      </c>
      <c r="AZ161" s="13">
        <f t="shared" si="81"/>
        <v>1.2687522765203685</v>
      </c>
      <c r="BA161" s="13">
        <f t="shared" si="81"/>
        <v>1.6335978395838113</v>
      </c>
      <c r="BB161" s="13">
        <f t="shared" si="81"/>
        <v>1.0847161450366904E-2</v>
      </c>
      <c r="BC161" s="13">
        <f t="shared" si="81"/>
        <v>2.9831430927593994</v>
      </c>
      <c r="BD161" s="13">
        <f t="shared" si="81"/>
        <v>2.9831430927593994</v>
      </c>
      <c r="BE161" s="13" t="str">
        <f t="shared" si="81"/>
        <v/>
      </c>
      <c r="BF161" s="13">
        <f t="shared" si="81"/>
        <v>2.1625181141378791</v>
      </c>
      <c r="BG161" s="13">
        <f t="shared" si="81"/>
        <v>9.7938144329896772</v>
      </c>
      <c r="BH161" s="13">
        <f t="shared" si="81"/>
        <v>0</v>
      </c>
      <c r="BI161" s="13" t="str">
        <f t="shared" si="81"/>
        <v/>
      </c>
      <c r="BJ161" s="13">
        <f t="shared" si="81"/>
        <v>6.1209435952122693</v>
      </c>
      <c r="BK161" s="13">
        <f t="shared" si="81"/>
        <v>5.9587423471310741</v>
      </c>
      <c r="BL161" s="13">
        <f t="shared" si="81"/>
        <v>-3.5751774374262468</v>
      </c>
      <c r="BM161" s="13">
        <f t="shared" si="81"/>
        <v>0</v>
      </c>
      <c r="BN161" s="13">
        <f t="shared" si="81"/>
        <v>-10.868845214370992</v>
      </c>
      <c r="BO161" s="13">
        <f t="shared" si="81"/>
        <v>11.839952171783818</v>
      </c>
      <c r="BP161" s="13">
        <f t="shared" si="81"/>
        <v>0.50520438366037368</v>
      </c>
      <c r="BQ161" s="13">
        <f t="shared" si="81"/>
        <v>-0.33615849604765602</v>
      </c>
      <c r="BR161" s="13">
        <f t="shared" si="81"/>
        <v>0.20687682308062616</v>
      </c>
      <c r="BS161" s="13">
        <f t="shared" si="81"/>
        <v>-0.13911358947842345</v>
      </c>
      <c r="BT161" s="13">
        <f t="shared" si="81"/>
        <v>3.3453653700180386</v>
      </c>
      <c r="BU161" s="13">
        <f t="shared" si="81"/>
        <v>3.014732557504729E-2</v>
      </c>
      <c r="BW161" s="474" t="str">
        <f t="shared" si="52"/>
        <v>2007 q3</v>
      </c>
      <c r="BX161" s="13">
        <f t="shared" si="78"/>
        <v>2.4316092582365778</v>
      </c>
      <c r="BY161" s="13">
        <f t="shared" si="78"/>
        <v>2.178170681267444</v>
      </c>
      <c r="BZ161" s="13">
        <f t="shared" si="78"/>
        <v>0.64353484608561384</v>
      </c>
      <c r="CA161" s="13">
        <f t="shared" si="78"/>
        <v>0.63074961593794221</v>
      </c>
      <c r="CB161" s="13">
        <f t="shared" si="78"/>
        <v>5.7061068145746852</v>
      </c>
      <c r="CC161" s="13">
        <f t="shared" si="78"/>
        <v>4.3524042496183357</v>
      </c>
      <c r="CD161" s="13">
        <f t="shared" si="78"/>
        <v>0.52550413973124765</v>
      </c>
      <c r="CE161" s="13">
        <f t="shared" si="78"/>
        <v>-0.84909476066516998</v>
      </c>
      <c r="CF161" s="13">
        <f t="shared" si="78"/>
        <v>7.2242070632960731</v>
      </c>
      <c r="CG161" s="13">
        <f t="shared" si="78"/>
        <v>0</v>
      </c>
      <c r="CH161" s="13">
        <f t="shared" ref="CH161:DF161" si="82">IF(CH45&gt;0,(CH49/CH45-1)*100,"")</f>
        <v>-1.2771630397959033</v>
      </c>
      <c r="CI161" s="13">
        <f t="shared" si="82"/>
        <v>-0.85533798122464644</v>
      </c>
      <c r="CJ161" s="13">
        <f t="shared" si="82"/>
        <v>-1.7965638806818895</v>
      </c>
      <c r="CK161" s="13">
        <f t="shared" si="82"/>
        <v>2.722027025655871</v>
      </c>
      <c r="CL161" s="13">
        <f t="shared" si="82"/>
        <v>2.1663342508203787</v>
      </c>
      <c r="CM161" s="13">
        <f t="shared" si="82"/>
        <v>3.9797917476791289</v>
      </c>
      <c r="CN161" s="13">
        <f t="shared" si="82"/>
        <v>0.88177563220723787</v>
      </c>
      <c r="CO161" s="13">
        <f t="shared" si="82"/>
        <v>1.3905612957286539</v>
      </c>
      <c r="CP161" s="13">
        <f t="shared" si="82"/>
        <v>0</v>
      </c>
      <c r="CQ161" s="13">
        <f t="shared" si="82"/>
        <v>12.561530435509805</v>
      </c>
      <c r="CR161" s="13">
        <f t="shared" si="82"/>
        <v>10.315865289060611</v>
      </c>
      <c r="CS161" s="13">
        <f t="shared" si="82"/>
        <v>16.129032258064523</v>
      </c>
      <c r="CT161" s="13">
        <f t="shared" si="82"/>
        <v>0</v>
      </c>
      <c r="CU161" s="13">
        <f t="shared" si="82"/>
        <v>1.4726793333069255</v>
      </c>
      <c r="CV161" s="13">
        <f t="shared" si="82"/>
        <v>2.1383781791790346</v>
      </c>
      <c r="CW161" s="13">
        <f t="shared" si="82"/>
        <v>-8.2073137784755001E-2</v>
      </c>
      <c r="CX161" s="13">
        <f t="shared" si="82"/>
        <v>0</v>
      </c>
      <c r="CY161" s="13">
        <f t="shared" si="82"/>
        <v>-0.22094490800456112</v>
      </c>
      <c r="CZ161" s="13">
        <f t="shared" si="82"/>
        <v>2.7824939237510282</v>
      </c>
      <c r="DA161" s="13">
        <f t="shared" si="82"/>
        <v>2.920655354476942E-3</v>
      </c>
      <c r="DB161" s="13">
        <f t="shared" si="82"/>
        <v>-1.0691300225218026</v>
      </c>
      <c r="DC161" s="13">
        <f t="shared" si="82"/>
        <v>3.1471415889634091</v>
      </c>
      <c r="DD161" s="13">
        <f t="shared" si="82"/>
        <v>1.559791394662291</v>
      </c>
      <c r="DE161" s="13">
        <f t="shared" si="82"/>
        <v>1.6398116960614439</v>
      </c>
      <c r="DF161" s="13">
        <f t="shared" si="82"/>
        <v>2.9767409450205173</v>
      </c>
      <c r="DH161" s="474" t="str">
        <f t="shared" si="54"/>
        <v>2007 q3</v>
      </c>
      <c r="DI161" s="13">
        <f t="shared" si="79"/>
        <v>3.2309335571759634</v>
      </c>
      <c r="DJ161" s="13">
        <f t="shared" si="79"/>
        <v>4.6733535380882651</v>
      </c>
      <c r="DK161" s="13">
        <f t="shared" si="79"/>
        <v>4.1138734276975786</v>
      </c>
      <c r="DL161" s="13">
        <f t="shared" si="79"/>
        <v>3.4890320401516073</v>
      </c>
      <c r="DM161" s="13">
        <f t="shared" si="79"/>
        <v>8.4824485902153413</v>
      </c>
      <c r="DN161" s="13">
        <f t="shared" si="79"/>
        <v>8.1256405824704281</v>
      </c>
      <c r="DO161" s="13">
        <f t="shared" si="79"/>
        <v>1.2960133624123182</v>
      </c>
      <c r="DP161" s="13">
        <f t="shared" si="79"/>
        <v>3.3188882686536525</v>
      </c>
      <c r="DQ161" s="13">
        <f t="shared" si="79"/>
        <v>2.7397668493607696</v>
      </c>
      <c r="DR161" s="13">
        <f t="shared" si="79"/>
        <v>-0.11563123054522118</v>
      </c>
      <c r="DS161" s="13">
        <f t="shared" ref="DS161:EQ161" si="83">IF(DS45&gt;0,(DS49/DS45-1)*100,"")</f>
        <v>-0.93056973576399749</v>
      </c>
      <c r="DT161" s="13">
        <f t="shared" si="83"/>
        <v>2.529421140628374</v>
      </c>
      <c r="DU161" s="13">
        <f t="shared" si="83"/>
        <v>-4.7626050964208471</v>
      </c>
      <c r="DV161" s="13">
        <f t="shared" si="83"/>
        <v>0.27124721102735894</v>
      </c>
      <c r="DW161" s="13">
        <f t="shared" si="83"/>
        <v>0.53210684587454704</v>
      </c>
      <c r="DX161" s="13">
        <f t="shared" si="83"/>
        <v>-0.48905948706173819</v>
      </c>
      <c r="DY161" s="13">
        <f t="shared" si="83"/>
        <v>2.4808942188502936</v>
      </c>
      <c r="DZ161" s="13">
        <f t="shared" si="83"/>
        <v>2.5338045650418639</v>
      </c>
      <c r="EA161" s="13">
        <f t="shared" si="83"/>
        <v>0</v>
      </c>
      <c r="EB161" s="13">
        <f t="shared" si="83"/>
        <v>9.3232747017595319</v>
      </c>
      <c r="EC161" s="13">
        <f t="shared" si="83"/>
        <v>20.213296505973432</v>
      </c>
      <c r="ED161" s="13">
        <f t="shared" si="83"/>
        <v>9.3750000000000213</v>
      </c>
      <c r="EE161" s="13">
        <f t="shared" si="83"/>
        <v>0</v>
      </c>
      <c r="EF161" s="13">
        <f t="shared" si="83"/>
        <v>1.9606377286762511</v>
      </c>
      <c r="EG161" s="13">
        <f t="shared" si="83"/>
        <v>0.2906661218607054</v>
      </c>
      <c r="EH161" s="13">
        <f t="shared" si="83"/>
        <v>0.91560881740724298</v>
      </c>
      <c r="EI161" s="13">
        <f t="shared" si="83"/>
        <v>9.0909090909090828</v>
      </c>
      <c r="EJ161" s="13">
        <f t="shared" si="83"/>
        <v>5.0565988603376688</v>
      </c>
      <c r="EK161" s="13">
        <f t="shared" si="83"/>
        <v>1.4184785823900814</v>
      </c>
      <c r="EL161" s="13">
        <f t="shared" si="83"/>
        <v>2.4014851332189835</v>
      </c>
      <c r="EM161" s="13">
        <f t="shared" si="83"/>
        <v>2.106536601715403</v>
      </c>
      <c r="EN161" s="13">
        <f t="shared" si="83"/>
        <v>-1.8296459064321646</v>
      </c>
      <c r="EO161" s="13">
        <f t="shared" si="83"/>
        <v>-15.207296340581578</v>
      </c>
      <c r="EP161" s="13">
        <f t="shared" si="83"/>
        <v>5.2247192941621945</v>
      </c>
      <c r="EQ161" s="13">
        <f t="shared" si="83"/>
        <v>1.7709178622349109</v>
      </c>
    </row>
    <row r="162" spans="1:147" x14ac:dyDescent="0.2">
      <c r="A162" s="474" t="str">
        <f t="shared" si="48"/>
        <v>2007 q4</v>
      </c>
      <c r="B162" s="13">
        <f t="shared" ref="B162:AJ169" si="84">IF(B46&gt;0,(B50/B46-1)*100,"")</f>
        <v>4.1102743468666381</v>
      </c>
      <c r="C162" s="13">
        <f t="shared" si="84"/>
        <v>2.7951827795391848</v>
      </c>
      <c r="D162" s="13">
        <f t="shared" si="84"/>
        <v>0.59491496722308135</v>
      </c>
      <c r="E162" s="13">
        <f t="shared" si="84"/>
        <v>8.2330694972703178</v>
      </c>
      <c r="F162" s="13">
        <f t="shared" si="84"/>
        <v>0.19206595212837296</v>
      </c>
      <c r="G162" s="13">
        <f t="shared" si="84"/>
        <v>2.4483264603668342</v>
      </c>
      <c r="H162" s="13">
        <f t="shared" si="84"/>
        <v>2.8288926072232767</v>
      </c>
      <c r="I162" s="13">
        <f t="shared" si="84"/>
        <v>2.0816008043348821</v>
      </c>
      <c r="J162" s="13">
        <f t="shared" si="84"/>
        <v>3.2163227681462958</v>
      </c>
      <c r="K162" s="13">
        <f t="shared" si="84"/>
        <v>3.8767882475291282</v>
      </c>
      <c r="L162" s="13">
        <f t="shared" si="84"/>
        <v>-1.0424641166539295</v>
      </c>
      <c r="M162" s="13">
        <f t="shared" si="84"/>
        <v>1.6718551145877614</v>
      </c>
      <c r="N162" s="13">
        <f t="shared" si="84"/>
        <v>-2.114911227806171</v>
      </c>
      <c r="O162" s="13">
        <f t="shared" si="84"/>
        <v>2.890383821121123</v>
      </c>
      <c r="P162" s="13">
        <f t="shared" si="84"/>
        <v>2.6668141126235501</v>
      </c>
      <c r="Q162" s="13">
        <f t="shared" si="84"/>
        <v>3.3776412011208512</v>
      </c>
      <c r="R162" s="13">
        <f t="shared" si="84"/>
        <v>-0.12267279611790638</v>
      </c>
      <c r="S162" s="13">
        <f t="shared" si="84"/>
        <v>-0.20926433926676813</v>
      </c>
      <c r="T162" s="13">
        <f t="shared" si="84"/>
        <v>0</v>
      </c>
      <c r="U162" s="13">
        <f t="shared" si="84"/>
        <v>6.9505754330448477</v>
      </c>
      <c r="V162" s="13">
        <f t="shared" si="84"/>
        <v>3.5999999999839494</v>
      </c>
      <c r="W162" s="13">
        <f t="shared" si="84"/>
        <v>9.0909090909091042</v>
      </c>
      <c r="X162" s="13" t="str">
        <f t="shared" si="84"/>
        <v/>
      </c>
      <c r="Y162" s="13">
        <f t="shared" si="84"/>
        <v>10.204690447545417</v>
      </c>
      <c r="Z162" s="13">
        <f t="shared" si="84"/>
        <v>0.84088391645220639</v>
      </c>
      <c r="AA162" s="13">
        <f t="shared" si="84"/>
        <v>1.7408492926864971</v>
      </c>
      <c r="AB162" s="13">
        <f t="shared" si="84"/>
        <v>0</v>
      </c>
      <c r="AC162" s="13">
        <f t="shared" si="84"/>
        <v>7.9339559559299389E-3</v>
      </c>
      <c r="AD162" s="13">
        <f t="shared" si="84"/>
        <v>14.675785095998318</v>
      </c>
      <c r="AE162" s="13">
        <f t="shared" si="84"/>
        <v>1.09205206554428</v>
      </c>
      <c r="AF162" s="13">
        <f t="shared" si="84"/>
        <v>0.5200564221962356</v>
      </c>
      <c r="AG162" s="13">
        <f t="shared" si="84"/>
        <v>2.4016595906204641</v>
      </c>
      <c r="AH162" s="13">
        <f t="shared" si="84"/>
        <v>4.587358515187212</v>
      </c>
      <c r="AI162" s="13">
        <f t="shared" si="84"/>
        <v>1.9282386635736115</v>
      </c>
      <c r="AJ162" s="13">
        <f t="shared" si="84"/>
        <v>2.0589326215904036</v>
      </c>
      <c r="AL162" s="474" t="str">
        <f t="shared" si="50"/>
        <v>2007 q4</v>
      </c>
      <c r="AM162" s="13">
        <f t="shared" ref="AM162:BU169" si="85">IF(AM46&gt;0,(AM50/AM46-1)*100,"")</f>
        <v>6.1726753917163313</v>
      </c>
      <c r="AN162" s="13">
        <f t="shared" si="85"/>
        <v>6.7623764060447122</v>
      </c>
      <c r="AO162" s="13">
        <f t="shared" si="85"/>
        <v>9.3971950937973503</v>
      </c>
      <c r="AP162" s="13">
        <f t="shared" si="85"/>
        <v>5.7435141606889673</v>
      </c>
      <c r="AQ162" s="13">
        <f t="shared" si="85"/>
        <v>16.202436795228014</v>
      </c>
      <c r="AR162" s="13">
        <f t="shared" si="85"/>
        <v>5.7412235136688805</v>
      </c>
      <c r="AS162" s="13">
        <f t="shared" si="85"/>
        <v>5.2418688444440864</v>
      </c>
      <c r="AT162" s="13">
        <f t="shared" si="85"/>
        <v>5.2869116698904151</v>
      </c>
      <c r="AU162" s="13">
        <f t="shared" si="85"/>
        <v>2.6838245755088863</v>
      </c>
      <c r="AV162" s="13">
        <f t="shared" si="85"/>
        <v>-11.386731674811889</v>
      </c>
      <c r="AW162" s="13">
        <f t="shared" si="85"/>
        <v>18.388418621443069</v>
      </c>
      <c r="AX162" s="13">
        <f t="shared" si="85"/>
        <v>23.817635936376782</v>
      </c>
      <c r="AY162" s="13">
        <f t="shared" si="85"/>
        <v>13.043478260869602</v>
      </c>
      <c r="AZ162" s="13">
        <f t="shared" si="85"/>
        <v>4.6427776652953501</v>
      </c>
      <c r="BA162" s="13">
        <f t="shared" si="85"/>
        <v>7.1265570238639997</v>
      </c>
      <c r="BB162" s="13">
        <f t="shared" si="85"/>
        <v>-3.8783805404397298</v>
      </c>
      <c r="BC162" s="13">
        <f t="shared" si="85"/>
        <v>4.7236058672193826</v>
      </c>
      <c r="BD162" s="13">
        <f t="shared" si="85"/>
        <v>4.7236058672193826</v>
      </c>
      <c r="BE162" s="13" t="str">
        <f t="shared" si="85"/>
        <v/>
      </c>
      <c r="BF162" s="13">
        <f t="shared" si="85"/>
        <v>11.61696330155273</v>
      </c>
      <c r="BG162" s="13">
        <f t="shared" si="85"/>
        <v>13.4020618556701</v>
      </c>
      <c r="BH162" s="13">
        <f t="shared" si="85"/>
        <v>11.111111111111139</v>
      </c>
      <c r="BI162" s="13" t="str">
        <f t="shared" si="85"/>
        <v/>
      </c>
      <c r="BJ162" s="13">
        <f t="shared" si="85"/>
        <v>6.8201451235820443</v>
      </c>
      <c r="BK162" s="13">
        <f t="shared" si="85"/>
        <v>6.1013447280880539</v>
      </c>
      <c r="BL162" s="13">
        <f t="shared" si="85"/>
        <v>-10.885981459205007</v>
      </c>
      <c r="BM162" s="13">
        <f t="shared" si="85"/>
        <v>0</v>
      </c>
      <c r="BN162" s="13">
        <f t="shared" si="85"/>
        <v>-14.25941415822577</v>
      </c>
      <c r="BO162" s="13">
        <f t="shared" si="85"/>
        <v>14.028832593470476</v>
      </c>
      <c r="BP162" s="13">
        <f t="shared" si="85"/>
        <v>0.47654908886423097</v>
      </c>
      <c r="BQ162" s="13">
        <f t="shared" si="85"/>
        <v>1.7529097339573418</v>
      </c>
      <c r="BR162" s="13">
        <f t="shared" si="85"/>
        <v>-5.8838172036918879</v>
      </c>
      <c r="BS162" s="13">
        <f t="shared" si="85"/>
        <v>28.63586055194931</v>
      </c>
      <c r="BT162" s="13">
        <f t="shared" si="85"/>
        <v>-2.9653312155732969</v>
      </c>
      <c r="BU162" s="13">
        <f t="shared" si="85"/>
        <v>-6.7016494653941772</v>
      </c>
      <c r="BW162" s="474" t="str">
        <f t="shared" si="52"/>
        <v>2007 q4</v>
      </c>
      <c r="BX162" s="13">
        <f t="shared" ref="BX162:DF169" si="86">IF(BX46&gt;0,(BX50/BX46-1)*100,"")</f>
        <v>1.8794897657497645</v>
      </c>
      <c r="BY162" s="13">
        <f t="shared" si="86"/>
        <v>0.76348382700213158</v>
      </c>
      <c r="BZ162" s="13">
        <f t="shared" si="86"/>
        <v>-0.19048392350562438</v>
      </c>
      <c r="CA162" s="13">
        <f t="shared" si="86"/>
        <v>-2.2288053940086372</v>
      </c>
      <c r="CB162" s="13">
        <f t="shared" si="86"/>
        <v>4.6708407374752792</v>
      </c>
      <c r="CC162" s="13">
        <f t="shared" si="86"/>
        <v>0.88186188943777388</v>
      </c>
      <c r="CD162" s="13">
        <f t="shared" si="86"/>
        <v>6.0518915364054182</v>
      </c>
      <c r="CE162" s="13">
        <f t="shared" si="86"/>
        <v>1.2020715526770642</v>
      </c>
      <c r="CF162" s="13">
        <f t="shared" si="86"/>
        <v>3.5245919445578977</v>
      </c>
      <c r="CG162" s="13">
        <f t="shared" si="86"/>
        <v>0</v>
      </c>
      <c r="CH162" s="13">
        <f t="shared" si="86"/>
        <v>-0.79206595661289736</v>
      </c>
      <c r="CI162" s="13">
        <f t="shared" si="86"/>
        <v>3.0762748497870085E-2</v>
      </c>
      <c r="CJ162" s="13">
        <f t="shared" si="86"/>
        <v>-1.7965638806818895</v>
      </c>
      <c r="CK162" s="13">
        <f t="shared" si="86"/>
        <v>0.89537170555100687</v>
      </c>
      <c r="CL162" s="13">
        <f t="shared" si="86"/>
        <v>0.99517246142988292</v>
      </c>
      <c r="CM162" s="13">
        <f t="shared" si="86"/>
        <v>0.67412612154205132</v>
      </c>
      <c r="CN162" s="13">
        <f t="shared" si="86"/>
        <v>1.7876141110506838</v>
      </c>
      <c r="CO162" s="13">
        <f t="shared" si="86"/>
        <v>2.8161126555101612</v>
      </c>
      <c r="CP162" s="13">
        <f t="shared" si="86"/>
        <v>0</v>
      </c>
      <c r="CQ162" s="13">
        <f t="shared" si="86"/>
        <v>11.033407421707819</v>
      </c>
      <c r="CR162" s="13">
        <f t="shared" si="86"/>
        <v>2.9771402448401707</v>
      </c>
      <c r="CS162" s="13">
        <f t="shared" si="86"/>
        <v>16.129032258064523</v>
      </c>
      <c r="CT162" s="13">
        <f t="shared" si="86"/>
        <v>0</v>
      </c>
      <c r="CU162" s="13">
        <f t="shared" si="86"/>
        <v>2.9917756953581565</v>
      </c>
      <c r="CV162" s="13">
        <f t="shared" si="86"/>
        <v>3.15582681325981</v>
      </c>
      <c r="CW162" s="13">
        <f t="shared" si="86"/>
        <v>0</v>
      </c>
      <c r="CX162" s="13">
        <f t="shared" si="86"/>
        <v>0</v>
      </c>
      <c r="CY162" s="13">
        <f t="shared" si="86"/>
        <v>0</v>
      </c>
      <c r="CZ162" s="13">
        <f t="shared" si="86"/>
        <v>5.6797784653988659</v>
      </c>
      <c r="DA162" s="13">
        <f t="shared" si="86"/>
        <v>-0.34510942986579751</v>
      </c>
      <c r="DB162" s="13">
        <f t="shared" si="86"/>
        <v>-0.71802258132936947</v>
      </c>
      <c r="DC162" s="13">
        <f t="shared" si="86"/>
        <v>7.6657921987965949E-3</v>
      </c>
      <c r="DD162" s="13">
        <f t="shared" si="86"/>
        <v>1.559791394662291</v>
      </c>
      <c r="DE162" s="13">
        <f t="shared" si="86"/>
        <v>-0.17156981634585122</v>
      </c>
      <c r="DF162" s="13">
        <f t="shared" si="86"/>
        <v>1.9286806465669049</v>
      </c>
      <c r="DH162" s="474" t="str">
        <f t="shared" si="54"/>
        <v>2007 q4</v>
      </c>
      <c r="DI162" s="13">
        <f t="shared" ref="DI162:EQ169" si="87">IF(DI46&gt;0,(DI50/DI46-1)*100,"")</f>
        <v>4.8144575601562378</v>
      </c>
      <c r="DJ162" s="13">
        <f t="shared" si="87"/>
        <v>5.5369944231749901</v>
      </c>
      <c r="DK162" s="13">
        <f t="shared" si="87"/>
        <v>6.9862524985978114</v>
      </c>
      <c r="DL162" s="13">
        <f t="shared" si="87"/>
        <v>8.0161969870412353</v>
      </c>
      <c r="DM162" s="13">
        <f t="shared" si="87"/>
        <v>-1.2158726138422948</v>
      </c>
      <c r="DN162" s="13">
        <f t="shared" si="87"/>
        <v>3.9536045555850885</v>
      </c>
      <c r="DO162" s="13">
        <f t="shared" si="87"/>
        <v>15.5144004018128</v>
      </c>
      <c r="DP162" s="13">
        <f t="shared" si="87"/>
        <v>9.3650907468306741</v>
      </c>
      <c r="DQ162" s="13">
        <f t="shared" si="87"/>
        <v>7.1212903055818177</v>
      </c>
      <c r="DR162" s="13">
        <f t="shared" si="87"/>
        <v>1.1804996741283214</v>
      </c>
      <c r="DS162" s="13">
        <f t="shared" si="87"/>
        <v>0.59553194711883251</v>
      </c>
      <c r="DT162" s="13">
        <f t="shared" si="87"/>
        <v>1.9377136679292306</v>
      </c>
      <c r="DU162" s="13">
        <f t="shared" si="87"/>
        <v>-1.015837322547497</v>
      </c>
      <c r="DV162" s="13">
        <f t="shared" si="87"/>
        <v>-0.60223366467895278</v>
      </c>
      <c r="DW162" s="13">
        <f t="shared" si="87"/>
        <v>-0.64107174984077142</v>
      </c>
      <c r="DX162" s="13">
        <f t="shared" si="87"/>
        <v>-0.48905948706173819</v>
      </c>
      <c r="DY162" s="13">
        <f t="shared" si="87"/>
        <v>2.0533100650509395</v>
      </c>
      <c r="DZ162" s="13">
        <f t="shared" si="87"/>
        <v>2.0964098022586697</v>
      </c>
      <c r="EA162" s="13">
        <f t="shared" si="87"/>
        <v>0</v>
      </c>
      <c r="EB162" s="13">
        <f t="shared" si="87"/>
        <v>23.194903757448749</v>
      </c>
      <c r="EC162" s="13">
        <f t="shared" si="87"/>
        <v>17.230282046441459</v>
      </c>
      <c r="ED162" s="13">
        <f t="shared" si="87"/>
        <v>31.034482758620708</v>
      </c>
      <c r="EE162" s="13">
        <f t="shared" si="87"/>
        <v>0</v>
      </c>
      <c r="EF162" s="13">
        <f t="shared" si="87"/>
        <v>1.9081465277382748</v>
      </c>
      <c r="EG162" s="13">
        <f t="shared" si="87"/>
        <v>6.0617088030956445E-2</v>
      </c>
      <c r="EH162" s="13">
        <f t="shared" si="87"/>
        <v>0.11656638836117228</v>
      </c>
      <c r="EI162" s="13">
        <f t="shared" si="87"/>
        <v>4.1666666666666963</v>
      </c>
      <c r="EJ162" s="13">
        <f t="shared" si="87"/>
        <v>5.0565988603376688</v>
      </c>
      <c r="EK162" s="13">
        <f t="shared" si="87"/>
        <v>2.1036917502565089</v>
      </c>
      <c r="EL162" s="13">
        <f t="shared" si="87"/>
        <v>1.6004310329883253</v>
      </c>
      <c r="EM162" s="13">
        <f t="shared" si="87"/>
        <v>1.4240427632159269</v>
      </c>
      <c r="EN162" s="13">
        <f t="shared" si="87"/>
        <v>0.93965639795570155</v>
      </c>
      <c r="EO162" s="13">
        <f t="shared" si="87"/>
        <v>-15.207296340581578</v>
      </c>
      <c r="EP162" s="13">
        <f t="shared" si="87"/>
        <v>5.5128515737658423</v>
      </c>
      <c r="EQ162" s="13">
        <f t="shared" si="87"/>
        <v>-2.7881358459401651</v>
      </c>
    </row>
    <row r="163" spans="1:147" x14ac:dyDescent="0.2">
      <c r="A163" s="474" t="str">
        <f t="shared" si="48"/>
        <v>2008 q1</v>
      </c>
      <c r="B163" s="13">
        <f t="shared" si="84"/>
        <v>4.2028927227967472</v>
      </c>
      <c r="C163" s="13">
        <f t="shared" si="84"/>
        <v>3.4786385258266828</v>
      </c>
      <c r="D163" s="13">
        <f t="shared" si="84"/>
        <v>2.7425420375511544</v>
      </c>
      <c r="E163" s="13">
        <f t="shared" si="84"/>
        <v>3.1129011294177555</v>
      </c>
      <c r="F163" s="13">
        <f t="shared" si="84"/>
        <v>2.1623723832577824</v>
      </c>
      <c r="G163" s="13">
        <f t="shared" si="84"/>
        <v>1.97504447193253</v>
      </c>
      <c r="H163" s="13">
        <f t="shared" si="84"/>
        <v>4.7060660452835634</v>
      </c>
      <c r="I163" s="13">
        <f t="shared" si="84"/>
        <v>3.1224012065023121</v>
      </c>
      <c r="J163" s="13">
        <f t="shared" si="84"/>
        <v>5.5582079786691274</v>
      </c>
      <c r="K163" s="13">
        <f t="shared" si="84"/>
        <v>1.8261802911620606</v>
      </c>
      <c r="L163" s="13">
        <f t="shared" si="84"/>
        <v>-3.3641978092191493E-10</v>
      </c>
      <c r="M163" s="13">
        <f t="shared" si="84"/>
        <v>-1.1562084623051305E-9</v>
      </c>
      <c r="N163" s="13">
        <f t="shared" si="84"/>
        <v>0</v>
      </c>
      <c r="O163" s="13">
        <f t="shared" si="84"/>
        <v>3.6576807740541728</v>
      </c>
      <c r="P163" s="13">
        <f t="shared" si="84"/>
        <v>3.3069479864480167</v>
      </c>
      <c r="Q163" s="13">
        <f t="shared" si="84"/>
        <v>4.4233675911900638</v>
      </c>
      <c r="R163" s="13">
        <f t="shared" si="84"/>
        <v>1.3716401069971518</v>
      </c>
      <c r="S163" s="13">
        <f t="shared" si="84"/>
        <v>2.3416839791943422</v>
      </c>
      <c r="T163" s="13">
        <f t="shared" si="84"/>
        <v>0</v>
      </c>
      <c r="U163" s="13">
        <f t="shared" si="84"/>
        <v>4.7271570013851294</v>
      </c>
      <c r="V163" s="13">
        <f t="shared" si="84"/>
        <v>12.799999999467527</v>
      </c>
      <c r="W163" s="13">
        <f t="shared" si="84"/>
        <v>0</v>
      </c>
      <c r="X163" s="13" t="str">
        <f t="shared" si="84"/>
        <v/>
      </c>
      <c r="Y163" s="13">
        <f t="shared" si="84"/>
        <v>9.2680475138691154</v>
      </c>
      <c r="Z163" s="13">
        <f t="shared" si="84"/>
        <v>0.92575075701968323</v>
      </c>
      <c r="AA163" s="13">
        <f t="shared" si="84"/>
        <v>-0.16757480912522604</v>
      </c>
      <c r="AB163" s="13">
        <f t="shared" si="84"/>
        <v>0</v>
      </c>
      <c r="AC163" s="13">
        <f t="shared" si="84"/>
        <v>-0.17273658572954931</v>
      </c>
      <c r="AD163" s="13">
        <f t="shared" si="84"/>
        <v>13.377254201113331</v>
      </c>
      <c r="AE163" s="13">
        <f t="shared" si="84"/>
        <v>1.5368495446101527</v>
      </c>
      <c r="AF163" s="13">
        <f t="shared" si="84"/>
        <v>0.76037188524709087</v>
      </c>
      <c r="AG163" s="13">
        <f t="shared" si="84"/>
        <v>0.64595144104682145</v>
      </c>
      <c r="AH163" s="13">
        <f t="shared" si="84"/>
        <v>2.6859507350018186</v>
      </c>
      <c r="AI163" s="13">
        <f t="shared" si="84"/>
        <v>3.648852166298644</v>
      </c>
      <c r="AJ163" s="13">
        <f t="shared" si="84"/>
        <v>0.81141743415569234</v>
      </c>
      <c r="AL163" s="474" t="str">
        <f t="shared" si="50"/>
        <v>2008 q1</v>
      </c>
      <c r="AM163" s="13">
        <f t="shared" si="85"/>
        <v>7.548792364006407</v>
      </c>
      <c r="AN163" s="13">
        <f t="shared" si="85"/>
        <v>6.3164373996247303</v>
      </c>
      <c r="AO163" s="13">
        <f t="shared" si="85"/>
        <v>6.6608361673183847</v>
      </c>
      <c r="AP163" s="13">
        <f t="shared" si="85"/>
        <v>5.7559748363823049</v>
      </c>
      <c r="AQ163" s="13">
        <f t="shared" si="85"/>
        <v>17.903643957769468</v>
      </c>
      <c r="AR163" s="13">
        <f t="shared" si="85"/>
        <v>5.3973362839138117</v>
      </c>
      <c r="AS163" s="13">
        <f t="shared" si="85"/>
        <v>5.8639498551878333</v>
      </c>
      <c r="AT163" s="13">
        <f t="shared" si="85"/>
        <v>5.2869116698904151</v>
      </c>
      <c r="AU163" s="13">
        <f t="shared" si="85"/>
        <v>3.0476271153813128</v>
      </c>
      <c r="AV163" s="13">
        <f t="shared" si="85"/>
        <v>-11.386731674811889</v>
      </c>
      <c r="AW163" s="13">
        <f t="shared" si="85"/>
        <v>36.789010129526979</v>
      </c>
      <c r="AX163" s="13">
        <f t="shared" si="85"/>
        <v>63.929514247570026</v>
      </c>
      <c r="AY163" s="13">
        <f t="shared" si="85"/>
        <v>10.638297872340452</v>
      </c>
      <c r="AZ163" s="13">
        <f t="shared" si="85"/>
        <v>5.6994908658855259</v>
      </c>
      <c r="BA163" s="13">
        <f t="shared" si="85"/>
        <v>7.3685555715820694</v>
      </c>
      <c r="BB163" s="13">
        <f t="shared" si="85"/>
        <v>-3.3539573779173271E-2</v>
      </c>
      <c r="BC163" s="13">
        <f t="shared" si="85"/>
        <v>4.7180412668616389</v>
      </c>
      <c r="BD163" s="13">
        <f t="shared" si="85"/>
        <v>4.7180412668616389</v>
      </c>
      <c r="BE163" s="13" t="str">
        <f t="shared" si="85"/>
        <v/>
      </c>
      <c r="BF163" s="13">
        <f t="shared" si="85"/>
        <v>10.98536367169951</v>
      </c>
      <c r="BG163" s="13">
        <f t="shared" si="85"/>
        <v>10.552763819095489</v>
      </c>
      <c r="BH163" s="13">
        <f t="shared" si="85"/>
        <v>11.111111111111139</v>
      </c>
      <c r="BI163" s="13" t="str">
        <f t="shared" si="85"/>
        <v/>
      </c>
      <c r="BJ163" s="13">
        <f t="shared" si="85"/>
        <v>10.318246120007601</v>
      </c>
      <c r="BK163" s="13">
        <f t="shared" si="85"/>
        <v>6.1013447280880539</v>
      </c>
      <c r="BL163" s="13">
        <f t="shared" si="85"/>
        <v>-9.1141937298155682</v>
      </c>
      <c r="BM163" s="13">
        <f t="shared" si="85"/>
        <v>0</v>
      </c>
      <c r="BN163" s="13">
        <f t="shared" si="85"/>
        <v>-5.199571132983916</v>
      </c>
      <c r="BO163" s="13">
        <f t="shared" si="85"/>
        <v>16.044402839598405</v>
      </c>
      <c r="BP163" s="13">
        <f t="shared" si="85"/>
        <v>0.92204848526873384</v>
      </c>
      <c r="BQ163" s="13">
        <f t="shared" si="85"/>
        <v>2.643344617207477</v>
      </c>
      <c r="BR163" s="13">
        <f t="shared" si="85"/>
        <v>-5.8838172036918879</v>
      </c>
      <c r="BS163" s="13">
        <f t="shared" si="85"/>
        <v>28.639209582807148</v>
      </c>
      <c r="BT163" s="13">
        <f t="shared" si="85"/>
        <v>-2.8724284373046971</v>
      </c>
      <c r="BU163" s="13">
        <f t="shared" si="85"/>
        <v>-7.5002895842518953</v>
      </c>
      <c r="BW163" s="474" t="str">
        <f t="shared" si="52"/>
        <v>2008 q1</v>
      </c>
      <c r="BX163" s="13">
        <f t="shared" si="86"/>
        <v>3.3952044714425256</v>
      </c>
      <c r="BY163" s="13">
        <f t="shared" si="86"/>
        <v>2.2972088927028622</v>
      </c>
      <c r="BZ163" s="13">
        <f t="shared" si="86"/>
        <v>0.87185662823789922</v>
      </c>
      <c r="CA163" s="13">
        <f t="shared" si="86"/>
        <v>-0.69815918731991333</v>
      </c>
      <c r="CB163" s="13">
        <f t="shared" si="86"/>
        <v>10.28669998268532</v>
      </c>
      <c r="CC163" s="13">
        <f t="shared" si="86"/>
        <v>-0.14938002280763252</v>
      </c>
      <c r="CD163" s="13">
        <f t="shared" si="86"/>
        <v>3.7898205404098384</v>
      </c>
      <c r="CE163" s="13">
        <f t="shared" si="86"/>
        <v>0</v>
      </c>
      <c r="CF163" s="13">
        <f t="shared" si="86"/>
        <v>3.1170299550265401</v>
      </c>
      <c r="CG163" s="13">
        <f t="shared" si="86"/>
        <v>0</v>
      </c>
      <c r="CH163" s="13">
        <f t="shared" si="86"/>
        <v>1.1147406243409597</v>
      </c>
      <c r="CI163" s="13">
        <f t="shared" si="86"/>
        <v>2.6750545116224878</v>
      </c>
      <c r="CJ163" s="13">
        <f t="shared" si="86"/>
        <v>-0.80922011001548499</v>
      </c>
      <c r="CK163" s="13">
        <f t="shared" si="86"/>
        <v>0.83422227233433954</v>
      </c>
      <c r="CL163" s="13">
        <f t="shared" si="86"/>
        <v>0.9054303033587896</v>
      </c>
      <c r="CM163" s="13">
        <f t="shared" si="86"/>
        <v>0.67622272813050444</v>
      </c>
      <c r="CN163" s="13">
        <f t="shared" si="86"/>
        <v>1.5568878894106186</v>
      </c>
      <c r="CO163" s="13">
        <f t="shared" si="86"/>
        <v>2.4537289826287223</v>
      </c>
      <c r="CP163" s="13">
        <f t="shared" si="86"/>
        <v>0</v>
      </c>
      <c r="CQ163" s="13">
        <f t="shared" si="86"/>
        <v>15.437853711061589</v>
      </c>
      <c r="CR163" s="13">
        <f t="shared" si="86"/>
        <v>10.354045527928847</v>
      </c>
      <c r="CS163" s="13">
        <f t="shared" si="86"/>
        <v>19.999999999999996</v>
      </c>
      <c r="CT163" s="13">
        <f t="shared" si="86"/>
        <v>0</v>
      </c>
      <c r="CU163" s="13">
        <f t="shared" si="86"/>
        <v>3.5868712747020748</v>
      </c>
      <c r="CV163" s="13">
        <f t="shared" si="86"/>
        <v>2.8997422575050447</v>
      </c>
      <c r="CW163" s="13">
        <f t="shared" si="86"/>
        <v>0</v>
      </c>
      <c r="CX163" s="13">
        <f t="shared" si="86"/>
        <v>0</v>
      </c>
      <c r="CY163" s="13">
        <f t="shared" si="86"/>
        <v>0</v>
      </c>
      <c r="CZ163" s="13">
        <f t="shared" si="86"/>
        <v>6.9862403057934452</v>
      </c>
      <c r="DA163" s="13">
        <f t="shared" si="86"/>
        <v>-0.1148683167833231</v>
      </c>
      <c r="DB163" s="13">
        <f t="shared" si="86"/>
        <v>-0.49619440683653648</v>
      </c>
      <c r="DC163" s="13">
        <f t="shared" si="86"/>
        <v>7.6657921987965949E-3</v>
      </c>
      <c r="DD163" s="13">
        <f t="shared" si="86"/>
        <v>-0.32663079440435894</v>
      </c>
      <c r="DE163" s="13">
        <f t="shared" si="86"/>
        <v>0.31871317320146808</v>
      </c>
      <c r="DF163" s="13">
        <f t="shared" si="86"/>
        <v>1.891021627471634</v>
      </c>
      <c r="DH163" s="474" t="str">
        <f t="shared" si="54"/>
        <v>2008 q1</v>
      </c>
      <c r="DI163" s="13">
        <f t="shared" si="87"/>
        <v>5.9150021284453569</v>
      </c>
      <c r="DJ163" s="13">
        <f t="shared" si="87"/>
        <v>7.3724379520771377</v>
      </c>
      <c r="DK163" s="13">
        <f t="shared" si="87"/>
        <v>10.67682434006989</v>
      </c>
      <c r="DL163" s="13">
        <f t="shared" si="87"/>
        <v>10.330058091912431</v>
      </c>
      <c r="DM163" s="13">
        <f t="shared" si="87"/>
        <v>1.0654379687899951</v>
      </c>
      <c r="DN163" s="13">
        <f t="shared" si="87"/>
        <v>3.6772391889068334</v>
      </c>
      <c r="DO163" s="13">
        <f t="shared" si="87"/>
        <v>20.75153418574336</v>
      </c>
      <c r="DP163" s="13">
        <f t="shared" si="87"/>
        <v>7.2689814165662892</v>
      </c>
      <c r="DQ163" s="13">
        <f t="shared" si="87"/>
        <v>7.507676186355261</v>
      </c>
      <c r="DR163" s="13">
        <f t="shared" si="87"/>
        <v>1.1804996741283214</v>
      </c>
      <c r="DS163" s="13">
        <f t="shared" si="87"/>
        <v>-1.0073568095428365</v>
      </c>
      <c r="DT163" s="13">
        <f t="shared" si="87"/>
        <v>-0.97115207812370485</v>
      </c>
      <c r="DU163" s="13">
        <f t="shared" si="87"/>
        <v>-1.0516080002012318</v>
      </c>
      <c r="DV163" s="13">
        <f t="shared" si="87"/>
        <v>0.89620364993872048</v>
      </c>
      <c r="DW163" s="13">
        <f t="shared" si="87"/>
        <v>1.3559192959113453</v>
      </c>
      <c r="DX163" s="13">
        <f t="shared" si="87"/>
        <v>-0.46744689296438491</v>
      </c>
      <c r="DY163" s="13">
        <f t="shared" si="87"/>
        <v>3.2752002718218431</v>
      </c>
      <c r="DZ163" s="13">
        <f t="shared" si="87"/>
        <v>3.343983236034398</v>
      </c>
      <c r="EA163" s="13">
        <f t="shared" si="87"/>
        <v>0</v>
      </c>
      <c r="EB163" s="13">
        <f t="shared" si="87"/>
        <v>26.841863933710087</v>
      </c>
      <c r="EC163" s="13">
        <f t="shared" si="87"/>
        <v>1.2323644596432981</v>
      </c>
      <c r="ED163" s="13">
        <f t="shared" si="87"/>
        <v>41.37931034482758</v>
      </c>
      <c r="EE163" s="13">
        <f t="shared" si="87"/>
        <v>0</v>
      </c>
      <c r="EF163" s="13">
        <f t="shared" si="87"/>
        <v>2.3730253092676179</v>
      </c>
      <c r="EG163" s="13">
        <f t="shared" si="87"/>
        <v>0.362746008251702</v>
      </c>
      <c r="EH163" s="13">
        <f t="shared" si="87"/>
        <v>0.14623935336206539</v>
      </c>
      <c r="EI163" s="13">
        <f t="shared" si="87"/>
        <v>4.1666666666666963</v>
      </c>
      <c r="EJ163" s="13">
        <f t="shared" si="87"/>
        <v>5.8365724754185999</v>
      </c>
      <c r="EK163" s="13">
        <f t="shared" si="87"/>
        <v>2.7237588296446846</v>
      </c>
      <c r="EL163" s="13">
        <f t="shared" si="87"/>
        <v>2.5061029940624868</v>
      </c>
      <c r="EM163" s="13">
        <f t="shared" si="87"/>
        <v>2.3407138621915013</v>
      </c>
      <c r="EN163" s="13">
        <f t="shared" si="87"/>
        <v>-2.1259430619030129</v>
      </c>
      <c r="EO163" s="13">
        <f t="shared" si="87"/>
        <v>-18.433358618356841</v>
      </c>
      <c r="EP163" s="13">
        <f t="shared" si="87"/>
        <v>8.2942186716004507</v>
      </c>
      <c r="EQ163" s="13">
        <f t="shared" si="87"/>
        <v>-4.5782461182361729</v>
      </c>
    </row>
    <row r="164" spans="1:147" x14ac:dyDescent="0.2">
      <c r="A164" s="474" t="str">
        <f t="shared" si="48"/>
        <v>2008 q2</v>
      </c>
      <c r="B164" s="13">
        <f t="shared" si="84"/>
        <v>5.3401940556709215</v>
      </c>
      <c r="C164" s="13">
        <f t="shared" si="84"/>
        <v>4.7106131047690569</v>
      </c>
      <c r="D164" s="13">
        <f t="shared" si="84"/>
        <v>1.3902757678676991</v>
      </c>
      <c r="E164" s="13">
        <f t="shared" si="84"/>
        <v>4.2110598643263497</v>
      </c>
      <c r="F164" s="13">
        <f t="shared" si="84"/>
        <v>9.2958266716623772</v>
      </c>
      <c r="G164" s="13">
        <f t="shared" si="84"/>
        <v>2.1673407527408761</v>
      </c>
      <c r="H164" s="13">
        <f t="shared" si="84"/>
        <v>7.1907426251341944</v>
      </c>
      <c r="I164" s="13">
        <f t="shared" si="84"/>
        <v>1.0195768815992379</v>
      </c>
      <c r="J164" s="13">
        <f t="shared" si="84"/>
        <v>4.6688975449338699</v>
      </c>
      <c r="K164" s="13">
        <f t="shared" si="84"/>
        <v>0</v>
      </c>
      <c r="L164" s="13">
        <f t="shared" si="84"/>
        <v>1.8830836609109891</v>
      </c>
      <c r="M164" s="13">
        <f t="shared" si="84"/>
        <v>6.5727952944705459</v>
      </c>
      <c r="N164" s="13">
        <f t="shared" si="84"/>
        <v>-4.1537727811213898E-2</v>
      </c>
      <c r="O164" s="13">
        <f t="shared" si="84"/>
        <v>3.5816232886357158</v>
      </c>
      <c r="P164" s="13">
        <f t="shared" si="84"/>
        <v>3.5167943490444165</v>
      </c>
      <c r="Q164" s="13">
        <f t="shared" si="84"/>
        <v>3.7222014153129868</v>
      </c>
      <c r="R164" s="13">
        <f t="shared" si="84"/>
        <v>2.2017359516786295</v>
      </c>
      <c r="S164" s="13">
        <f t="shared" si="84"/>
        <v>3.7577792038820945</v>
      </c>
      <c r="T164" s="13">
        <f t="shared" si="84"/>
        <v>0</v>
      </c>
      <c r="U164" s="13">
        <f t="shared" si="84"/>
        <v>3.5245414251080076</v>
      </c>
      <c r="V164" s="13">
        <f t="shared" si="84"/>
        <v>9.448818897129275</v>
      </c>
      <c r="W164" s="13">
        <f t="shared" si="84"/>
        <v>0</v>
      </c>
      <c r="X164" s="13" t="str">
        <f t="shared" si="84"/>
        <v/>
      </c>
      <c r="Y164" s="13">
        <f t="shared" si="84"/>
        <v>11.840551585620563</v>
      </c>
      <c r="Z164" s="13">
        <f t="shared" si="84"/>
        <v>0.65537779056441536</v>
      </c>
      <c r="AA164" s="13">
        <f t="shared" si="84"/>
        <v>0.45484591048272627</v>
      </c>
      <c r="AB164" s="13">
        <f t="shared" si="84"/>
        <v>0</v>
      </c>
      <c r="AC164" s="13">
        <f t="shared" si="84"/>
        <v>0.10426108342773688</v>
      </c>
      <c r="AD164" s="13">
        <f t="shared" si="84"/>
        <v>16.982843077511454</v>
      </c>
      <c r="AE164" s="13">
        <f t="shared" si="84"/>
        <v>2.1984207930103361</v>
      </c>
      <c r="AF164" s="13">
        <f t="shared" si="84"/>
        <v>1.3077627610390108</v>
      </c>
      <c r="AG164" s="13">
        <f t="shared" si="84"/>
        <v>7.4928934668252678</v>
      </c>
      <c r="AH164" s="13">
        <f t="shared" si="84"/>
        <v>2.6859507350018186</v>
      </c>
      <c r="AI164" s="13">
        <f t="shared" si="84"/>
        <v>3.9989892868293353</v>
      </c>
      <c r="AJ164" s="13">
        <f t="shared" si="84"/>
        <v>1.6880045767330154</v>
      </c>
      <c r="AL164" s="474" t="str">
        <f t="shared" si="50"/>
        <v>2008 q2</v>
      </c>
      <c r="AM164" s="13">
        <f t="shared" si="85"/>
        <v>8.8673464485564892</v>
      </c>
      <c r="AN164" s="13">
        <f t="shared" si="85"/>
        <v>7.2424067081568344</v>
      </c>
      <c r="AO164" s="13">
        <f t="shared" si="85"/>
        <v>11.811263147809292</v>
      </c>
      <c r="AP164" s="13">
        <f t="shared" si="85"/>
        <v>5.3598938556876474</v>
      </c>
      <c r="AQ164" s="13">
        <f t="shared" si="85"/>
        <v>16.68629545950937</v>
      </c>
      <c r="AR164" s="13">
        <f t="shared" si="85"/>
        <v>2.4006864617985846</v>
      </c>
      <c r="AS164" s="13">
        <f t="shared" si="85"/>
        <v>6.9508778963162765</v>
      </c>
      <c r="AT164" s="13">
        <f t="shared" si="85"/>
        <v>7.4838216682188374</v>
      </c>
      <c r="AU164" s="13">
        <f t="shared" si="85"/>
        <v>2.3815841094408263</v>
      </c>
      <c r="AV164" s="13">
        <f t="shared" si="85"/>
        <v>-11.549567242984127</v>
      </c>
      <c r="AW164" s="13">
        <f t="shared" si="85"/>
        <v>43.147352366635893</v>
      </c>
      <c r="AX164" s="13">
        <f t="shared" si="85"/>
        <v>69.384090170817018</v>
      </c>
      <c r="AY164" s="13">
        <f t="shared" si="85"/>
        <v>18.749999999999979</v>
      </c>
      <c r="AZ164" s="13">
        <f t="shared" si="85"/>
        <v>6.5422280487112516</v>
      </c>
      <c r="BA164" s="13">
        <f t="shared" si="85"/>
        <v>8.2259745207036605</v>
      </c>
      <c r="BB164" s="13">
        <f t="shared" si="85"/>
        <v>0.7634858668103206</v>
      </c>
      <c r="BC164" s="13">
        <f t="shared" si="85"/>
        <v>4.4752965267903511</v>
      </c>
      <c r="BD164" s="13">
        <f t="shared" si="85"/>
        <v>4.4752965267903511</v>
      </c>
      <c r="BE164" s="13" t="str">
        <f t="shared" si="85"/>
        <v/>
      </c>
      <c r="BF164" s="13">
        <f t="shared" si="85"/>
        <v>15.604548345233415</v>
      </c>
      <c r="BG164" s="13">
        <f t="shared" si="85"/>
        <v>30.046948356807455</v>
      </c>
      <c r="BH164" s="13">
        <f t="shared" si="85"/>
        <v>11.111111111111139</v>
      </c>
      <c r="BI164" s="13" t="str">
        <f t="shared" si="85"/>
        <v/>
      </c>
      <c r="BJ164" s="13">
        <f t="shared" si="85"/>
        <v>11.031892891284322</v>
      </c>
      <c r="BK164" s="13">
        <f t="shared" si="85"/>
        <v>0.2575041089357466</v>
      </c>
      <c r="BL164" s="13">
        <f t="shared" si="85"/>
        <v>-9.1141937298155682</v>
      </c>
      <c r="BM164" s="13">
        <f t="shared" si="85"/>
        <v>0</v>
      </c>
      <c r="BN164" s="13">
        <f t="shared" si="85"/>
        <v>-5.199571132983916</v>
      </c>
      <c r="BO164" s="13">
        <f t="shared" si="85"/>
        <v>17.007628129212193</v>
      </c>
      <c r="BP164" s="13">
        <f t="shared" si="85"/>
        <v>1.6211424259963803</v>
      </c>
      <c r="BQ164" s="13">
        <f t="shared" si="85"/>
        <v>2.6226674064749211</v>
      </c>
      <c r="BR164" s="13">
        <f t="shared" si="85"/>
        <v>-4.6953852571846149</v>
      </c>
      <c r="BS164" s="13">
        <f t="shared" si="85"/>
        <v>28.828433855472735</v>
      </c>
      <c r="BT164" s="13">
        <f t="shared" si="85"/>
        <v>0.1597087780338402</v>
      </c>
      <c r="BU164" s="13">
        <f t="shared" si="85"/>
        <v>-7.5350666196332909</v>
      </c>
      <c r="BW164" s="474" t="str">
        <f t="shared" si="52"/>
        <v>2008 q2</v>
      </c>
      <c r="BX164" s="13">
        <f t="shared" si="86"/>
        <v>6.4639251314106971</v>
      </c>
      <c r="BY164" s="13">
        <f t="shared" si="86"/>
        <v>7.6753832237830277</v>
      </c>
      <c r="BZ164" s="13">
        <f t="shared" si="86"/>
        <v>11.79205706136881</v>
      </c>
      <c r="CA164" s="13">
        <f t="shared" si="86"/>
        <v>7.0102727293421818</v>
      </c>
      <c r="CB164" s="13">
        <f t="shared" si="86"/>
        <v>8.5919759720748612</v>
      </c>
      <c r="CC164" s="13">
        <f t="shared" si="86"/>
        <v>2.8850354697773639E-2</v>
      </c>
      <c r="CD164" s="13">
        <f t="shared" si="86"/>
        <v>8.8752235545648048</v>
      </c>
      <c r="CE164" s="13">
        <f t="shared" si="86"/>
        <v>1.0220797731637976</v>
      </c>
      <c r="CF164" s="13">
        <f t="shared" si="86"/>
        <v>2.5590156682607335</v>
      </c>
      <c r="CG164" s="13">
        <f t="shared" si="86"/>
        <v>2.0686275136797327</v>
      </c>
      <c r="CH164" s="13">
        <f t="shared" si="86"/>
        <v>2.2987614364768483</v>
      </c>
      <c r="CI164" s="13">
        <f t="shared" si="86"/>
        <v>5.8383506494381843</v>
      </c>
      <c r="CJ164" s="13">
        <f t="shared" si="86"/>
        <v>-2.1013714081521973</v>
      </c>
      <c r="CK164" s="13">
        <f t="shared" si="86"/>
        <v>0.96071601607072843</v>
      </c>
      <c r="CL164" s="13">
        <f t="shared" si="86"/>
        <v>0.85801655614305972</v>
      </c>
      <c r="CM164" s="13">
        <f t="shared" si="86"/>
        <v>1.1891136839812244</v>
      </c>
      <c r="CN164" s="13">
        <f t="shared" si="86"/>
        <v>3.2789598661099761</v>
      </c>
      <c r="CO164" s="13">
        <f t="shared" si="86"/>
        <v>5.1677959030154152</v>
      </c>
      <c r="CP164" s="13">
        <f t="shared" si="86"/>
        <v>0</v>
      </c>
      <c r="CQ164" s="13">
        <f t="shared" si="86"/>
        <v>16.799064860225798</v>
      </c>
      <c r="CR164" s="13">
        <f t="shared" si="86"/>
        <v>9.6217508518405168</v>
      </c>
      <c r="CS164" s="13">
        <f t="shared" si="86"/>
        <v>22.222222222222232</v>
      </c>
      <c r="CT164" s="13">
        <f t="shared" si="86"/>
        <v>0</v>
      </c>
      <c r="CU164" s="13">
        <f t="shared" si="86"/>
        <v>5.5738700659905271</v>
      </c>
      <c r="CV164" s="13">
        <f t="shared" si="86"/>
        <v>2.9680640115930412</v>
      </c>
      <c r="CW164" s="13">
        <f t="shared" si="86"/>
        <v>0</v>
      </c>
      <c r="CX164" s="13">
        <f t="shared" si="86"/>
        <v>0</v>
      </c>
      <c r="CY164" s="13">
        <f t="shared" si="86"/>
        <v>0</v>
      </c>
      <c r="CZ164" s="13">
        <f t="shared" si="86"/>
        <v>11.069031572896026</v>
      </c>
      <c r="DA164" s="13">
        <f t="shared" si="86"/>
        <v>0.11558626421543927</v>
      </c>
      <c r="DB164" s="13">
        <f t="shared" si="86"/>
        <v>-0.49538738534832261</v>
      </c>
      <c r="DC164" s="13">
        <f t="shared" si="86"/>
        <v>0</v>
      </c>
      <c r="DD164" s="13">
        <f t="shared" si="86"/>
        <v>-0.79398058450680375</v>
      </c>
      <c r="DE164" s="13">
        <f t="shared" si="86"/>
        <v>0.93029987421127114</v>
      </c>
      <c r="DF164" s="13">
        <f t="shared" si="86"/>
        <v>3.1778104571392518</v>
      </c>
      <c r="DH164" s="474" t="str">
        <f t="shared" si="54"/>
        <v>2008 q2</v>
      </c>
      <c r="DI164" s="13">
        <f t="shared" si="87"/>
        <v>1.001548808938435</v>
      </c>
      <c r="DJ164" s="13">
        <f t="shared" si="87"/>
        <v>6.6837759284633869</v>
      </c>
      <c r="DK164" s="13">
        <f t="shared" si="87"/>
        <v>6.7894029187369087</v>
      </c>
      <c r="DL164" s="13">
        <f t="shared" si="87"/>
        <v>3.7279843812326297</v>
      </c>
      <c r="DM164" s="13">
        <f t="shared" si="87"/>
        <v>7.302686396519853</v>
      </c>
      <c r="DN164" s="13">
        <f t="shared" si="87"/>
        <v>3.8512656631848108</v>
      </c>
      <c r="DO164" s="13">
        <f t="shared" si="87"/>
        <v>22.988293080090006</v>
      </c>
      <c r="DP164" s="13">
        <f t="shared" si="87"/>
        <v>5.8519817426368803</v>
      </c>
      <c r="DQ164" s="13">
        <f t="shared" si="87"/>
        <v>10.602307552204682</v>
      </c>
      <c r="DR164" s="13">
        <f t="shared" si="87"/>
        <v>-2.9548827043476056</v>
      </c>
      <c r="DS164" s="13">
        <f t="shared" si="87"/>
        <v>0.35747776821859478</v>
      </c>
      <c r="DT164" s="13">
        <f t="shared" si="87"/>
        <v>-0.32704427810344994</v>
      </c>
      <c r="DU164" s="13">
        <f t="shared" si="87"/>
        <v>1.1832788020456286</v>
      </c>
      <c r="DV164" s="13">
        <f t="shared" si="87"/>
        <v>1.1316028068862227</v>
      </c>
      <c r="DW164" s="13">
        <f t="shared" si="87"/>
        <v>1.6706765230482201</v>
      </c>
      <c r="DX164" s="13">
        <f t="shared" si="87"/>
        <v>-0.46744689296438491</v>
      </c>
      <c r="DY164" s="13">
        <f t="shared" si="87"/>
        <v>4.3644689348400378</v>
      </c>
      <c r="DZ164" s="13">
        <f t="shared" si="87"/>
        <v>4.4561874337888163</v>
      </c>
      <c r="EA164" s="13">
        <f t="shared" si="87"/>
        <v>0</v>
      </c>
      <c r="EB164" s="13">
        <f t="shared" si="87"/>
        <v>-29.018704788191883</v>
      </c>
      <c r="EC164" s="13">
        <f t="shared" si="87"/>
        <v>11.05075913866289</v>
      </c>
      <c r="ED164" s="13">
        <f t="shared" si="87"/>
        <v>-48.275862068965523</v>
      </c>
      <c r="EE164" s="13">
        <f t="shared" si="87"/>
        <v>0</v>
      </c>
      <c r="EF164" s="13">
        <f t="shared" si="87"/>
        <v>4.7425725791735873</v>
      </c>
      <c r="EG164" s="13">
        <f t="shared" si="87"/>
        <v>0.362746008251702</v>
      </c>
      <c r="EH164" s="13">
        <f t="shared" si="87"/>
        <v>0.14623935336206539</v>
      </c>
      <c r="EI164" s="13">
        <f t="shared" si="87"/>
        <v>12.5</v>
      </c>
      <c r="EJ164" s="13">
        <f t="shared" si="87"/>
        <v>5.8365724754185999</v>
      </c>
      <c r="EK164" s="13">
        <f t="shared" si="87"/>
        <v>6.6418310853273432</v>
      </c>
      <c r="EL164" s="13">
        <f t="shared" si="87"/>
        <v>2.7029453444533669</v>
      </c>
      <c r="EM164" s="13">
        <f t="shared" si="87"/>
        <v>2.5755346192316342</v>
      </c>
      <c r="EN164" s="13">
        <f t="shared" si="87"/>
        <v>0.10354143645536773</v>
      </c>
      <c r="EO164" s="13">
        <f t="shared" si="87"/>
        <v>-4.083919482717679</v>
      </c>
      <c r="EP164" s="13">
        <f t="shared" si="87"/>
        <v>6.5953639386712837</v>
      </c>
      <c r="EQ164" s="13">
        <f t="shared" si="87"/>
        <v>-2.9566469742415613</v>
      </c>
    </row>
    <row r="165" spans="1:147" x14ac:dyDescent="0.2">
      <c r="A165" s="474" t="str">
        <f t="shared" si="48"/>
        <v>2008 q3</v>
      </c>
      <c r="B165" s="13">
        <f t="shared" si="84"/>
        <v>18.443196585754041</v>
      </c>
      <c r="C165" s="13">
        <f t="shared" si="84"/>
        <v>26.593416229989899</v>
      </c>
      <c r="D165" s="13">
        <f t="shared" si="84"/>
        <v>60.447870112082214</v>
      </c>
      <c r="E165" s="13">
        <f t="shared" si="84"/>
        <v>4.2376575943561035</v>
      </c>
      <c r="F165" s="13">
        <f t="shared" si="84"/>
        <v>9.9011805097948269</v>
      </c>
      <c r="G165" s="13">
        <f t="shared" si="84"/>
        <v>2.103770270903671</v>
      </c>
      <c r="H165" s="13">
        <f t="shared" si="84"/>
        <v>16.456581550037463</v>
      </c>
      <c r="I165" s="13">
        <f t="shared" si="84"/>
        <v>2.6038625729212894</v>
      </c>
      <c r="J165" s="13">
        <f t="shared" si="84"/>
        <v>5.0501025763246776</v>
      </c>
      <c r="K165" s="13">
        <f t="shared" si="84"/>
        <v>1.7661997906001758</v>
      </c>
      <c r="L165" s="13">
        <f t="shared" si="84"/>
        <v>1.4852067254893742</v>
      </c>
      <c r="M165" s="13">
        <f t="shared" si="84"/>
        <v>4.8045641128230177</v>
      </c>
      <c r="N165" s="13">
        <f t="shared" si="84"/>
        <v>-4.1537727811213898E-2</v>
      </c>
      <c r="O165" s="13">
        <f t="shared" si="84"/>
        <v>5.3377822715359402</v>
      </c>
      <c r="P165" s="13">
        <f t="shared" si="84"/>
        <v>5.7135308304184118</v>
      </c>
      <c r="Q165" s="13">
        <f t="shared" si="84"/>
        <v>3.7222014153129868</v>
      </c>
      <c r="R165" s="13">
        <f t="shared" si="84"/>
        <v>3.1033441631544756</v>
      </c>
      <c r="S165" s="13">
        <f t="shared" si="84"/>
        <v>4.7474244621755979</v>
      </c>
      <c r="T165" s="13">
        <f t="shared" si="84"/>
        <v>0</v>
      </c>
      <c r="U165" s="13">
        <f t="shared" si="84"/>
        <v>20.294539975250501</v>
      </c>
      <c r="V165" s="13">
        <f t="shared" si="84"/>
        <v>37.443081831346682</v>
      </c>
      <c r="W165" s="13">
        <f t="shared" si="84"/>
        <v>0</v>
      </c>
      <c r="X165" s="13" t="str">
        <f t="shared" si="84"/>
        <v/>
      </c>
      <c r="Y165" s="13">
        <f t="shared" si="84"/>
        <v>22.267879603832451</v>
      </c>
      <c r="Z165" s="13">
        <f t="shared" si="84"/>
        <v>-0.86326077190911343</v>
      </c>
      <c r="AA165" s="13">
        <f t="shared" si="84"/>
        <v>0.45484591048272627</v>
      </c>
      <c r="AB165" s="13">
        <f t="shared" si="84"/>
        <v>0</v>
      </c>
      <c r="AC165" s="13">
        <f t="shared" si="84"/>
        <v>0.91086000710418613</v>
      </c>
      <c r="AD165" s="13">
        <f t="shared" si="84"/>
        <v>30.340979719601833</v>
      </c>
      <c r="AE165" s="13">
        <f t="shared" si="84"/>
        <v>2.6316792280154377</v>
      </c>
      <c r="AF165" s="13">
        <f t="shared" si="84"/>
        <v>2.0062547691563237</v>
      </c>
      <c r="AG165" s="13">
        <f t="shared" si="84"/>
        <v>7.1865469794940129</v>
      </c>
      <c r="AH165" s="13">
        <f t="shared" si="84"/>
        <v>1.875965092511489</v>
      </c>
      <c r="AI165" s="13">
        <f t="shared" si="84"/>
        <v>3.8850514941653147</v>
      </c>
      <c r="AJ165" s="13">
        <f t="shared" si="84"/>
        <v>2.0839550987904243</v>
      </c>
      <c r="AL165" s="474" t="str">
        <f t="shared" si="50"/>
        <v>2008 q3</v>
      </c>
      <c r="AM165" s="13">
        <f t="shared" si="85"/>
        <v>15.051413947759261</v>
      </c>
      <c r="AN165" s="13">
        <f t="shared" si="85"/>
        <v>13.821233680633149</v>
      </c>
      <c r="AO165" s="13">
        <f t="shared" si="85"/>
        <v>30.93068482793171</v>
      </c>
      <c r="AP165" s="13">
        <f t="shared" si="85"/>
        <v>4.278082051899168</v>
      </c>
      <c r="AQ165" s="13">
        <f t="shared" si="85"/>
        <v>26.015542606151421</v>
      </c>
      <c r="AR165" s="13">
        <f t="shared" si="85"/>
        <v>-0.13935333451232657</v>
      </c>
      <c r="AS165" s="13">
        <f t="shared" si="85"/>
        <v>8.1606486912309428</v>
      </c>
      <c r="AT165" s="13">
        <f t="shared" si="85"/>
        <v>7.181777051102034</v>
      </c>
      <c r="AU165" s="13">
        <f t="shared" si="85"/>
        <v>4.6897005849269702</v>
      </c>
      <c r="AV165" s="13">
        <f t="shared" si="85"/>
        <v>-11.549567242984127</v>
      </c>
      <c r="AW165" s="13">
        <f t="shared" si="85"/>
        <v>34.25858797110579</v>
      </c>
      <c r="AX165" s="13">
        <f t="shared" si="85"/>
        <v>66.279907606350051</v>
      </c>
      <c r="AY165" s="13">
        <f t="shared" si="85"/>
        <v>6.7415730337078372</v>
      </c>
      <c r="AZ165" s="13">
        <f t="shared" si="85"/>
        <v>7.5119084172408312</v>
      </c>
      <c r="BA165" s="13">
        <f t="shared" si="85"/>
        <v>11.546246885281008</v>
      </c>
      <c r="BB165" s="13">
        <f t="shared" si="85"/>
        <v>-10.015253543267066</v>
      </c>
      <c r="BC165" s="13">
        <f t="shared" si="85"/>
        <v>7.2675402786569254</v>
      </c>
      <c r="BD165" s="13">
        <f t="shared" si="85"/>
        <v>7.2675402786569254</v>
      </c>
      <c r="BE165" s="13" t="str">
        <f t="shared" si="85"/>
        <v/>
      </c>
      <c r="BF165" s="13">
        <f t="shared" si="85"/>
        <v>65.175128811725003</v>
      </c>
      <c r="BG165" s="13">
        <f t="shared" si="85"/>
        <v>46.271721722470801</v>
      </c>
      <c r="BH165" s="13">
        <f t="shared" si="85"/>
        <v>72.222222222222214</v>
      </c>
      <c r="BI165" s="13" t="str">
        <f t="shared" si="85"/>
        <v/>
      </c>
      <c r="BJ165" s="13">
        <f t="shared" si="85"/>
        <v>6.5842719185825294</v>
      </c>
      <c r="BK165" s="13">
        <f t="shared" si="85"/>
        <v>4.6823951498343508</v>
      </c>
      <c r="BL165" s="13">
        <f t="shared" si="85"/>
        <v>-13.222492091914074</v>
      </c>
      <c r="BM165" s="13">
        <f t="shared" si="85"/>
        <v>7.4905613335828125</v>
      </c>
      <c r="BN165" s="13">
        <f t="shared" si="85"/>
        <v>-1.4369535059032379</v>
      </c>
      <c r="BO165" s="13">
        <f t="shared" si="85"/>
        <v>9.4951768665072489</v>
      </c>
      <c r="BP165" s="13">
        <f t="shared" si="85"/>
        <v>2.8385870239184596</v>
      </c>
      <c r="BQ165" s="13">
        <f t="shared" si="85"/>
        <v>2.9670465722376527</v>
      </c>
      <c r="BR165" s="13">
        <f t="shared" si="85"/>
        <v>-4.6960799915625406</v>
      </c>
      <c r="BS165" s="13">
        <f t="shared" si="85"/>
        <v>32.136968713311795</v>
      </c>
      <c r="BT165" s="13">
        <f t="shared" si="85"/>
        <v>1.5994099527923522</v>
      </c>
      <c r="BU165" s="13">
        <f t="shared" si="85"/>
        <v>-4.4005475207602229</v>
      </c>
      <c r="BW165" s="474" t="str">
        <f t="shared" si="52"/>
        <v>2008 q3</v>
      </c>
      <c r="BX165" s="13">
        <f t="shared" si="86"/>
        <v>14.046854903863082</v>
      </c>
      <c r="BY165" s="13">
        <f t="shared" si="86"/>
        <v>21.789399487047945</v>
      </c>
      <c r="BZ165" s="13">
        <f t="shared" si="86"/>
        <v>42.129643522169971</v>
      </c>
      <c r="CA165" s="13">
        <f t="shared" si="86"/>
        <v>15.962121629727633</v>
      </c>
      <c r="CB165" s="13">
        <f t="shared" si="86"/>
        <v>17.508338039622018</v>
      </c>
      <c r="CC165" s="13">
        <f t="shared" si="86"/>
        <v>4.4978236153359719</v>
      </c>
      <c r="CD165" s="13">
        <f t="shared" si="86"/>
        <v>32.167304580627729</v>
      </c>
      <c r="CE165" s="13">
        <f t="shared" si="86"/>
        <v>3.6068732793024472</v>
      </c>
      <c r="CF165" s="13">
        <f t="shared" si="86"/>
        <v>5.8232640611215247</v>
      </c>
      <c r="CG165" s="13">
        <f t="shared" si="86"/>
        <v>12.275490265047683</v>
      </c>
      <c r="CH165" s="13">
        <f t="shared" si="86"/>
        <v>2.7256250814643446</v>
      </c>
      <c r="CI165" s="13">
        <f t="shared" si="86"/>
        <v>6.1426377070096461</v>
      </c>
      <c r="CJ165" s="13">
        <f t="shared" si="86"/>
        <v>-1.2929350040245757</v>
      </c>
      <c r="CK165" s="13">
        <f t="shared" si="86"/>
        <v>1.5399818300056989</v>
      </c>
      <c r="CL165" s="13">
        <f t="shared" si="86"/>
        <v>0.16254722540363087</v>
      </c>
      <c r="CM165" s="13">
        <f t="shared" si="86"/>
        <v>5.5275762750627511</v>
      </c>
      <c r="CN165" s="13">
        <f t="shared" si="86"/>
        <v>3.2150838832291528</v>
      </c>
      <c r="CO165" s="13">
        <f t="shared" si="86"/>
        <v>5.6556504756025028</v>
      </c>
      <c r="CP165" s="13">
        <f t="shared" si="86"/>
        <v>0</v>
      </c>
      <c r="CQ165" s="13">
        <f t="shared" si="86"/>
        <v>31.495476263523734</v>
      </c>
      <c r="CR165" s="13">
        <f t="shared" si="86"/>
        <v>30.516341969701564</v>
      </c>
      <c r="CS165" s="13">
        <f t="shared" si="86"/>
        <v>38.888888888888907</v>
      </c>
      <c r="CT165" s="13">
        <f t="shared" si="86"/>
        <v>0</v>
      </c>
      <c r="CU165" s="13">
        <f t="shared" si="86"/>
        <v>11.080913038477981</v>
      </c>
      <c r="CV165" s="13">
        <f t="shared" si="86"/>
        <v>1.904017539763414</v>
      </c>
      <c r="CW165" s="13">
        <f t="shared" si="86"/>
        <v>0.17546247002437898</v>
      </c>
      <c r="CX165" s="13">
        <f t="shared" si="86"/>
        <v>0</v>
      </c>
      <c r="CY165" s="13">
        <f t="shared" si="86"/>
        <v>0.11907506034429804</v>
      </c>
      <c r="CZ165" s="13">
        <f t="shared" si="86"/>
        <v>19.954842908545633</v>
      </c>
      <c r="DA165" s="13">
        <f t="shared" si="86"/>
        <v>3.4063608786812027</v>
      </c>
      <c r="DB165" s="13">
        <f t="shared" si="86"/>
        <v>5.611787398872381</v>
      </c>
      <c r="DC165" s="13">
        <f t="shared" si="86"/>
        <v>0</v>
      </c>
      <c r="DD165" s="13">
        <f t="shared" si="86"/>
        <v>0</v>
      </c>
      <c r="DE165" s="13">
        <f t="shared" si="86"/>
        <v>1.2265615208159275</v>
      </c>
      <c r="DF165" s="13">
        <f t="shared" si="86"/>
        <v>1.2273394421677075</v>
      </c>
      <c r="DH165" s="474" t="str">
        <f t="shared" si="54"/>
        <v>2008 q3</v>
      </c>
      <c r="DI165" s="13">
        <f t="shared" si="87"/>
        <v>1.1571142445707006</v>
      </c>
      <c r="DJ165" s="13">
        <f t="shared" si="87"/>
        <v>12.507134140416776</v>
      </c>
      <c r="DK165" s="13">
        <f t="shared" si="87"/>
        <v>25.333452002045085</v>
      </c>
      <c r="DL165" s="13">
        <f t="shared" si="87"/>
        <v>5.3501469857556438</v>
      </c>
      <c r="DM165" s="13">
        <f t="shared" si="87"/>
        <v>8.8635617654660557</v>
      </c>
      <c r="DN165" s="13">
        <f t="shared" si="87"/>
        <v>1.0298270346237537</v>
      </c>
      <c r="DO165" s="13">
        <f t="shared" si="87"/>
        <v>25.615743297266235</v>
      </c>
      <c r="DP165" s="13">
        <f t="shared" si="87"/>
        <v>13.602818883884638</v>
      </c>
      <c r="DQ165" s="13">
        <f t="shared" si="87"/>
        <v>9.7828736728648344</v>
      </c>
      <c r="DR165" s="13">
        <f t="shared" si="87"/>
        <v>-3.7958311676326684</v>
      </c>
      <c r="DS165" s="13">
        <f t="shared" si="87"/>
        <v>-2.4309932077975493</v>
      </c>
      <c r="DT165" s="13">
        <f t="shared" si="87"/>
        <v>0.19573942574266923</v>
      </c>
      <c r="DU165" s="13">
        <f t="shared" si="87"/>
        <v>-8.1708525963193992</v>
      </c>
      <c r="DV165" s="13">
        <f t="shared" si="87"/>
        <v>2.7462655662856328</v>
      </c>
      <c r="DW165" s="13">
        <f t="shared" si="87"/>
        <v>3.7979303832065492</v>
      </c>
      <c r="DX165" s="13">
        <f t="shared" si="87"/>
        <v>-0.46744689296438491</v>
      </c>
      <c r="DY165" s="13">
        <f t="shared" si="87"/>
        <v>3.5463833790513322</v>
      </c>
      <c r="DZ165" s="13">
        <f t="shared" si="87"/>
        <v>3.794617900948194</v>
      </c>
      <c r="EA165" s="13">
        <f t="shared" si="87"/>
        <v>0</v>
      </c>
      <c r="EB165" s="13">
        <f t="shared" si="87"/>
        <v>-33.884346405509383</v>
      </c>
      <c r="EC165" s="13">
        <f t="shared" si="87"/>
        <v>29.067657268565483</v>
      </c>
      <c r="ED165" s="13">
        <f t="shared" si="87"/>
        <v>-57.142857142857153</v>
      </c>
      <c r="EE165" s="13">
        <f t="shared" si="87"/>
        <v>0</v>
      </c>
      <c r="EF165" s="13">
        <f t="shared" si="87"/>
        <v>7.1423514509159292</v>
      </c>
      <c r="EG165" s="13">
        <f t="shared" si="87"/>
        <v>7.9879858410828675</v>
      </c>
      <c r="EH165" s="13">
        <f t="shared" si="87"/>
        <v>-0.11668898946781692</v>
      </c>
      <c r="EI165" s="13">
        <f t="shared" si="87"/>
        <v>12.5</v>
      </c>
      <c r="EJ165" s="13">
        <f t="shared" si="87"/>
        <v>0</v>
      </c>
      <c r="EK165" s="13">
        <f t="shared" si="87"/>
        <v>11.006286903072017</v>
      </c>
      <c r="EL165" s="13">
        <f t="shared" si="87"/>
        <v>0.72765984692608754</v>
      </c>
      <c r="EM165" s="13">
        <f t="shared" si="87"/>
        <v>0.42527929915112672</v>
      </c>
      <c r="EN165" s="13">
        <f t="shared" si="87"/>
        <v>0.10354143645536773</v>
      </c>
      <c r="EO165" s="13">
        <f t="shared" si="87"/>
        <v>-4.083919482717679</v>
      </c>
      <c r="EP165" s="13">
        <f t="shared" si="87"/>
        <v>4.2121820134255694</v>
      </c>
      <c r="EQ165" s="13">
        <f t="shared" si="87"/>
        <v>-4.2054900950158514</v>
      </c>
    </row>
    <row r="166" spans="1:147" x14ac:dyDescent="0.2">
      <c r="A166" s="474" t="str">
        <f t="shared" si="48"/>
        <v>2008 q4</v>
      </c>
      <c r="B166" s="13">
        <f t="shared" si="84"/>
        <v>14.127072469782487</v>
      </c>
      <c r="C166" s="13">
        <f t="shared" si="84"/>
        <v>26.499553396278273</v>
      </c>
      <c r="D166" s="13">
        <f t="shared" si="84"/>
        <v>64.720427990887444</v>
      </c>
      <c r="E166" s="13">
        <f t="shared" si="84"/>
        <v>0.41989784363434257</v>
      </c>
      <c r="F166" s="13">
        <f t="shared" si="84"/>
        <v>11.005961848276979</v>
      </c>
      <c r="G166" s="13">
        <f t="shared" si="84"/>
        <v>7.0673729962562604</v>
      </c>
      <c r="H166" s="13">
        <f t="shared" si="84"/>
        <v>13.655437776072766</v>
      </c>
      <c r="I166" s="13">
        <f t="shared" si="84"/>
        <v>2.3752937923561923</v>
      </c>
      <c r="J166" s="13">
        <f t="shared" si="84"/>
        <v>1.9272320797402598</v>
      </c>
      <c r="K166" s="13">
        <f t="shared" si="84"/>
        <v>1.7661997906001758</v>
      </c>
      <c r="L166" s="13">
        <f t="shared" si="84"/>
        <v>2.3344193957122616</v>
      </c>
      <c r="M166" s="13">
        <f t="shared" si="84"/>
        <v>8.5786062591652001</v>
      </c>
      <c r="N166" s="13">
        <f t="shared" si="84"/>
        <v>-4.1537727811213898E-2</v>
      </c>
      <c r="O166" s="13">
        <f t="shared" si="84"/>
        <v>2.4138626080907999</v>
      </c>
      <c r="P166" s="13">
        <f t="shared" si="84"/>
        <v>2.8389826574235055</v>
      </c>
      <c r="Q166" s="13">
        <f t="shared" si="84"/>
        <v>0.71612710152859638</v>
      </c>
      <c r="R166" s="13">
        <f t="shared" si="84"/>
        <v>3.9842903567643972</v>
      </c>
      <c r="S166" s="13">
        <f t="shared" si="84"/>
        <v>5.7977881558503697</v>
      </c>
      <c r="T166" s="13">
        <f t="shared" si="84"/>
        <v>0</v>
      </c>
      <c r="U166" s="13">
        <f t="shared" si="84"/>
        <v>7.9535278983561053</v>
      </c>
      <c r="V166" s="13">
        <f t="shared" si="84"/>
        <v>16.241305822222142</v>
      </c>
      <c r="W166" s="13">
        <f t="shared" si="84"/>
        <v>0</v>
      </c>
      <c r="X166" s="13" t="str">
        <f t="shared" si="84"/>
        <v/>
      </c>
      <c r="Y166" s="13">
        <f t="shared" si="84"/>
        <v>4.850733719179412</v>
      </c>
      <c r="Z166" s="13">
        <f t="shared" si="84"/>
        <v>0.59556201304336032</v>
      </c>
      <c r="AA166" s="13">
        <f t="shared" si="84"/>
        <v>0.45484591048272627</v>
      </c>
      <c r="AB166" s="13">
        <f t="shared" si="84"/>
        <v>0</v>
      </c>
      <c r="AC166" s="13">
        <f t="shared" si="84"/>
        <v>0.9108600071030537</v>
      </c>
      <c r="AD166" s="13">
        <f t="shared" si="84"/>
        <v>6.5362007723390514</v>
      </c>
      <c r="AE166" s="13">
        <f t="shared" si="84"/>
        <v>1.5033014559079794</v>
      </c>
      <c r="AF166" s="13">
        <f t="shared" si="84"/>
        <v>1.2678216770596329</v>
      </c>
      <c r="AG166" s="13">
        <f t="shared" si="84"/>
        <v>6.5148942587759828</v>
      </c>
      <c r="AH166" s="13">
        <f t="shared" si="84"/>
        <v>1.4799321673650612</v>
      </c>
      <c r="AI166" s="13">
        <f t="shared" si="84"/>
        <v>1.6621838187487858</v>
      </c>
      <c r="AJ166" s="13">
        <f t="shared" si="84"/>
        <v>1.0271590376971895</v>
      </c>
      <c r="AL166" s="474" t="str">
        <f t="shared" si="50"/>
        <v>2008 q4</v>
      </c>
      <c r="AM166" s="13">
        <f t="shared" si="85"/>
        <v>12.533522430223831</v>
      </c>
      <c r="AN166" s="13">
        <f t="shared" si="85"/>
        <v>10.453500733203501</v>
      </c>
      <c r="AO166" s="13">
        <f t="shared" si="85"/>
        <v>26.206102293437006</v>
      </c>
      <c r="AP166" s="13">
        <f t="shared" si="85"/>
        <v>0.41569693637042437</v>
      </c>
      <c r="AQ166" s="13">
        <f t="shared" si="85"/>
        <v>21.217324561483796</v>
      </c>
      <c r="AR166" s="13">
        <f t="shared" si="85"/>
        <v>-1.1559507209546904</v>
      </c>
      <c r="AS166" s="13">
        <f t="shared" si="85"/>
        <v>6.1247965907341939</v>
      </c>
      <c r="AT166" s="13">
        <f t="shared" si="85"/>
        <v>4.2326745791107623</v>
      </c>
      <c r="AU166" s="13">
        <f t="shared" si="85"/>
        <v>2.7674783447520168</v>
      </c>
      <c r="AV166" s="13">
        <f t="shared" si="85"/>
        <v>0</v>
      </c>
      <c r="AW166" s="13">
        <f t="shared" si="85"/>
        <v>22.598242078428331</v>
      </c>
      <c r="AX166" s="13">
        <f t="shared" si="85"/>
        <v>34.294203203647314</v>
      </c>
      <c r="AY166" s="13">
        <f t="shared" si="85"/>
        <v>9.6153846153845812</v>
      </c>
      <c r="AZ166" s="13">
        <f t="shared" si="85"/>
        <v>3.6424496985559385</v>
      </c>
      <c r="BA166" s="13">
        <f t="shared" si="85"/>
        <v>5.5500256519345426</v>
      </c>
      <c r="BB166" s="13">
        <f t="shared" si="85"/>
        <v>-7.1733123069098514</v>
      </c>
      <c r="BC166" s="13">
        <f t="shared" si="85"/>
        <v>5.4847983723134597</v>
      </c>
      <c r="BD166" s="13">
        <f t="shared" si="85"/>
        <v>5.4847983723134597</v>
      </c>
      <c r="BE166" s="13" t="str">
        <f t="shared" si="85"/>
        <v/>
      </c>
      <c r="BF166" s="13">
        <f t="shared" si="85"/>
        <v>50.265475628613274</v>
      </c>
      <c r="BG166" s="13">
        <f t="shared" si="85"/>
        <v>37.782701995832447</v>
      </c>
      <c r="BH166" s="13">
        <f t="shared" si="85"/>
        <v>54.999999999999986</v>
      </c>
      <c r="BI166" s="13" t="str">
        <f t="shared" si="85"/>
        <v/>
      </c>
      <c r="BJ166" s="13">
        <f t="shared" si="85"/>
        <v>8.3818694929383994</v>
      </c>
      <c r="BK166" s="13">
        <f t="shared" si="85"/>
        <v>4.5416998661798047</v>
      </c>
      <c r="BL166" s="13">
        <f t="shared" si="85"/>
        <v>-6.1033725167604853</v>
      </c>
      <c r="BM166" s="13">
        <f t="shared" si="85"/>
        <v>7.4905613335828125</v>
      </c>
      <c r="BN166" s="13">
        <f t="shared" si="85"/>
        <v>10.46678039978004</v>
      </c>
      <c r="BO166" s="13">
        <f t="shared" si="85"/>
        <v>8.655085178923084</v>
      </c>
      <c r="BP166" s="13">
        <f t="shared" si="85"/>
        <v>2.6316365837490752</v>
      </c>
      <c r="BQ166" s="13">
        <f t="shared" si="85"/>
        <v>1.7211533672631951</v>
      </c>
      <c r="BR166" s="13">
        <f t="shared" si="85"/>
        <v>1.2619904216684352</v>
      </c>
      <c r="BS166" s="13">
        <f t="shared" si="85"/>
        <v>2.5788202970179919</v>
      </c>
      <c r="BT166" s="13">
        <f t="shared" si="85"/>
        <v>5.2853105066242634</v>
      </c>
      <c r="BU166" s="13">
        <f t="shared" si="85"/>
        <v>1.8823565075100523</v>
      </c>
      <c r="BW166" s="474" t="str">
        <f t="shared" si="52"/>
        <v>2008 q4</v>
      </c>
      <c r="BX166" s="13">
        <f t="shared" si="86"/>
        <v>13.069446044019738</v>
      </c>
      <c r="BY166" s="13">
        <f t="shared" si="86"/>
        <v>22.682781905116723</v>
      </c>
      <c r="BZ166" s="13">
        <f t="shared" si="86"/>
        <v>44.386209117293809</v>
      </c>
      <c r="CA166" s="13">
        <f t="shared" si="86"/>
        <v>17.686582161975405</v>
      </c>
      <c r="CB166" s="13">
        <f t="shared" si="86"/>
        <v>18.415704993590488</v>
      </c>
      <c r="CC166" s="13">
        <f t="shared" si="86"/>
        <v>5.7331565897825287</v>
      </c>
      <c r="CD166" s="13">
        <f t="shared" si="86"/>
        <v>30.191981892002918</v>
      </c>
      <c r="CE166" s="13">
        <f t="shared" si="86"/>
        <v>3.6068732793024472</v>
      </c>
      <c r="CF166" s="13">
        <f t="shared" si="86"/>
        <v>6.5282838962293033</v>
      </c>
      <c r="CG166" s="13">
        <f t="shared" si="86"/>
        <v>12.275490265047683</v>
      </c>
      <c r="CH166" s="13">
        <f t="shared" si="86"/>
        <v>3.2633404988227754</v>
      </c>
      <c r="CI166" s="13">
        <f t="shared" si="86"/>
        <v>6.866803985769887</v>
      </c>
      <c r="CJ166" s="13">
        <f t="shared" si="86"/>
        <v>-1.2929350040245757</v>
      </c>
      <c r="CK166" s="13">
        <f t="shared" si="86"/>
        <v>3.9410940810456374</v>
      </c>
      <c r="CL166" s="13">
        <f t="shared" si="86"/>
        <v>3.1812534009704851</v>
      </c>
      <c r="CM166" s="13">
        <f t="shared" si="86"/>
        <v>6.1054232545275644</v>
      </c>
      <c r="CN166" s="13">
        <f t="shared" si="86"/>
        <v>2.1562538332019487</v>
      </c>
      <c r="CO166" s="13">
        <f t="shared" si="86"/>
        <v>4.0016619703227674</v>
      </c>
      <c r="CP166" s="13">
        <f t="shared" si="86"/>
        <v>0</v>
      </c>
      <c r="CQ166" s="13">
        <f t="shared" si="86"/>
        <v>23.010790509509803</v>
      </c>
      <c r="CR166" s="13">
        <f t="shared" si="86"/>
        <v>31.633190043746783</v>
      </c>
      <c r="CS166" s="13">
        <f t="shared" si="86"/>
        <v>25</v>
      </c>
      <c r="CT166" s="13">
        <f t="shared" si="86"/>
        <v>0</v>
      </c>
      <c r="CU166" s="13">
        <f t="shared" si="86"/>
        <v>5.3534030145116596</v>
      </c>
      <c r="CV166" s="13">
        <f t="shared" si="86"/>
        <v>3.273840964073127</v>
      </c>
      <c r="CW166" s="13">
        <f t="shared" si="86"/>
        <v>0.83344673261580571</v>
      </c>
      <c r="CX166" s="13">
        <f t="shared" si="86"/>
        <v>0</v>
      </c>
      <c r="CY166" s="13">
        <f t="shared" si="86"/>
        <v>0.11907506034429804</v>
      </c>
      <c r="CZ166" s="13">
        <f t="shared" si="86"/>
        <v>9.8214955220652378</v>
      </c>
      <c r="DA166" s="13">
        <f t="shared" si="86"/>
        <v>4.5948071395428114</v>
      </c>
      <c r="DB166" s="13">
        <f t="shared" si="86"/>
        <v>5.9104781389266003</v>
      </c>
      <c r="DC166" s="13">
        <f t="shared" si="86"/>
        <v>0.36140767751984271</v>
      </c>
      <c r="DD166" s="13">
        <f t="shared" si="86"/>
        <v>0.53846268811597042</v>
      </c>
      <c r="DE166" s="13">
        <f t="shared" si="86"/>
        <v>4.1032522495901835</v>
      </c>
      <c r="DF166" s="13">
        <f t="shared" si="86"/>
        <v>2.2321608971849205</v>
      </c>
      <c r="DH166" s="474" t="str">
        <f t="shared" si="54"/>
        <v>2008 q4</v>
      </c>
      <c r="DI166" s="13">
        <f t="shared" si="87"/>
        <v>1.031882510984139</v>
      </c>
      <c r="DJ166" s="13">
        <f t="shared" si="87"/>
        <v>16.814356507444273</v>
      </c>
      <c r="DK166" s="13">
        <f t="shared" si="87"/>
        <v>40.894649126830032</v>
      </c>
      <c r="DL166" s="13">
        <f t="shared" si="87"/>
        <v>8.344399942882319</v>
      </c>
      <c r="DM166" s="13">
        <f t="shared" si="87"/>
        <v>11.91403037159886</v>
      </c>
      <c r="DN166" s="13">
        <f t="shared" si="87"/>
        <v>7.0026364097796945</v>
      </c>
      <c r="DO166" s="13">
        <f t="shared" si="87"/>
        <v>12.764527046416706</v>
      </c>
      <c r="DP166" s="13">
        <f t="shared" si="87"/>
        <v>9.0411308527014853</v>
      </c>
      <c r="DQ166" s="13">
        <f t="shared" si="87"/>
        <v>7.0069837129030033</v>
      </c>
      <c r="DR166" s="13">
        <f t="shared" si="87"/>
        <v>-5.0016036057832451</v>
      </c>
      <c r="DS166" s="13">
        <f t="shared" si="87"/>
        <v>-4.6626053451427669</v>
      </c>
      <c r="DT166" s="13">
        <f t="shared" si="87"/>
        <v>0.77733543783256032</v>
      </c>
      <c r="DU166" s="13">
        <f t="shared" si="87"/>
        <v>-18.339967184937734</v>
      </c>
      <c r="DV166" s="13">
        <f t="shared" si="87"/>
        <v>8.9988782336786421</v>
      </c>
      <c r="DW166" s="13">
        <f t="shared" si="87"/>
        <v>12.010937487329731</v>
      </c>
      <c r="DX166" s="13">
        <f t="shared" si="87"/>
        <v>-0.46744689296438491</v>
      </c>
      <c r="DY166" s="13">
        <f t="shared" si="87"/>
        <v>2.6688914326714386</v>
      </c>
      <c r="DZ166" s="13">
        <f t="shared" si="87"/>
        <v>3.1247217449865472</v>
      </c>
      <c r="EA166" s="13">
        <f t="shared" si="87"/>
        <v>0</v>
      </c>
      <c r="EB166" s="13">
        <f t="shared" si="87"/>
        <v>-38.373964528320769</v>
      </c>
      <c r="EC166" s="13">
        <f t="shared" si="87"/>
        <v>24.393422864017644</v>
      </c>
      <c r="ED166" s="13">
        <f t="shared" si="87"/>
        <v>-60.526315789473692</v>
      </c>
      <c r="EE166" s="13">
        <f t="shared" si="87"/>
        <v>0</v>
      </c>
      <c r="EF166" s="13">
        <f t="shared" si="87"/>
        <v>5.7340925529770992</v>
      </c>
      <c r="EG166" s="13">
        <f t="shared" si="87"/>
        <v>8.4910945271131197</v>
      </c>
      <c r="EH166" s="13">
        <f t="shared" si="87"/>
        <v>-7.8011318132009677E-4</v>
      </c>
      <c r="EI166" s="13">
        <f t="shared" si="87"/>
        <v>7.9999999999999849</v>
      </c>
      <c r="EJ166" s="13">
        <f t="shared" si="87"/>
        <v>1.8067317372627123</v>
      </c>
      <c r="EK166" s="13">
        <f t="shared" si="87"/>
        <v>8.1276352387885211</v>
      </c>
      <c r="EL166" s="13">
        <f t="shared" si="87"/>
        <v>2.8051626989841427</v>
      </c>
      <c r="EM166" s="13">
        <f t="shared" si="87"/>
        <v>3.1352216698927515</v>
      </c>
      <c r="EN166" s="13">
        <f t="shared" si="87"/>
        <v>0</v>
      </c>
      <c r="EO166" s="13">
        <f t="shared" si="87"/>
        <v>-4.083919482717679</v>
      </c>
      <c r="EP166" s="13">
        <f t="shared" si="87"/>
        <v>3.343430810154624</v>
      </c>
      <c r="EQ166" s="13">
        <f t="shared" si="87"/>
        <v>1.2965174439304672</v>
      </c>
    </row>
    <row r="167" spans="1:147" x14ac:dyDescent="0.2">
      <c r="A167" s="474" t="str">
        <f t="shared" si="48"/>
        <v>2009 q1</v>
      </c>
      <c r="B167" s="13">
        <f t="shared" si="84"/>
        <v>10.822106029481393</v>
      </c>
      <c r="C167" s="13">
        <f t="shared" si="84"/>
        <v>26.31642781634018</v>
      </c>
      <c r="D167" s="13">
        <f t="shared" si="84"/>
        <v>63.337307000113505</v>
      </c>
      <c r="E167" s="13">
        <f t="shared" si="84"/>
        <v>2.5464755500259173</v>
      </c>
      <c r="F167" s="13">
        <f t="shared" si="84"/>
        <v>12.974916750259812</v>
      </c>
      <c r="G167" s="13">
        <f t="shared" si="84"/>
        <v>5.6473582078576445</v>
      </c>
      <c r="H167" s="13">
        <f t="shared" si="84"/>
        <v>10.998572705694333</v>
      </c>
      <c r="I167" s="13">
        <f t="shared" si="84"/>
        <v>2.4333308636530049</v>
      </c>
      <c r="J167" s="13">
        <f t="shared" si="84"/>
        <v>1.8343813823610056</v>
      </c>
      <c r="K167" s="13">
        <f t="shared" si="84"/>
        <v>1.7661997906001758</v>
      </c>
      <c r="L167" s="13">
        <f t="shared" si="84"/>
        <v>7.3454435737950519</v>
      </c>
      <c r="M167" s="13">
        <f t="shared" si="84"/>
        <v>12.999184214589988</v>
      </c>
      <c r="N167" s="13">
        <f t="shared" si="84"/>
        <v>5.1118952110096094</v>
      </c>
      <c r="O167" s="13">
        <f t="shared" si="84"/>
        <v>4.3265745391890986</v>
      </c>
      <c r="P167" s="13">
        <f t="shared" si="84"/>
        <v>1.5791668398879466</v>
      </c>
      <c r="Q167" s="13">
        <f t="shared" si="84"/>
        <v>15.342570488302322</v>
      </c>
      <c r="R167" s="13">
        <f t="shared" si="84"/>
        <v>7.6293929898851642</v>
      </c>
      <c r="S167" s="13">
        <f t="shared" si="84"/>
        <v>9.0069629686708286</v>
      </c>
      <c r="T167" s="13">
        <f t="shared" si="84"/>
        <v>0</v>
      </c>
      <c r="U167" s="13">
        <f t="shared" si="84"/>
        <v>-5.9564839957104265</v>
      </c>
      <c r="V167" s="13">
        <f t="shared" si="84"/>
        <v>-10.212033313511537</v>
      </c>
      <c r="W167" s="13">
        <f t="shared" si="84"/>
        <v>0</v>
      </c>
      <c r="X167" s="13" t="str">
        <f t="shared" si="84"/>
        <v/>
      </c>
      <c r="Y167" s="13">
        <f t="shared" si="84"/>
        <v>-9.6856789120102427</v>
      </c>
      <c r="Z167" s="13">
        <f t="shared" si="84"/>
        <v>0.59556201304336032</v>
      </c>
      <c r="AA167" s="13">
        <f t="shared" si="84"/>
        <v>2.5782948874806921</v>
      </c>
      <c r="AB167" s="13">
        <f t="shared" si="84"/>
        <v>0</v>
      </c>
      <c r="AC167" s="13">
        <f t="shared" si="84"/>
        <v>4.1449373922181731</v>
      </c>
      <c r="AD167" s="13">
        <f t="shared" si="84"/>
        <v>-12.767826297616791</v>
      </c>
      <c r="AE167" s="13">
        <f t="shared" si="84"/>
        <v>1.2544525471594792</v>
      </c>
      <c r="AF167" s="13">
        <f t="shared" si="84"/>
        <v>-0.34579378775976277</v>
      </c>
      <c r="AG167" s="13">
        <f t="shared" si="84"/>
        <v>5.9768227588540057</v>
      </c>
      <c r="AH167" s="13">
        <f t="shared" si="84"/>
        <v>2.0812509765600895</v>
      </c>
      <c r="AI167" s="13">
        <f t="shared" si="84"/>
        <v>2.5178995141349692</v>
      </c>
      <c r="AJ167" s="13">
        <f t="shared" si="84"/>
        <v>2.9836215902320218</v>
      </c>
      <c r="AL167" s="474" t="str">
        <f t="shared" si="50"/>
        <v>2009 q1</v>
      </c>
      <c r="AM167" s="13">
        <f t="shared" si="85"/>
        <v>10.923038084826352</v>
      </c>
      <c r="AN167" s="13">
        <f t="shared" si="85"/>
        <v>10.169024436136942</v>
      </c>
      <c r="AO167" s="13">
        <f t="shared" si="85"/>
        <v>26.063235763030669</v>
      </c>
      <c r="AP167" s="13">
        <f t="shared" si="85"/>
        <v>0.36581616749762347</v>
      </c>
      <c r="AQ167" s="13">
        <f t="shared" si="85"/>
        <v>17.843278393392147</v>
      </c>
      <c r="AR167" s="13">
        <f t="shared" si="85"/>
        <v>-2.1415234721267495</v>
      </c>
      <c r="AS167" s="13">
        <f t="shared" si="85"/>
        <v>7.3919730187940624</v>
      </c>
      <c r="AT167" s="13">
        <f t="shared" si="85"/>
        <v>6.7360836669681623</v>
      </c>
      <c r="AU167" s="13">
        <f t="shared" si="85"/>
        <v>1.9747167216463968</v>
      </c>
      <c r="AV167" s="13">
        <f t="shared" si="85"/>
        <v>0</v>
      </c>
      <c r="AW167" s="13">
        <f t="shared" si="85"/>
        <v>4.9568064581288818</v>
      </c>
      <c r="AX167" s="13">
        <f t="shared" si="85"/>
        <v>1.4337829094219101</v>
      </c>
      <c r="AY167" s="13">
        <f t="shared" si="85"/>
        <v>9.6153846153845812</v>
      </c>
      <c r="AZ167" s="13">
        <f t="shared" si="85"/>
        <v>2.5102075984819949</v>
      </c>
      <c r="BA167" s="13">
        <f t="shared" si="85"/>
        <v>5.1847843107339919</v>
      </c>
      <c r="BB167" s="13">
        <f t="shared" si="85"/>
        <v>-10.74354826525119</v>
      </c>
      <c r="BC167" s="13">
        <f t="shared" si="85"/>
        <v>5.4904037172918141</v>
      </c>
      <c r="BD167" s="13">
        <f t="shared" si="85"/>
        <v>5.4904037172918141</v>
      </c>
      <c r="BE167" s="13" t="str">
        <f t="shared" si="85"/>
        <v/>
      </c>
      <c r="BF167" s="13">
        <f t="shared" si="85"/>
        <v>50.265475628613274</v>
      </c>
      <c r="BG167" s="13">
        <f t="shared" si="85"/>
        <v>37.782701995832447</v>
      </c>
      <c r="BH167" s="13">
        <f t="shared" si="85"/>
        <v>54.999999999999986</v>
      </c>
      <c r="BI167" s="13" t="str">
        <f t="shared" si="85"/>
        <v/>
      </c>
      <c r="BJ167" s="13">
        <f t="shared" si="85"/>
        <v>5.8801475211637477</v>
      </c>
      <c r="BK167" s="13">
        <f t="shared" si="85"/>
        <v>4.5416998661798047</v>
      </c>
      <c r="BL167" s="13">
        <f t="shared" si="85"/>
        <v>-7.9273847699757205</v>
      </c>
      <c r="BM167" s="13">
        <f t="shared" si="85"/>
        <v>7.4905613335828125</v>
      </c>
      <c r="BN167" s="13">
        <f t="shared" si="85"/>
        <v>4.7830266150055589</v>
      </c>
      <c r="BO167" s="13">
        <f t="shared" si="85"/>
        <v>6.7196348197737787</v>
      </c>
      <c r="BP167" s="13">
        <f t="shared" si="85"/>
        <v>2.2815836274974854</v>
      </c>
      <c r="BQ167" s="13">
        <f t="shared" si="85"/>
        <v>1.2931280055172856</v>
      </c>
      <c r="BR167" s="13">
        <f t="shared" si="85"/>
        <v>1.2619904216684352</v>
      </c>
      <c r="BS167" s="13">
        <f t="shared" si="85"/>
        <v>2.5761497299673142</v>
      </c>
      <c r="BT167" s="13">
        <f t="shared" si="85"/>
        <v>5.1147146466955284</v>
      </c>
      <c r="BU167" s="13">
        <f t="shared" si="85"/>
        <v>1.8067347835442726</v>
      </c>
      <c r="BW167" s="474" t="str">
        <f t="shared" si="52"/>
        <v>2009 q1</v>
      </c>
      <c r="BX167" s="13">
        <f t="shared" si="86"/>
        <v>13.690090591258652</v>
      </c>
      <c r="BY167" s="13">
        <f t="shared" si="86"/>
        <v>27.262313255538672</v>
      </c>
      <c r="BZ167" s="13">
        <f t="shared" si="86"/>
        <v>55.279969461642352</v>
      </c>
      <c r="CA167" s="13">
        <f t="shared" si="86"/>
        <v>20.830399656552601</v>
      </c>
      <c r="CB167" s="13">
        <f t="shared" si="86"/>
        <v>17.656544244806117</v>
      </c>
      <c r="CC167" s="13">
        <f t="shared" si="86"/>
        <v>9.9063658982934566</v>
      </c>
      <c r="CD167" s="13">
        <f t="shared" si="86"/>
        <v>35.054131746362891</v>
      </c>
      <c r="CE167" s="13">
        <f t="shared" si="86"/>
        <v>6.3523216681468098</v>
      </c>
      <c r="CF167" s="13">
        <f t="shared" si="86"/>
        <v>10.303713940912139</v>
      </c>
      <c r="CG167" s="13">
        <f t="shared" si="86"/>
        <v>14.785545718576621</v>
      </c>
      <c r="CH167" s="13">
        <f t="shared" si="86"/>
        <v>15.563147926655141</v>
      </c>
      <c r="CI167" s="13">
        <f t="shared" si="86"/>
        <v>21.006744460468397</v>
      </c>
      <c r="CJ167" s="13">
        <f t="shared" si="86"/>
        <v>3.7597925217730976</v>
      </c>
      <c r="CK167" s="13">
        <f t="shared" si="86"/>
        <v>5.1380293137815558</v>
      </c>
      <c r="CL167" s="13">
        <f t="shared" si="86"/>
        <v>4.784630205137641</v>
      </c>
      <c r="CM167" s="13">
        <f t="shared" si="86"/>
        <v>6.1032135835304091</v>
      </c>
      <c r="CN167" s="13">
        <f t="shared" si="86"/>
        <v>9.2206948155492352</v>
      </c>
      <c r="CO167" s="13">
        <f t="shared" si="86"/>
        <v>5.0186607534191463</v>
      </c>
      <c r="CP167" s="13">
        <f t="shared" si="86"/>
        <v>11.111111111111116</v>
      </c>
      <c r="CQ167" s="13">
        <f t="shared" si="86"/>
        <v>-10.622901160602128</v>
      </c>
      <c r="CR167" s="13">
        <f t="shared" si="86"/>
        <v>7.7004478336661464</v>
      </c>
      <c r="CS167" s="13">
        <f t="shared" si="86"/>
        <v>-19.047619047619037</v>
      </c>
      <c r="CT167" s="13">
        <f t="shared" si="86"/>
        <v>0</v>
      </c>
      <c r="CU167" s="13">
        <f t="shared" si="86"/>
        <v>1.815502208128561</v>
      </c>
      <c r="CV167" s="13">
        <f t="shared" si="86"/>
        <v>3.5152265503079816</v>
      </c>
      <c r="CW167" s="13">
        <f t="shared" si="86"/>
        <v>11.349168661050513</v>
      </c>
      <c r="CX167" s="13">
        <f t="shared" si="86"/>
        <v>0</v>
      </c>
      <c r="CY167" s="13">
        <f t="shared" si="86"/>
        <v>-1.2460938246014464</v>
      </c>
      <c r="CZ167" s="13">
        <f t="shared" si="86"/>
        <v>2.6053062063500665</v>
      </c>
      <c r="DA167" s="13">
        <f t="shared" si="86"/>
        <v>9.4167682364135317</v>
      </c>
      <c r="DB167" s="13">
        <f t="shared" si="86"/>
        <v>10.234329160560197</v>
      </c>
      <c r="DC167" s="13">
        <f t="shared" si="86"/>
        <v>6.2817011040038118</v>
      </c>
      <c r="DD167" s="13">
        <f t="shared" si="86"/>
        <v>0.53846268811597042</v>
      </c>
      <c r="DE167" s="13">
        <f t="shared" si="86"/>
        <v>10.558484836452543</v>
      </c>
      <c r="DF167" s="13">
        <f t="shared" si="86"/>
        <v>6.1770209837176626</v>
      </c>
      <c r="DH167" s="474" t="str">
        <f t="shared" si="54"/>
        <v>2009 q1</v>
      </c>
      <c r="DI167" s="13">
        <f t="shared" si="87"/>
        <v>-2.791453220942286</v>
      </c>
      <c r="DJ167" s="13">
        <f t="shared" si="87"/>
        <v>19.834996431983075</v>
      </c>
      <c r="DK167" s="13">
        <f t="shared" si="87"/>
        <v>54.065587938360828</v>
      </c>
      <c r="DL167" s="13">
        <f t="shared" si="87"/>
        <v>7.6812271180561442</v>
      </c>
      <c r="DM167" s="13">
        <f t="shared" si="87"/>
        <v>16.256532491770681</v>
      </c>
      <c r="DN167" s="13">
        <f t="shared" si="87"/>
        <v>1.5425929079445622</v>
      </c>
      <c r="DO167" s="13">
        <f t="shared" si="87"/>
        <v>6.5756315532623733</v>
      </c>
      <c r="DP167" s="13">
        <f t="shared" si="87"/>
        <v>9.4595480504877649</v>
      </c>
      <c r="DQ167" s="13">
        <f t="shared" si="87"/>
        <v>7.0070557390030208</v>
      </c>
      <c r="DR167" s="13">
        <f t="shared" si="87"/>
        <v>-5.0016036057832451</v>
      </c>
      <c r="DS167" s="13">
        <f t="shared" si="87"/>
        <v>-5.2084965253220812</v>
      </c>
      <c r="DT167" s="13">
        <f t="shared" si="87"/>
        <v>0.77733543783256032</v>
      </c>
      <c r="DU167" s="13">
        <f t="shared" si="87"/>
        <v>-19.494063338181654</v>
      </c>
      <c r="DV167" s="13">
        <f t="shared" si="87"/>
        <v>-6.0826406892899865E-2</v>
      </c>
      <c r="DW167" s="13">
        <f t="shared" si="87"/>
        <v>-6.9968869549641433E-2</v>
      </c>
      <c r="DX167" s="13">
        <f t="shared" si="87"/>
        <v>0</v>
      </c>
      <c r="DY167" s="13">
        <f t="shared" si="87"/>
        <v>1.2775743322060329</v>
      </c>
      <c r="DZ167" s="13">
        <f t="shared" si="87"/>
        <v>1.5246342037829708</v>
      </c>
      <c r="EA167" s="13">
        <f t="shared" si="87"/>
        <v>0</v>
      </c>
      <c r="EB167" s="13">
        <f t="shared" si="87"/>
        <v>-49.225723365375039</v>
      </c>
      <c r="EC167" s="13">
        <f t="shared" si="87"/>
        <v>-19.126362105071102</v>
      </c>
      <c r="ED167" s="13">
        <f t="shared" si="87"/>
        <v>-63.414634146341456</v>
      </c>
      <c r="EE167" s="13">
        <f t="shared" si="87"/>
        <v>0</v>
      </c>
      <c r="EF167" s="13">
        <f t="shared" si="87"/>
        <v>-5.6221528066537356</v>
      </c>
      <c r="EG167" s="13">
        <f t="shared" si="87"/>
        <v>7.8213460085046149</v>
      </c>
      <c r="EH167" s="13">
        <f t="shared" si="87"/>
        <v>-2.4601968182680345E-2</v>
      </c>
      <c r="EI167" s="13">
        <f t="shared" si="87"/>
        <v>7.9999999999999849</v>
      </c>
      <c r="EJ167" s="13">
        <f t="shared" si="87"/>
        <v>1.8067317372627123</v>
      </c>
      <c r="EK167" s="13">
        <f t="shared" si="87"/>
        <v>-8.7992842999423679</v>
      </c>
      <c r="EL167" s="13">
        <f t="shared" si="87"/>
        <v>2.3933331163540572</v>
      </c>
      <c r="EM167" s="13">
        <f t="shared" si="87"/>
        <v>2.3357595818231491</v>
      </c>
      <c r="EN167" s="13">
        <f t="shared" si="87"/>
        <v>2.2418726577403403</v>
      </c>
      <c r="EO167" s="13">
        <f t="shared" si="87"/>
        <v>-0.29031901140419425</v>
      </c>
      <c r="EP167" s="13">
        <f t="shared" si="87"/>
        <v>1.3793939105278819</v>
      </c>
      <c r="EQ167" s="13">
        <f t="shared" si="87"/>
        <v>5.5264650307326413</v>
      </c>
    </row>
    <row r="168" spans="1:147" x14ac:dyDescent="0.2">
      <c r="A168" s="474" t="str">
        <f t="shared" si="48"/>
        <v>2009 q2</v>
      </c>
      <c r="B168" s="13">
        <f t="shared" si="84"/>
        <v>9.6529740913612549</v>
      </c>
      <c r="C168" s="13">
        <f t="shared" si="84"/>
        <v>23.932460272147104</v>
      </c>
      <c r="D168" s="13">
        <f t="shared" si="84"/>
        <v>63.574034351567811</v>
      </c>
      <c r="E168" s="13">
        <f t="shared" si="84"/>
        <v>-0.60753630270187209</v>
      </c>
      <c r="F168" s="13">
        <f t="shared" si="84"/>
        <v>4.5537556887481623</v>
      </c>
      <c r="G168" s="13">
        <f t="shared" si="84"/>
        <v>4.4821282389832184</v>
      </c>
      <c r="H168" s="13">
        <f t="shared" si="84"/>
        <v>5.5589436250444324</v>
      </c>
      <c r="I168" s="13">
        <f t="shared" si="84"/>
        <v>2.3825880980418823</v>
      </c>
      <c r="J168" s="13">
        <f t="shared" si="84"/>
        <v>5.3761480914076065</v>
      </c>
      <c r="K168" s="13">
        <f t="shared" si="84"/>
        <v>1.7661997906001758</v>
      </c>
      <c r="L168" s="13">
        <f t="shared" si="84"/>
        <v>10.657763411485011</v>
      </c>
      <c r="M168" s="13">
        <f t="shared" si="84"/>
        <v>6.0300463181586217</v>
      </c>
      <c r="N168" s="13">
        <f t="shared" si="84"/>
        <v>12.082289319355176</v>
      </c>
      <c r="O168" s="13">
        <f t="shared" si="84"/>
        <v>5.5239288341076387</v>
      </c>
      <c r="P168" s="13">
        <f t="shared" si="84"/>
        <v>3.0529791595869327</v>
      </c>
      <c r="Q168" s="13">
        <f t="shared" si="84"/>
        <v>15.342570488302322</v>
      </c>
      <c r="R168" s="13">
        <f t="shared" si="84"/>
        <v>6.7127730079612924</v>
      </c>
      <c r="S168" s="13">
        <f t="shared" si="84"/>
        <v>7.4462742215010591</v>
      </c>
      <c r="T168" s="13">
        <f t="shared" si="84"/>
        <v>0</v>
      </c>
      <c r="U168" s="13">
        <f t="shared" si="84"/>
        <v>-2.1901908718400476</v>
      </c>
      <c r="V168" s="13">
        <f t="shared" si="84"/>
        <v>-3.602669547089532</v>
      </c>
      <c r="W168" s="13">
        <f t="shared" si="84"/>
        <v>0</v>
      </c>
      <c r="X168" s="13" t="str">
        <f t="shared" si="84"/>
        <v/>
      </c>
      <c r="Y168" s="13">
        <f t="shared" si="84"/>
        <v>-12.928430805072521</v>
      </c>
      <c r="Z168" s="13">
        <f t="shared" si="84"/>
        <v>0.98190759683136619</v>
      </c>
      <c r="AA168" s="13">
        <f t="shared" si="84"/>
        <v>2.8582915273825282</v>
      </c>
      <c r="AB168" s="13">
        <f t="shared" si="84"/>
        <v>0</v>
      </c>
      <c r="AC168" s="13">
        <f t="shared" si="84"/>
        <v>4.4265252360706109</v>
      </c>
      <c r="AD168" s="13">
        <f t="shared" si="84"/>
        <v>-17.187015581225083</v>
      </c>
      <c r="AE168" s="13">
        <f t="shared" si="84"/>
        <v>0.38263352937313311</v>
      </c>
      <c r="AF168" s="13">
        <f t="shared" si="84"/>
        <v>0.15125930255748266</v>
      </c>
      <c r="AG168" s="13">
        <f t="shared" si="84"/>
        <v>-0.77355057377951342</v>
      </c>
      <c r="AH168" s="13">
        <f t="shared" si="84"/>
        <v>2.7304494957835379</v>
      </c>
      <c r="AI168" s="13">
        <f t="shared" si="84"/>
        <v>5.7371825043500912</v>
      </c>
      <c r="AJ168" s="13">
        <f t="shared" si="84"/>
        <v>-8.8480287118126064</v>
      </c>
      <c r="AL168" s="474" t="str">
        <f t="shared" si="50"/>
        <v>2009 q2</v>
      </c>
      <c r="AM168" s="13">
        <f t="shared" si="85"/>
        <v>5.7645471772739931</v>
      </c>
      <c r="AN168" s="13">
        <f t="shared" si="85"/>
        <v>9.1046267497616462</v>
      </c>
      <c r="AO168" s="13">
        <f t="shared" si="85"/>
        <v>19.898252533574311</v>
      </c>
      <c r="AP168" s="13">
        <f t="shared" si="85"/>
        <v>0.26161059678175835</v>
      </c>
      <c r="AQ168" s="13">
        <f t="shared" si="85"/>
        <v>17.431619096633955</v>
      </c>
      <c r="AR168" s="13">
        <f t="shared" si="85"/>
        <v>-4.1251076985293622E-2</v>
      </c>
      <c r="AS168" s="13">
        <f t="shared" si="85"/>
        <v>4.7781238814753602</v>
      </c>
      <c r="AT168" s="13">
        <f t="shared" si="85"/>
        <v>7.1039252711817769</v>
      </c>
      <c r="AU168" s="13">
        <f t="shared" si="85"/>
        <v>4.09938785157693</v>
      </c>
      <c r="AV168" s="13">
        <f t="shared" si="85"/>
        <v>0</v>
      </c>
      <c r="AW168" s="13">
        <f t="shared" si="85"/>
        <v>-8.2936252876864014E-2</v>
      </c>
      <c r="AX168" s="13">
        <f t="shared" si="85"/>
        <v>-0.40064456968622597</v>
      </c>
      <c r="AY168" s="13">
        <f t="shared" si="85"/>
        <v>0</v>
      </c>
      <c r="AZ168" s="13">
        <f t="shared" si="85"/>
        <v>1.4726184347044535</v>
      </c>
      <c r="BA168" s="13">
        <f t="shared" si="85"/>
        <v>4.1379703751838193</v>
      </c>
      <c r="BB168" s="13">
        <f t="shared" si="85"/>
        <v>-11.702810789528218</v>
      </c>
      <c r="BC168" s="13">
        <f t="shared" si="85"/>
        <v>6.0034052935678428</v>
      </c>
      <c r="BD168" s="13">
        <f t="shared" si="85"/>
        <v>6.0034052935678428</v>
      </c>
      <c r="BE168" s="13" t="str">
        <f t="shared" si="85"/>
        <v/>
      </c>
      <c r="BF168" s="13">
        <f t="shared" si="85"/>
        <v>37.535007685568431</v>
      </c>
      <c r="BG168" s="13">
        <f t="shared" si="85"/>
        <v>-6.2743670893434693</v>
      </c>
      <c r="BH168" s="13">
        <f t="shared" si="85"/>
        <v>54.999999999999986</v>
      </c>
      <c r="BI168" s="13" t="str">
        <f t="shared" si="85"/>
        <v/>
      </c>
      <c r="BJ168" s="13">
        <f t="shared" si="85"/>
        <v>-10.933721247511286</v>
      </c>
      <c r="BK168" s="13">
        <f t="shared" si="85"/>
        <v>4.4135260300223633</v>
      </c>
      <c r="BL168" s="13">
        <f t="shared" si="85"/>
        <v>-7.9273847699757205</v>
      </c>
      <c r="BM168" s="13">
        <f t="shared" si="85"/>
        <v>7.4905613335828125</v>
      </c>
      <c r="BN168" s="13">
        <f t="shared" si="85"/>
        <v>4.7830266150055589</v>
      </c>
      <c r="BO168" s="13">
        <f t="shared" si="85"/>
        <v>-17.567356577031724</v>
      </c>
      <c r="BP168" s="13">
        <f t="shared" si="85"/>
        <v>1.5635132687153108</v>
      </c>
      <c r="BQ168" s="13">
        <f t="shared" si="85"/>
        <v>1.3197815846594185</v>
      </c>
      <c r="BR168" s="13">
        <f t="shared" si="85"/>
        <v>-7.2896194984739537E-4</v>
      </c>
      <c r="BS168" s="13">
        <f t="shared" si="85"/>
        <v>2.5681712948173896</v>
      </c>
      <c r="BT168" s="13">
        <f t="shared" si="85"/>
        <v>1.8092214862005518</v>
      </c>
      <c r="BU168" s="13">
        <f t="shared" si="85"/>
        <v>1.8228222794200555</v>
      </c>
      <c r="BW168" s="474" t="str">
        <f t="shared" si="52"/>
        <v>2009 q2</v>
      </c>
      <c r="BX168" s="13">
        <f t="shared" si="86"/>
        <v>11.909885043639834</v>
      </c>
      <c r="BY168" s="13">
        <f t="shared" si="86"/>
        <v>23.816778095734769</v>
      </c>
      <c r="BZ168" s="13">
        <f t="shared" si="86"/>
        <v>42.352581057199103</v>
      </c>
      <c r="CA168" s="13">
        <f t="shared" si="86"/>
        <v>21.32685813714026</v>
      </c>
      <c r="CB168" s="13">
        <f t="shared" si="86"/>
        <v>15.941639683790786</v>
      </c>
      <c r="CC168" s="13">
        <f t="shared" si="86"/>
        <v>8.7526942982377278</v>
      </c>
      <c r="CD168" s="13">
        <f t="shared" si="86"/>
        <v>29.170697683491209</v>
      </c>
      <c r="CE168" s="13">
        <f t="shared" si="86"/>
        <v>6.8425595496787617</v>
      </c>
      <c r="CF168" s="13">
        <f t="shared" si="86"/>
        <v>11.517172932262421</v>
      </c>
      <c r="CG168" s="13">
        <f t="shared" si="86"/>
        <v>12.459184094733233</v>
      </c>
      <c r="CH168" s="13">
        <f t="shared" si="86"/>
        <v>15.63644385203431</v>
      </c>
      <c r="CI168" s="13">
        <f t="shared" si="86"/>
        <v>17.390095438137077</v>
      </c>
      <c r="CJ168" s="13">
        <f t="shared" si="86"/>
        <v>10.115918979674166</v>
      </c>
      <c r="CK168" s="13">
        <f t="shared" si="86"/>
        <v>14.108161647910332</v>
      </c>
      <c r="CL168" s="13">
        <f t="shared" si="86"/>
        <v>16.933290811758916</v>
      </c>
      <c r="CM168" s="13">
        <f t="shared" si="86"/>
        <v>5.8031637571311689</v>
      </c>
      <c r="CN168" s="13">
        <f t="shared" si="86"/>
        <v>7.3995504308524529</v>
      </c>
      <c r="CO168" s="13">
        <f t="shared" si="86"/>
        <v>2.3084425661233254</v>
      </c>
      <c r="CP168" s="13">
        <f t="shared" si="86"/>
        <v>11.111111111111116</v>
      </c>
      <c r="CQ168" s="13">
        <f t="shared" si="86"/>
        <v>-18.28294166120169</v>
      </c>
      <c r="CR168" s="13">
        <f t="shared" si="86"/>
        <v>4.2196142485491084</v>
      </c>
      <c r="CS168" s="13">
        <f t="shared" si="86"/>
        <v>-29.54545454545454</v>
      </c>
      <c r="CT168" s="13">
        <f t="shared" si="86"/>
        <v>0</v>
      </c>
      <c r="CU168" s="13">
        <f t="shared" si="86"/>
        <v>-1.1793135864440529</v>
      </c>
      <c r="CV168" s="13">
        <f t="shared" si="86"/>
        <v>3.4465417408904075</v>
      </c>
      <c r="CW168" s="13">
        <f t="shared" si="86"/>
        <v>9.2460242753635633</v>
      </c>
      <c r="CX168" s="13">
        <f t="shared" si="86"/>
        <v>0</v>
      </c>
      <c r="CY168" s="13">
        <f t="shared" si="86"/>
        <v>-1.2460938246014464</v>
      </c>
      <c r="CZ168" s="13">
        <f t="shared" si="86"/>
        <v>-2.9670199396776842</v>
      </c>
      <c r="DA168" s="13">
        <f t="shared" si="86"/>
        <v>12.933916805193334</v>
      </c>
      <c r="DB168" s="13">
        <f t="shared" si="86"/>
        <v>14.664670096414945</v>
      </c>
      <c r="DC168" s="13">
        <f t="shared" si="86"/>
        <v>8.1679398724897609</v>
      </c>
      <c r="DD168" s="13">
        <f t="shared" si="86"/>
        <v>0.53846268811597042</v>
      </c>
      <c r="DE168" s="13">
        <f t="shared" si="86"/>
        <v>11.896973887118723</v>
      </c>
      <c r="DF168" s="13">
        <f t="shared" si="86"/>
        <v>11.184773399164506</v>
      </c>
      <c r="DH168" s="474" t="str">
        <f t="shared" si="54"/>
        <v>2009 q2</v>
      </c>
      <c r="DI168" s="13">
        <f t="shared" si="87"/>
        <v>8.9354898030666199</v>
      </c>
      <c r="DJ168" s="13">
        <f t="shared" si="87"/>
        <v>16.602841882803098</v>
      </c>
      <c r="DK168" s="13">
        <f t="shared" si="87"/>
        <v>41.52796653261872</v>
      </c>
      <c r="DL168" s="13">
        <f t="shared" si="87"/>
        <v>11.677746771360574</v>
      </c>
      <c r="DM168" s="13">
        <f t="shared" si="87"/>
        <v>9.3301150680684017</v>
      </c>
      <c r="DN168" s="13">
        <f t="shared" si="87"/>
        <v>-0.96827278195712463</v>
      </c>
      <c r="DO168" s="13">
        <f t="shared" si="87"/>
        <v>3.1887401071398314</v>
      </c>
      <c r="DP168" s="13">
        <f t="shared" si="87"/>
        <v>14.77696738880856</v>
      </c>
      <c r="DQ168" s="13">
        <f t="shared" si="87"/>
        <v>5.6189092718490485</v>
      </c>
      <c r="DR168" s="13">
        <f t="shared" si="87"/>
        <v>2.1977782573483262</v>
      </c>
      <c r="DS168" s="13">
        <f t="shared" si="87"/>
        <v>9.6099974388086373E-2</v>
      </c>
      <c r="DT168" s="13">
        <f t="shared" si="87"/>
        <v>4.6923181110925638</v>
      </c>
      <c r="DU168" s="13">
        <f t="shared" si="87"/>
        <v>-9.6724064504071237</v>
      </c>
      <c r="DV168" s="13">
        <f t="shared" si="87"/>
        <v>-0.26585642031726753</v>
      </c>
      <c r="DW168" s="13">
        <f t="shared" si="87"/>
        <v>-0.3793373185654314</v>
      </c>
      <c r="DX168" s="13">
        <f t="shared" si="87"/>
        <v>0.1218721998238026</v>
      </c>
      <c r="DY168" s="13">
        <f t="shared" si="87"/>
        <v>0.18994448707461142</v>
      </c>
      <c r="DZ168" s="13">
        <f t="shared" si="87"/>
        <v>0.33995696839896894</v>
      </c>
      <c r="EA168" s="13">
        <f t="shared" si="87"/>
        <v>0</v>
      </c>
      <c r="EB168" s="13">
        <f t="shared" si="87"/>
        <v>64.53405554733564</v>
      </c>
      <c r="EC168" s="13">
        <f t="shared" si="87"/>
        <v>-2.3451396184841711</v>
      </c>
      <c r="ED168" s="13">
        <f t="shared" si="87"/>
        <v>113.33333333333333</v>
      </c>
      <c r="EE168" s="13">
        <f t="shared" si="87"/>
        <v>0</v>
      </c>
      <c r="EF168" s="13">
        <f t="shared" si="87"/>
        <v>-6.0175116104831954</v>
      </c>
      <c r="EG168" s="13">
        <f t="shared" si="87"/>
        <v>7.9494916999632848</v>
      </c>
      <c r="EH168" s="13">
        <f t="shared" si="87"/>
        <v>-2.4601968182680345E-2</v>
      </c>
      <c r="EI168" s="13">
        <f t="shared" si="87"/>
        <v>0</v>
      </c>
      <c r="EJ168" s="13">
        <f t="shared" si="87"/>
        <v>11.323415896722256</v>
      </c>
      <c r="EK168" s="13">
        <f t="shared" si="87"/>
        <v>-12.02372316393806</v>
      </c>
      <c r="EL168" s="13">
        <f t="shared" si="87"/>
        <v>0.97812295633867841</v>
      </c>
      <c r="EM168" s="13">
        <f t="shared" si="87"/>
        <v>1.7435236106178031E-2</v>
      </c>
      <c r="EN168" s="13">
        <f t="shared" si="87"/>
        <v>2.2418726577403403</v>
      </c>
      <c r="EO168" s="13">
        <f t="shared" si="87"/>
        <v>0</v>
      </c>
      <c r="EP168" s="13">
        <f t="shared" si="87"/>
        <v>3.0719031699471877</v>
      </c>
      <c r="EQ168" s="13">
        <f t="shared" si="87"/>
        <v>1.9958470737597045</v>
      </c>
    </row>
    <row r="169" spans="1:147" x14ac:dyDescent="0.2">
      <c r="A169" s="474" t="str">
        <f t="shared" si="48"/>
        <v>2009 q3</v>
      </c>
      <c r="B169" s="13">
        <f t="shared" si="84"/>
        <v>-1.3496610389535646</v>
      </c>
      <c r="C169" s="13">
        <f t="shared" si="84"/>
        <v>3.1530549531123109</v>
      </c>
      <c r="D169" s="13">
        <f t="shared" si="84"/>
        <v>3.0471189802886656</v>
      </c>
      <c r="E169" s="13">
        <f t="shared" si="84"/>
        <v>4.2645750233102353</v>
      </c>
      <c r="F169" s="13">
        <f t="shared" si="84"/>
        <v>3.9778563489616614</v>
      </c>
      <c r="G169" s="13">
        <f t="shared" si="84"/>
        <v>-2.4907296740091622</v>
      </c>
      <c r="H169" s="13">
        <f t="shared" si="84"/>
        <v>-5.7007488229515069</v>
      </c>
      <c r="I169" s="13">
        <f t="shared" si="84"/>
        <v>3.3475561515138086</v>
      </c>
      <c r="J169" s="13">
        <f t="shared" si="84"/>
        <v>5.7753036068368013</v>
      </c>
      <c r="K169" s="13">
        <f t="shared" si="84"/>
        <v>0</v>
      </c>
      <c r="L169" s="13">
        <f t="shared" ref="L169:AJ169" si="88">IF(L53&gt;0,(L57/L53-1)*100,"")</f>
        <v>27.830517068427653</v>
      </c>
      <c r="M169" s="13">
        <f t="shared" si="88"/>
        <v>3.6010284268542359</v>
      </c>
      <c r="N169" s="13">
        <f t="shared" si="88"/>
        <v>35.165204961851828</v>
      </c>
      <c r="O169" s="13">
        <f t="shared" si="88"/>
        <v>5.4855916078411449</v>
      </c>
      <c r="P169" s="13">
        <f t="shared" si="88"/>
        <v>3.0565410610254418</v>
      </c>
      <c r="Q169" s="13">
        <f t="shared" si="88"/>
        <v>15.342570488302322</v>
      </c>
      <c r="R169" s="13">
        <f t="shared" si="88"/>
        <v>5.7362233233800186</v>
      </c>
      <c r="S169" s="13">
        <f t="shared" si="88"/>
        <v>6.3566611392673167</v>
      </c>
      <c r="T169" s="13">
        <f t="shared" si="88"/>
        <v>0</v>
      </c>
      <c r="U169" s="13">
        <f t="shared" si="88"/>
        <v>-16.930063199639267</v>
      </c>
      <c r="V169" s="13">
        <f t="shared" si="88"/>
        <v>-25.456756888832189</v>
      </c>
      <c r="W169" s="13">
        <f t="shared" si="88"/>
        <v>0</v>
      </c>
      <c r="X169" s="13" t="str">
        <f t="shared" si="88"/>
        <v/>
      </c>
      <c r="Y169" s="13">
        <f t="shared" si="88"/>
        <v>-21.557333464153416</v>
      </c>
      <c r="Z169" s="13">
        <f t="shared" si="88"/>
        <v>0.19013086034076476</v>
      </c>
      <c r="AA169" s="13">
        <f t="shared" si="88"/>
        <v>1.6915641649473123</v>
      </c>
      <c r="AB169" s="13">
        <f t="shared" si="88"/>
        <v>0</v>
      </c>
      <c r="AC169" s="13">
        <f t="shared" si="88"/>
        <v>1.509211498571239</v>
      </c>
      <c r="AD169" s="13">
        <f t="shared" si="88"/>
        <v>-26.855455037034314</v>
      </c>
      <c r="AE169" s="13">
        <f t="shared" si="88"/>
        <v>0.3153751094264301</v>
      </c>
      <c r="AF169" s="13">
        <f t="shared" si="88"/>
        <v>0.17003497006564672</v>
      </c>
      <c r="AG169" s="13">
        <f t="shared" si="88"/>
        <v>-0.16331819668689018</v>
      </c>
      <c r="AH169" s="13">
        <f t="shared" si="88"/>
        <v>2.5167887508422915</v>
      </c>
      <c r="AI169" s="13">
        <f t="shared" si="88"/>
        <v>3.7485040435161876</v>
      </c>
      <c r="AJ169" s="13">
        <f t="shared" si="88"/>
        <v>-5.6621217903157772</v>
      </c>
      <c r="AL169" s="474" t="str">
        <f t="shared" si="50"/>
        <v>2009 q3</v>
      </c>
      <c r="AM169" s="13">
        <f t="shared" si="85"/>
        <v>-2.0122336922159811</v>
      </c>
      <c r="AN169" s="13">
        <f t="shared" si="85"/>
        <v>2.7782294993315526</v>
      </c>
      <c r="AO169" s="13">
        <f t="shared" si="85"/>
        <v>6.1646303710668926</v>
      </c>
      <c r="AP169" s="13">
        <f t="shared" si="85"/>
        <v>0.7157879123723454</v>
      </c>
      <c r="AQ169" s="13">
        <f t="shared" si="85"/>
        <v>-1.3602156632869011</v>
      </c>
      <c r="AR169" s="13">
        <f t="shared" si="85"/>
        <v>-0.33306296946391534</v>
      </c>
      <c r="AS169" s="13">
        <f t="shared" si="85"/>
        <v>5.8247616797786783</v>
      </c>
      <c r="AT169" s="13">
        <f t="shared" si="85"/>
        <v>4.5358430813092099</v>
      </c>
      <c r="AU169" s="13">
        <f t="shared" si="85"/>
        <v>2.0074167096670426</v>
      </c>
      <c r="AV169" s="13">
        <f t="shared" si="85"/>
        <v>0</v>
      </c>
      <c r="AW169" s="13">
        <f t="shared" ref="AW169:BU169" si="89">IF(AW53&gt;0,(AW57/AW53-1)*100,"")</f>
        <v>4.0438379221607867E-2</v>
      </c>
      <c r="AX169" s="13">
        <f t="shared" si="89"/>
        <v>0.19597096302250705</v>
      </c>
      <c r="AY169" s="13">
        <f t="shared" si="89"/>
        <v>0</v>
      </c>
      <c r="AZ169" s="13">
        <f t="shared" si="89"/>
        <v>0.16991448938077358</v>
      </c>
      <c r="BA169" s="13">
        <f t="shared" si="89"/>
        <v>0.19908809272621841</v>
      </c>
      <c r="BB169" s="13">
        <f t="shared" si="89"/>
        <v>0</v>
      </c>
      <c r="BC169" s="13">
        <f t="shared" si="89"/>
        <v>0.53882213694567138</v>
      </c>
      <c r="BD169" s="13">
        <f t="shared" si="89"/>
        <v>0.53882213694567138</v>
      </c>
      <c r="BE169" s="13" t="str">
        <f t="shared" si="89"/>
        <v/>
      </c>
      <c r="BF169" s="13">
        <f t="shared" si="89"/>
        <v>-3.7405173555420834</v>
      </c>
      <c r="BG169" s="13">
        <f t="shared" si="89"/>
        <v>-16.670615486651752</v>
      </c>
      <c r="BH169" s="13">
        <f t="shared" si="89"/>
        <v>0</v>
      </c>
      <c r="BI169" s="13" t="str">
        <f t="shared" si="89"/>
        <v/>
      </c>
      <c r="BJ169" s="13">
        <f t="shared" si="89"/>
        <v>-15.207541356242714</v>
      </c>
      <c r="BK169" s="13">
        <f t="shared" si="89"/>
        <v>0</v>
      </c>
      <c r="BL169" s="13">
        <f t="shared" si="89"/>
        <v>0</v>
      </c>
      <c r="BM169" s="13">
        <f t="shared" si="89"/>
        <v>0</v>
      </c>
      <c r="BN169" s="13">
        <f t="shared" si="89"/>
        <v>-0.76905389205386143</v>
      </c>
      <c r="BO169" s="13">
        <f t="shared" si="89"/>
        <v>-21.794623456948102</v>
      </c>
      <c r="BP169" s="13">
        <f t="shared" si="89"/>
        <v>0.76609594465395503</v>
      </c>
      <c r="BQ169" s="13">
        <f t="shared" si="89"/>
        <v>1.4115826558902311</v>
      </c>
      <c r="BR169" s="13">
        <f t="shared" si="89"/>
        <v>0</v>
      </c>
      <c r="BS169" s="13">
        <f t="shared" si="89"/>
        <v>0</v>
      </c>
      <c r="BT169" s="13">
        <f t="shared" si="89"/>
        <v>0.32966572497079571</v>
      </c>
      <c r="BU169" s="13">
        <f t="shared" si="89"/>
        <v>0</v>
      </c>
      <c r="BW169" s="474" t="str">
        <f t="shared" si="52"/>
        <v>2009 q3</v>
      </c>
      <c r="BX169" s="13">
        <f t="shared" si="86"/>
        <v>4.3348633245574364</v>
      </c>
      <c r="BY169" s="13">
        <f t="shared" si="86"/>
        <v>9.0219659985549363</v>
      </c>
      <c r="BZ169" s="13">
        <f t="shared" si="86"/>
        <v>11.322858336755971</v>
      </c>
      <c r="CA169" s="13">
        <f t="shared" si="86"/>
        <v>9.3730041832719166</v>
      </c>
      <c r="CB169" s="13">
        <f t="shared" si="86"/>
        <v>7.3002580779405912</v>
      </c>
      <c r="CC169" s="13">
        <f t="shared" si="86"/>
        <v>6.7198872123070519</v>
      </c>
      <c r="CD169" s="13">
        <f t="shared" si="86"/>
        <v>9.9533642431534055</v>
      </c>
      <c r="CE169" s="13">
        <f t="shared" si="86"/>
        <v>5.4550486092276751</v>
      </c>
      <c r="CF169" s="13">
        <f t="shared" si="86"/>
        <v>8.7425869969067094</v>
      </c>
      <c r="CG169" s="13">
        <f t="shared" si="86"/>
        <v>2.2356219043029535</v>
      </c>
      <c r="CH169" s="13">
        <f t="shared" ref="CH169:DF169" si="90">IF(CH53&gt;0,(CH57/CH53-1)*100,"")</f>
        <v>15.156347400359071</v>
      </c>
      <c r="CI169" s="13">
        <f t="shared" si="90"/>
        <v>17.054113973513974</v>
      </c>
      <c r="CJ169" s="13">
        <f t="shared" si="90"/>
        <v>9.2140411092221708</v>
      </c>
      <c r="CK169" s="13">
        <f t="shared" si="90"/>
        <v>12.44422879627114</v>
      </c>
      <c r="CL169" s="13">
        <f t="shared" si="90"/>
        <v>16.693952225869801</v>
      </c>
      <c r="CM169" s="13">
        <f t="shared" si="90"/>
        <v>0.5475791256293272</v>
      </c>
      <c r="CN169" s="13">
        <f t="shared" si="90"/>
        <v>6.6409130872800759</v>
      </c>
      <c r="CO169" s="13">
        <f t="shared" si="90"/>
        <v>0.61124195697395134</v>
      </c>
      <c r="CP169" s="13">
        <f t="shared" si="90"/>
        <v>11.111111111111116</v>
      </c>
      <c r="CQ169" s="13">
        <f t="shared" si="90"/>
        <v>-27.238140259704402</v>
      </c>
      <c r="CR169" s="13">
        <f t="shared" si="90"/>
        <v>0.90790131291473841</v>
      </c>
      <c r="CS169" s="13">
        <f t="shared" si="90"/>
        <v>-42.000000000000007</v>
      </c>
      <c r="CT169" s="13">
        <f t="shared" si="90"/>
        <v>0</v>
      </c>
      <c r="CU169" s="13">
        <f t="shared" si="90"/>
        <v>-5.9421059610723965</v>
      </c>
      <c r="CV169" s="13">
        <f t="shared" si="90"/>
        <v>2.5926571991511604</v>
      </c>
      <c r="CW169" s="13">
        <f t="shared" si="90"/>
        <v>9.0546742502470181</v>
      </c>
      <c r="CX169" s="13">
        <f t="shared" si="90"/>
        <v>0</v>
      </c>
      <c r="CY169" s="13">
        <f t="shared" si="90"/>
        <v>-1.2512981096111764</v>
      </c>
      <c r="CZ169" s="13">
        <f t="shared" si="90"/>
        <v>-9.8128684881687143</v>
      </c>
      <c r="DA169" s="13">
        <f t="shared" si="90"/>
        <v>10.178418132418333</v>
      </c>
      <c r="DB169" s="13">
        <f t="shared" si="90"/>
        <v>8.2653589835262729</v>
      </c>
      <c r="DC169" s="13">
        <f t="shared" si="90"/>
        <v>35.981398923085649</v>
      </c>
      <c r="DD169" s="13">
        <f t="shared" si="90"/>
        <v>0.53846268811597042</v>
      </c>
      <c r="DE169" s="13">
        <f t="shared" si="90"/>
        <v>13.415627353563298</v>
      </c>
      <c r="DF169" s="13">
        <f t="shared" si="90"/>
        <v>11.3394416316549</v>
      </c>
      <c r="DH169" s="474" t="str">
        <f t="shared" si="54"/>
        <v>2009 q3</v>
      </c>
      <c r="DI169" s="13">
        <f t="shared" si="87"/>
        <v>8.2959753838650627</v>
      </c>
      <c r="DJ169" s="13">
        <f t="shared" si="87"/>
        <v>11.451619253157631</v>
      </c>
      <c r="DK169" s="13">
        <f t="shared" si="87"/>
        <v>20.626817099927862</v>
      </c>
      <c r="DL169" s="13">
        <f t="shared" si="87"/>
        <v>9.6702024469470729</v>
      </c>
      <c r="DM169" s="13">
        <f t="shared" si="87"/>
        <v>9.8414308782674773</v>
      </c>
      <c r="DN169" s="13">
        <f t="shared" si="87"/>
        <v>4.5272227507658025</v>
      </c>
      <c r="DO169" s="13">
        <f t="shared" si="87"/>
        <v>2.6334679971833364</v>
      </c>
      <c r="DP169" s="13">
        <f t="shared" si="87"/>
        <v>8.6990547766292448</v>
      </c>
      <c r="DQ169" s="13">
        <f t="shared" si="87"/>
        <v>8.0424793545860176</v>
      </c>
      <c r="DR169" s="13">
        <f t="shared" si="87"/>
        <v>5.1067826286269602</v>
      </c>
      <c r="DS169" s="13">
        <f t="shared" ref="DS169:EQ169" si="91">IF(DS53&gt;0,(DS57/DS53-1)*100,"")</f>
        <v>5.2711569893606702</v>
      </c>
      <c r="DT169" s="13">
        <f t="shared" si="91"/>
        <v>7.9808345103626888</v>
      </c>
      <c r="DU169" s="13">
        <f t="shared" si="91"/>
        <v>-1.0333746257266019</v>
      </c>
      <c r="DV169" s="13">
        <f t="shared" si="91"/>
        <v>1.0164849658874653</v>
      </c>
      <c r="DW169" s="13">
        <f t="shared" si="91"/>
        <v>2.8667777479758128</v>
      </c>
      <c r="DX169" s="13">
        <f t="shared" si="91"/>
        <v>-5.3903068645711594</v>
      </c>
      <c r="DY169" s="13">
        <f t="shared" si="91"/>
        <v>0.21322789197204539</v>
      </c>
      <c r="DZ169" s="13">
        <f t="shared" si="91"/>
        <v>0.38097065896374183</v>
      </c>
      <c r="EA169" s="13">
        <f t="shared" si="91"/>
        <v>0</v>
      </c>
      <c r="EB169" s="13">
        <f t="shared" si="91"/>
        <v>56.07357057820834</v>
      </c>
      <c r="EC169" s="13">
        <f t="shared" si="91"/>
        <v>-15.460897400562546</v>
      </c>
      <c r="ED169" s="13">
        <f t="shared" si="91"/>
        <v>113.33333333333333</v>
      </c>
      <c r="EE169" s="13">
        <f t="shared" si="91"/>
        <v>0</v>
      </c>
      <c r="EF169" s="13">
        <f t="shared" si="91"/>
        <v>-8.8304701849967522</v>
      </c>
      <c r="EG169" s="13">
        <f t="shared" si="91"/>
        <v>4.6548217171871187E-3</v>
      </c>
      <c r="EH169" s="13">
        <f t="shared" si="91"/>
        <v>0</v>
      </c>
      <c r="EI169" s="13">
        <f t="shared" si="91"/>
        <v>0</v>
      </c>
      <c r="EJ169" s="13">
        <f t="shared" si="91"/>
        <v>11.323415896722256</v>
      </c>
      <c r="EK169" s="13">
        <f t="shared" si="91"/>
        <v>-15.475317651589505</v>
      </c>
      <c r="EL169" s="13">
        <f t="shared" si="91"/>
        <v>5.6857659023790807</v>
      </c>
      <c r="EM169" s="13">
        <f t="shared" si="91"/>
        <v>7.8464324819585762</v>
      </c>
      <c r="EN169" s="13">
        <f t="shared" si="91"/>
        <v>3.8928486429521847</v>
      </c>
      <c r="EO169" s="13">
        <f t="shared" si="91"/>
        <v>0</v>
      </c>
      <c r="EP169" s="13">
        <f t="shared" si="91"/>
        <v>2.0811477962603631</v>
      </c>
      <c r="EQ169" s="13">
        <f t="shared" si="91"/>
        <v>2.7652824138133747</v>
      </c>
    </row>
    <row r="170" spans="1:147" x14ac:dyDescent="0.2">
      <c r="A170" s="474" t="str">
        <f t="shared" si="48"/>
        <v>2009 q4</v>
      </c>
      <c r="B170" s="13">
        <f t="shared" ref="B170:AJ177" si="92">IF(B54&gt;0,(B58/B54-1)*100,"")</f>
        <v>0.12588508490016803</v>
      </c>
      <c r="C170" s="13">
        <f t="shared" si="92"/>
        <v>1.5572582461828244</v>
      </c>
      <c r="D170" s="13">
        <f t="shared" si="92"/>
        <v>0.44730317463592684</v>
      </c>
      <c r="E170" s="13">
        <f t="shared" si="92"/>
        <v>3.483959192079733</v>
      </c>
      <c r="F170" s="13">
        <f t="shared" si="92"/>
        <v>2.3520926760649541</v>
      </c>
      <c r="G170" s="13">
        <f t="shared" si="92"/>
        <v>-7.088708670927069</v>
      </c>
      <c r="H170" s="13">
        <f t="shared" si="92"/>
        <v>-4.002215328698111</v>
      </c>
      <c r="I170" s="13">
        <f t="shared" si="92"/>
        <v>3.5782956591517312</v>
      </c>
      <c r="J170" s="13">
        <f t="shared" si="92"/>
        <v>6.9059581414906646</v>
      </c>
      <c r="K170" s="13">
        <f t="shared" si="92"/>
        <v>0</v>
      </c>
      <c r="L170" s="13">
        <f t="shared" si="92"/>
        <v>26.769727400819086</v>
      </c>
      <c r="M170" s="13">
        <f t="shared" si="92"/>
        <v>0</v>
      </c>
      <c r="N170" s="13">
        <f t="shared" si="92"/>
        <v>35.165204961851828</v>
      </c>
      <c r="O170" s="13">
        <f t="shared" si="92"/>
        <v>5.4855916078411449</v>
      </c>
      <c r="P170" s="13">
        <f t="shared" si="92"/>
        <v>3.0565410610254418</v>
      </c>
      <c r="Q170" s="13">
        <f t="shared" si="92"/>
        <v>15.342570488302322</v>
      </c>
      <c r="R170" s="13">
        <f t="shared" si="92"/>
        <v>4.9372988045537802</v>
      </c>
      <c r="S170" s="13">
        <f t="shared" si="92"/>
        <v>5.4668560637699981</v>
      </c>
      <c r="T170" s="13">
        <f t="shared" si="92"/>
        <v>0</v>
      </c>
      <c r="U170" s="13">
        <f t="shared" si="92"/>
        <v>-9.8814846971480357</v>
      </c>
      <c r="V170" s="13">
        <f t="shared" si="92"/>
        <v>-15.765945704751228</v>
      </c>
      <c r="W170" s="13">
        <f t="shared" si="92"/>
        <v>0</v>
      </c>
      <c r="X170" s="13" t="str">
        <f t="shared" si="92"/>
        <v/>
      </c>
      <c r="Y170" s="13">
        <f t="shared" si="92"/>
        <v>-13.183622505704495</v>
      </c>
      <c r="Z170" s="13">
        <f t="shared" si="92"/>
        <v>-2.1684883781259434</v>
      </c>
      <c r="AA170" s="13">
        <f t="shared" si="92"/>
        <v>1.6915641649473123</v>
      </c>
      <c r="AB170" s="13">
        <f t="shared" si="92"/>
        <v>0</v>
      </c>
      <c r="AC170" s="13">
        <f t="shared" si="92"/>
        <v>1.509211498571239</v>
      </c>
      <c r="AD170" s="13">
        <f t="shared" si="92"/>
        <v>-16.875877641925797</v>
      </c>
      <c r="AE170" s="13">
        <f t="shared" si="92"/>
        <v>0.32298381962463374</v>
      </c>
      <c r="AF170" s="13">
        <f t="shared" si="92"/>
        <v>0.17003497006564672</v>
      </c>
      <c r="AG170" s="13">
        <f t="shared" si="92"/>
        <v>-0.16331819668689018</v>
      </c>
      <c r="AH170" s="13">
        <f t="shared" si="92"/>
        <v>2.5167887508422915</v>
      </c>
      <c r="AI170" s="13">
        <f t="shared" si="92"/>
        <v>3.7755336269795103</v>
      </c>
      <c r="AJ170" s="13">
        <f t="shared" si="92"/>
        <v>-5.6621217903157772</v>
      </c>
      <c r="AL170" s="474" t="str">
        <f t="shared" si="50"/>
        <v>2009 q4</v>
      </c>
      <c r="AM170" s="13">
        <f t="shared" ref="AM170:BU177" si="93">IF(AM54&gt;0,(AM58/AM54-1)*100,"")</f>
        <v>1.0544364422486296</v>
      </c>
      <c r="AN170" s="13">
        <f t="shared" si="93"/>
        <v>6.1599885307720648</v>
      </c>
      <c r="AO170" s="13">
        <f t="shared" si="93"/>
        <v>4.2841293137567904</v>
      </c>
      <c r="AP170" s="13">
        <f t="shared" si="93"/>
        <v>0.79786680917803832</v>
      </c>
      <c r="AQ170" s="13">
        <f t="shared" si="93"/>
        <v>5.0558833383087087</v>
      </c>
      <c r="AR170" s="13">
        <f t="shared" si="93"/>
        <v>-6.5325631506479294</v>
      </c>
      <c r="AS170" s="13">
        <f t="shared" si="93"/>
        <v>11.083763310218409</v>
      </c>
      <c r="AT170" s="13">
        <f t="shared" si="93"/>
        <v>18.996252562205761</v>
      </c>
      <c r="AU170" s="13">
        <f t="shared" si="93"/>
        <v>16.69906369288303</v>
      </c>
      <c r="AV170" s="13">
        <f t="shared" si="93"/>
        <v>-2.3383189382768177</v>
      </c>
      <c r="AW170" s="13">
        <f t="shared" si="93"/>
        <v>0.93048794609720265</v>
      </c>
      <c r="AX170" s="13">
        <f t="shared" si="93"/>
        <v>0.4607036674563858</v>
      </c>
      <c r="AY170" s="13">
        <f t="shared" si="93"/>
        <v>1.0526315789473717</v>
      </c>
      <c r="AZ170" s="13">
        <f t="shared" si="93"/>
        <v>1.723968017532429</v>
      </c>
      <c r="BA170" s="13">
        <f t="shared" si="93"/>
        <v>1.8444252786174564</v>
      </c>
      <c r="BB170" s="13">
        <f t="shared" si="93"/>
        <v>1.0216959026044581</v>
      </c>
      <c r="BC170" s="13">
        <f t="shared" si="93"/>
        <v>1.5607972540705006</v>
      </c>
      <c r="BD170" s="13">
        <f t="shared" si="93"/>
        <v>1.5607972540705006</v>
      </c>
      <c r="BE170" s="13" t="str">
        <f t="shared" si="93"/>
        <v/>
      </c>
      <c r="BF170" s="13">
        <f t="shared" si="93"/>
        <v>-5.0301144024882944</v>
      </c>
      <c r="BG170" s="13">
        <f t="shared" si="93"/>
        <v>-22.902009559047908</v>
      </c>
      <c r="BH170" s="13">
        <f t="shared" si="93"/>
        <v>0</v>
      </c>
      <c r="BI170" s="13" t="str">
        <f t="shared" si="93"/>
        <v/>
      </c>
      <c r="BJ170" s="13">
        <f t="shared" si="93"/>
        <v>-7.8996965329485747</v>
      </c>
      <c r="BK170" s="13">
        <f t="shared" si="93"/>
        <v>2.1239401757988663</v>
      </c>
      <c r="BL170" s="13">
        <f t="shared" si="93"/>
        <v>0</v>
      </c>
      <c r="BM170" s="13">
        <f t="shared" si="93"/>
        <v>10.452863824485226</v>
      </c>
      <c r="BN170" s="13">
        <f t="shared" si="93"/>
        <v>-2.9960944142944368</v>
      </c>
      <c r="BO170" s="13">
        <f t="shared" si="93"/>
        <v>-11.538330065443114</v>
      </c>
      <c r="BP170" s="13">
        <f t="shared" si="93"/>
        <v>2.2546025792726798</v>
      </c>
      <c r="BQ170" s="13">
        <f t="shared" si="93"/>
        <v>-9.0166495500754174E-2</v>
      </c>
      <c r="BR170" s="13">
        <f t="shared" si="93"/>
        <v>0.59022049454666714</v>
      </c>
      <c r="BS170" s="13">
        <f t="shared" si="93"/>
        <v>22.31041637477793</v>
      </c>
      <c r="BT170" s="13">
        <f t="shared" si="93"/>
        <v>-0.45169243286594662</v>
      </c>
      <c r="BU170" s="13">
        <f t="shared" si="93"/>
        <v>6.1982433350599386</v>
      </c>
      <c r="BW170" s="474" t="str">
        <f t="shared" si="52"/>
        <v>2009 q4</v>
      </c>
      <c r="BX170" s="13">
        <f t="shared" ref="BX170:DF177" si="94">IF(BX54&gt;0,(BX58/BX54-1)*100,"")</f>
        <v>6.2591169197413477</v>
      </c>
      <c r="BY170" s="13">
        <f t="shared" si="94"/>
        <v>8.8115551741929199</v>
      </c>
      <c r="BZ170" s="13">
        <f t="shared" si="94"/>
        <v>10.64104665816008</v>
      </c>
      <c r="CA170" s="13">
        <f t="shared" si="94"/>
        <v>6.8473139829881458</v>
      </c>
      <c r="CB170" s="13">
        <f t="shared" si="94"/>
        <v>9.3578329969367324</v>
      </c>
      <c r="CC170" s="13">
        <f t="shared" si="94"/>
        <v>7.2110944177198766</v>
      </c>
      <c r="CD170" s="13">
        <f t="shared" si="94"/>
        <v>8.0745864417000277</v>
      </c>
      <c r="CE170" s="13">
        <f t="shared" si="94"/>
        <v>7.7114138222240669</v>
      </c>
      <c r="CF170" s="13">
        <f t="shared" si="94"/>
        <v>9.9195428359647906</v>
      </c>
      <c r="CG170" s="13">
        <f t="shared" si="94"/>
        <v>2.2356219043029535</v>
      </c>
      <c r="CH170" s="13">
        <f t="shared" si="94"/>
        <v>14.351427477391221</v>
      </c>
      <c r="CI170" s="13">
        <f t="shared" si="94"/>
        <v>15.655866305476884</v>
      </c>
      <c r="CJ170" s="13">
        <f t="shared" si="94"/>
        <v>10.237823454691309</v>
      </c>
      <c r="CK170" s="13">
        <f t="shared" si="94"/>
        <v>12.612734768895795</v>
      </c>
      <c r="CL170" s="13">
        <f t="shared" si="94"/>
        <v>17.010392623734582</v>
      </c>
      <c r="CM170" s="13">
        <f t="shared" si="94"/>
        <v>0</v>
      </c>
      <c r="CN170" s="13">
        <f t="shared" si="94"/>
        <v>7.1446915912130482</v>
      </c>
      <c r="CO170" s="13">
        <f t="shared" si="94"/>
        <v>1.8001871651288859</v>
      </c>
      <c r="CP170" s="13">
        <f t="shared" si="94"/>
        <v>11.111111111111116</v>
      </c>
      <c r="CQ170" s="13">
        <f t="shared" si="94"/>
        <v>-15.604809308797297</v>
      </c>
      <c r="CR170" s="13">
        <f t="shared" si="94"/>
        <v>-0.5763681296703238</v>
      </c>
      <c r="CS170" s="13">
        <f t="shared" si="94"/>
        <v>-24.444444444444436</v>
      </c>
      <c r="CT170" s="13">
        <f t="shared" si="94"/>
        <v>0</v>
      </c>
      <c r="CU170" s="13">
        <f t="shared" si="94"/>
        <v>-0.96733282056402636</v>
      </c>
      <c r="CV170" s="13">
        <f t="shared" si="94"/>
        <v>2.2706876891666949</v>
      </c>
      <c r="CW170" s="13">
        <f t="shared" si="94"/>
        <v>8.9085822823721692</v>
      </c>
      <c r="CX170" s="13">
        <f t="shared" si="94"/>
        <v>0</v>
      </c>
      <c r="CY170" s="13">
        <f t="shared" si="94"/>
        <v>-1.2512981096111764</v>
      </c>
      <c r="CZ170" s="13">
        <f t="shared" si="94"/>
        <v>-2.5291847974747594</v>
      </c>
      <c r="DA170" s="13">
        <f t="shared" si="94"/>
        <v>9.9361237590924532</v>
      </c>
      <c r="DB170" s="13">
        <f t="shared" si="94"/>
        <v>8.2653589835262729</v>
      </c>
      <c r="DC170" s="13">
        <f t="shared" si="94"/>
        <v>35.491721439399868</v>
      </c>
      <c r="DD170" s="13">
        <f t="shared" si="94"/>
        <v>0.3214497400672256</v>
      </c>
      <c r="DE170" s="13">
        <f t="shared" si="94"/>
        <v>11.253303011934189</v>
      </c>
      <c r="DF170" s="13">
        <f t="shared" si="94"/>
        <v>14.079568469722936</v>
      </c>
      <c r="DH170" s="474" t="str">
        <f t="shared" si="54"/>
        <v>2009 q4</v>
      </c>
      <c r="DI170" s="13">
        <f t="shared" ref="DI170:EQ177" si="95">IF(DI54&gt;0,(DI58/DI54-1)*100,"")</f>
        <v>7.4107864166266246</v>
      </c>
      <c r="DJ170" s="13">
        <f t="shared" si="95"/>
        <v>5.4874567969222632</v>
      </c>
      <c r="DK170" s="13">
        <f t="shared" si="95"/>
        <v>3.3521702911627926</v>
      </c>
      <c r="DL170" s="13">
        <f t="shared" si="95"/>
        <v>4.1419228740517067</v>
      </c>
      <c r="DM170" s="13">
        <f t="shared" si="95"/>
        <v>11.170136964316724</v>
      </c>
      <c r="DN170" s="13">
        <f t="shared" si="95"/>
        <v>1.4098478408162807</v>
      </c>
      <c r="DO170" s="13">
        <f t="shared" si="95"/>
        <v>1.2281498447550554</v>
      </c>
      <c r="DP170" s="13">
        <f t="shared" si="95"/>
        <v>8.3957920621676951</v>
      </c>
      <c r="DQ170" s="13">
        <f t="shared" si="95"/>
        <v>8.3920857284929706</v>
      </c>
      <c r="DR170" s="13">
        <f t="shared" si="95"/>
        <v>5.1067826286269602</v>
      </c>
      <c r="DS170" s="13">
        <f t="shared" si="95"/>
        <v>8.480073595591108</v>
      </c>
      <c r="DT170" s="13">
        <f t="shared" si="95"/>
        <v>9.1209537261287998</v>
      </c>
      <c r="DU170" s="13">
        <f t="shared" si="95"/>
        <v>6.7312177056727096</v>
      </c>
      <c r="DV170" s="13">
        <f t="shared" si="95"/>
        <v>-3.9262254251871798</v>
      </c>
      <c r="DW170" s="13">
        <f t="shared" si="95"/>
        <v>-3.5296885121771204</v>
      </c>
      <c r="DX170" s="13">
        <f t="shared" si="95"/>
        <v>-5.3903068645711594</v>
      </c>
      <c r="DY170" s="13">
        <f t="shared" si="95"/>
        <v>0.74401962834464985</v>
      </c>
      <c r="DZ170" s="13">
        <f t="shared" si="95"/>
        <v>1.326311273752756</v>
      </c>
      <c r="EA170" s="13">
        <f t="shared" si="95"/>
        <v>0</v>
      </c>
      <c r="EB170" s="13">
        <f t="shared" si="95"/>
        <v>58.306625176663317</v>
      </c>
      <c r="EC170" s="13">
        <f t="shared" si="95"/>
        <v>-11.965237267823159</v>
      </c>
      <c r="ED170" s="13">
        <f t="shared" si="95"/>
        <v>113.33333333333333</v>
      </c>
      <c r="EE170" s="13">
        <f t="shared" si="95"/>
        <v>0</v>
      </c>
      <c r="EF170" s="13">
        <f t="shared" si="95"/>
        <v>-6.6092451586188812</v>
      </c>
      <c r="EG170" s="13">
        <f t="shared" si="95"/>
        <v>4.4468403213060448E-2</v>
      </c>
      <c r="EH170" s="13">
        <f t="shared" si="95"/>
        <v>0</v>
      </c>
      <c r="EI170" s="13">
        <f t="shared" si="95"/>
        <v>0</v>
      </c>
      <c r="EJ170" s="13">
        <f t="shared" si="95"/>
        <v>9.3477945879057103</v>
      </c>
      <c r="EK170" s="13">
        <f t="shared" si="95"/>
        <v>-11.915797038331821</v>
      </c>
      <c r="EL170" s="13">
        <f t="shared" si="95"/>
        <v>3.7834091559108662</v>
      </c>
      <c r="EM170" s="13">
        <f t="shared" si="95"/>
        <v>4.8867005004633368</v>
      </c>
      <c r="EN170" s="13">
        <f t="shared" si="95"/>
        <v>4.846837007948035</v>
      </c>
      <c r="EO170" s="13">
        <f t="shared" si="95"/>
        <v>0</v>
      </c>
      <c r="EP170" s="13">
        <f t="shared" si="95"/>
        <v>2.1698686913864451</v>
      </c>
      <c r="EQ170" s="13">
        <f t="shared" si="95"/>
        <v>1.5482899187418742</v>
      </c>
    </row>
    <row r="171" spans="1:147" hidden="1" outlineLevel="1" x14ac:dyDescent="0.2">
      <c r="A171" s="474" t="str">
        <f t="shared" si="48"/>
        <v>2010 q1</v>
      </c>
      <c r="B171" s="13">
        <f t="shared" si="92"/>
        <v>-0.35217256333027747</v>
      </c>
      <c r="C171" s="13">
        <f t="shared" si="92"/>
        <v>-3.6271333794072436</v>
      </c>
      <c r="D171" s="13">
        <f t="shared" si="92"/>
        <v>-10.768053251493892</v>
      </c>
      <c r="E171" s="13">
        <f t="shared" si="92"/>
        <v>2.8196657868471586</v>
      </c>
      <c r="F171" s="13">
        <f t="shared" si="92"/>
        <v>-0.91287416889410666</v>
      </c>
      <c r="G171" s="13">
        <f t="shared" si="92"/>
        <v>-0.92476798131105875</v>
      </c>
      <c r="H171" s="13">
        <f t="shared" si="92"/>
        <v>-1.1225388803910552</v>
      </c>
      <c r="I171" s="13">
        <f t="shared" si="92"/>
        <v>3.3192865080029499</v>
      </c>
      <c r="J171" s="13">
        <f t="shared" si="92"/>
        <v>10.325703510293337</v>
      </c>
      <c r="K171" s="13">
        <f t="shared" si="92"/>
        <v>0</v>
      </c>
      <c r="L171" s="13">
        <f t="shared" si="92"/>
        <v>16.838437961957808</v>
      </c>
      <c r="M171" s="13">
        <f t="shared" si="92"/>
        <v>-2.709137077850754</v>
      </c>
      <c r="N171" s="13">
        <f t="shared" si="92"/>
        <v>22.905704732098098</v>
      </c>
      <c r="O171" s="13">
        <f t="shared" si="92"/>
        <v>3.5606113249098348</v>
      </c>
      <c r="P171" s="13">
        <f t="shared" si="92"/>
        <v>4.5801491001072892</v>
      </c>
      <c r="Q171" s="13">
        <f t="shared" si="92"/>
        <v>0</v>
      </c>
      <c r="R171" s="13">
        <f t="shared" si="92"/>
        <v>0</v>
      </c>
      <c r="S171" s="13">
        <f t="shared" si="92"/>
        <v>0</v>
      </c>
      <c r="T171" s="13">
        <f t="shared" si="92"/>
        <v>0</v>
      </c>
      <c r="U171" s="13">
        <f t="shared" si="92"/>
        <v>0.28902847099752105</v>
      </c>
      <c r="V171" s="13">
        <f t="shared" si="92"/>
        <v>0.49368146918158384</v>
      </c>
      <c r="W171" s="13">
        <f t="shared" si="92"/>
        <v>0</v>
      </c>
      <c r="X171" s="13" t="str">
        <f t="shared" si="92"/>
        <v/>
      </c>
      <c r="Y171" s="13">
        <f t="shared" si="92"/>
        <v>0.20497495973514912</v>
      </c>
      <c r="Z171" s="13">
        <f t="shared" si="92"/>
        <v>-2.1684883781259434</v>
      </c>
      <c r="AA171" s="13">
        <f t="shared" si="92"/>
        <v>-0.24636684912231477</v>
      </c>
      <c r="AB171" s="13">
        <f t="shared" si="92"/>
        <v>0</v>
      </c>
      <c r="AC171" s="13">
        <f t="shared" si="92"/>
        <v>-1.6430170532253596</v>
      </c>
      <c r="AD171" s="13">
        <f t="shared" si="92"/>
        <v>0.69583126469277001</v>
      </c>
      <c r="AE171" s="13">
        <f t="shared" si="92"/>
        <v>0.45180779202620425</v>
      </c>
      <c r="AF171" s="13">
        <f t="shared" si="92"/>
        <v>1.8835300368018615</v>
      </c>
      <c r="AG171" s="13">
        <f t="shared" si="92"/>
        <v>0.32824464306913104</v>
      </c>
      <c r="AH171" s="13">
        <f t="shared" si="92"/>
        <v>0.42665795150003127</v>
      </c>
      <c r="AI171" s="13">
        <f t="shared" si="92"/>
        <v>2.2540793708192064</v>
      </c>
      <c r="AJ171" s="13">
        <f t="shared" si="92"/>
        <v>-7.2081938042105271</v>
      </c>
      <c r="AL171" s="474" t="str">
        <f t="shared" si="50"/>
        <v>2010 q1</v>
      </c>
      <c r="AM171" s="13">
        <f t="shared" si="93"/>
        <v>2.2721658143127987</v>
      </c>
      <c r="AN171" s="13">
        <f t="shared" si="93"/>
        <v>2.8277041163572658</v>
      </c>
      <c r="AO171" s="13">
        <f t="shared" si="93"/>
        <v>-5.5393839532280609</v>
      </c>
      <c r="AP171" s="13">
        <f t="shared" si="93"/>
        <v>-2.6924317367606254</v>
      </c>
      <c r="AQ171" s="13">
        <f t="shared" si="93"/>
        <v>4.1687160739876106</v>
      </c>
      <c r="AR171" s="13">
        <f t="shared" si="93"/>
        <v>-2.547715529367045</v>
      </c>
      <c r="AS171" s="13">
        <f t="shared" si="93"/>
        <v>2.3295224913347123</v>
      </c>
      <c r="AT171" s="13">
        <f t="shared" si="93"/>
        <v>22.512088016006548</v>
      </c>
      <c r="AU171" s="13">
        <f t="shared" si="93"/>
        <v>21.449800728833402</v>
      </c>
      <c r="AV171" s="13">
        <f t="shared" si="93"/>
        <v>-2.3383189382768177</v>
      </c>
      <c r="AW171" s="13">
        <f t="shared" si="93"/>
        <v>0.93048794609720265</v>
      </c>
      <c r="AX171" s="13">
        <f t="shared" si="93"/>
        <v>0.4607036674563858</v>
      </c>
      <c r="AY171" s="13">
        <f t="shared" si="93"/>
        <v>1.0526315789473717</v>
      </c>
      <c r="AZ171" s="13">
        <f t="shared" si="93"/>
        <v>1.2796373628179314</v>
      </c>
      <c r="BA171" s="13">
        <f t="shared" si="93"/>
        <v>1.3238807852137935</v>
      </c>
      <c r="BB171" s="13">
        <f t="shared" si="93"/>
        <v>1.0216959026044581</v>
      </c>
      <c r="BC171" s="13">
        <f t="shared" si="93"/>
        <v>1.5607972540705006</v>
      </c>
      <c r="BD171" s="13">
        <f t="shared" si="93"/>
        <v>1.5607972540705006</v>
      </c>
      <c r="BE171" s="13" t="str">
        <f t="shared" si="93"/>
        <v/>
      </c>
      <c r="BF171" s="13">
        <f t="shared" si="93"/>
        <v>-4.4040988192941333</v>
      </c>
      <c r="BG171" s="13">
        <f t="shared" si="93"/>
        <v>-20.051773217835965</v>
      </c>
      <c r="BH171" s="13">
        <f t="shared" si="93"/>
        <v>0</v>
      </c>
      <c r="BI171" s="13" t="str">
        <f t="shared" si="93"/>
        <v/>
      </c>
      <c r="BJ171" s="13">
        <f t="shared" si="93"/>
        <v>-8.0848433506685033</v>
      </c>
      <c r="BK171" s="13">
        <f t="shared" si="93"/>
        <v>2.1239401757988663</v>
      </c>
      <c r="BL171" s="13">
        <f t="shared" si="93"/>
        <v>0</v>
      </c>
      <c r="BM171" s="13">
        <f t="shared" si="93"/>
        <v>20.905727648970473</v>
      </c>
      <c r="BN171" s="13">
        <f t="shared" si="93"/>
        <v>-2.9960944142944368</v>
      </c>
      <c r="BO171" s="13">
        <f t="shared" si="93"/>
        <v>-12.339602986654452</v>
      </c>
      <c r="BP171" s="13">
        <f t="shared" si="93"/>
        <v>19.740688247899207</v>
      </c>
      <c r="BQ171" s="13">
        <f t="shared" si="93"/>
        <v>37.14485489176225</v>
      </c>
      <c r="BR171" s="13">
        <f t="shared" si="93"/>
        <v>0.59022049454666714</v>
      </c>
      <c r="BS171" s="13">
        <f t="shared" si="93"/>
        <v>22.31041637477793</v>
      </c>
      <c r="BT171" s="13">
        <f t="shared" si="93"/>
        <v>-4.0556728803160631</v>
      </c>
      <c r="BU171" s="13">
        <f t="shared" si="93"/>
        <v>6.0246195849749551</v>
      </c>
      <c r="BW171" s="474" t="str">
        <f t="shared" si="52"/>
        <v>2010 q1</v>
      </c>
      <c r="BX171" s="13">
        <f t="shared" si="94"/>
        <v>4.1603118090422164</v>
      </c>
      <c r="BY171" s="13">
        <f t="shared" si="94"/>
        <v>4.9218931190421644</v>
      </c>
      <c r="BZ171" s="13">
        <f t="shared" si="94"/>
        <v>3.82297129364495</v>
      </c>
      <c r="CA171" s="13">
        <f t="shared" si="94"/>
        <v>5.1311424493197366</v>
      </c>
      <c r="CB171" s="13">
        <f t="shared" si="94"/>
        <v>6.4437915228841014</v>
      </c>
      <c r="CC171" s="13">
        <f t="shared" si="94"/>
        <v>2.8977327113972162</v>
      </c>
      <c r="CD171" s="13">
        <f t="shared" si="94"/>
        <v>5.3329600403696942</v>
      </c>
      <c r="CE171" s="13">
        <f t="shared" si="94"/>
        <v>4.9308809396312325</v>
      </c>
      <c r="CF171" s="13">
        <f t="shared" si="94"/>
        <v>6.8334970271314521</v>
      </c>
      <c r="CG171" s="13">
        <f t="shared" si="94"/>
        <v>3.2801021737740133</v>
      </c>
      <c r="CH171" s="13">
        <f t="shared" si="94"/>
        <v>0.88705148558805291</v>
      </c>
      <c r="CI171" s="13">
        <f t="shared" si="94"/>
        <v>-0.36689760365624657</v>
      </c>
      <c r="CJ171" s="13">
        <f t="shared" si="94"/>
        <v>5.2592103311274396</v>
      </c>
      <c r="CK171" s="13">
        <f t="shared" si="94"/>
        <v>13.012231106433592</v>
      </c>
      <c r="CL171" s="13">
        <f t="shared" si="94"/>
        <v>17.479757804673724</v>
      </c>
      <c r="CM171" s="13">
        <f t="shared" si="94"/>
        <v>0</v>
      </c>
      <c r="CN171" s="13">
        <f t="shared" si="94"/>
        <v>0.51976926551160485</v>
      </c>
      <c r="CO171" s="13">
        <f t="shared" si="94"/>
        <v>1.2940747688226839</v>
      </c>
      <c r="CP171" s="13">
        <f t="shared" si="94"/>
        <v>0</v>
      </c>
      <c r="CQ171" s="13">
        <f t="shared" si="94"/>
        <v>4.8584919738378751</v>
      </c>
      <c r="CR171" s="13">
        <f t="shared" si="94"/>
        <v>13.463275140596377</v>
      </c>
      <c r="CS171" s="13">
        <f t="shared" si="94"/>
        <v>2.9411764705882248</v>
      </c>
      <c r="CT171" s="13">
        <f t="shared" si="94"/>
        <v>0</v>
      </c>
      <c r="CU171" s="13">
        <f t="shared" si="94"/>
        <v>1.1300056148978888</v>
      </c>
      <c r="CV171" s="13">
        <f t="shared" si="94"/>
        <v>2.0322042242197025</v>
      </c>
      <c r="CW171" s="13">
        <f t="shared" si="94"/>
        <v>-1.3766527191360289</v>
      </c>
      <c r="CX171" s="13">
        <f t="shared" si="94"/>
        <v>0</v>
      </c>
      <c r="CY171" s="13">
        <f t="shared" si="94"/>
        <v>0.11379883156810155</v>
      </c>
      <c r="CZ171" s="13">
        <f t="shared" si="94"/>
        <v>1.8837003908883876</v>
      </c>
      <c r="DA171" s="13">
        <f t="shared" si="94"/>
        <v>5.1086137893336048</v>
      </c>
      <c r="DB171" s="13">
        <f t="shared" si="94"/>
        <v>4.0187391998959709</v>
      </c>
      <c r="DC171" s="13">
        <f t="shared" si="94"/>
        <v>42.898356459532927</v>
      </c>
      <c r="DD171" s="13">
        <f t="shared" si="94"/>
        <v>0.4565126560618582</v>
      </c>
      <c r="DE171" s="13">
        <f t="shared" si="94"/>
        <v>4.4244381908706609</v>
      </c>
      <c r="DF171" s="13">
        <f t="shared" si="94"/>
        <v>9.726887353824786</v>
      </c>
      <c r="DH171" s="474" t="str">
        <f t="shared" si="54"/>
        <v>2010 q1</v>
      </c>
      <c r="DI171" s="13">
        <f t="shared" si="95"/>
        <v>11.588621636605435</v>
      </c>
      <c r="DJ171" s="13">
        <f t="shared" si="95"/>
        <v>1.1381658758036428</v>
      </c>
      <c r="DK171" s="13">
        <f t="shared" si="95"/>
        <v>-8.2353283468514107</v>
      </c>
      <c r="DL171" s="13">
        <f t="shared" si="95"/>
        <v>4.4030999779273161</v>
      </c>
      <c r="DM171" s="13">
        <f t="shared" si="95"/>
        <v>9.127537291304666E-2</v>
      </c>
      <c r="DN171" s="13">
        <f t="shared" si="95"/>
        <v>5.8197620671043948</v>
      </c>
      <c r="DO171" s="13">
        <f t="shared" si="95"/>
        <v>0.93992575062200601</v>
      </c>
      <c r="DP171" s="13">
        <f t="shared" si="95"/>
        <v>7.4737498464764185</v>
      </c>
      <c r="DQ171" s="13">
        <f t="shared" si="95"/>
        <v>11.91942349385149</v>
      </c>
      <c r="DR171" s="13">
        <f t="shared" si="95"/>
        <v>4.1441665604170508</v>
      </c>
      <c r="DS171" s="13">
        <f t="shared" si="95"/>
        <v>12.745208691126075</v>
      </c>
      <c r="DT171" s="13">
        <f t="shared" si="95"/>
        <v>12.541311373427067</v>
      </c>
      <c r="DU171" s="13">
        <f t="shared" si="95"/>
        <v>13.303588950885125</v>
      </c>
      <c r="DV171" s="13">
        <f t="shared" si="95"/>
        <v>2.6786819131564554</v>
      </c>
      <c r="DW171" s="13">
        <f t="shared" si="95"/>
        <v>4.8702886984429483</v>
      </c>
      <c r="DX171" s="13">
        <f t="shared" si="95"/>
        <v>-4.7809458654520798</v>
      </c>
      <c r="DY171" s="13">
        <f t="shared" si="95"/>
        <v>2.7044813220129083</v>
      </c>
      <c r="DZ171" s="13">
        <f t="shared" si="95"/>
        <v>4.829583042192831</v>
      </c>
      <c r="EA171" s="13">
        <f t="shared" si="95"/>
        <v>0</v>
      </c>
      <c r="EB171" s="13">
        <f t="shared" si="95"/>
        <v>81.892378765195843</v>
      </c>
      <c r="EC171" s="13">
        <f t="shared" si="95"/>
        <v>34.583894326417578</v>
      </c>
      <c r="ED171" s="13">
        <f t="shared" si="95"/>
        <v>113.33333333333333</v>
      </c>
      <c r="EE171" s="13">
        <f t="shared" si="95"/>
        <v>0</v>
      </c>
      <c r="EF171" s="13">
        <f t="shared" si="95"/>
        <v>4.8139746613472312</v>
      </c>
      <c r="EG171" s="13">
        <f t="shared" si="95"/>
        <v>0.15870906472947865</v>
      </c>
      <c r="EH171" s="13">
        <f t="shared" si="95"/>
        <v>5.5073542794063401</v>
      </c>
      <c r="EI171" s="13">
        <f t="shared" si="95"/>
        <v>0</v>
      </c>
      <c r="EJ171" s="13">
        <f t="shared" si="95"/>
        <v>9.3477945879057103</v>
      </c>
      <c r="EK171" s="13">
        <f t="shared" si="95"/>
        <v>3.9253299395415331</v>
      </c>
      <c r="EL171" s="13">
        <f t="shared" si="95"/>
        <v>7.521826211300664</v>
      </c>
      <c r="EM171" s="13">
        <f t="shared" si="95"/>
        <v>13.024589964816924</v>
      </c>
      <c r="EN171" s="13">
        <f t="shared" si="95"/>
        <v>2.5478449117691149</v>
      </c>
      <c r="EO171" s="13">
        <f t="shared" si="95"/>
        <v>7.524714151822498</v>
      </c>
      <c r="EP171" s="13">
        <f t="shared" si="95"/>
        <v>-2.6041957206398125</v>
      </c>
      <c r="EQ171" s="13">
        <f t="shared" si="95"/>
        <v>-2.3511459709514626</v>
      </c>
    </row>
    <row r="172" spans="1:147" hidden="1" outlineLevel="1" x14ac:dyDescent="0.2">
      <c r="A172" s="474" t="str">
        <f t="shared" si="48"/>
        <v>2010 q2</v>
      </c>
      <c r="B172" s="13">
        <f t="shared" si="92"/>
        <v>-0.27551671316825566</v>
      </c>
      <c r="C172" s="13">
        <f t="shared" si="92"/>
        <v>-4.0823399380979453</v>
      </c>
      <c r="D172" s="13">
        <f t="shared" si="92"/>
        <v>-14.351666153040799</v>
      </c>
      <c r="E172" s="13">
        <f t="shared" si="92"/>
        <v>3.6744816324523866</v>
      </c>
      <c r="F172" s="13">
        <f t="shared" si="92"/>
        <v>0.81650401010215923</v>
      </c>
      <c r="G172" s="13">
        <f t="shared" si="92"/>
        <v>-0.32951836375834098</v>
      </c>
      <c r="H172" s="13">
        <f t="shared" si="92"/>
        <v>2.156076562928777</v>
      </c>
      <c r="I172" s="13">
        <f t="shared" si="92"/>
        <v>3.3704935192318874</v>
      </c>
      <c r="J172" s="13">
        <f t="shared" si="92"/>
        <v>18.83000856353798</v>
      </c>
      <c r="K172" s="13">
        <f t="shared" si="92"/>
        <v>0</v>
      </c>
      <c r="L172" s="13">
        <f t="shared" si="92"/>
        <v>11.246251942697594</v>
      </c>
      <c r="M172" s="13">
        <f t="shared" si="92"/>
        <v>-2.709137077850754</v>
      </c>
      <c r="N172" s="13">
        <f t="shared" si="92"/>
        <v>15.310099949237843</v>
      </c>
      <c r="O172" s="13">
        <f t="shared" si="92"/>
        <v>2.2527661613710448</v>
      </c>
      <c r="P172" s="13">
        <f t="shared" si="92"/>
        <v>2.8755259381188836</v>
      </c>
      <c r="Q172" s="13">
        <f t="shared" si="92"/>
        <v>4.1815812930390273E-2</v>
      </c>
      <c r="R172" s="13">
        <f t="shared" si="92"/>
        <v>0</v>
      </c>
      <c r="S172" s="13">
        <f t="shared" si="92"/>
        <v>0</v>
      </c>
      <c r="T172" s="13">
        <f t="shared" si="92"/>
        <v>0</v>
      </c>
      <c r="U172" s="13">
        <f t="shared" si="92"/>
        <v>-2.3264322004856286</v>
      </c>
      <c r="V172" s="13">
        <f t="shared" si="92"/>
        <v>-3.8828469167157431</v>
      </c>
      <c r="W172" s="13">
        <f t="shared" si="92"/>
        <v>0</v>
      </c>
      <c r="X172" s="13" t="str">
        <f t="shared" si="92"/>
        <v/>
      </c>
      <c r="Y172" s="13">
        <f t="shared" si="92"/>
        <v>7.2939847020524251</v>
      </c>
      <c r="Z172" s="13">
        <f t="shared" si="92"/>
        <v>-2.2809985849724712</v>
      </c>
      <c r="AA172" s="13">
        <f t="shared" si="92"/>
        <v>-1.1343056015320152</v>
      </c>
      <c r="AB172" s="13">
        <f t="shared" si="92"/>
        <v>0</v>
      </c>
      <c r="AC172" s="13">
        <f t="shared" si="92"/>
        <v>-2.261988901189238</v>
      </c>
      <c r="AD172" s="13">
        <f t="shared" si="92"/>
        <v>10.296137347337542</v>
      </c>
      <c r="AE172" s="13">
        <f t="shared" si="92"/>
        <v>0.77045155257171594</v>
      </c>
      <c r="AF172" s="13">
        <f t="shared" si="92"/>
        <v>0.93729340328196908</v>
      </c>
      <c r="AG172" s="13">
        <f t="shared" si="92"/>
        <v>0.32824464306913104</v>
      </c>
      <c r="AH172" s="13">
        <f t="shared" si="92"/>
        <v>-0.20798190408972683</v>
      </c>
      <c r="AI172" s="13">
        <f t="shared" si="92"/>
        <v>-1.1761681923846856</v>
      </c>
      <c r="AJ172" s="13">
        <f t="shared" si="92"/>
        <v>4.444899859817375</v>
      </c>
      <c r="AL172" s="474" t="str">
        <f t="shared" si="50"/>
        <v>2010 q2</v>
      </c>
      <c r="AM172" s="13">
        <f t="shared" si="93"/>
        <v>9.7668835580122746</v>
      </c>
      <c r="AN172" s="13">
        <f t="shared" si="93"/>
        <v>4.7123707710198914</v>
      </c>
      <c r="AO172" s="13">
        <f t="shared" si="93"/>
        <v>-2.0738047391219872</v>
      </c>
      <c r="AP172" s="13">
        <f t="shared" si="93"/>
        <v>-0.5017987333903684</v>
      </c>
      <c r="AQ172" s="13">
        <f t="shared" si="93"/>
        <v>5.7233846278909928</v>
      </c>
      <c r="AR172" s="13">
        <f t="shared" si="93"/>
        <v>1.9710496179753401</v>
      </c>
      <c r="AS172" s="13">
        <f t="shared" si="93"/>
        <v>1.8893615134481401</v>
      </c>
      <c r="AT172" s="13">
        <f t="shared" si="93"/>
        <v>13.56836536711976</v>
      </c>
      <c r="AU172" s="13">
        <f t="shared" si="93"/>
        <v>25.384024997567867</v>
      </c>
      <c r="AV172" s="13">
        <f t="shared" si="93"/>
        <v>-2.3383189382768177</v>
      </c>
      <c r="AW172" s="13">
        <f t="shared" si="93"/>
        <v>3.1582806998678103</v>
      </c>
      <c r="AX172" s="13">
        <f t="shared" si="93"/>
        <v>0.4607036674563858</v>
      </c>
      <c r="AY172" s="13">
        <f t="shared" si="93"/>
        <v>3.8596491228070295</v>
      </c>
      <c r="AZ172" s="13">
        <f t="shared" si="93"/>
        <v>-3.831316392027162</v>
      </c>
      <c r="BA172" s="13">
        <f t="shared" si="93"/>
        <v>-5.2003078811085235</v>
      </c>
      <c r="BB172" s="13">
        <f t="shared" si="93"/>
        <v>4.1499753930879457</v>
      </c>
      <c r="BC172" s="13">
        <f t="shared" si="93"/>
        <v>0.85465126001529335</v>
      </c>
      <c r="BD172" s="13">
        <f t="shared" si="93"/>
        <v>0.85465126001529335</v>
      </c>
      <c r="BE172" s="13" t="str">
        <f t="shared" si="93"/>
        <v/>
      </c>
      <c r="BF172" s="13">
        <f t="shared" si="93"/>
        <v>20.991870622686527</v>
      </c>
      <c r="BG172" s="13">
        <f t="shared" si="93"/>
        <v>-2.9950398816637636</v>
      </c>
      <c r="BH172" s="13">
        <f t="shared" si="93"/>
        <v>26.774193548387125</v>
      </c>
      <c r="BI172" s="13" t="str">
        <f t="shared" si="93"/>
        <v/>
      </c>
      <c r="BJ172" s="13">
        <f t="shared" si="93"/>
        <v>11.310812680023052</v>
      </c>
      <c r="BK172" s="13">
        <f t="shared" si="93"/>
        <v>2.1239401757988663</v>
      </c>
      <c r="BL172" s="13">
        <f t="shared" si="93"/>
        <v>0</v>
      </c>
      <c r="BM172" s="13">
        <f t="shared" si="93"/>
        <v>10.452863824485226</v>
      </c>
      <c r="BN172" s="13">
        <f t="shared" si="93"/>
        <v>-2.9960944142944368</v>
      </c>
      <c r="BO172" s="13">
        <f t="shared" si="93"/>
        <v>17.624843927146049</v>
      </c>
      <c r="BP172" s="13">
        <f t="shared" si="93"/>
        <v>20.563917163007559</v>
      </c>
      <c r="BQ172" s="13">
        <f t="shared" si="93"/>
        <v>37.14485489176225</v>
      </c>
      <c r="BR172" s="13">
        <f t="shared" si="93"/>
        <v>0.59022049454666714</v>
      </c>
      <c r="BS172" s="13">
        <f t="shared" si="93"/>
        <v>22.31041637477793</v>
      </c>
      <c r="BT172" s="13">
        <f t="shared" si="93"/>
        <v>-0.37351575679295257</v>
      </c>
      <c r="BU172" s="13">
        <f t="shared" si="93"/>
        <v>6.0246195849749551</v>
      </c>
      <c r="BW172" s="474" t="str">
        <f t="shared" si="52"/>
        <v>2010 q2</v>
      </c>
      <c r="BX172" s="13">
        <f t="shared" si="94"/>
        <v>6.0469108380000858</v>
      </c>
      <c r="BY172" s="13">
        <f t="shared" si="94"/>
        <v>8.0618162799675588</v>
      </c>
      <c r="BZ172" s="13">
        <f t="shared" si="94"/>
        <v>3.896085458926879</v>
      </c>
      <c r="CA172" s="13">
        <f t="shared" si="94"/>
        <v>7.3234842649574139</v>
      </c>
      <c r="CB172" s="13">
        <f t="shared" si="94"/>
        <v>8.4826397995909844</v>
      </c>
      <c r="CC172" s="13">
        <f t="shared" si="94"/>
        <v>18.016844084823425</v>
      </c>
      <c r="CD172" s="13">
        <f t="shared" si="94"/>
        <v>12.051529802769911</v>
      </c>
      <c r="CE172" s="13">
        <f t="shared" si="94"/>
        <v>5.63942778339519</v>
      </c>
      <c r="CF172" s="13">
        <f t="shared" si="94"/>
        <v>17.348458991730897</v>
      </c>
      <c r="CG172" s="13">
        <f t="shared" si="94"/>
        <v>4.4828063041577826</v>
      </c>
      <c r="CH172" s="13">
        <f t="shared" si="94"/>
        <v>6.6442666653898863</v>
      </c>
      <c r="CI172" s="13">
        <f t="shared" si="94"/>
        <v>6.6129556946675772</v>
      </c>
      <c r="CJ172" s="13">
        <f t="shared" si="94"/>
        <v>6.7493454252882668</v>
      </c>
      <c r="CK172" s="13">
        <f t="shared" si="94"/>
        <v>4.1307296761592838</v>
      </c>
      <c r="CL172" s="13">
        <f t="shared" si="94"/>
        <v>5.3190463949010836</v>
      </c>
      <c r="CM172" s="13">
        <f t="shared" si="94"/>
        <v>0.2699684475048425</v>
      </c>
      <c r="CN172" s="13">
        <f t="shared" si="94"/>
        <v>0.56816803923938064</v>
      </c>
      <c r="CO172" s="13">
        <f t="shared" si="94"/>
        <v>1.414573682627096</v>
      </c>
      <c r="CP172" s="13">
        <f t="shared" si="94"/>
        <v>0</v>
      </c>
      <c r="CQ172" s="13">
        <f t="shared" si="94"/>
        <v>11.752524046250223</v>
      </c>
      <c r="CR172" s="13">
        <f t="shared" si="94"/>
        <v>10.952197124225149</v>
      </c>
      <c r="CS172" s="13">
        <f t="shared" si="94"/>
        <v>16.129032258064502</v>
      </c>
      <c r="CT172" s="13">
        <f t="shared" si="94"/>
        <v>0</v>
      </c>
      <c r="CU172" s="13">
        <f t="shared" si="94"/>
        <v>4.1262955489306696</v>
      </c>
      <c r="CV172" s="13">
        <f t="shared" si="94"/>
        <v>2.1153238836805199</v>
      </c>
      <c r="CW172" s="13">
        <f t="shared" si="94"/>
        <v>1.72817188181007</v>
      </c>
      <c r="CX172" s="13">
        <f t="shared" si="94"/>
        <v>0</v>
      </c>
      <c r="CY172" s="13">
        <f t="shared" si="94"/>
        <v>0.11379883156810155</v>
      </c>
      <c r="CZ172" s="13">
        <f t="shared" si="94"/>
        <v>5.981370900638594</v>
      </c>
      <c r="DA172" s="13">
        <f t="shared" si="94"/>
        <v>1.8267730171388719</v>
      </c>
      <c r="DB172" s="13">
        <f t="shared" si="94"/>
        <v>-2.7099727988311173E-4</v>
      </c>
      <c r="DC172" s="13">
        <f t="shared" si="94"/>
        <v>41.118440486216777</v>
      </c>
      <c r="DD172" s="13">
        <f t="shared" si="94"/>
        <v>0.4565126560618582</v>
      </c>
      <c r="DE172" s="13">
        <f t="shared" si="94"/>
        <v>3.0231997474072791</v>
      </c>
      <c r="DF172" s="13">
        <f t="shared" si="94"/>
        <v>4.6078550454566658</v>
      </c>
      <c r="DH172" s="474" t="str">
        <f t="shared" si="54"/>
        <v>2010 q2</v>
      </c>
      <c r="DI172" s="13">
        <f t="shared" si="95"/>
        <v>4.060187518050884</v>
      </c>
      <c r="DJ172" s="13">
        <f t="shared" si="95"/>
        <v>2.6759993474283483</v>
      </c>
      <c r="DK172" s="13">
        <f t="shared" si="95"/>
        <v>-2.6198210932373733</v>
      </c>
      <c r="DL172" s="13">
        <f t="shared" si="95"/>
        <v>5.4206927375245684</v>
      </c>
      <c r="DM172" s="13">
        <f t="shared" si="95"/>
        <v>-2.5007032624346226</v>
      </c>
      <c r="DN172" s="13">
        <f t="shared" si="95"/>
        <v>6.7829892718398233</v>
      </c>
      <c r="DO172" s="13">
        <f t="shared" si="95"/>
        <v>5.7046162376481746</v>
      </c>
      <c r="DP172" s="13">
        <f t="shared" si="95"/>
        <v>3.1734274275799779</v>
      </c>
      <c r="DQ172" s="13">
        <f t="shared" si="95"/>
        <v>12.981982251034863</v>
      </c>
      <c r="DR172" s="13">
        <f t="shared" si="95"/>
        <v>1.6792817267353488</v>
      </c>
      <c r="DS172" s="13">
        <f t="shared" si="95"/>
        <v>6.2187637811544016</v>
      </c>
      <c r="DT172" s="13">
        <f t="shared" si="95"/>
        <v>7.6327449432108452</v>
      </c>
      <c r="DU172" s="13">
        <f t="shared" si="95"/>
        <v>2.7356670648803982</v>
      </c>
      <c r="DV172" s="13">
        <f t="shared" si="95"/>
        <v>3.8836663009809369</v>
      </c>
      <c r="DW172" s="13">
        <f t="shared" si="95"/>
        <v>5.0644603995350757</v>
      </c>
      <c r="DX172" s="13">
        <f t="shared" si="95"/>
        <v>-0.13054041451719955</v>
      </c>
      <c r="DY172" s="13">
        <f t="shared" si="95"/>
        <v>3.8262458208882633</v>
      </c>
      <c r="DZ172" s="13">
        <f t="shared" si="95"/>
        <v>6.8378622616719786</v>
      </c>
      <c r="EA172" s="13">
        <f t="shared" si="95"/>
        <v>0</v>
      </c>
      <c r="EB172" s="13">
        <f t="shared" si="95"/>
        <v>0.53457920768675837</v>
      </c>
      <c r="EC172" s="13">
        <f t="shared" si="95"/>
        <v>2.5777682145133873</v>
      </c>
      <c r="ED172" s="13">
        <f t="shared" si="95"/>
        <v>0</v>
      </c>
      <c r="EE172" s="13">
        <f t="shared" si="95"/>
        <v>0</v>
      </c>
      <c r="EF172" s="13">
        <f t="shared" si="95"/>
        <v>4.5779170299309335</v>
      </c>
      <c r="EG172" s="13">
        <f t="shared" si="95"/>
        <v>3.9811728330896301E-2</v>
      </c>
      <c r="EH172" s="13">
        <f t="shared" si="95"/>
        <v>4.8950410493455276</v>
      </c>
      <c r="EI172" s="13">
        <f t="shared" si="95"/>
        <v>-4.0941015937138054</v>
      </c>
      <c r="EJ172" s="13">
        <f t="shared" si="95"/>
        <v>1.6229575087229442</v>
      </c>
      <c r="EK172" s="13">
        <f t="shared" si="95"/>
        <v>6.0860197823160878</v>
      </c>
      <c r="EL172" s="13">
        <f t="shared" si="95"/>
        <v>6.4932251762781057</v>
      </c>
      <c r="EM172" s="13">
        <f t="shared" si="95"/>
        <v>11.678505517529313</v>
      </c>
      <c r="EN172" s="13">
        <f t="shared" si="95"/>
        <v>6.7887894823596806</v>
      </c>
      <c r="EO172" s="13">
        <f t="shared" si="95"/>
        <v>7.524714151822498</v>
      </c>
      <c r="EP172" s="13">
        <f t="shared" si="95"/>
        <v>-4.2079531368017786</v>
      </c>
      <c r="EQ172" s="13">
        <f t="shared" si="95"/>
        <v>1.5872874530087122</v>
      </c>
    </row>
    <row r="173" spans="1:147" hidden="1" outlineLevel="1" x14ac:dyDescent="0.2">
      <c r="A173" s="474" t="str">
        <f t="shared" si="48"/>
        <v>2010 q3</v>
      </c>
      <c r="B173" s="13">
        <f t="shared" si="92"/>
        <v>5.1590119263194234</v>
      </c>
      <c r="C173" s="13">
        <f t="shared" si="92"/>
        <v>-4.6640022032516937</v>
      </c>
      <c r="D173" s="13">
        <f t="shared" si="92"/>
        <v>-15.819569802099631</v>
      </c>
      <c r="E173" s="13">
        <f t="shared" si="92"/>
        <v>-1.429682571709201</v>
      </c>
      <c r="F173" s="13">
        <f t="shared" si="92"/>
        <v>3.4734913557110669</v>
      </c>
      <c r="G173" s="13">
        <f t="shared" si="92"/>
        <v>9.3992769924725152</v>
      </c>
      <c r="H173" s="13">
        <f t="shared" si="92"/>
        <v>8.8210487026871398</v>
      </c>
      <c r="I173" s="13">
        <f t="shared" si="92"/>
        <v>-0.45213113917040859</v>
      </c>
      <c r="J173" s="13">
        <f t="shared" si="92"/>
        <v>16.844761040813118</v>
      </c>
      <c r="K173" s="13">
        <f t="shared" si="92"/>
        <v>16.983944276567065</v>
      </c>
      <c r="L173" s="13">
        <f t="shared" si="92"/>
        <v>38.296723663151134</v>
      </c>
      <c r="M173" s="13">
        <f t="shared" si="92"/>
        <v>13.903446641542438</v>
      </c>
      <c r="N173" s="13">
        <f t="shared" si="92"/>
        <v>43.956596802886551</v>
      </c>
      <c r="O173" s="13">
        <f t="shared" si="92"/>
        <v>3.2169823104357897</v>
      </c>
      <c r="P173" s="13">
        <f t="shared" si="92"/>
        <v>3.9611418572146118</v>
      </c>
      <c r="Q173" s="13">
        <f t="shared" si="92"/>
        <v>0.51887469568048239</v>
      </c>
      <c r="R173" s="13">
        <f t="shared" si="92"/>
        <v>-1.5957330153229643</v>
      </c>
      <c r="S173" s="13">
        <f t="shared" si="92"/>
        <v>-1.75801404134871</v>
      </c>
      <c r="T173" s="13">
        <f t="shared" si="92"/>
        <v>0</v>
      </c>
      <c r="U173" s="13">
        <f t="shared" si="92"/>
        <v>37.391828621305919</v>
      </c>
      <c r="V173" s="13">
        <f t="shared" si="92"/>
        <v>35.892397966004829</v>
      </c>
      <c r="W173" s="13">
        <f t="shared" si="92"/>
        <v>39.61111111111115</v>
      </c>
      <c r="X173" s="13" t="str">
        <f t="shared" si="92"/>
        <v/>
      </c>
      <c r="Y173" s="13">
        <f t="shared" si="92"/>
        <v>5.8800348725981832</v>
      </c>
      <c r="Z173" s="13">
        <f t="shared" si="92"/>
        <v>4.4886172565091975</v>
      </c>
      <c r="AA173" s="13">
        <f t="shared" si="92"/>
        <v>0.67693875930137093</v>
      </c>
      <c r="AB173" s="13">
        <f t="shared" si="92"/>
        <v>0</v>
      </c>
      <c r="AC173" s="13">
        <f t="shared" si="92"/>
        <v>1.2911395081861343</v>
      </c>
      <c r="AD173" s="13">
        <f t="shared" si="92"/>
        <v>7.2981578022068838</v>
      </c>
      <c r="AE173" s="13">
        <f t="shared" si="92"/>
        <v>2.874961180376534</v>
      </c>
      <c r="AF173" s="13">
        <f t="shared" si="92"/>
        <v>-2.253444621412859E-2</v>
      </c>
      <c r="AG173" s="13">
        <f t="shared" si="92"/>
        <v>0</v>
      </c>
      <c r="AH173" s="13">
        <f t="shared" si="92"/>
        <v>9.9349340407578701</v>
      </c>
      <c r="AI173" s="13">
        <f t="shared" si="92"/>
        <v>5.4391820658781453</v>
      </c>
      <c r="AJ173" s="13">
        <f t="shared" si="92"/>
        <v>6.6867386589142264</v>
      </c>
      <c r="AL173" s="474" t="str">
        <f t="shared" si="50"/>
        <v>2010 q3</v>
      </c>
      <c r="AM173" s="13">
        <f t="shared" si="93"/>
        <v>7.368092382439162</v>
      </c>
      <c r="AN173" s="13">
        <f t="shared" si="93"/>
        <v>1.3715558170269704</v>
      </c>
      <c r="AO173" s="13">
        <f t="shared" si="93"/>
        <v>-7.7600563213886531</v>
      </c>
      <c r="AP173" s="13">
        <f t="shared" si="93"/>
        <v>-2.2119263190882754</v>
      </c>
      <c r="AQ173" s="13">
        <f t="shared" si="93"/>
        <v>7.0199114414806862</v>
      </c>
      <c r="AR173" s="13">
        <f t="shared" si="93"/>
        <v>-1.4658043296887246</v>
      </c>
      <c r="AS173" s="13">
        <f t="shared" si="93"/>
        <v>-3.1854053535805171</v>
      </c>
      <c r="AT173" s="13">
        <f t="shared" si="93"/>
        <v>11.039945444112886</v>
      </c>
      <c r="AU173" s="13">
        <f t="shared" si="93"/>
        <v>21.180810138170102</v>
      </c>
      <c r="AV173" s="13">
        <f t="shared" si="93"/>
        <v>-2.3383189382768177</v>
      </c>
      <c r="AW173" s="13">
        <f t="shared" si="93"/>
        <v>2.0031359080660893</v>
      </c>
      <c r="AX173" s="13">
        <f t="shared" si="93"/>
        <v>0.26421491991088786</v>
      </c>
      <c r="AY173" s="13">
        <f t="shared" si="93"/>
        <v>2.4561403508772006</v>
      </c>
      <c r="AZ173" s="13">
        <f t="shared" si="93"/>
        <v>-27.128397179531326</v>
      </c>
      <c r="BA173" s="13">
        <f t="shared" si="93"/>
        <v>-32.7393629152822</v>
      </c>
      <c r="BB173" s="13">
        <f t="shared" si="93"/>
        <v>5.6163564042520875</v>
      </c>
      <c r="BC173" s="13">
        <f t="shared" si="93"/>
        <v>2.547075692874734</v>
      </c>
      <c r="BD173" s="13">
        <f t="shared" si="93"/>
        <v>2.547075692874734</v>
      </c>
      <c r="BE173" s="13" t="str">
        <f t="shared" si="93"/>
        <v/>
      </c>
      <c r="BF173" s="13">
        <f t="shared" si="93"/>
        <v>20.212101158608718</v>
      </c>
      <c r="BG173" s="13">
        <f t="shared" si="93"/>
        <v>-2.9950398816637636</v>
      </c>
      <c r="BH173" s="13">
        <f t="shared" si="93"/>
        <v>25.806451612903246</v>
      </c>
      <c r="BI173" s="13" t="str">
        <f t="shared" si="93"/>
        <v/>
      </c>
      <c r="BJ173" s="13">
        <f t="shared" si="93"/>
        <v>11.632110410056274</v>
      </c>
      <c r="BK173" s="13">
        <f t="shared" si="93"/>
        <v>2.1239401757988663</v>
      </c>
      <c r="BL173" s="13">
        <f t="shared" si="93"/>
        <v>0</v>
      </c>
      <c r="BM173" s="13">
        <f t="shared" si="93"/>
        <v>10.452863824485226</v>
      </c>
      <c r="BN173" s="13">
        <f t="shared" si="93"/>
        <v>-1.4789095119740803</v>
      </c>
      <c r="BO173" s="13">
        <f t="shared" si="93"/>
        <v>17.624843927146049</v>
      </c>
      <c r="BP173" s="13">
        <f t="shared" si="93"/>
        <v>21.248424949049571</v>
      </c>
      <c r="BQ173" s="13">
        <f t="shared" si="93"/>
        <v>38.533752255235164</v>
      </c>
      <c r="BR173" s="13">
        <f t="shared" si="93"/>
        <v>0.59022049454666714</v>
      </c>
      <c r="BS173" s="13">
        <f t="shared" si="93"/>
        <v>22.31041637477793</v>
      </c>
      <c r="BT173" s="13">
        <f t="shared" si="93"/>
        <v>-0.37351575679295257</v>
      </c>
      <c r="BU173" s="13">
        <f t="shared" si="93"/>
        <v>6.0246195849749551</v>
      </c>
      <c r="BW173" s="474" t="str">
        <f t="shared" si="52"/>
        <v>2010 q3</v>
      </c>
      <c r="BX173" s="13">
        <f t="shared" si="94"/>
        <v>5.5989106134876288</v>
      </c>
      <c r="BY173" s="13">
        <f t="shared" si="94"/>
        <v>6.7906169490288715</v>
      </c>
      <c r="BZ173" s="13">
        <f t="shared" si="94"/>
        <v>1.0703387045351676</v>
      </c>
      <c r="CA173" s="13">
        <f t="shared" si="94"/>
        <v>7.0696409437910779</v>
      </c>
      <c r="CB173" s="13">
        <f t="shared" si="94"/>
        <v>7.8272369956366772</v>
      </c>
      <c r="CC173" s="13">
        <f t="shared" si="94"/>
        <v>16.85940118939935</v>
      </c>
      <c r="CD173" s="13">
        <f t="shared" si="94"/>
        <v>8.0229163192562893</v>
      </c>
      <c r="CE173" s="13">
        <f t="shared" si="94"/>
        <v>4.3520292263279137</v>
      </c>
      <c r="CF173" s="13">
        <f t="shared" si="94"/>
        <v>18.569088197882454</v>
      </c>
      <c r="CG173" s="13">
        <f t="shared" si="94"/>
        <v>4.4828063041577826</v>
      </c>
      <c r="CH173" s="13">
        <f t="shared" si="94"/>
        <v>7.3325212349099944</v>
      </c>
      <c r="CI173" s="13">
        <f t="shared" si="94"/>
        <v>6.612455188518318</v>
      </c>
      <c r="CJ173" s="13">
        <f t="shared" si="94"/>
        <v>9.7490545031941878</v>
      </c>
      <c r="CK173" s="13">
        <f t="shared" si="94"/>
        <v>4.4737664697252155</v>
      </c>
      <c r="CL173" s="13">
        <f t="shared" si="94"/>
        <v>5.7676676400286953</v>
      </c>
      <c r="CM173" s="13">
        <f t="shared" si="94"/>
        <v>0.2699684475048425</v>
      </c>
      <c r="CN173" s="13">
        <f t="shared" si="94"/>
        <v>0.77659603484909745</v>
      </c>
      <c r="CO173" s="13">
        <f t="shared" si="94"/>
        <v>1.9334352779869279</v>
      </c>
      <c r="CP173" s="13">
        <f t="shared" si="94"/>
        <v>0</v>
      </c>
      <c r="CQ173" s="13">
        <f t="shared" si="94"/>
        <v>13.274450616011713</v>
      </c>
      <c r="CR173" s="13">
        <f t="shared" si="94"/>
        <v>-3.7519287236642884</v>
      </c>
      <c r="CS173" s="13">
        <f t="shared" si="94"/>
        <v>27.586206896551737</v>
      </c>
      <c r="CT173" s="13">
        <f t="shared" si="94"/>
        <v>0</v>
      </c>
      <c r="CU173" s="13">
        <f t="shared" si="94"/>
        <v>3.3958046666044517</v>
      </c>
      <c r="CV173" s="13">
        <f t="shared" si="94"/>
        <v>1.3682426409703297</v>
      </c>
      <c r="CW173" s="13">
        <f t="shared" si="94"/>
        <v>1.72817188181007</v>
      </c>
      <c r="CX173" s="13">
        <f t="shared" si="94"/>
        <v>0</v>
      </c>
      <c r="CY173" s="13">
        <f t="shared" si="94"/>
        <v>0</v>
      </c>
      <c r="CZ173" s="13">
        <f t="shared" si="94"/>
        <v>4.8949083152309614</v>
      </c>
      <c r="DA173" s="13">
        <f t="shared" si="94"/>
        <v>1.2584716658949224</v>
      </c>
      <c r="DB173" s="13">
        <f t="shared" si="94"/>
        <v>0</v>
      </c>
      <c r="DC173" s="13">
        <f t="shared" si="94"/>
        <v>12.254257613915144</v>
      </c>
      <c r="DD173" s="13">
        <f t="shared" si="94"/>
        <v>0.67648251875946919</v>
      </c>
      <c r="DE173" s="13">
        <f t="shared" si="94"/>
        <v>2.1626170536397815</v>
      </c>
      <c r="DF173" s="13">
        <f t="shared" si="94"/>
        <v>3.5415698417246677</v>
      </c>
      <c r="DH173" s="474" t="str">
        <f t="shared" si="54"/>
        <v>2010 q3</v>
      </c>
      <c r="DI173" s="13">
        <f t="shared" si="95"/>
        <v>3.726299930522381</v>
      </c>
      <c r="DJ173" s="13">
        <f t="shared" si="95"/>
        <v>1.5971798282852001</v>
      </c>
      <c r="DK173" s="13">
        <f t="shared" si="95"/>
        <v>0.50273134682217169</v>
      </c>
      <c r="DL173" s="13">
        <f t="shared" si="95"/>
        <v>0.40965458563395618</v>
      </c>
      <c r="DM173" s="13">
        <f t="shared" si="95"/>
        <v>-2.9210451858222797</v>
      </c>
      <c r="DN173" s="13">
        <f t="shared" si="95"/>
        <v>2.9557847717877506</v>
      </c>
      <c r="DO173" s="13">
        <f t="shared" si="95"/>
        <v>5.0432725796061506</v>
      </c>
      <c r="DP173" s="13">
        <f t="shared" si="95"/>
        <v>1.3352796046445681</v>
      </c>
      <c r="DQ173" s="13">
        <f t="shared" si="95"/>
        <v>10.369579153829722</v>
      </c>
      <c r="DR173" s="13">
        <f t="shared" si="95"/>
        <v>-0.18316916266215566</v>
      </c>
      <c r="DS173" s="13">
        <f t="shared" si="95"/>
        <v>2.1675577729049378</v>
      </c>
      <c r="DT173" s="13">
        <f t="shared" si="95"/>
        <v>4.2234132415662318</v>
      </c>
      <c r="DU173" s="13">
        <f t="shared" si="95"/>
        <v>-3.0514232264401198</v>
      </c>
      <c r="DV173" s="13">
        <f t="shared" si="95"/>
        <v>1.5100738558208482</v>
      </c>
      <c r="DW173" s="13">
        <f t="shared" si="95"/>
        <v>0.40031169995002891</v>
      </c>
      <c r="DX173" s="13">
        <f t="shared" si="95"/>
        <v>5.6880847818622904</v>
      </c>
      <c r="DY173" s="13">
        <f t="shared" si="95"/>
        <v>3.7244360181087455</v>
      </c>
      <c r="DZ173" s="13">
        <f t="shared" si="95"/>
        <v>6.6432667909072984</v>
      </c>
      <c r="EA173" s="13">
        <f t="shared" si="95"/>
        <v>0</v>
      </c>
      <c r="EB173" s="13">
        <f t="shared" si="95"/>
        <v>11.961008871268742</v>
      </c>
      <c r="EC173" s="13">
        <f t="shared" si="95"/>
        <v>57.676595046201349</v>
      </c>
      <c r="ED173" s="13">
        <f t="shared" si="95"/>
        <v>0</v>
      </c>
      <c r="EE173" s="13">
        <f t="shared" si="95"/>
        <v>0</v>
      </c>
      <c r="EF173" s="13">
        <f t="shared" si="95"/>
        <v>4.0807979011284523</v>
      </c>
      <c r="EG173" s="13">
        <f t="shared" si="95"/>
        <v>6.8863254778572802E-2</v>
      </c>
      <c r="EH173" s="13">
        <f t="shared" si="95"/>
        <v>4.8950410493455276</v>
      </c>
      <c r="EI173" s="13">
        <f t="shared" si="95"/>
        <v>-4.0941015937138054</v>
      </c>
      <c r="EJ173" s="13">
        <f t="shared" si="95"/>
        <v>1.6229575087229442</v>
      </c>
      <c r="EK173" s="13">
        <f t="shared" si="95"/>
        <v>5.3011839437217878</v>
      </c>
      <c r="EL173" s="13">
        <f t="shared" si="95"/>
        <v>2.4193536170088903</v>
      </c>
      <c r="EM173" s="13">
        <f t="shared" si="95"/>
        <v>3.6832376127382549</v>
      </c>
      <c r="EN173" s="13">
        <f t="shared" si="95"/>
        <v>5.0917936907520556</v>
      </c>
      <c r="EO173" s="13">
        <f t="shared" si="95"/>
        <v>7.524714151822498</v>
      </c>
      <c r="EP173" s="13">
        <f t="shared" si="95"/>
        <v>-1.3400038050412122</v>
      </c>
      <c r="EQ173" s="13">
        <f t="shared" si="95"/>
        <v>2.4291375245093061</v>
      </c>
    </row>
    <row r="174" spans="1:147" hidden="1" outlineLevel="1" x14ac:dyDescent="0.2">
      <c r="A174" s="474" t="str">
        <f t="shared" si="48"/>
        <v>2010 q4</v>
      </c>
      <c r="B174" s="13">
        <f t="shared" si="92"/>
        <v>5.1146694669514492</v>
      </c>
      <c r="C174" s="13">
        <f t="shared" si="92"/>
        <v>-1.8011126955532641</v>
      </c>
      <c r="D174" s="13">
        <f t="shared" si="92"/>
        <v>-15.872936291720896</v>
      </c>
      <c r="E174" s="13">
        <f t="shared" si="92"/>
        <v>1.0318789606709622</v>
      </c>
      <c r="F174" s="13">
        <f t="shared" si="92"/>
        <v>14.566591722235845</v>
      </c>
      <c r="G174" s="13">
        <f t="shared" si="92"/>
        <v>10.201261400464666</v>
      </c>
      <c r="H174" s="13">
        <f t="shared" si="92"/>
        <v>6.2823282778180278</v>
      </c>
      <c r="I174" s="13">
        <f t="shared" si="92"/>
        <v>10.535754141821151</v>
      </c>
      <c r="J174" s="13">
        <f t="shared" si="92"/>
        <v>15.991199006319402</v>
      </c>
      <c r="K174" s="13">
        <f t="shared" si="92"/>
        <v>16.983944276567065</v>
      </c>
      <c r="L174" s="13">
        <f t="shared" si="92"/>
        <v>20.107736438836234</v>
      </c>
      <c r="M174" s="13">
        <f t="shared" si="92"/>
        <v>13.903446641542438</v>
      </c>
      <c r="N174" s="13">
        <f t="shared" si="92"/>
        <v>21.547292638838833</v>
      </c>
      <c r="O174" s="13">
        <f t="shared" si="92"/>
        <v>0.85594866302889372</v>
      </c>
      <c r="P174" s="13">
        <f t="shared" si="92"/>
        <v>3.3451897233760075</v>
      </c>
      <c r="Q174" s="13">
        <f t="shared" si="92"/>
        <v>-8.1693205671466647</v>
      </c>
      <c r="R174" s="13">
        <f t="shared" si="92"/>
        <v>-7.7806312039574443E-2</v>
      </c>
      <c r="S174" s="13">
        <f t="shared" si="92"/>
        <v>-8.5718969124326527E-2</v>
      </c>
      <c r="T174" s="13">
        <f t="shared" si="92"/>
        <v>0</v>
      </c>
      <c r="U174" s="13">
        <f t="shared" si="92"/>
        <v>40.824541566289739</v>
      </c>
      <c r="V174" s="13">
        <f t="shared" si="92"/>
        <v>42.192976697985671</v>
      </c>
      <c r="W174" s="13">
        <f t="shared" si="92"/>
        <v>38.888888888888886</v>
      </c>
      <c r="X174" s="13" t="str">
        <f t="shared" si="92"/>
        <v/>
      </c>
      <c r="Y174" s="13">
        <f t="shared" si="92"/>
        <v>4.9975017713802083</v>
      </c>
      <c r="Z174" s="13">
        <f t="shared" si="92"/>
        <v>2.8625072231665216</v>
      </c>
      <c r="AA174" s="13">
        <f t="shared" si="92"/>
        <v>0.67693875930137093</v>
      </c>
      <c r="AB174" s="13">
        <f t="shared" si="92"/>
        <v>0</v>
      </c>
      <c r="AC174" s="13">
        <f t="shared" si="92"/>
        <v>1.2911395081861343</v>
      </c>
      <c r="AD174" s="13">
        <f t="shared" si="92"/>
        <v>6.188575514407102</v>
      </c>
      <c r="AE174" s="13">
        <f t="shared" si="92"/>
        <v>3.0551602614920848</v>
      </c>
      <c r="AF174" s="13">
        <f t="shared" si="92"/>
        <v>-2.253444621412859E-2</v>
      </c>
      <c r="AG174" s="13">
        <f t="shared" si="92"/>
        <v>0</v>
      </c>
      <c r="AH174" s="13">
        <f t="shared" si="92"/>
        <v>9.9349340407578701</v>
      </c>
      <c r="AI174" s="13">
        <f t="shared" si="92"/>
        <v>6.0901862259364448</v>
      </c>
      <c r="AJ174" s="13">
        <f t="shared" si="92"/>
        <v>6.5829459605714069</v>
      </c>
      <c r="AL174" s="474" t="str">
        <f t="shared" si="50"/>
        <v>2010 q4</v>
      </c>
      <c r="AM174" s="13">
        <f t="shared" si="93"/>
        <v>4.9211353706203553</v>
      </c>
      <c r="AN174" s="13">
        <f t="shared" si="93"/>
        <v>-1.9202820697567402</v>
      </c>
      <c r="AO174" s="13">
        <f t="shared" si="93"/>
        <v>-6.0967417522850731</v>
      </c>
      <c r="AP174" s="13">
        <f t="shared" si="93"/>
        <v>-2.6970621942325579</v>
      </c>
      <c r="AQ174" s="13">
        <f t="shared" si="93"/>
        <v>1.1276193254355471</v>
      </c>
      <c r="AR174" s="13">
        <f t="shared" si="93"/>
        <v>4.3014201164075283</v>
      </c>
      <c r="AS174" s="13">
        <f t="shared" si="93"/>
        <v>-8.4556322140128088</v>
      </c>
      <c r="AT174" s="13">
        <f t="shared" si="93"/>
        <v>-1.4367703993180436</v>
      </c>
      <c r="AU174" s="13">
        <f t="shared" si="93"/>
        <v>5.4836937345375647</v>
      </c>
      <c r="AV174" s="13">
        <f t="shared" si="93"/>
        <v>0</v>
      </c>
      <c r="AW174" s="13">
        <f t="shared" si="93"/>
        <v>1.1036272582771955</v>
      </c>
      <c r="AX174" s="13">
        <f t="shared" si="93"/>
        <v>0</v>
      </c>
      <c r="AY174" s="13">
        <f t="shared" si="93"/>
        <v>1.3888888888889062</v>
      </c>
      <c r="AZ174" s="13">
        <f t="shared" si="93"/>
        <v>-5.250079287905951</v>
      </c>
      <c r="BA174" s="13">
        <f t="shared" si="93"/>
        <v>-6.9171514694629561</v>
      </c>
      <c r="BB174" s="13">
        <f t="shared" si="93"/>
        <v>4.5481918122591836</v>
      </c>
      <c r="BC174" s="13">
        <f t="shared" si="93"/>
        <v>1.5151759586706115</v>
      </c>
      <c r="BD174" s="13">
        <f t="shared" si="93"/>
        <v>1.5151759586706115</v>
      </c>
      <c r="BE174" s="13" t="str">
        <f t="shared" si="93"/>
        <v/>
      </c>
      <c r="BF174" s="13">
        <f t="shared" si="93"/>
        <v>22.589317308980949</v>
      </c>
      <c r="BG174" s="13">
        <f t="shared" si="93"/>
        <v>7.7634919954616244</v>
      </c>
      <c r="BH174" s="13">
        <f t="shared" si="93"/>
        <v>25.806451612903246</v>
      </c>
      <c r="BI174" s="13" t="str">
        <f t="shared" si="93"/>
        <v/>
      </c>
      <c r="BJ174" s="13">
        <f t="shared" si="93"/>
        <v>2.6477410154286618</v>
      </c>
      <c r="BK174" s="13">
        <f t="shared" si="93"/>
        <v>0</v>
      </c>
      <c r="BL174" s="13">
        <f t="shared" si="93"/>
        <v>0</v>
      </c>
      <c r="BM174" s="13">
        <f t="shared" si="93"/>
        <v>0</v>
      </c>
      <c r="BN174" s="13">
        <f t="shared" si="93"/>
        <v>0</v>
      </c>
      <c r="BO174" s="13">
        <f t="shared" si="93"/>
        <v>3.9873565234007646</v>
      </c>
      <c r="BP174" s="13">
        <f t="shared" si="93"/>
        <v>18.935412390688967</v>
      </c>
      <c r="BQ174" s="13">
        <f t="shared" si="93"/>
        <v>39.372926246001036</v>
      </c>
      <c r="BR174" s="13">
        <f t="shared" si="93"/>
        <v>0</v>
      </c>
      <c r="BS174" s="13">
        <f t="shared" si="93"/>
        <v>0</v>
      </c>
      <c r="BT174" s="13">
        <f t="shared" si="93"/>
        <v>0.30170935905580176</v>
      </c>
      <c r="BU174" s="13">
        <f t="shared" si="93"/>
        <v>-0.16349022792890855</v>
      </c>
      <c r="BW174" s="474" t="str">
        <f t="shared" si="52"/>
        <v>2010 q4</v>
      </c>
      <c r="BX174" s="13">
        <f t="shared" si="94"/>
        <v>4.4730433396363845</v>
      </c>
      <c r="BY174" s="13">
        <f t="shared" si="94"/>
        <v>5.6412841406595637</v>
      </c>
      <c r="BZ174" s="13">
        <f t="shared" si="94"/>
        <v>2.9062089545117686E-2</v>
      </c>
      <c r="CA174" s="13">
        <f t="shared" si="94"/>
        <v>6.9415629179574889</v>
      </c>
      <c r="CB174" s="13">
        <f t="shared" si="94"/>
        <v>4.9121338348468546</v>
      </c>
      <c r="CC174" s="13">
        <f t="shared" si="94"/>
        <v>9.467658814501112</v>
      </c>
      <c r="CD174" s="13">
        <f t="shared" si="94"/>
        <v>7.0004235161683193</v>
      </c>
      <c r="CE174" s="13">
        <f t="shared" si="94"/>
        <v>2.1660372288550445</v>
      </c>
      <c r="CF174" s="13">
        <f t="shared" si="94"/>
        <v>19.029688594289041</v>
      </c>
      <c r="CG174" s="13">
        <f t="shared" si="94"/>
        <v>4.4828063041577826</v>
      </c>
      <c r="CH174" s="13">
        <f t="shared" si="94"/>
        <v>8.0686144545190963</v>
      </c>
      <c r="CI174" s="13">
        <f t="shared" si="94"/>
        <v>7.5880694396548432</v>
      </c>
      <c r="CJ174" s="13">
        <f t="shared" si="94"/>
        <v>9.65851470866086</v>
      </c>
      <c r="CK174" s="13">
        <f t="shared" si="94"/>
        <v>1.9182794457510255</v>
      </c>
      <c r="CL174" s="13">
        <f t="shared" si="94"/>
        <v>2.395624990042422</v>
      </c>
      <c r="CM174" s="13">
        <f t="shared" si="94"/>
        <v>0.3163435417170124</v>
      </c>
      <c r="CN174" s="13">
        <f t="shared" si="94"/>
        <v>0.25771544355726039</v>
      </c>
      <c r="CO174" s="13">
        <f t="shared" si="94"/>
        <v>0.6367319749410294</v>
      </c>
      <c r="CP174" s="13">
        <f t="shared" si="94"/>
        <v>0</v>
      </c>
      <c r="CQ174" s="13">
        <f t="shared" si="94"/>
        <v>7.8971500132917205</v>
      </c>
      <c r="CR174" s="13">
        <f t="shared" si="94"/>
        <v>4.786179498570875</v>
      </c>
      <c r="CS174" s="13">
        <f t="shared" si="94"/>
        <v>11.764705882352921</v>
      </c>
      <c r="CT174" s="13">
        <f t="shared" si="94"/>
        <v>0</v>
      </c>
      <c r="CU174" s="13">
        <f t="shared" si="94"/>
        <v>2.3456189740454159</v>
      </c>
      <c r="CV174" s="13">
        <f t="shared" si="94"/>
        <v>0.2930416259727453</v>
      </c>
      <c r="CW174" s="13">
        <f t="shared" si="94"/>
        <v>3.0307087237968489</v>
      </c>
      <c r="CX174" s="13">
        <f t="shared" si="94"/>
        <v>0</v>
      </c>
      <c r="CY174" s="13">
        <f t="shared" si="94"/>
        <v>0</v>
      </c>
      <c r="CZ174" s="13">
        <f t="shared" si="94"/>
        <v>3.0839216889605003</v>
      </c>
      <c r="DA174" s="13">
        <f t="shared" si="94"/>
        <v>0.61516551652656126</v>
      </c>
      <c r="DB174" s="13">
        <f t="shared" si="94"/>
        <v>0</v>
      </c>
      <c r="DC174" s="13">
        <f t="shared" si="94"/>
        <v>12.254257613915144</v>
      </c>
      <c r="DD174" s="13">
        <f t="shared" si="94"/>
        <v>0.35389518354465022</v>
      </c>
      <c r="DE174" s="13">
        <f t="shared" si="94"/>
        <v>1.6145496154360339</v>
      </c>
      <c r="DF174" s="13">
        <f t="shared" si="94"/>
        <v>0.15140880630200027</v>
      </c>
      <c r="DH174" s="474" t="str">
        <f t="shared" si="54"/>
        <v>2010 q4</v>
      </c>
      <c r="DI174" s="13">
        <f t="shared" si="95"/>
        <v>3.6245923841244032</v>
      </c>
      <c r="DJ174" s="13">
        <f t="shared" si="95"/>
        <v>2.1575843782806192</v>
      </c>
      <c r="DK174" s="13">
        <f t="shared" si="95"/>
        <v>-2.5854362629021521</v>
      </c>
      <c r="DL174" s="13">
        <f t="shared" si="95"/>
        <v>9.4567418415938409</v>
      </c>
      <c r="DM174" s="13">
        <f t="shared" si="95"/>
        <v>-6.1487792296726411</v>
      </c>
      <c r="DN174" s="13">
        <f t="shared" si="95"/>
        <v>3.840982302537177</v>
      </c>
      <c r="DO174" s="13">
        <f t="shared" si="95"/>
        <v>5.2886039539894458</v>
      </c>
      <c r="DP174" s="13">
        <f t="shared" si="95"/>
        <v>0.60265483685402188</v>
      </c>
      <c r="DQ174" s="13">
        <f t="shared" si="95"/>
        <v>8.4428595996177904</v>
      </c>
      <c r="DR174" s="13">
        <f t="shared" si="95"/>
        <v>-0.18316916266215566</v>
      </c>
      <c r="DS174" s="13">
        <f t="shared" si="95"/>
        <v>-0.67844893732109668</v>
      </c>
      <c r="DT174" s="13">
        <f t="shared" si="95"/>
        <v>2.3843256734185303</v>
      </c>
      <c r="DU174" s="13">
        <f t="shared" si="95"/>
        <v>-9.2233874867331362</v>
      </c>
      <c r="DV174" s="13">
        <f t="shared" si="95"/>
        <v>1.5949176276388588</v>
      </c>
      <c r="DW174" s="13">
        <f t="shared" si="95"/>
        <v>0.50769165197237509</v>
      </c>
      <c r="DX174" s="13">
        <f t="shared" si="95"/>
        <v>5.6880847818622904</v>
      </c>
      <c r="DY174" s="13">
        <f t="shared" si="95"/>
        <v>3.619781813409384</v>
      </c>
      <c r="DZ174" s="13">
        <f t="shared" si="95"/>
        <v>6.4156476474947821</v>
      </c>
      <c r="EA174" s="13">
        <f t="shared" si="95"/>
        <v>0</v>
      </c>
      <c r="EB174" s="13">
        <f t="shared" si="95"/>
        <v>11.469608186481306</v>
      </c>
      <c r="EC174" s="13">
        <f t="shared" si="95"/>
        <v>55.014442059825306</v>
      </c>
      <c r="ED174" s="13">
        <f t="shared" si="95"/>
        <v>0</v>
      </c>
      <c r="EE174" s="13">
        <f t="shared" si="95"/>
        <v>0</v>
      </c>
      <c r="EF174" s="13">
        <f t="shared" si="95"/>
        <v>2.6173976738515847</v>
      </c>
      <c r="EG174" s="13">
        <f t="shared" si="95"/>
        <v>-8.4789276419161563E-2</v>
      </c>
      <c r="EH174" s="13">
        <f t="shared" si="95"/>
        <v>4.8950410493455276</v>
      </c>
      <c r="EI174" s="13">
        <f t="shared" si="95"/>
        <v>5.5333346807540096E-2</v>
      </c>
      <c r="EJ174" s="13">
        <f t="shared" si="95"/>
        <v>3.7909924234875936</v>
      </c>
      <c r="EK174" s="13">
        <f t="shared" si="95"/>
        <v>2.2000266357398379</v>
      </c>
      <c r="EL174" s="13">
        <f t="shared" si="95"/>
        <v>6.0103993956058588</v>
      </c>
      <c r="EM174" s="13">
        <f t="shared" si="95"/>
        <v>9.7758818143179216</v>
      </c>
      <c r="EN174" s="13">
        <f t="shared" si="95"/>
        <v>4.1355764952831775</v>
      </c>
      <c r="EO174" s="13">
        <f t="shared" si="95"/>
        <v>7.524714151822498</v>
      </c>
      <c r="EP174" s="13">
        <f t="shared" si="95"/>
        <v>-2.1181789907256943</v>
      </c>
      <c r="EQ174" s="13">
        <f t="shared" si="95"/>
        <v>1.2140131517850428</v>
      </c>
    </row>
    <row r="175" spans="1:147" hidden="1" outlineLevel="1" x14ac:dyDescent="0.2">
      <c r="A175" s="474" t="str">
        <f t="shared" si="48"/>
        <v>2011 q1</v>
      </c>
      <c r="B175" s="13">
        <f t="shared" si="92"/>
        <v>-100</v>
      </c>
      <c r="C175" s="13">
        <f t="shared" si="92"/>
        <v>-100</v>
      </c>
      <c r="D175" s="13">
        <f t="shared" si="92"/>
        <v>-100</v>
      </c>
      <c r="E175" s="13">
        <f t="shared" si="92"/>
        <v>-100</v>
      </c>
      <c r="F175" s="13">
        <f t="shared" si="92"/>
        <v>-100</v>
      </c>
      <c r="G175" s="13">
        <f t="shared" si="92"/>
        <v>-100</v>
      </c>
      <c r="H175" s="13">
        <f t="shared" si="92"/>
        <v>-100</v>
      </c>
      <c r="I175" s="13">
        <f t="shared" si="92"/>
        <v>-100</v>
      </c>
      <c r="J175" s="13">
        <f t="shared" si="92"/>
        <v>-100</v>
      </c>
      <c r="K175" s="13">
        <f t="shared" si="92"/>
        <v>-100</v>
      </c>
      <c r="L175" s="13">
        <f t="shared" si="92"/>
        <v>-100</v>
      </c>
      <c r="M175" s="13">
        <f t="shared" si="92"/>
        <v>-100</v>
      </c>
      <c r="N175" s="13">
        <f t="shared" si="92"/>
        <v>-100</v>
      </c>
      <c r="O175" s="13">
        <f t="shared" si="92"/>
        <v>-100</v>
      </c>
      <c r="P175" s="13">
        <f t="shared" si="92"/>
        <v>-100</v>
      </c>
      <c r="Q175" s="13">
        <f t="shared" si="92"/>
        <v>-100</v>
      </c>
      <c r="R175" s="13">
        <f t="shared" si="92"/>
        <v>-100</v>
      </c>
      <c r="S175" s="13">
        <f t="shared" si="92"/>
        <v>-100</v>
      </c>
      <c r="T175" s="13">
        <f t="shared" si="92"/>
        <v>-100</v>
      </c>
      <c r="U175" s="13">
        <f t="shared" si="92"/>
        <v>-100</v>
      </c>
      <c r="V175" s="13">
        <f t="shared" si="92"/>
        <v>-100</v>
      </c>
      <c r="W175" s="13">
        <f t="shared" si="92"/>
        <v>-100</v>
      </c>
      <c r="X175" s="13" t="str">
        <f t="shared" si="92"/>
        <v/>
      </c>
      <c r="Y175" s="13">
        <f t="shared" si="92"/>
        <v>-100</v>
      </c>
      <c r="Z175" s="13">
        <f t="shared" si="92"/>
        <v>-100</v>
      </c>
      <c r="AA175" s="13">
        <f t="shared" si="92"/>
        <v>-100</v>
      </c>
      <c r="AB175" s="13">
        <f t="shared" si="92"/>
        <v>-100</v>
      </c>
      <c r="AC175" s="13">
        <f t="shared" si="92"/>
        <v>-100</v>
      </c>
      <c r="AD175" s="13">
        <f t="shared" si="92"/>
        <v>-100</v>
      </c>
      <c r="AE175" s="13">
        <f t="shared" si="92"/>
        <v>-100</v>
      </c>
      <c r="AF175" s="13">
        <f t="shared" si="92"/>
        <v>-100</v>
      </c>
      <c r="AG175" s="13">
        <f t="shared" si="92"/>
        <v>-100</v>
      </c>
      <c r="AH175" s="13">
        <f t="shared" si="92"/>
        <v>-100</v>
      </c>
      <c r="AI175" s="13">
        <f t="shared" si="92"/>
        <v>-100</v>
      </c>
      <c r="AJ175" s="13">
        <f t="shared" si="92"/>
        <v>-100</v>
      </c>
      <c r="AL175" s="474" t="str">
        <f t="shared" si="50"/>
        <v>2011 q1</v>
      </c>
      <c r="AM175" s="13">
        <f t="shared" si="93"/>
        <v>-100</v>
      </c>
      <c r="AN175" s="13">
        <f t="shared" si="93"/>
        <v>-100</v>
      </c>
      <c r="AO175" s="13">
        <f t="shared" si="93"/>
        <v>-100</v>
      </c>
      <c r="AP175" s="13">
        <f t="shared" si="93"/>
        <v>-100</v>
      </c>
      <c r="AQ175" s="13">
        <f t="shared" si="93"/>
        <v>-100</v>
      </c>
      <c r="AR175" s="13">
        <f t="shared" si="93"/>
        <v>-100</v>
      </c>
      <c r="AS175" s="13">
        <f t="shared" si="93"/>
        <v>-100</v>
      </c>
      <c r="AT175" s="13">
        <f t="shared" si="93"/>
        <v>-100</v>
      </c>
      <c r="AU175" s="13">
        <f t="shared" si="93"/>
        <v>-100</v>
      </c>
      <c r="AV175" s="13">
        <f t="shared" si="93"/>
        <v>-100</v>
      </c>
      <c r="AW175" s="13">
        <f t="shared" si="93"/>
        <v>-100</v>
      </c>
      <c r="AX175" s="13">
        <f t="shared" si="93"/>
        <v>-100</v>
      </c>
      <c r="AY175" s="13">
        <f t="shared" si="93"/>
        <v>-100</v>
      </c>
      <c r="AZ175" s="13">
        <f t="shared" si="93"/>
        <v>-100</v>
      </c>
      <c r="BA175" s="13">
        <f t="shared" si="93"/>
        <v>-100</v>
      </c>
      <c r="BB175" s="13">
        <f t="shared" si="93"/>
        <v>-100</v>
      </c>
      <c r="BC175" s="13">
        <f t="shared" si="93"/>
        <v>-100</v>
      </c>
      <c r="BD175" s="13">
        <f t="shared" si="93"/>
        <v>-100</v>
      </c>
      <c r="BE175" s="13" t="str">
        <f t="shared" si="93"/>
        <v/>
      </c>
      <c r="BF175" s="13">
        <f t="shared" si="93"/>
        <v>-100</v>
      </c>
      <c r="BG175" s="13">
        <f t="shared" si="93"/>
        <v>-100</v>
      </c>
      <c r="BH175" s="13">
        <f t="shared" si="93"/>
        <v>-100</v>
      </c>
      <c r="BI175" s="13" t="str">
        <f t="shared" si="93"/>
        <v/>
      </c>
      <c r="BJ175" s="13">
        <f t="shared" si="93"/>
        <v>-100</v>
      </c>
      <c r="BK175" s="13">
        <f t="shared" si="93"/>
        <v>-100</v>
      </c>
      <c r="BL175" s="13">
        <f t="shared" si="93"/>
        <v>-100</v>
      </c>
      <c r="BM175" s="13">
        <f t="shared" si="93"/>
        <v>-100</v>
      </c>
      <c r="BN175" s="13">
        <f t="shared" si="93"/>
        <v>-100</v>
      </c>
      <c r="BO175" s="13">
        <f t="shared" si="93"/>
        <v>-100</v>
      </c>
      <c r="BP175" s="13">
        <f t="shared" si="93"/>
        <v>-100</v>
      </c>
      <c r="BQ175" s="13">
        <f t="shared" si="93"/>
        <v>-100</v>
      </c>
      <c r="BR175" s="13">
        <f t="shared" si="93"/>
        <v>-100</v>
      </c>
      <c r="BS175" s="13">
        <f t="shared" si="93"/>
        <v>-100</v>
      </c>
      <c r="BT175" s="13">
        <f t="shared" si="93"/>
        <v>-100</v>
      </c>
      <c r="BU175" s="13">
        <f t="shared" si="93"/>
        <v>-100</v>
      </c>
      <c r="BW175" s="474" t="str">
        <f t="shared" si="52"/>
        <v>2011 q1</v>
      </c>
      <c r="BX175" s="13">
        <f t="shared" si="94"/>
        <v>-100</v>
      </c>
      <c r="BY175" s="13">
        <f t="shared" si="94"/>
        <v>-100</v>
      </c>
      <c r="BZ175" s="13">
        <f t="shared" si="94"/>
        <v>-100</v>
      </c>
      <c r="CA175" s="13">
        <f t="shared" si="94"/>
        <v>-100</v>
      </c>
      <c r="CB175" s="13">
        <f t="shared" si="94"/>
        <v>-100</v>
      </c>
      <c r="CC175" s="13">
        <f t="shared" si="94"/>
        <v>-100</v>
      </c>
      <c r="CD175" s="13">
        <f t="shared" si="94"/>
        <v>-100</v>
      </c>
      <c r="CE175" s="13">
        <f t="shared" si="94"/>
        <v>-100</v>
      </c>
      <c r="CF175" s="13">
        <f t="shared" si="94"/>
        <v>-100</v>
      </c>
      <c r="CG175" s="13">
        <f t="shared" si="94"/>
        <v>-100</v>
      </c>
      <c r="CH175" s="13">
        <f t="shared" si="94"/>
        <v>-100</v>
      </c>
      <c r="CI175" s="13">
        <f t="shared" si="94"/>
        <v>-100</v>
      </c>
      <c r="CJ175" s="13">
        <f t="shared" si="94"/>
        <v>-100</v>
      </c>
      <c r="CK175" s="13">
        <f t="shared" si="94"/>
        <v>-100</v>
      </c>
      <c r="CL175" s="13">
        <f t="shared" si="94"/>
        <v>-100</v>
      </c>
      <c r="CM175" s="13">
        <f t="shared" si="94"/>
        <v>-100</v>
      </c>
      <c r="CN175" s="13">
        <f t="shared" si="94"/>
        <v>-100</v>
      </c>
      <c r="CO175" s="13">
        <f t="shared" si="94"/>
        <v>-100</v>
      </c>
      <c r="CP175" s="13">
        <f t="shared" si="94"/>
        <v>-100</v>
      </c>
      <c r="CQ175" s="13">
        <f t="shared" si="94"/>
        <v>-100</v>
      </c>
      <c r="CR175" s="13">
        <f t="shared" si="94"/>
        <v>-100</v>
      </c>
      <c r="CS175" s="13">
        <f t="shared" si="94"/>
        <v>-100</v>
      </c>
      <c r="CT175" s="13">
        <f t="shared" si="94"/>
        <v>-100</v>
      </c>
      <c r="CU175" s="13">
        <f t="shared" si="94"/>
        <v>-100</v>
      </c>
      <c r="CV175" s="13">
        <f t="shared" si="94"/>
        <v>-100</v>
      </c>
      <c r="CW175" s="13">
        <f t="shared" si="94"/>
        <v>-100</v>
      </c>
      <c r="CX175" s="13">
        <f t="shared" si="94"/>
        <v>-100</v>
      </c>
      <c r="CY175" s="13">
        <f t="shared" si="94"/>
        <v>-100</v>
      </c>
      <c r="CZ175" s="13">
        <f t="shared" si="94"/>
        <v>-100</v>
      </c>
      <c r="DA175" s="13">
        <f t="shared" si="94"/>
        <v>-100</v>
      </c>
      <c r="DB175" s="13">
        <f t="shared" si="94"/>
        <v>-100</v>
      </c>
      <c r="DC175" s="13">
        <f t="shared" si="94"/>
        <v>-100</v>
      </c>
      <c r="DD175" s="13">
        <f t="shared" si="94"/>
        <v>-100</v>
      </c>
      <c r="DE175" s="13">
        <f t="shared" si="94"/>
        <v>-100</v>
      </c>
      <c r="DF175" s="13">
        <f t="shared" si="94"/>
        <v>-100</v>
      </c>
      <c r="DH175" s="474" t="str">
        <f t="shared" si="54"/>
        <v>2011 q1</v>
      </c>
      <c r="DI175" s="13">
        <f t="shared" si="95"/>
        <v>-100</v>
      </c>
      <c r="DJ175" s="13">
        <f t="shared" si="95"/>
        <v>-100</v>
      </c>
      <c r="DK175" s="13">
        <f t="shared" si="95"/>
        <v>-100</v>
      </c>
      <c r="DL175" s="13">
        <f t="shared" si="95"/>
        <v>-100</v>
      </c>
      <c r="DM175" s="13">
        <f t="shared" si="95"/>
        <v>-100</v>
      </c>
      <c r="DN175" s="13">
        <f t="shared" si="95"/>
        <v>-100</v>
      </c>
      <c r="DO175" s="13">
        <f t="shared" si="95"/>
        <v>-100</v>
      </c>
      <c r="DP175" s="13">
        <f t="shared" si="95"/>
        <v>-100</v>
      </c>
      <c r="DQ175" s="13">
        <f t="shared" si="95"/>
        <v>-100</v>
      </c>
      <c r="DR175" s="13">
        <f t="shared" si="95"/>
        <v>-100</v>
      </c>
      <c r="DS175" s="13">
        <f t="shared" si="95"/>
        <v>-100</v>
      </c>
      <c r="DT175" s="13">
        <f t="shared" si="95"/>
        <v>-100</v>
      </c>
      <c r="DU175" s="13">
        <f t="shared" si="95"/>
        <v>-100</v>
      </c>
      <c r="DV175" s="13">
        <f t="shared" si="95"/>
        <v>-100</v>
      </c>
      <c r="DW175" s="13">
        <f t="shared" si="95"/>
        <v>-100</v>
      </c>
      <c r="DX175" s="13">
        <f t="shared" si="95"/>
        <v>-100</v>
      </c>
      <c r="DY175" s="13">
        <f t="shared" si="95"/>
        <v>-100</v>
      </c>
      <c r="DZ175" s="13">
        <f t="shared" si="95"/>
        <v>-100</v>
      </c>
      <c r="EA175" s="13">
        <f t="shared" si="95"/>
        <v>-100</v>
      </c>
      <c r="EB175" s="13">
        <f t="shared" si="95"/>
        <v>-100</v>
      </c>
      <c r="EC175" s="13">
        <f t="shared" si="95"/>
        <v>-100</v>
      </c>
      <c r="ED175" s="13">
        <f t="shared" si="95"/>
        <v>-100</v>
      </c>
      <c r="EE175" s="13">
        <f t="shared" si="95"/>
        <v>-100</v>
      </c>
      <c r="EF175" s="13">
        <f t="shared" si="95"/>
        <v>-100</v>
      </c>
      <c r="EG175" s="13">
        <f t="shared" si="95"/>
        <v>-100</v>
      </c>
      <c r="EH175" s="13">
        <f t="shared" si="95"/>
        <v>-100</v>
      </c>
      <c r="EI175" s="13">
        <f t="shared" si="95"/>
        <v>-100</v>
      </c>
      <c r="EJ175" s="13">
        <f t="shared" si="95"/>
        <v>-100</v>
      </c>
      <c r="EK175" s="13">
        <f t="shared" si="95"/>
        <v>-100</v>
      </c>
      <c r="EL175" s="13">
        <f t="shared" si="95"/>
        <v>-100</v>
      </c>
      <c r="EM175" s="13">
        <f t="shared" si="95"/>
        <v>-100</v>
      </c>
      <c r="EN175" s="13">
        <f t="shared" si="95"/>
        <v>-100</v>
      </c>
      <c r="EO175" s="13">
        <f t="shared" si="95"/>
        <v>-100</v>
      </c>
      <c r="EP175" s="13">
        <f t="shared" si="95"/>
        <v>-100</v>
      </c>
      <c r="EQ175" s="13">
        <f t="shared" si="95"/>
        <v>-100</v>
      </c>
    </row>
    <row r="176" spans="1:147" hidden="1" outlineLevel="1" x14ac:dyDescent="0.2">
      <c r="A176" s="474" t="str">
        <f t="shared" si="48"/>
        <v>2011 q2</v>
      </c>
      <c r="B176" s="13">
        <f t="shared" si="92"/>
        <v>-100</v>
      </c>
      <c r="C176" s="13">
        <f t="shared" si="92"/>
        <v>-100</v>
      </c>
      <c r="D176" s="13">
        <f t="shared" si="92"/>
        <v>-100</v>
      </c>
      <c r="E176" s="13">
        <f t="shared" si="92"/>
        <v>-100</v>
      </c>
      <c r="F176" s="13">
        <f t="shared" si="92"/>
        <v>-100</v>
      </c>
      <c r="G176" s="13">
        <f t="shared" si="92"/>
        <v>-100</v>
      </c>
      <c r="H176" s="13">
        <f t="shared" si="92"/>
        <v>-100</v>
      </c>
      <c r="I176" s="13">
        <f t="shared" si="92"/>
        <v>-100</v>
      </c>
      <c r="J176" s="13">
        <f t="shared" si="92"/>
        <v>-100</v>
      </c>
      <c r="K176" s="13">
        <f t="shared" si="92"/>
        <v>-100</v>
      </c>
      <c r="L176" s="13">
        <f t="shared" si="92"/>
        <v>-100</v>
      </c>
      <c r="M176" s="13">
        <f t="shared" si="92"/>
        <v>-100</v>
      </c>
      <c r="N176" s="13">
        <f t="shared" si="92"/>
        <v>-100</v>
      </c>
      <c r="O176" s="13">
        <f t="shared" si="92"/>
        <v>-100</v>
      </c>
      <c r="P176" s="13">
        <f t="shared" si="92"/>
        <v>-100</v>
      </c>
      <c r="Q176" s="13">
        <f t="shared" si="92"/>
        <v>-100</v>
      </c>
      <c r="R176" s="13">
        <f t="shared" si="92"/>
        <v>-100</v>
      </c>
      <c r="S176" s="13">
        <f t="shared" si="92"/>
        <v>-100</v>
      </c>
      <c r="T176" s="13">
        <f t="shared" si="92"/>
        <v>-100</v>
      </c>
      <c r="U176" s="13">
        <f t="shared" si="92"/>
        <v>-100</v>
      </c>
      <c r="V176" s="13">
        <f t="shared" si="92"/>
        <v>-100</v>
      </c>
      <c r="W176" s="13">
        <f t="shared" si="92"/>
        <v>-100</v>
      </c>
      <c r="X176" s="13" t="str">
        <f t="shared" si="92"/>
        <v/>
      </c>
      <c r="Y176" s="13">
        <f t="shared" si="92"/>
        <v>-100</v>
      </c>
      <c r="Z176" s="13">
        <f t="shared" si="92"/>
        <v>-100</v>
      </c>
      <c r="AA176" s="13">
        <f t="shared" si="92"/>
        <v>-100</v>
      </c>
      <c r="AB176" s="13">
        <f t="shared" si="92"/>
        <v>-100</v>
      </c>
      <c r="AC176" s="13">
        <f t="shared" si="92"/>
        <v>-100</v>
      </c>
      <c r="AD176" s="13">
        <f t="shared" si="92"/>
        <v>-100</v>
      </c>
      <c r="AE176" s="13">
        <f t="shared" si="92"/>
        <v>-100</v>
      </c>
      <c r="AF176" s="13">
        <f t="shared" si="92"/>
        <v>-100</v>
      </c>
      <c r="AG176" s="13">
        <f t="shared" si="92"/>
        <v>-100</v>
      </c>
      <c r="AH176" s="13">
        <f t="shared" si="92"/>
        <v>-100</v>
      </c>
      <c r="AI176" s="13">
        <f t="shared" si="92"/>
        <v>-100</v>
      </c>
      <c r="AJ176" s="13">
        <f t="shared" si="92"/>
        <v>-100</v>
      </c>
      <c r="AL176" s="474" t="str">
        <f t="shared" si="50"/>
        <v>2011 q2</v>
      </c>
      <c r="AM176" s="13">
        <f t="shared" si="93"/>
        <v>-100</v>
      </c>
      <c r="AN176" s="13">
        <f t="shared" si="93"/>
        <v>-100</v>
      </c>
      <c r="AO176" s="13">
        <f t="shared" si="93"/>
        <v>-100</v>
      </c>
      <c r="AP176" s="13">
        <f t="shared" si="93"/>
        <v>-100</v>
      </c>
      <c r="AQ176" s="13">
        <f t="shared" si="93"/>
        <v>-100</v>
      </c>
      <c r="AR176" s="13">
        <f t="shared" si="93"/>
        <v>-100</v>
      </c>
      <c r="AS176" s="13">
        <f t="shared" si="93"/>
        <v>-100</v>
      </c>
      <c r="AT176" s="13">
        <f t="shared" si="93"/>
        <v>-100</v>
      </c>
      <c r="AU176" s="13">
        <f t="shared" si="93"/>
        <v>-100</v>
      </c>
      <c r="AV176" s="13">
        <f t="shared" si="93"/>
        <v>-100</v>
      </c>
      <c r="AW176" s="13">
        <f t="shared" si="93"/>
        <v>-100</v>
      </c>
      <c r="AX176" s="13">
        <f t="shared" si="93"/>
        <v>-100</v>
      </c>
      <c r="AY176" s="13">
        <f t="shared" si="93"/>
        <v>-100</v>
      </c>
      <c r="AZ176" s="13">
        <f t="shared" si="93"/>
        <v>-100</v>
      </c>
      <c r="BA176" s="13">
        <f t="shared" si="93"/>
        <v>-100</v>
      </c>
      <c r="BB176" s="13">
        <f t="shared" si="93"/>
        <v>-100</v>
      </c>
      <c r="BC176" s="13">
        <f t="shared" si="93"/>
        <v>-100</v>
      </c>
      <c r="BD176" s="13">
        <f t="shared" si="93"/>
        <v>-100</v>
      </c>
      <c r="BE176" s="13" t="str">
        <f t="shared" si="93"/>
        <v/>
      </c>
      <c r="BF176" s="13">
        <f t="shared" si="93"/>
        <v>-100</v>
      </c>
      <c r="BG176" s="13">
        <f t="shared" si="93"/>
        <v>-100</v>
      </c>
      <c r="BH176" s="13">
        <f t="shared" si="93"/>
        <v>-100</v>
      </c>
      <c r="BI176" s="13" t="str">
        <f t="shared" si="93"/>
        <v/>
      </c>
      <c r="BJ176" s="13">
        <f t="shared" si="93"/>
        <v>-100</v>
      </c>
      <c r="BK176" s="13">
        <f t="shared" si="93"/>
        <v>-100</v>
      </c>
      <c r="BL176" s="13">
        <f t="shared" si="93"/>
        <v>-100</v>
      </c>
      <c r="BM176" s="13">
        <f t="shared" si="93"/>
        <v>-100</v>
      </c>
      <c r="BN176" s="13">
        <f t="shared" si="93"/>
        <v>-100</v>
      </c>
      <c r="BO176" s="13">
        <f t="shared" si="93"/>
        <v>-100</v>
      </c>
      <c r="BP176" s="13">
        <f t="shared" si="93"/>
        <v>-100</v>
      </c>
      <c r="BQ176" s="13">
        <f t="shared" si="93"/>
        <v>-100</v>
      </c>
      <c r="BR176" s="13">
        <f t="shared" si="93"/>
        <v>-100</v>
      </c>
      <c r="BS176" s="13">
        <f t="shared" si="93"/>
        <v>-100</v>
      </c>
      <c r="BT176" s="13">
        <f t="shared" si="93"/>
        <v>-100</v>
      </c>
      <c r="BU176" s="13">
        <f t="shared" si="93"/>
        <v>-100</v>
      </c>
      <c r="BW176" s="474" t="str">
        <f t="shared" si="52"/>
        <v>2011 q2</v>
      </c>
      <c r="BX176" s="13">
        <f t="shared" si="94"/>
        <v>-100</v>
      </c>
      <c r="BY176" s="13">
        <f t="shared" si="94"/>
        <v>-100</v>
      </c>
      <c r="BZ176" s="13">
        <f t="shared" si="94"/>
        <v>-100</v>
      </c>
      <c r="CA176" s="13">
        <f t="shared" si="94"/>
        <v>-100</v>
      </c>
      <c r="CB176" s="13">
        <f t="shared" si="94"/>
        <v>-100</v>
      </c>
      <c r="CC176" s="13">
        <f t="shared" si="94"/>
        <v>-100</v>
      </c>
      <c r="CD176" s="13">
        <f t="shared" si="94"/>
        <v>-100</v>
      </c>
      <c r="CE176" s="13">
        <f t="shared" si="94"/>
        <v>-100</v>
      </c>
      <c r="CF176" s="13">
        <f t="shared" si="94"/>
        <v>-100</v>
      </c>
      <c r="CG176" s="13">
        <f t="shared" si="94"/>
        <v>-100</v>
      </c>
      <c r="CH176" s="13">
        <f t="shared" si="94"/>
        <v>-100</v>
      </c>
      <c r="CI176" s="13">
        <f t="shared" si="94"/>
        <v>-100</v>
      </c>
      <c r="CJ176" s="13">
        <f t="shared" si="94"/>
        <v>-100</v>
      </c>
      <c r="CK176" s="13">
        <f t="shared" si="94"/>
        <v>-100</v>
      </c>
      <c r="CL176" s="13">
        <f t="shared" si="94"/>
        <v>-100</v>
      </c>
      <c r="CM176" s="13">
        <f t="shared" si="94"/>
        <v>-100</v>
      </c>
      <c r="CN176" s="13">
        <f t="shared" si="94"/>
        <v>-100</v>
      </c>
      <c r="CO176" s="13">
        <f t="shared" si="94"/>
        <v>-100</v>
      </c>
      <c r="CP176" s="13">
        <f t="shared" si="94"/>
        <v>-100</v>
      </c>
      <c r="CQ176" s="13">
        <f t="shared" si="94"/>
        <v>-100</v>
      </c>
      <c r="CR176" s="13">
        <f t="shared" si="94"/>
        <v>-100</v>
      </c>
      <c r="CS176" s="13">
        <f t="shared" si="94"/>
        <v>-100</v>
      </c>
      <c r="CT176" s="13">
        <f t="shared" si="94"/>
        <v>-100</v>
      </c>
      <c r="CU176" s="13">
        <f t="shared" si="94"/>
        <v>-100</v>
      </c>
      <c r="CV176" s="13">
        <f t="shared" si="94"/>
        <v>-100</v>
      </c>
      <c r="CW176" s="13">
        <f t="shared" si="94"/>
        <v>-100</v>
      </c>
      <c r="CX176" s="13">
        <f t="shared" si="94"/>
        <v>-100</v>
      </c>
      <c r="CY176" s="13">
        <f t="shared" si="94"/>
        <v>-100</v>
      </c>
      <c r="CZ176" s="13">
        <f t="shared" si="94"/>
        <v>-100</v>
      </c>
      <c r="DA176" s="13">
        <f t="shared" si="94"/>
        <v>-100</v>
      </c>
      <c r="DB176" s="13">
        <f t="shared" si="94"/>
        <v>-100</v>
      </c>
      <c r="DC176" s="13">
        <f t="shared" si="94"/>
        <v>-100</v>
      </c>
      <c r="DD176" s="13">
        <f t="shared" si="94"/>
        <v>-100</v>
      </c>
      <c r="DE176" s="13">
        <f t="shared" si="94"/>
        <v>-100</v>
      </c>
      <c r="DF176" s="13">
        <f t="shared" si="94"/>
        <v>-100</v>
      </c>
      <c r="DH176" s="474" t="str">
        <f t="shared" si="54"/>
        <v>2011 q2</v>
      </c>
      <c r="DI176" s="13">
        <f t="shared" si="95"/>
        <v>-100</v>
      </c>
      <c r="DJ176" s="13">
        <f t="shared" si="95"/>
        <v>-100</v>
      </c>
      <c r="DK176" s="13">
        <f t="shared" si="95"/>
        <v>-100</v>
      </c>
      <c r="DL176" s="13">
        <f t="shared" si="95"/>
        <v>-100</v>
      </c>
      <c r="DM176" s="13">
        <f t="shared" si="95"/>
        <v>-100</v>
      </c>
      <c r="DN176" s="13">
        <f t="shared" si="95"/>
        <v>-100</v>
      </c>
      <c r="DO176" s="13">
        <f t="shared" si="95"/>
        <v>-100</v>
      </c>
      <c r="DP176" s="13">
        <f t="shared" si="95"/>
        <v>-100</v>
      </c>
      <c r="DQ176" s="13">
        <f t="shared" si="95"/>
        <v>-100</v>
      </c>
      <c r="DR176" s="13">
        <f t="shared" si="95"/>
        <v>-100</v>
      </c>
      <c r="DS176" s="13">
        <f t="shared" si="95"/>
        <v>-100</v>
      </c>
      <c r="DT176" s="13">
        <f t="shared" si="95"/>
        <v>-100</v>
      </c>
      <c r="DU176" s="13">
        <f t="shared" si="95"/>
        <v>-100</v>
      </c>
      <c r="DV176" s="13">
        <f t="shared" si="95"/>
        <v>-100</v>
      </c>
      <c r="DW176" s="13">
        <f t="shared" si="95"/>
        <v>-100</v>
      </c>
      <c r="DX176" s="13">
        <f t="shared" si="95"/>
        <v>-100</v>
      </c>
      <c r="DY176" s="13">
        <f t="shared" si="95"/>
        <v>-100</v>
      </c>
      <c r="DZ176" s="13">
        <f t="shared" si="95"/>
        <v>-100</v>
      </c>
      <c r="EA176" s="13">
        <f t="shared" si="95"/>
        <v>-100</v>
      </c>
      <c r="EB176" s="13">
        <f t="shared" si="95"/>
        <v>-100</v>
      </c>
      <c r="EC176" s="13">
        <f t="shared" si="95"/>
        <v>-100</v>
      </c>
      <c r="ED176" s="13">
        <f t="shared" si="95"/>
        <v>-100</v>
      </c>
      <c r="EE176" s="13">
        <f t="shared" si="95"/>
        <v>-100</v>
      </c>
      <c r="EF176" s="13">
        <f t="shared" si="95"/>
        <v>-100</v>
      </c>
      <c r="EG176" s="13">
        <f t="shared" si="95"/>
        <v>-100</v>
      </c>
      <c r="EH176" s="13">
        <f t="shared" si="95"/>
        <v>-100</v>
      </c>
      <c r="EI176" s="13">
        <f t="shared" si="95"/>
        <v>-100</v>
      </c>
      <c r="EJ176" s="13">
        <f t="shared" si="95"/>
        <v>-100</v>
      </c>
      <c r="EK176" s="13">
        <f t="shared" si="95"/>
        <v>-100</v>
      </c>
      <c r="EL176" s="13">
        <f t="shared" si="95"/>
        <v>-100</v>
      </c>
      <c r="EM176" s="13">
        <f t="shared" si="95"/>
        <v>-100</v>
      </c>
      <c r="EN176" s="13">
        <f t="shared" si="95"/>
        <v>-100</v>
      </c>
      <c r="EO176" s="13">
        <f t="shared" si="95"/>
        <v>-100</v>
      </c>
      <c r="EP176" s="13">
        <f t="shared" si="95"/>
        <v>-100</v>
      </c>
      <c r="EQ176" s="13">
        <f t="shared" si="95"/>
        <v>-100</v>
      </c>
    </row>
    <row r="177" spans="1:147" hidden="1" outlineLevel="1" x14ac:dyDescent="0.2">
      <c r="A177" s="474" t="str">
        <f t="shared" si="48"/>
        <v>2011 q3</v>
      </c>
      <c r="B177" s="13">
        <f t="shared" si="92"/>
        <v>-100</v>
      </c>
      <c r="C177" s="13">
        <f t="shared" si="92"/>
        <v>-100</v>
      </c>
      <c r="D177" s="13">
        <f t="shared" si="92"/>
        <v>-100</v>
      </c>
      <c r="E177" s="13">
        <f t="shared" si="92"/>
        <v>-100</v>
      </c>
      <c r="F177" s="13">
        <f t="shared" si="92"/>
        <v>-100</v>
      </c>
      <c r="G177" s="13">
        <f t="shared" si="92"/>
        <v>-100</v>
      </c>
      <c r="H177" s="13">
        <f t="shared" si="92"/>
        <v>-100</v>
      </c>
      <c r="I177" s="13">
        <f t="shared" si="92"/>
        <v>-100</v>
      </c>
      <c r="J177" s="13">
        <f t="shared" si="92"/>
        <v>-100</v>
      </c>
      <c r="K177" s="13">
        <f t="shared" si="92"/>
        <v>-100</v>
      </c>
      <c r="L177" s="13">
        <f t="shared" ref="L177:AJ177" si="96">IF(L61&gt;0,(L65/L61-1)*100,"")</f>
        <v>-100</v>
      </c>
      <c r="M177" s="13">
        <f t="shared" si="96"/>
        <v>-100</v>
      </c>
      <c r="N177" s="13">
        <f t="shared" si="96"/>
        <v>-100</v>
      </c>
      <c r="O177" s="13">
        <f t="shared" si="96"/>
        <v>-100</v>
      </c>
      <c r="P177" s="13">
        <f t="shared" si="96"/>
        <v>-100</v>
      </c>
      <c r="Q177" s="13">
        <f t="shared" si="96"/>
        <v>-100</v>
      </c>
      <c r="R177" s="13">
        <f t="shared" si="96"/>
        <v>-100</v>
      </c>
      <c r="S177" s="13">
        <f t="shared" si="96"/>
        <v>-100</v>
      </c>
      <c r="T177" s="13">
        <f t="shared" si="96"/>
        <v>-100</v>
      </c>
      <c r="U177" s="13">
        <f t="shared" si="96"/>
        <v>-100</v>
      </c>
      <c r="V177" s="13">
        <f t="shared" si="96"/>
        <v>-100</v>
      </c>
      <c r="W177" s="13">
        <f t="shared" si="96"/>
        <v>-100</v>
      </c>
      <c r="X177" s="13" t="str">
        <f t="shared" si="96"/>
        <v/>
      </c>
      <c r="Y177" s="13">
        <f t="shared" si="96"/>
        <v>-100</v>
      </c>
      <c r="Z177" s="13">
        <f t="shared" si="96"/>
        <v>-100</v>
      </c>
      <c r="AA177" s="13">
        <f t="shared" si="96"/>
        <v>-100</v>
      </c>
      <c r="AB177" s="13">
        <f t="shared" si="96"/>
        <v>-100</v>
      </c>
      <c r="AC177" s="13">
        <f t="shared" si="96"/>
        <v>-100</v>
      </c>
      <c r="AD177" s="13">
        <f t="shared" si="96"/>
        <v>-100</v>
      </c>
      <c r="AE177" s="13">
        <f t="shared" si="96"/>
        <v>-100</v>
      </c>
      <c r="AF177" s="13">
        <f t="shared" si="96"/>
        <v>-100</v>
      </c>
      <c r="AG177" s="13">
        <f t="shared" si="96"/>
        <v>-100</v>
      </c>
      <c r="AH177" s="13">
        <f t="shared" si="96"/>
        <v>-100</v>
      </c>
      <c r="AI177" s="13">
        <f t="shared" si="96"/>
        <v>-100</v>
      </c>
      <c r="AJ177" s="13">
        <f t="shared" si="96"/>
        <v>-100</v>
      </c>
      <c r="AL177" s="474" t="str">
        <f t="shared" si="50"/>
        <v>2011 q3</v>
      </c>
      <c r="AM177" s="13">
        <f t="shared" si="93"/>
        <v>-100</v>
      </c>
      <c r="AN177" s="13">
        <f t="shared" si="93"/>
        <v>-100</v>
      </c>
      <c r="AO177" s="13">
        <f t="shared" si="93"/>
        <v>-100</v>
      </c>
      <c r="AP177" s="13">
        <f t="shared" si="93"/>
        <v>-100</v>
      </c>
      <c r="AQ177" s="13">
        <f t="shared" si="93"/>
        <v>-100</v>
      </c>
      <c r="AR177" s="13">
        <f t="shared" si="93"/>
        <v>-100</v>
      </c>
      <c r="AS177" s="13">
        <f t="shared" si="93"/>
        <v>-100</v>
      </c>
      <c r="AT177" s="13">
        <f t="shared" si="93"/>
        <v>-100</v>
      </c>
      <c r="AU177" s="13">
        <f t="shared" si="93"/>
        <v>-100</v>
      </c>
      <c r="AV177" s="13">
        <f t="shared" si="93"/>
        <v>-100</v>
      </c>
      <c r="AW177" s="13">
        <f t="shared" ref="AW177:BU177" si="97">IF(AW61&gt;0,(AW65/AW61-1)*100,"")</f>
        <v>-100</v>
      </c>
      <c r="AX177" s="13">
        <f t="shared" si="97"/>
        <v>-100</v>
      </c>
      <c r="AY177" s="13">
        <f t="shared" si="97"/>
        <v>-100</v>
      </c>
      <c r="AZ177" s="13">
        <f t="shared" si="97"/>
        <v>-100</v>
      </c>
      <c r="BA177" s="13">
        <f t="shared" si="97"/>
        <v>-100</v>
      </c>
      <c r="BB177" s="13">
        <f t="shared" si="97"/>
        <v>-100</v>
      </c>
      <c r="BC177" s="13">
        <f t="shared" si="97"/>
        <v>-100</v>
      </c>
      <c r="BD177" s="13">
        <f t="shared" si="97"/>
        <v>-100</v>
      </c>
      <c r="BE177" s="13" t="str">
        <f t="shared" si="97"/>
        <v/>
      </c>
      <c r="BF177" s="13">
        <f t="shared" si="97"/>
        <v>-100</v>
      </c>
      <c r="BG177" s="13">
        <f t="shared" si="97"/>
        <v>-100</v>
      </c>
      <c r="BH177" s="13">
        <f t="shared" si="97"/>
        <v>-100</v>
      </c>
      <c r="BI177" s="13" t="str">
        <f t="shared" si="97"/>
        <v/>
      </c>
      <c r="BJ177" s="13">
        <f t="shared" si="97"/>
        <v>-100</v>
      </c>
      <c r="BK177" s="13">
        <f t="shared" si="97"/>
        <v>-100</v>
      </c>
      <c r="BL177" s="13">
        <f t="shared" si="97"/>
        <v>-100</v>
      </c>
      <c r="BM177" s="13">
        <f t="shared" si="97"/>
        <v>-100</v>
      </c>
      <c r="BN177" s="13">
        <f t="shared" si="97"/>
        <v>-100</v>
      </c>
      <c r="BO177" s="13">
        <f t="shared" si="97"/>
        <v>-100</v>
      </c>
      <c r="BP177" s="13">
        <f t="shared" si="97"/>
        <v>-100</v>
      </c>
      <c r="BQ177" s="13">
        <f t="shared" si="97"/>
        <v>-100</v>
      </c>
      <c r="BR177" s="13">
        <f t="shared" si="97"/>
        <v>-100</v>
      </c>
      <c r="BS177" s="13">
        <f t="shared" si="97"/>
        <v>-100</v>
      </c>
      <c r="BT177" s="13">
        <f t="shared" si="97"/>
        <v>-100</v>
      </c>
      <c r="BU177" s="13">
        <f t="shared" si="97"/>
        <v>-100</v>
      </c>
      <c r="BW177" s="474" t="str">
        <f t="shared" si="52"/>
        <v>2011 q3</v>
      </c>
      <c r="BX177" s="13">
        <f t="shared" si="94"/>
        <v>-100</v>
      </c>
      <c r="BY177" s="13">
        <f t="shared" si="94"/>
        <v>-100</v>
      </c>
      <c r="BZ177" s="13">
        <f t="shared" si="94"/>
        <v>-100</v>
      </c>
      <c r="CA177" s="13">
        <f t="shared" si="94"/>
        <v>-100</v>
      </c>
      <c r="CB177" s="13">
        <f t="shared" si="94"/>
        <v>-100</v>
      </c>
      <c r="CC177" s="13">
        <f t="shared" si="94"/>
        <v>-100</v>
      </c>
      <c r="CD177" s="13">
        <f t="shared" si="94"/>
        <v>-100</v>
      </c>
      <c r="CE177" s="13">
        <f t="shared" si="94"/>
        <v>-100</v>
      </c>
      <c r="CF177" s="13">
        <f t="shared" si="94"/>
        <v>-100</v>
      </c>
      <c r="CG177" s="13">
        <f t="shared" si="94"/>
        <v>-100</v>
      </c>
      <c r="CH177" s="13">
        <f t="shared" ref="CH177:DF177" si="98">IF(CH61&gt;0,(CH65/CH61-1)*100,"")</f>
        <v>-100</v>
      </c>
      <c r="CI177" s="13">
        <f t="shared" si="98"/>
        <v>-100</v>
      </c>
      <c r="CJ177" s="13">
        <f t="shared" si="98"/>
        <v>-100</v>
      </c>
      <c r="CK177" s="13">
        <f t="shared" si="98"/>
        <v>-100</v>
      </c>
      <c r="CL177" s="13">
        <f t="shared" si="98"/>
        <v>-100</v>
      </c>
      <c r="CM177" s="13">
        <f t="shared" si="98"/>
        <v>-100</v>
      </c>
      <c r="CN177" s="13">
        <f t="shared" si="98"/>
        <v>-100</v>
      </c>
      <c r="CO177" s="13">
        <f t="shared" si="98"/>
        <v>-100</v>
      </c>
      <c r="CP177" s="13">
        <f t="shared" si="98"/>
        <v>-100</v>
      </c>
      <c r="CQ177" s="13">
        <f t="shared" si="98"/>
        <v>-100</v>
      </c>
      <c r="CR177" s="13">
        <f t="shared" si="98"/>
        <v>-100</v>
      </c>
      <c r="CS177" s="13">
        <f t="shared" si="98"/>
        <v>-100</v>
      </c>
      <c r="CT177" s="13">
        <f t="shared" si="98"/>
        <v>-100</v>
      </c>
      <c r="CU177" s="13">
        <f t="shared" si="98"/>
        <v>-100</v>
      </c>
      <c r="CV177" s="13">
        <f t="shared" si="98"/>
        <v>-100</v>
      </c>
      <c r="CW177" s="13">
        <f t="shared" si="98"/>
        <v>-100</v>
      </c>
      <c r="CX177" s="13">
        <f t="shared" si="98"/>
        <v>-100</v>
      </c>
      <c r="CY177" s="13">
        <f t="shared" si="98"/>
        <v>-100</v>
      </c>
      <c r="CZ177" s="13">
        <f t="shared" si="98"/>
        <v>-100</v>
      </c>
      <c r="DA177" s="13">
        <f t="shared" si="98"/>
        <v>-100</v>
      </c>
      <c r="DB177" s="13">
        <f t="shared" si="98"/>
        <v>-100</v>
      </c>
      <c r="DC177" s="13">
        <f t="shared" si="98"/>
        <v>-100</v>
      </c>
      <c r="DD177" s="13">
        <f t="shared" si="98"/>
        <v>-100</v>
      </c>
      <c r="DE177" s="13">
        <f t="shared" si="98"/>
        <v>-100</v>
      </c>
      <c r="DF177" s="13">
        <f t="shared" si="98"/>
        <v>-100</v>
      </c>
      <c r="DH177" s="474" t="str">
        <f t="shared" si="54"/>
        <v>2011 q3</v>
      </c>
      <c r="DI177" s="13">
        <f t="shared" si="95"/>
        <v>-100</v>
      </c>
      <c r="DJ177" s="13">
        <f t="shared" si="95"/>
        <v>-100</v>
      </c>
      <c r="DK177" s="13">
        <f t="shared" si="95"/>
        <v>-100</v>
      </c>
      <c r="DL177" s="13">
        <f t="shared" si="95"/>
        <v>-100</v>
      </c>
      <c r="DM177" s="13">
        <f t="shared" si="95"/>
        <v>-100</v>
      </c>
      <c r="DN177" s="13">
        <f t="shared" si="95"/>
        <v>-100</v>
      </c>
      <c r="DO177" s="13">
        <f t="shared" si="95"/>
        <v>-100</v>
      </c>
      <c r="DP177" s="13">
        <f t="shared" si="95"/>
        <v>-100</v>
      </c>
      <c r="DQ177" s="13">
        <f t="shared" si="95"/>
        <v>-100</v>
      </c>
      <c r="DR177" s="13">
        <f t="shared" si="95"/>
        <v>-100</v>
      </c>
      <c r="DS177" s="13">
        <f t="shared" ref="DS177:EQ177" si="99">IF(DS61&gt;0,(DS65/DS61-1)*100,"")</f>
        <v>-100</v>
      </c>
      <c r="DT177" s="13">
        <f t="shared" si="99"/>
        <v>-100</v>
      </c>
      <c r="DU177" s="13">
        <f t="shared" si="99"/>
        <v>-100</v>
      </c>
      <c r="DV177" s="13">
        <f t="shared" si="99"/>
        <v>-100</v>
      </c>
      <c r="DW177" s="13">
        <f t="shared" si="99"/>
        <v>-100</v>
      </c>
      <c r="DX177" s="13">
        <f t="shared" si="99"/>
        <v>-100</v>
      </c>
      <c r="DY177" s="13">
        <f t="shared" si="99"/>
        <v>-100</v>
      </c>
      <c r="DZ177" s="13">
        <f t="shared" si="99"/>
        <v>-100</v>
      </c>
      <c r="EA177" s="13">
        <f t="shared" si="99"/>
        <v>-100</v>
      </c>
      <c r="EB177" s="13">
        <f t="shared" si="99"/>
        <v>-100</v>
      </c>
      <c r="EC177" s="13">
        <f t="shared" si="99"/>
        <v>-100</v>
      </c>
      <c r="ED177" s="13">
        <f t="shared" si="99"/>
        <v>-100</v>
      </c>
      <c r="EE177" s="13">
        <f t="shared" si="99"/>
        <v>-100</v>
      </c>
      <c r="EF177" s="13">
        <f t="shared" si="99"/>
        <v>-100</v>
      </c>
      <c r="EG177" s="13">
        <f t="shared" si="99"/>
        <v>-100</v>
      </c>
      <c r="EH177" s="13">
        <f t="shared" si="99"/>
        <v>-100</v>
      </c>
      <c r="EI177" s="13">
        <f t="shared" si="99"/>
        <v>-100</v>
      </c>
      <c r="EJ177" s="13">
        <f t="shared" si="99"/>
        <v>-100</v>
      </c>
      <c r="EK177" s="13">
        <f t="shared" si="99"/>
        <v>-100</v>
      </c>
      <c r="EL177" s="13">
        <f t="shared" si="99"/>
        <v>-100</v>
      </c>
      <c r="EM177" s="13">
        <f t="shared" si="99"/>
        <v>-100</v>
      </c>
      <c r="EN177" s="13">
        <f t="shared" si="99"/>
        <v>-100</v>
      </c>
      <c r="EO177" s="13">
        <f t="shared" si="99"/>
        <v>-100</v>
      </c>
      <c r="EP177" s="13">
        <f t="shared" si="99"/>
        <v>-100</v>
      </c>
      <c r="EQ177" s="13">
        <f t="shared" si="99"/>
        <v>-100</v>
      </c>
    </row>
    <row r="178" spans="1:147" hidden="1" outlineLevel="1" x14ac:dyDescent="0.2">
      <c r="A178" s="474" t="str">
        <f t="shared" si="48"/>
        <v>2011 q4</v>
      </c>
      <c r="B178" s="13">
        <f t="shared" ref="B178:AJ185" si="100">IF(B62&gt;0,(B66/B62-1)*100,"")</f>
        <v>-100</v>
      </c>
      <c r="C178" s="13">
        <f t="shared" si="100"/>
        <v>-100</v>
      </c>
      <c r="D178" s="13">
        <f t="shared" si="100"/>
        <v>-100</v>
      </c>
      <c r="E178" s="13">
        <f t="shared" si="100"/>
        <v>-100</v>
      </c>
      <c r="F178" s="13">
        <f t="shared" si="100"/>
        <v>-100</v>
      </c>
      <c r="G178" s="13">
        <f t="shared" si="100"/>
        <v>-100</v>
      </c>
      <c r="H178" s="13">
        <f t="shared" si="100"/>
        <v>-100</v>
      </c>
      <c r="I178" s="13">
        <f t="shared" si="100"/>
        <v>-100</v>
      </c>
      <c r="J178" s="13">
        <f t="shared" si="100"/>
        <v>-100</v>
      </c>
      <c r="K178" s="13">
        <f t="shared" si="100"/>
        <v>-100</v>
      </c>
      <c r="L178" s="13">
        <f t="shared" si="100"/>
        <v>-100</v>
      </c>
      <c r="M178" s="13">
        <f t="shared" si="100"/>
        <v>-100</v>
      </c>
      <c r="N178" s="13">
        <f t="shared" si="100"/>
        <v>-100</v>
      </c>
      <c r="O178" s="13">
        <f t="shared" si="100"/>
        <v>-100</v>
      </c>
      <c r="P178" s="13">
        <f t="shared" si="100"/>
        <v>-100</v>
      </c>
      <c r="Q178" s="13">
        <f t="shared" si="100"/>
        <v>-100</v>
      </c>
      <c r="R178" s="13">
        <f t="shared" si="100"/>
        <v>-100</v>
      </c>
      <c r="S178" s="13">
        <f t="shared" si="100"/>
        <v>-100</v>
      </c>
      <c r="T178" s="13">
        <f t="shared" si="100"/>
        <v>-100</v>
      </c>
      <c r="U178" s="13">
        <f t="shared" si="100"/>
        <v>-100</v>
      </c>
      <c r="V178" s="13">
        <f t="shared" si="100"/>
        <v>-100</v>
      </c>
      <c r="W178" s="13">
        <f t="shared" si="100"/>
        <v>-100</v>
      </c>
      <c r="X178" s="13" t="str">
        <f t="shared" si="100"/>
        <v/>
      </c>
      <c r="Y178" s="13">
        <f t="shared" si="100"/>
        <v>-100</v>
      </c>
      <c r="Z178" s="13">
        <f t="shared" si="100"/>
        <v>-100</v>
      </c>
      <c r="AA178" s="13">
        <f t="shared" si="100"/>
        <v>-100</v>
      </c>
      <c r="AB178" s="13">
        <f t="shared" si="100"/>
        <v>-100</v>
      </c>
      <c r="AC178" s="13">
        <f t="shared" si="100"/>
        <v>-100</v>
      </c>
      <c r="AD178" s="13">
        <f t="shared" si="100"/>
        <v>-100</v>
      </c>
      <c r="AE178" s="13">
        <f t="shared" si="100"/>
        <v>-100</v>
      </c>
      <c r="AF178" s="13">
        <f t="shared" si="100"/>
        <v>-100</v>
      </c>
      <c r="AG178" s="13">
        <f t="shared" si="100"/>
        <v>-100</v>
      </c>
      <c r="AH178" s="13">
        <f t="shared" si="100"/>
        <v>-100</v>
      </c>
      <c r="AI178" s="13">
        <f t="shared" si="100"/>
        <v>-100</v>
      </c>
      <c r="AJ178" s="13">
        <f t="shared" si="100"/>
        <v>-100</v>
      </c>
      <c r="AL178" s="474" t="str">
        <f t="shared" si="50"/>
        <v>2011 q4</v>
      </c>
      <c r="AM178" s="13">
        <f t="shared" ref="AM178:BU185" si="101">IF(AM62&gt;0,(AM66/AM62-1)*100,"")</f>
        <v>-100</v>
      </c>
      <c r="AN178" s="13">
        <f t="shared" si="101"/>
        <v>-100</v>
      </c>
      <c r="AO178" s="13">
        <f t="shared" si="101"/>
        <v>-100</v>
      </c>
      <c r="AP178" s="13">
        <f t="shared" si="101"/>
        <v>-100</v>
      </c>
      <c r="AQ178" s="13">
        <f t="shared" si="101"/>
        <v>-100</v>
      </c>
      <c r="AR178" s="13">
        <f t="shared" si="101"/>
        <v>-100</v>
      </c>
      <c r="AS178" s="13">
        <f t="shared" si="101"/>
        <v>-100</v>
      </c>
      <c r="AT178" s="13">
        <f t="shared" si="101"/>
        <v>-100</v>
      </c>
      <c r="AU178" s="13">
        <f t="shared" si="101"/>
        <v>-100</v>
      </c>
      <c r="AV178" s="13">
        <f t="shared" si="101"/>
        <v>-100</v>
      </c>
      <c r="AW178" s="13">
        <f t="shared" si="101"/>
        <v>-100</v>
      </c>
      <c r="AX178" s="13">
        <f t="shared" si="101"/>
        <v>-100</v>
      </c>
      <c r="AY178" s="13">
        <f t="shared" si="101"/>
        <v>-100</v>
      </c>
      <c r="AZ178" s="13">
        <f t="shared" si="101"/>
        <v>-100</v>
      </c>
      <c r="BA178" s="13">
        <f t="shared" si="101"/>
        <v>-100</v>
      </c>
      <c r="BB178" s="13">
        <f t="shared" si="101"/>
        <v>-100</v>
      </c>
      <c r="BC178" s="13">
        <f t="shared" si="101"/>
        <v>-100</v>
      </c>
      <c r="BD178" s="13">
        <f t="shared" si="101"/>
        <v>-100</v>
      </c>
      <c r="BE178" s="13" t="str">
        <f t="shared" si="101"/>
        <v/>
      </c>
      <c r="BF178" s="13">
        <f t="shared" si="101"/>
        <v>-100</v>
      </c>
      <c r="BG178" s="13">
        <f t="shared" si="101"/>
        <v>-100</v>
      </c>
      <c r="BH178" s="13">
        <f t="shared" si="101"/>
        <v>-100</v>
      </c>
      <c r="BI178" s="13" t="str">
        <f t="shared" si="101"/>
        <v/>
      </c>
      <c r="BJ178" s="13">
        <f t="shared" si="101"/>
        <v>-100</v>
      </c>
      <c r="BK178" s="13">
        <f t="shared" si="101"/>
        <v>-100</v>
      </c>
      <c r="BL178" s="13">
        <f t="shared" si="101"/>
        <v>-100</v>
      </c>
      <c r="BM178" s="13">
        <f t="shared" si="101"/>
        <v>-100</v>
      </c>
      <c r="BN178" s="13">
        <f t="shared" si="101"/>
        <v>-100</v>
      </c>
      <c r="BO178" s="13">
        <f t="shared" si="101"/>
        <v>-100</v>
      </c>
      <c r="BP178" s="13">
        <f t="shared" si="101"/>
        <v>-100</v>
      </c>
      <c r="BQ178" s="13">
        <f t="shared" si="101"/>
        <v>-100</v>
      </c>
      <c r="BR178" s="13">
        <f t="shared" si="101"/>
        <v>-100</v>
      </c>
      <c r="BS178" s="13">
        <f t="shared" si="101"/>
        <v>-100</v>
      </c>
      <c r="BT178" s="13">
        <f t="shared" si="101"/>
        <v>-100</v>
      </c>
      <c r="BU178" s="13">
        <f t="shared" si="101"/>
        <v>-100</v>
      </c>
      <c r="BW178" s="474" t="str">
        <f t="shared" si="52"/>
        <v>2011 q4</v>
      </c>
      <c r="BX178" s="13">
        <f t="shared" ref="BX178:DF185" si="102">IF(BX62&gt;0,(BX66/BX62-1)*100,"")</f>
        <v>-100</v>
      </c>
      <c r="BY178" s="13">
        <f t="shared" si="102"/>
        <v>-100</v>
      </c>
      <c r="BZ178" s="13">
        <f t="shared" si="102"/>
        <v>-100</v>
      </c>
      <c r="CA178" s="13">
        <f t="shared" si="102"/>
        <v>-100</v>
      </c>
      <c r="CB178" s="13">
        <f t="shared" si="102"/>
        <v>-100</v>
      </c>
      <c r="CC178" s="13">
        <f t="shared" si="102"/>
        <v>-100</v>
      </c>
      <c r="CD178" s="13">
        <f t="shared" si="102"/>
        <v>-100</v>
      </c>
      <c r="CE178" s="13">
        <f t="shared" si="102"/>
        <v>-100</v>
      </c>
      <c r="CF178" s="13">
        <f t="shared" si="102"/>
        <v>-100</v>
      </c>
      <c r="CG178" s="13">
        <f t="shared" si="102"/>
        <v>-100</v>
      </c>
      <c r="CH178" s="13">
        <f t="shared" si="102"/>
        <v>-100</v>
      </c>
      <c r="CI178" s="13">
        <f t="shared" si="102"/>
        <v>-100</v>
      </c>
      <c r="CJ178" s="13">
        <f t="shared" si="102"/>
        <v>-100</v>
      </c>
      <c r="CK178" s="13">
        <f t="shared" si="102"/>
        <v>-100</v>
      </c>
      <c r="CL178" s="13">
        <f t="shared" si="102"/>
        <v>-100</v>
      </c>
      <c r="CM178" s="13">
        <f t="shared" si="102"/>
        <v>-100</v>
      </c>
      <c r="CN178" s="13">
        <f t="shared" si="102"/>
        <v>-100</v>
      </c>
      <c r="CO178" s="13">
        <f t="shared" si="102"/>
        <v>-100</v>
      </c>
      <c r="CP178" s="13">
        <f t="shared" si="102"/>
        <v>-100</v>
      </c>
      <c r="CQ178" s="13">
        <f t="shared" si="102"/>
        <v>-100</v>
      </c>
      <c r="CR178" s="13">
        <f t="shared" si="102"/>
        <v>-100</v>
      </c>
      <c r="CS178" s="13">
        <f t="shared" si="102"/>
        <v>-100</v>
      </c>
      <c r="CT178" s="13">
        <f t="shared" si="102"/>
        <v>-100</v>
      </c>
      <c r="CU178" s="13">
        <f t="shared" si="102"/>
        <v>-100</v>
      </c>
      <c r="CV178" s="13">
        <f t="shared" si="102"/>
        <v>-100</v>
      </c>
      <c r="CW178" s="13">
        <f t="shared" si="102"/>
        <v>-100</v>
      </c>
      <c r="CX178" s="13">
        <f t="shared" si="102"/>
        <v>-100</v>
      </c>
      <c r="CY178" s="13">
        <f t="shared" si="102"/>
        <v>-100</v>
      </c>
      <c r="CZ178" s="13">
        <f t="shared" si="102"/>
        <v>-100</v>
      </c>
      <c r="DA178" s="13">
        <f t="shared" si="102"/>
        <v>-100</v>
      </c>
      <c r="DB178" s="13">
        <f t="shared" si="102"/>
        <v>-100</v>
      </c>
      <c r="DC178" s="13">
        <f t="shared" si="102"/>
        <v>-100</v>
      </c>
      <c r="DD178" s="13">
        <f t="shared" si="102"/>
        <v>-100</v>
      </c>
      <c r="DE178" s="13">
        <f t="shared" si="102"/>
        <v>-100</v>
      </c>
      <c r="DF178" s="13">
        <f t="shared" si="102"/>
        <v>-100</v>
      </c>
      <c r="DH178" s="474" t="str">
        <f t="shared" si="54"/>
        <v>2011 q4</v>
      </c>
      <c r="DI178" s="13">
        <f t="shared" ref="DI178:EQ185" si="103">IF(DI62&gt;0,(DI66/DI62-1)*100,"")</f>
        <v>-100</v>
      </c>
      <c r="DJ178" s="13">
        <f t="shared" si="103"/>
        <v>-100</v>
      </c>
      <c r="DK178" s="13">
        <f t="shared" si="103"/>
        <v>-100</v>
      </c>
      <c r="DL178" s="13">
        <f t="shared" si="103"/>
        <v>-100</v>
      </c>
      <c r="DM178" s="13">
        <f t="shared" si="103"/>
        <v>-100</v>
      </c>
      <c r="DN178" s="13">
        <f t="shared" si="103"/>
        <v>-100</v>
      </c>
      <c r="DO178" s="13">
        <f t="shared" si="103"/>
        <v>-100</v>
      </c>
      <c r="DP178" s="13">
        <f t="shared" si="103"/>
        <v>-100</v>
      </c>
      <c r="DQ178" s="13">
        <f t="shared" si="103"/>
        <v>-100</v>
      </c>
      <c r="DR178" s="13">
        <f t="shared" si="103"/>
        <v>-100</v>
      </c>
      <c r="DS178" s="13">
        <f t="shared" si="103"/>
        <v>-100</v>
      </c>
      <c r="DT178" s="13">
        <f t="shared" si="103"/>
        <v>-100</v>
      </c>
      <c r="DU178" s="13">
        <f t="shared" si="103"/>
        <v>-100</v>
      </c>
      <c r="DV178" s="13">
        <f t="shared" si="103"/>
        <v>-100</v>
      </c>
      <c r="DW178" s="13">
        <f t="shared" si="103"/>
        <v>-100</v>
      </c>
      <c r="DX178" s="13">
        <f t="shared" si="103"/>
        <v>-100</v>
      </c>
      <c r="DY178" s="13">
        <f t="shared" si="103"/>
        <v>-100</v>
      </c>
      <c r="DZ178" s="13">
        <f t="shared" si="103"/>
        <v>-100</v>
      </c>
      <c r="EA178" s="13">
        <f t="shared" si="103"/>
        <v>-100</v>
      </c>
      <c r="EB178" s="13">
        <f t="shared" si="103"/>
        <v>-100</v>
      </c>
      <c r="EC178" s="13">
        <f t="shared" si="103"/>
        <v>-100</v>
      </c>
      <c r="ED178" s="13">
        <f t="shared" si="103"/>
        <v>-100</v>
      </c>
      <c r="EE178" s="13">
        <f t="shared" si="103"/>
        <v>-100</v>
      </c>
      <c r="EF178" s="13">
        <f t="shared" si="103"/>
        <v>-100</v>
      </c>
      <c r="EG178" s="13">
        <f t="shared" si="103"/>
        <v>-100</v>
      </c>
      <c r="EH178" s="13">
        <f t="shared" si="103"/>
        <v>-100</v>
      </c>
      <c r="EI178" s="13">
        <f t="shared" si="103"/>
        <v>-100</v>
      </c>
      <c r="EJ178" s="13">
        <f t="shared" si="103"/>
        <v>-100</v>
      </c>
      <c r="EK178" s="13">
        <f t="shared" si="103"/>
        <v>-100</v>
      </c>
      <c r="EL178" s="13">
        <f t="shared" si="103"/>
        <v>-100</v>
      </c>
      <c r="EM178" s="13">
        <f t="shared" si="103"/>
        <v>-100</v>
      </c>
      <c r="EN178" s="13">
        <f t="shared" si="103"/>
        <v>-100</v>
      </c>
      <c r="EO178" s="13">
        <f t="shared" si="103"/>
        <v>-100</v>
      </c>
      <c r="EP178" s="13">
        <f t="shared" si="103"/>
        <v>-100</v>
      </c>
      <c r="EQ178" s="13">
        <f t="shared" si="103"/>
        <v>-100</v>
      </c>
    </row>
    <row r="179" spans="1:147" hidden="1" outlineLevel="1" x14ac:dyDescent="0.2">
      <c r="A179" s="474" t="str">
        <f t="shared" si="48"/>
        <v>2012 q1</v>
      </c>
      <c r="B179" s="13" t="str">
        <f t="shared" si="100"/>
        <v/>
      </c>
      <c r="C179" s="13" t="str">
        <f t="shared" si="100"/>
        <v/>
      </c>
      <c r="D179" s="13" t="str">
        <f t="shared" si="100"/>
        <v/>
      </c>
      <c r="E179" s="13" t="str">
        <f t="shared" si="100"/>
        <v/>
      </c>
      <c r="F179" s="13" t="str">
        <f t="shared" si="100"/>
        <v/>
      </c>
      <c r="G179" s="13" t="str">
        <f t="shared" si="100"/>
        <v/>
      </c>
      <c r="H179" s="13" t="str">
        <f t="shared" si="100"/>
        <v/>
      </c>
      <c r="I179" s="13" t="str">
        <f t="shared" si="100"/>
        <v/>
      </c>
      <c r="J179" s="13" t="str">
        <f t="shared" si="100"/>
        <v/>
      </c>
      <c r="K179" s="13" t="str">
        <f t="shared" si="100"/>
        <v/>
      </c>
      <c r="L179" s="13" t="str">
        <f t="shared" si="100"/>
        <v/>
      </c>
      <c r="M179" s="13" t="str">
        <f t="shared" si="100"/>
        <v/>
      </c>
      <c r="N179" s="13" t="str">
        <f t="shared" si="100"/>
        <v/>
      </c>
      <c r="O179" s="13" t="str">
        <f t="shared" si="100"/>
        <v/>
      </c>
      <c r="P179" s="13" t="str">
        <f t="shared" si="100"/>
        <v/>
      </c>
      <c r="Q179" s="13" t="str">
        <f t="shared" si="100"/>
        <v/>
      </c>
      <c r="R179" s="13" t="str">
        <f t="shared" si="100"/>
        <v/>
      </c>
      <c r="S179" s="13" t="str">
        <f t="shared" si="100"/>
        <v/>
      </c>
      <c r="T179" s="13" t="str">
        <f t="shared" si="100"/>
        <v/>
      </c>
      <c r="U179" s="13" t="str">
        <f t="shared" si="100"/>
        <v/>
      </c>
      <c r="V179" s="13" t="str">
        <f t="shared" si="100"/>
        <v/>
      </c>
      <c r="W179" s="13" t="str">
        <f t="shared" si="100"/>
        <v/>
      </c>
      <c r="X179" s="13" t="str">
        <f t="shared" si="100"/>
        <v/>
      </c>
      <c r="Y179" s="13" t="str">
        <f t="shared" si="100"/>
        <v/>
      </c>
      <c r="Z179" s="13" t="str">
        <f t="shared" si="100"/>
        <v/>
      </c>
      <c r="AA179" s="13" t="str">
        <f t="shared" si="100"/>
        <v/>
      </c>
      <c r="AB179" s="13" t="str">
        <f t="shared" si="100"/>
        <v/>
      </c>
      <c r="AC179" s="13" t="str">
        <f t="shared" si="100"/>
        <v/>
      </c>
      <c r="AD179" s="13" t="str">
        <f t="shared" si="100"/>
        <v/>
      </c>
      <c r="AE179" s="13" t="str">
        <f t="shared" si="100"/>
        <v/>
      </c>
      <c r="AF179" s="13" t="str">
        <f t="shared" si="100"/>
        <v/>
      </c>
      <c r="AG179" s="13" t="str">
        <f t="shared" si="100"/>
        <v/>
      </c>
      <c r="AH179" s="13" t="str">
        <f t="shared" si="100"/>
        <v/>
      </c>
      <c r="AI179" s="13" t="str">
        <f t="shared" si="100"/>
        <v/>
      </c>
      <c r="AJ179" s="13" t="str">
        <f t="shared" si="100"/>
        <v/>
      </c>
      <c r="AL179" s="474" t="str">
        <f t="shared" si="50"/>
        <v>2012 q1</v>
      </c>
      <c r="AM179" s="13" t="str">
        <f t="shared" si="101"/>
        <v/>
      </c>
      <c r="AN179" s="13" t="str">
        <f t="shared" si="101"/>
        <v/>
      </c>
      <c r="AO179" s="13" t="str">
        <f t="shared" si="101"/>
        <v/>
      </c>
      <c r="AP179" s="13" t="str">
        <f t="shared" si="101"/>
        <v/>
      </c>
      <c r="AQ179" s="13" t="str">
        <f t="shared" si="101"/>
        <v/>
      </c>
      <c r="AR179" s="13" t="str">
        <f t="shared" si="101"/>
        <v/>
      </c>
      <c r="AS179" s="13" t="str">
        <f t="shared" si="101"/>
        <v/>
      </c>
      <c r="AT179" s="13" t="str">
        <f t="shared" si="101"/>
        <v/>
      </c>
      <c r="AU179" s="13" t="str">
        <f t="shared" si="101"/>
        <v/>
      </c>
      <c r="AV179" s="13" t="str">
        <f t="shared" si="101"/>
        <v/>
      </c>
      <c r="AW179" s="13" t="str">
        <f t="shared" si="101"/>
        <v/>
      </c>
      <c r="AX179" s="13" t="str">
        <f t="shared" si="101"/>
        <v/>
      </c>
      <c r="AY179" s="13" t="str">
        <f t="shared" si="101"/>
        <v/>
      </c>
      <c r="AZ179" s="13" t="str">
        <f t="shared" si="101"/>
        <v/>
      </c>
      <c r="BA179" s="13" t="str">
        <f t="shared" si="101"/>
        <v/>
      </c>
      <c r="BB179" s="13" t="str">
        <f t="shared" si="101"/>
        <v/>
      </c>
      <c r="BC179" s="13" t="str">
        <f t="shared" si="101"/>
        <v/>
      </c>
      <c r="BD179" s="13" t="str">
        <f t="shared" si="101"/>
        <v/>
      </c>
      <c r="BE179" s="13" t="str">
        <f t="shared" si="101"/>
        <v/>
      </c>
      <c r="BF179" s="13" t="str">
        <f t="shared" si="101"/>
        <v/>
      </c>
      <c r="BG179" s="13" t="str">
        <f t="shared" si="101"/>
        <v/>
      </c>
      <c r="BH179" s="13" t="str">
        <f t="shared" si="101"/>
        <v/>
      </c>
      <c r="BI179" s="13" t="str">
        <f t="shared" si="101"/>
        <v/>
      </c>
      <c r="BJ179" s="13" t="str">
        <f t="shared" si="101"/>
        <v/>
      </c>
      <c r="BK179" s="13" t="str">
        <f t="shared" si="101"/>
        <v/>
      </c>
      <c r="BL179" s="13" t="str">
        <f t="shared" si="101"/>
        <v/>
      </c>
      <c r="BM179" s="13" t="str">
        <f t="shared" si="101"/>
        <v/>
      </c>
      <c r="BN179" s="13" t="str">
        <f t="shared" si="101"/>
        <v/>
      </c>
      <c r="BO179" s="13" t="str">
        <f t="shared" si="101"/>
        <v/>
      </c>
      <c r="BP179" s="13" t="str">
        <f t="shared" si="101"/>
        <v/>
      </c>
      <c r="BQ179" s="13" t="str">
        <f t="shared" si="101"/>
        <v/>
      </c>
      <c r="BR179" s="13" t="str">
        <f t="shared" si="101"/>
        <v/>
      </c>
      <c r="BS179" s="13" t="str">
        <f t="shared" si="101"/>
        <v/>
      </c>
      <c r="BT179" s="13" t="str">
        <f t="shared" si="101"/>
        <v/>
      </c>
      <c r="BU179" s="13" t="str">
        <f t="shared" si="101"/>
        <v/>
      </c>
      <c r="BW179" s="474" t="str">
        <f t="shared" si="52"/>
        <v>2012 q1</v>
      </c>
      <c r="BX179" s="13" t="str">
        <f t="shared" si="102"/>
        <v/>
      </c>
      <c r="BY179" s="13" t="str">
        <f t="shared" si="102"/>
        <v/>
      </c>
      <c r="BZ179" s="13" t="str">
        <f t="shared" si="102"/>
        <v/>
      </c>
      <c r="CA179" s="13" t="str">
        <f t="shared" si="102"/>
        <v/>
      </c>
      <c r="CB179" s="13" t="str">
        <f t="shared" si="102"/>
        <v/>
      </c>
      <c r="CC179" s="13" t="str">
        <f t="shared" si="102"/>
        <v/>
      </c>
      <c r="CD179" s="13" t="str">
        <f t="shared" si="102"/>
        <v/>
      </c>
      <c r="CE179" s="13" t="str">
        <f t="shared" si="102"/>
        <v/>
      </c>
      <c r="CF179" s="13" t="str">
        <f t="shared" si="102"/>
        <v/>
      </c>
      <c r="CG179" s="13" t="str">
        <f t="shared" si="102"/>
        <v/>
      </c>
      <c r="CH179" s="13" t="str">
        <f t="shared" si="102"/>
        <v/>
      </c>
      <c r="CI179" s="13" t="str">
        <f t="shared" si="102"/>
        <v/>
      </c>
      <c r="CJ179" s="13" t="str">
        <f t="shared" si="102"/>
        <v/>
      </c>
      <c r="CK179" s="13" t="str">
        <f t="shared" si="102"/>
        <v/>
      </c>
      <c r="CL179" s="13" t="str">
        <f t="shared" si="102"/>
        <v/>
      </c>
      <c r="CM179" s="13" t="str">
        <f t="shared" si="102"/>
        <v/>
      </c>
      <c r="CN179" s="13" t="str">
        <f t="shared" si="102"/>
        <v/>
      </c>
      <c r="CO179" s="13" t="str">
        <f t="shared" si="102"/>
        <v/>
      </c>
      <c r="CP179" s="13" t="str">
        <f t="shared" si="102"/>
        <v/>
      </c>
      <c r="CQ179" s="13" t="str">
        <f t="shared" si="102"/>
        <v/>
      </c>
      <c r="CR179" s="13" t="str">
        <f t="shared" si="102"/>
        <v/>
      </c>
      <c r="CS179" s="13" t="str">
        <f t="shared" si="102"/>
        <v/>
      </c>
      <c r="CT179" s="13" t="str">
        <f t="shared" si="102"/>
        <v/>
      </c>
      <c r="CU179" s="13" t="str">
        <f t="shared" si="102"/>
        <v/>
      </c>
      <c r="CV179" s="13" t="str">
        <f t="shared" si="102"/>
        <v/>
      </c>
      <c r="CW179" s="13" t="str">
        <f t="shared" si="102"/>
        <v/>
      </c>
      <c r="CX179" s="13" t="str">
        <f t="shared" si="102"/>
        <v/>
      </c>
      <c r="CY179" s="13" t="str">
        <f t="shared" si="102"/>
        <v/>
      </c>
      <c r="CZ179" s="13" t="str">
        <f t="shared" si="102"/>
        <v/>
      </c>
      <c r="DA179" s="13" t="str">
        <f t="shared" si="102"/>
        <v/>
      </c>
      <c r="DB179" s="13" t="str">
        <f t="shared" si="102"/>
        <v/>
      </c>
      <c r="DC179" s="13" t="str">
        <f t="shared" si="102"/>
        <v/>
      </c>
      <c r="DD179" s="13" t="str">
        <f t="shared" si="102"/>
        <v/>
      </c>
      <c r="DE179" s="13" t="str">
        <f t="shared" si="102"/>
        <v/>
      </c>
      <c r="DF179" s="13" t="str">
        <f t="shared" si="102"/>
        <v/>
      </c>
      <c r="DH179" s="474" t="str">
        <f t="shared" si="54"/>
        <v>2012 q1</v>
      </c>
      <c r="DI179" s="13" t="str">
        <f t="shared" si="103"/>
        <v/>
      </c>
      <c r="DJ179" s="13" t="str">
        <f t="shared" si="103"/>
        <v/>
      </c>
      <c r="DK179" s="13" t="str">
        <f t="shared" si="103"/>
        <v/>
      </c>
      <c r="DL179" s="13" t="str">
        <f t="shared" si="103"/>
        <v/>
      </c>
      <c r="DM179" s="13" t="str">
        <f t="shared" si="103"/>
        <v/>
      </c>
      <c r="DN179" s="13" t="str">
        <f t="shared" si="103"/>
        <v/>
      </c>
      <c r="DO179" s="13" t="str">
        <f t="shared" si="103"/>
        <v/>
      </c>
      <c r="DP179" s="13" t="str">
        <f t="shared" si="103"/>
        <v/>
      </c>
      <c r="DQ179" s="13" t="str">
        <f t="shared" si="103"/>
        <v/>
      </c>
      <c r="DR179" s="13" t="str">
        <f t="shared" si="103"/>
        <v/>
      </c>
      <c r="DS179" s="13" t="str">
        <f t="shared" si="103"/>
        <v/>
      </c>
      <c r="DT179" s="13" t="str">
        <f t="shared" si="103"/>
        <v/>
      </c>
      <c r="DU179" s="13" t="str">
        <f t="shared" si="103"/>
        <v/>
      </c>
      <c r="DV179" s="13" t="str">
        <f t="shared" si="103"/>
        <v/>
      </c>
      <c r="DW179" s="13" t="str">
        <f t="shared" si="103"/>
        <v/>
      </c>
      <c r="DX179" s="13" t="str">
        <f t="shared" si="103"/>
        <v/>
      </c>
      <c r="DY179" s="13" t="str">
        <f t="shared" si="103"/>
        <v/>
      </c>
      <c r="DZ179" s="13" t="str">
        <f t="shared" si="103"/>
        <v/>
      </c>
      <c r="EA179" s="13" t="str">
        <f t="shared" si="103"/>
        <v/>
      </c>
      <c r="EB179" s="13" t="str">
        <f t="shared" si="103"/>
        <v/>
      </c>
      <c r="EC179" s="13" t="str">
        <f t="shared" si="103"/>
        <v/>
      </c>
      <c r="ED179" s="13" t="str">
        <f t="shared" si="103"/>
        <v/>
      </c>
      <c r="EE179" s="13" t="str">
        <f t="shared" si="103"/>
        <v/>
      </c>
      <c r="EF179" s="13" t="str">
        <f t="shared" si="103"/>
        <v/>
      </c>
      <c r="EG179" s="13" t="str">
        <f t="shared" si="103"/>
        <v/>
      </c>
      <c r="EH179" s="13" t="str">
        <f t="shared" si="103"/>
        <v/>
      </c>
      <c r="EI179" s="13" t="str">
        <f t="shared" si="103"/>
        <v/>
      </c>
      <c r="EJ179" s="13" t="str">
        <f t="shared" si="103"/>
        <v/>
      </c>
      <c r="EK179" s="13" t="str">
        <f t="shared" si="103"/>
        <v/>
      </c>
      <c r="EL179" s="13" t="str">
        <f t="shared" si="103"/>
        <v/>
      </c>
      <c r="EM179" s="13" t="str">
        <f t="shared" si="103"/>
        <v/>
      </c>
      <c r="EN179" s="13" t="str">
        <f t="shared" si="103"/>
        <v/>
      </c>
      <c r="EO179" s="13" t="str">
        <f t="shared" si="103"/>
        <v/>
      </c>
      <c r="EP179" s="13" t="str">
        <f t="shared" si="103"/>
        <v/>
      </c>
      <c r="EQ179" s="13" t="str">
        <f t="shared" si="103"/>
        <v/>
      </c>
    </row>
    <row r="180" spans="1:147" hidden="1" outlineLevel="1" x14ac:dyDescent="0.2">
      <c r="A180" s="474" t="str">
        <f t="shared" si="48"/>
        <v>2012 q2</v>
      </c>
      <c r="B180" s="13" t="str">
        <f t="shared" si="100"/>
        <v/>
      </c>
      <c r="C180" s="13" t="str">
        <f t="shared" si="100"/>
        <v/>
      </c>
      <c r="D180" s="13" t="str">
        <f t="shared" si="100"/>
        <v/>
      </c>
      <c r="E180" s="13" t="str">
        <f t="shared" si="100"/>
        <v/>
      </c>
      <c r="F180" s="13" t="str">
        <f t="shared" si="100"/>
        <v/>
      </c>
      <c r="G180" s="13" t="str">
        <f t="shared" si="100"/>
        <v/>
      </c>
      <c r="H180" s="13" t="str">
        <f t="shared" si="100"/>
        <v/>
      </c>
      <c r="I180" s="13" t="str">
        <f t="shared" si="100"/>
        <v/>
      </c>
      <c r="J180" s="13" t="str">
        <f t="shared" si="100"/>
        <v/>
      </c>
      <c r="K180" s="13" t="str">
        <f t="shared" si="100"/>
        <v/>
      </c>
      <c r="L180" s="13" t="str">
        <f t="shared" si="100"/>
        <v/>
      </c>
      <c r="M180" s="13" t="str">
        <f t="shared" si="100"/>
        <v/>
      </c>
      <c r="N180" s="13" t="str">
        <f t="shared" si="100"/>
        <v/>
      </c>
      <c r="O180" s="13" t="str">
        <f t="shared" si="100"/>
        <v/>
      </c>
      <c r="P180" s="13" t="str">
        <f t="shared" si="100"/>
        <v/>
      </c>
      <c r="Q180" s="13" t="str">
        <f t="shared" si="100"/>
        <v/>
      </c>
      <c r="R180" s="13" t="str">
        <f t="shared" si="100"/>
        <v/>
      </c>
      <c r="S180" s="13" t="str">
        <f t="shared" si="100"/>
        <v/>
      </c>
      <c r="T180" s="13" t="str">
        <f t="shared" si="100"/>
        <v/>
      </c>
      <c r="U180" s="13" t="str">
        <f t="shared" si="100"/>
        <v/>
      </c>
      <c r="V180" s="13" t="str">
        <f t="shared" si="100"/>
        <v/>
      </c>
      <c r="W180" s="13" t="str">
        <f t="shared" si="100"/>
        <v/>
      </c>
      <c r="X180" s="13" t="str">
        <f t="shared" si="100"/>
        <v/>
      </c>
      <c r="Y180" s="13" t="str">
        <f t="shared" si="100"/>
        <v/>
      </c>
      <c r="Z180" s="13" t="str">
        <f t="shared" si="100"/>
        <v/>
      </c>
      <c r="AA180" s="13" t="str">
        <f t="shared" si="100"/>
        <v/>
      </c>
      <c r="AB180" s="13" t="str">
        <f t="shared" si="100"/>
        <v/>
      </c>
      <c r="AC180" s="13" t="str">
        <f t="shared" si="100"/>
        <v/>
      </c>
      <c r="AD180" s="13" t="str">
        <f t="shared" si="100"/>
        <v/>
      </c>
      <c r="AE180" s="13" t="str">
        <f t="shared" si="100"/>
        <v/>
      </c>
      <c r="AF180" s="13" t="str">
        <f t="shared" si="100"/>
        <v/>
      </c>
      <c r="AG180" s="13" t="str">
        <f t="shared" si="100"/>
        <v/>
      </c>
      <c r="AH180" s="13" t="str">
        <f t="shared" si="100"/>
        <v/>
      </c>
      <c r="AI180" s="13" t="str">
        <f t="shared" si="100"/>
        <v/>
      </c>
      <c r="AJ180" s="13" t="str">
        <f t="shared" si="100"/>
        <v/>
      </c>
      <c r="AL180" s="474" t="str">
        <f t="shared" si="50"/>
        <v>2012 q2</v>
      </c>
      <c r="AM180" s="13" t="str">
        <f t="shared" si="101"/>
        <v/>
      </c>
      <c r="AN180" s="13" t="str">
        <f t="shared" si="101"/>
        <v/>
      </c>
      <c r="AO180" s="13" t="str">
        <f t="shared" si="101"/>
        <v/>
      </c>
      <c r="AP180" s="13" t="str">
        <f t="shared" si="101"/>
        <v/>
      </c>
      <c r="AQ180" s="13" t="str">
        <f t="shared" si="101"/>
        <v/>
      </c>
      <c r="AR180" s="13" t="str">
        <f t="shared" si="101"/>
        <v/>
      </c>
      <c r="AS180" s="13" t="str">
        <f t="shared" si="101"/>
        <v/>
      </c>
      <c r="AT180" s="13" t="str">
        <f t="shared" si="101"/>
        <v/>
      </c>
      <c r="AU180" s="13" t="str">
        <f t="shared" si="101"/>
        <v/>
      </c>
      <c r="AV180" s="13" t="str">
        <f t="shared" si="101"/>
        <v/>
      </c>
      <c r="AW180" s="13" t="str">
        <f t="shared" si="101"/>
        <v/>
      </c>
      <c r="AX180" s="13" t="str">
        <f t="shared" si="101"/>
        <v/>
      </c>
      <c r="AY180" s="13" t="str">
        <f t="shared" si="101"/>
        <v/>
      </c>
      <c r="AZ180" s="13" t="str">
        <f t="shared" si="101"/>
        <v/>
      </c>
      <c r="BA180" s="13" t="str">
        <f t="shared" si="101"/>
        <v/>
      </c>
      <c r="BB180" s="13" t="str">
        <f t="shared" si="101"/>
        <v/>
      </c>
      <c r="BC180" s="13" t="str">
        <f t="shared" si="101"/>
        <v/>
      </c>
      <c r="BD180" s="13" t="str">
        <f t="shared" si="101"/>
        <v/>
      </c>
      <c r="BE180" s="13" t="str">
        <f t="shared" si="101"/>
        <v/>
      </c>
      <c r="BF180" s="13" t="str">
        <f t="shared" si="101"/>
        <v/>
      </c>
      <c r="BG180" s="13" t="str">
        <f t="shared" si="101"/>
        <v/>
      </c>
      <c r="BH180" s="13" t="str">
        <f t="shared" si="101"/>
        <v/>
      </c>
      <c r="BI180" s="13" t="str">
        <f t="shared" si="101"/>
        <v/>
      </c>
      <c r="BJ180" s="13" t="str">
        <f t="shared" si="101"/>
        <v/>
      </c>
      <c r="BK180" s="13" t="str">
        <f t="shared" si="101"/>
        <v/>
      </c>
      <c r="BL180" s="13" t="str">
        <f t="shared" si="101"/>
        <v/>
      </c>
      <c r="BM180" s="13" t="str">
        <f t="shared" si="101"/>
        <v/>
      </c>
      <c r="BN180" s="13" t="str">
        <f t="shared" si="101"/>
        <v/>
      </c>
      <c r="BO180" s="13" t="str">
        <f t="shared" si="101"/>
        <v/>
      </c>
      <c r="BP180" s="13" t="str">
        <f t="shared" si="101"/>
        <v/>
      </c>
      <c r="BQ180" s="13" t="str">
        <f t="shared" si="101"/>
        <v/>
      </c>
      <c r="BR180" s="13" t="str">
        <f t="shared" si="101"/>
        <v/>
      </c>
      <c r="BS180" s="13" t="str">
        <f t="shared" si="101"/>
        <v/>
      </c>
      <c r="BT180" s="13" t="str">
        <f t="shared" si="101"/>
        <v/>
      </c>
      <c r="BU180" s="13" t="str">
        <f t="shared" si="101"/>
        <v/>
      </c>
      <c r="BW180" s="474" t="str">
        <f t="shared" si="52"/>
        <v>2012 q2</v>
      </c>
      <c r="BX180" s="13" t="str">
        <f t="shared" si="102"/>
        <v/>
      </c>
      <c r="BY180" s="13" t="str">
        <f t="shared" si="102"/>
        <v/>
      </c>
      <c r="BZ180" s="13" t="str">
        <f t="shared" si="102"/>
        <v/>
      </c>
      <c r="CA180" s="13" t="str">
        <f t="shared" si="102"/>
        <v/>
      </c>
      <c r="CB180" s="13" t="str">
        <f t="shared" si="102"/>
        <v/>
      </c>
      <c r="CC180" s="13" t="str">
        <f t="shared" si="102"/>
        <v/>
      </c>
      <c r="CD180" s="13" t="str">
        <f t="shared" si="102"/>
        <v/>
      </c>
      <c r="CE180" s="13" t="str">
        <f t="shared" si="102"/>
        <v/>
      </c>
      <c r="CF180" s="13" t="str">
        <f t="shared" si="102"/>
        <v/>
      </c>
      <c r="CG180" s="13" t="str">
        <f t="shared" si="102"/>
        <v/>
      </c>
      <c r="CH180" s="13" t="str">
        <f t="shared" si="102"/>
        <v/>
      </c>
      <c r="CI180" s="13" t="str">
        <f t="shared" si="102"/>
        <v/>
      </c>
      <c r="CJ180" s="13" t="str">
        <f t="shared" si="102"/>
        <v/>
      </c>
      <c r="CK180" s="13" t="str">
        <f t="shared" si="102"/>
        <v/>
      </c>
      <c r="CL180" s="13" t="str">
        <f t="shared" si="102"/>
        <v/>
      </c>
      <c r="CM180" s="13" t="str">
        <f t="shared" si="102"/>
        <v/>
      </c>
      <c r="CN180" s="13" t="str">
        <f t="shared" si="102"/>
        <v/>
      </c>
      <c r="CO180" s="13" t="str">
        <f t="shared" si="102"/>
        <v/>
      </c>
      <c r="CP180" s="13" t="str">
        <f t="shared" si="102"/>
        <v/>
      </c>
      <c r="CQ180" s="13" t="str">
        <f t="shared" si="102"/>
        <v/>
      </c>
      <c r="CR180" s="13" t="str">
        <f t="shared" si="102"/>
        <v/>
      </c>
      <c r="CS180" s="13" t="str">
        <f t="shared" si="102"/>
        <v/>
      </c>
      <c r="CT180" s="13" t="str">
        <f t="shared" si="102"/>
        <v/>
      </c>
      <c r="CU180" s="13" t="str">
        <f t="shared" si="102"/>
        <v/>
      </c>
      <c r="CV180" s="13" t="str">
        <f t="shared" si="102"/>
        <v/>
      </c>
      <c r="CW180" s="13" t="str">
        <f t="shared" si="102"/>
        <v/>
      </c>
      <c r="CX180" s="13" t="str">
        <f t="shared" si="102"/>
        <v/>
      </c>
      <c r="CY180" s="13" t="str">
        <f t="shared" si="102"/>
        <v/>
      </c>
      <c r="CZ180" s="13" t="str">
        <f t="shared" si="102"/>
        <v/>
      </c>
      <c r="DA180" s="13" t="str">
        <f t="shared" si="102"/>
        <v/>
      </c>
      <c r="DB180" s="13" t="str">
        <f t="shared" si="102"/>
        <v/>
      </c>
      <c r="DC180" s="13" t="str">
        <f t="shared" si="102"/>
        <v/>
      </c>
      <c r="DD180" s="13" t="str">
        <f t="shared" si="102"/>
        <v/>
      </c>
      <c r="DE180" s="13" t="str">
        <f t="shared" si="102"/>
        <v/>
      </c>
      <c r="DF180" s="13" t="str">
        <f t="shared" si="102"/>
        <v/>
      </c>
      <c r="DH180" s="474" t="str">
        <f t="shared" si="54"/>
        <v>2012 q2</v>
      </c>
      <c r="DI180" s="13" t="str">
        <f t="shared" si="103"/>
        <v/>
      </c>
      <c r="DJ180" s="13" t="str">
        <f t="shared" si="103"/>
        <v/>
      </c>
      <c r="DK180" s="13" t="str">
        <f t="shared" si="103"/>
        <v/>
      </c>
      <c r="DL180" s="13" t="str">
        <f t="shared" si="103"/>
        <v/>
      </c>
      <c r="DM180" s="13" t="str">
        <f t="shared" si="103"/>
        <v/>
      </c>
      <c r="DN180" s="13" t="str">
        <f t="shared" si="103"/>
        <v/>
      </c>
      <c r="DO180" s="13" t="str">
        <f t="shared" si="103"/>
        <v/>
      </c>
      <c r="DP180" s="13" t="str">
        <f t="shared" si="103"/>
        <v/>
      </c>
      <c r="DQ180" s="13" t="str">
        <f t="shared" si="103"/>
        <v/>
      </c>
      <c r="DR180" s="13" t="str">
        <f t="shared" si="103"/>
        <v/>
      </c>
      <c r="DS180" s="13" t="str">
        <f t="shared" si="103"/>
        <v/>
      </c>
      <c r="DT180" s="13" t="str">
        <f t="shared" si="103"/>
        <v/>
      </c>
      <c r="DU180" s="13" t="str">
        <f t="shared" si="103"/>
        <v/>
      </c>
      <c r="DV180" s="13" t="str">
        <f t="shared" si="103"/>
        <v/>
      </c>
      <c r="DW180" s="13" t="str">
        <f t="shared" si="103"/>
        <v/>
      </c>
      <c r="DX180" s="13" t="str">
        <f t="shared" si="103"/>
        <v/>
      </c>
      <c r="DY180" s="13" t="str">
        <f t="shared" si="103"/>
        <v/>
      </c>
      <c r="DZ180" s="13" t="str">
        <f t="shared" si="103"/>
        <v/>
      </c>
      <c r="EA180" s="13" t="str">
        <f t="shared" si="103"/>
        <v/>
      </c>
      <c r="EB180" s="13" t="str">
        <f t="shared" si="103"/>
        <v/>
      </c>
      <c r="EC180" s="13" t="str">
        <f t="shared" si="103"/>
        <v/>
      </c>
      <c r="ED180" s="13" t="str">
        <f t="shared" si="103"/>
        <v/>
      </c>
      <c r="EE180" s="13" t="str">
        <f t="shared" si="103"/>
        <v/>
      </c>
      <c r="EF180" s="13" t="str">
        <f t="shared" si="103"/>
        <v/>
      </c>
      <c r="EG180" s="13" t="str">
        <f t="shared" si="103"/>
        <v/>
      </c>
      <c r="EH180" s="13" t="str">
        <f t="shared" si="103"/>
        <v/>
      </c>
      <c r="EI180" s="13" t="str">
        <f t="shared" si="103"/>
        <v/>
      </c>
      <c r="EJ180" s="13" t="str">
        <f t="shared" si="103"/>
        <v/>
      </c>
      <c r="EK180" s="13" t="str">
        <f t="shared" si="103"/>
        <v/>
      </c>
      <c r="EL180" s="13" t="str">
        <f t="shared" si="103"/>
        <v/>
      </c>
      <c r="EM180" s="13" t="str">
        <f t="shared" si="103"/>
        <v/>
      </c>
      <c r="EN180" s="13" t="str">
        <f t="shared" si="103"/>
        <v/>
      </c>
      <c r="EO180" s="13" t="str">
        <f t="shared" si="103"/>
        <v/>
      </c>
      <c r="EP180" s="13" t="str">
        <f t="shared" si="103"/>
        <v/>
      </c>
      <c r="EQ180" s="13" t="str">
        <f t="shared" si="103"/>
        <v/>
      </c>
    </row>
    <row r="181" spans="1:147" hidden="1" outlineLevel="1" x14ac:dyDescent="0.2">
      <c r="A181" s="474" t="str">
        <f t="shared" si="48"/>
        <v>2012 q3</v>
      </c>
      <c r="B181" s="13" t="str">
        <f t="shared" si="100"/>
        <v/>
      </c>
      <c r="C181" s="13" t="str">
        <f t="shared" si="100"/>
        <v/>
      </c>
      <c r="D181" s="13" t="str">
        <f t="shared" si="100"/>
        <v/>
      </c>
      <c r="E181" s="13" t="str">
        <f t="shared" si="100"/>
        <v/>
      </c>
      <c r="F181" s="13" t="str">
        <f t="shared" si="100"/>
        <v/>
      </c>
      <c r="G181" s="13" t="str">
        <f t="shared" si="100"/>
        <v/>
      </c>
      <c r="H181" s="13" t="str">
        <f t="shared" si="100"/>
        <v/>
      </c>
      <c r="I181" s="13" t="str">
        <f t="shared" si="100"/>
        <v/>
      </c>
      <c r="J181" s="13" t="str">
        <f t="shared" si="100"/>
        <v/>
      </c>
      <c r="K181" s="13" t="str">
        <f t="shared" si="100"/>
        <v/>
      </c>
      <c r="L181" s="13" t="str">
        <f t="shared" si="100"/>
        <v/>
      </c>
      <c r="M181" s="13" t="str">
        <f t="shared" si="100"/>
        <v/>
      </c>
      <c r="N181" s="13" t="str">
        <f t="shared" si="100"/>
        <v/>
      </c>
      <c r="O181" s="13" t="str">
        <f t="shared" si="100"/>
        <v/>
      </c>
      <c r="P181" s="13" t="str">
        <f t="shared" si="100"/>
        <v/>
      </c>
      <c r="Q181" s="13" t="str">
        <f t="shared" si="100"/>
        <v/>
      </c>
      <c r="R181" s="13" t="str">
        <f t="shared" si="100"/>
        <v/>
      </c>
      <c r="S181" s="13" t="str">
        <f t="shared" si="100"/>
        <v/>
      </c>
      <c r="T181" s="13" t="str">
        <f t="shared" si="100"/>
        <v/>
      </c>
      <c r="U181" s="13" t="str">
        <f t="shared" si="100"/>
        <v/>
      </c>
      <c r="V181" s="13" t="str">
        <f t="shared" si="100"/>
        <v/>
      </c>
      <c r="W181" s="13" t="str">
        <f t="shared" si="100"/>
        <v/>
      </c>
      <c r="X181" s="13" t="str">
        <f t="shared" si="100"/>
        <v/>
      </c>
      <c r="Y181" s="13" t="str">
        <f t="shared" si="100"/>
        <v/>
      </c>
      <c r="Z181" s="13" t="str">
        <f t="shared" si="100"/>
        <v/>
      </c>
      <c r="AA181" s="13" t="str">
        <f t="shared" si="100"/>
        <v/>
      </c>
      <c r="AB181" s="13" t="str">
        <f t="shared" si="100"/>
        <v/>
      </c>
      <c r="AC181" s="13" t="str">
        <f t="shared" si="100"/>
        <v/>
      </c>
      <c r="AD181" s="13" t="str">
        <f t="shared" si="100"/>
        <v/>
      </c>
      <c r="AE181" s="13" t="str">
        <f t="shared" si="100"/>
        <v/>
      </c>
      <c r="AF181" s="13" t="str">
        <f t="shared" si="100"/>
        <v/>
      </c>
      <c r="AG181" s="13" t="str">
        <f t="shared" si="100"/>
        <v/>
      </c>
      <c r="AH181" s="13" t="str">
        <f t="shared" si="100"/>
        <v/>
      </c>
      <c r="AI181" s="13" t="str">
        <f t="shared" si="100"/>
        <v/>
      </c>
      <c r="AJ181" s="13" t="str">
        <f t="shared" si="100"/>
        <v/>
      </c>
      <c r="AL181" s="474" t="str">
        <f t="shared" si="50"/>
        <v>2012 q3</v>
      </c>
      <c r="AM181" s="13" t="str">
        <f t="shared" si="101"/>
        <v/>
      </c>
      <c r="AN181" s="13" t="str">
        <f t="shared" si="101"/>
        <v/>
      </c>
      <c r="AO181" s="13" t="str">
        <f t="shared" si="101"/>
        <v/>
      </c>
      <c r="AP181" s="13" t="str">
        <f t="shared" si="101"/>
        <v/>
      </c>
      <c r="AQ181" s="13" t="str">
        <f t="shared" si="101"/>
        <v/>
      </c>
      <c r="AR181" s="13" t="str">
        <f t="shared" si="101"/>
        <v/>
      </c>
      <c r="AS181" s="13" t="str">
        <f t="shared" si="101"/>
        <v/>
      </c>
      <c r="AT181" s="13" t="str">
        <f t="shared" si="101"/>
        <v/>
      </c>
      <c r="AU181" s="13" t="str">
        <f t="shared" si="101"/>
        <v/>
      </c>
      <c r="AV181" s="13" t="str">
        <f t="shared" si="101"/>
        <v/>
      </c>
      <c r="AW181" s="13" t="str">
        <f t="shared" si="101"/>
        <v/>
      </c>
      <c r="AX181" s="13" t="str">
        <f t="shared" si="101"/>
        <v/>
      </c>
      <c r="AY181" s="13" t="str">
        <f t="shared" si="101"/>
        <v/>
      </c>
      <c r="AZ181" s="13" t="str">
        <f t="shared" si="101"/>
        <v/>
      </c>
      <c r="BA181" s="13" t="str">
        <f t="shared" si="101"/>
        <v/>
      </c>
      <c r="BB181" s="13" t="str">
        <f t="shared" si="101"/>
        <v/>
      </c>
      <c r="BC181" s="13" t="str">
        <f t="shared" si="101"/>
        <v/>
      </c>
      <c r="BD181" s="13" t="str">
        <f t="shared" si="101"/>
        <v/>
      </c>
      <c r="BE181" s="13" t="str">
        <f t="shared" si="101"/>
        <v/>
      </c>
      <c r="BF181" s="13" t="str">
        <f t="shared" si="101"/>
        <v/>
      </c>
      <c r="BG181" s="13" t="str">
        <f t="shared" si="101"/>
        <v/>
      </c>
      <c r="BH181" s="13" t="str">
        <f t="shared" si="101"/>
        <v/>
      </c>
      <c r="BI181" s="13" t="str">
        <f t="shared" si="101"/>
        <v/>
      </c>
      <c r="BJ181" s="13" t="str">
        <f t="shared" si="101"/>
        <v/>
      </c>
      <c r="BK181" s="13" t="str">
        <f t="shared" si="101"/>
        <v/>
      </c>
      <c r="BL181" s="13" t="str">
        <f t="shared" si="101"/>
        <v/>
      </c>
      <c r="BM181" s="13" t="str">
        <f t="shared" si="101"/>
        <v/>
      </c>
      <c r="BN181" s="13" t="str">
        <f t="shared" si="101"/>
        <v/>
      </c>
      <c r="BO181" s="13" t="str">
        <f t="shared" si="101"/>
        <v/>
      </c>
      <c r="BP181" s="13" t="str">
        <f t="shared" si="101"/>
        <v/>
      </c>
      <c r="BQ181" s="13" t="str">
        <f t="shared" si="101"/>
        <v/>
      </c>
      <c r="BR181" s="13" t="str">
        <f t="shared" si="101"/>
        <v/>
      </c>
      <c r="BS181" s="13" t="str">
        <f t="shared" si="101"/>
        <v/>
      </c>
      <c r="BT181" s="13" t="str">
        <f t="shared" si="101"/>
        <v/>
      </c>
      <c r="BU181" s="13" t="str">
        <f t="shared" si="101"/>
        <v/>
      </c>
      <c r="BW181" s="474" t="str">
        <f t="shared" si="52"/>
        <v>2012 q3</v>
      </c>
      <c r="BX181" s="13" t="str">
        <f t="shared" si="102"/>
        <v/>
      </c>
      <c r="BY181" s="13" t="str">
        <f t="shared" si="102"/>
        <v/>
      </c>
      <c r="BZ181" s="13" t="str">
        <f t="shared" si="102"/>
        <v/>
      </c>
      <c r="CA181" s="13" t="str">
        <f t="shared" si="102"/>
        <v/>
      </c>
      <c r="CB181" s="13" t="str">
        <f t="shared" si="102"/>
        <v/>
      </c>
      <c r="CC181" s="13" t="str">
        <f t="shared" si="102"/>
        <v/>
      </c>
      <c r="CD181" s="13" t="str">
        <f t="shared" si="102"/>
        <v/>
      </c>
      <c r="CE181" s="13" t="str">
        <f t="shared" si="102"/>
        <v/>
      </c>
      <c r="CF181" s="13" t="str">
        <f t="shared" si="102"/>
        <v/>
      </c>
      <c r="CG181" s="13" t="str">
        <f t="shared" si="102"/>
        <v/>
      </c>
      <c r="CH181" s="13" t="str">
        <f t="shared" si="102"/>
        <v/>
      </c>
      <c r="CI181" s="13" t="str">
        <f t="shared" si="102"/>
        <v/>
      </c>
      <c r="CJ181" s="13" t="str">
        <f t="shared" si="102"/>
        <v/>
      </c>
      <c r="CK181" s="13" t="str">
        <f t="shared" si="102"/>
        <v/>
      </c>
      <c r="CL181" s="13" t="str">
        <f t="shared" si="102"/>
        <v/>
      </c>
      <c r="CM181" s="13" t="str">
        <f t="shared" si="102"/>
        <v/>
      </c>
      <c r="CN181" s="13" t="str">
        <f t="shared" si="102"/>
        <v/>
      </c>
      <c r="CO181" s="13" t="str">
        <f t="shared" si="102"/>
        <v/>
      </c>
      <c r="CP181" s="13" t="str">
        <f t="shared" si="102"/>
        <v/>
      </c>
      <c r="CQ181" s="13" t="str">
        <f t="shared" si="102"/>
        <v/>
      </c>
      <c r="CR181" s="13" t="str">
        <f t="shared" si="102"/>
        <v/>
      </c>
      <c r="CS181" s="13" t="str">
        <f t="shared" si="102"/>
        <v/>
      </c>
      <c r="CT181" s="13" t="str">
        <f t="shared" si="102"/>
        <v/>
      </c>
      <c r="CU181" s="13" t="str">
        <f t="shared" si="102"/>
        <v/>
      </c>
      <c r="CV181" s="13" t="str">
        <f t="shared" si="102"/>
        <v/>
      </c>
      <c r="CW181" s="13" t="str">
        <f t="shared" si="102"/>
        <v/>
      </c>
      <c r="CX181" s="13" t="str">
        <f t="shared" si="102"/>
        <v/>
      </c>
      <c r="CY181" s="13" t="str">
        <f t="shared" si="102"/>
        <v/>
      </c>
      <c r="CZ181" s="13" t="str">
        <f t="shared" si="102"/>
        <v/>
      </c>
      <c r="DA181" s="13" t="str">
        <f t="shared" si="102"/>
        <v/>
      </c>
      <c r="DB181" s="13" t="str">
        <f t="shared" si="102"/>
        <v/>
      </c>
      <c r="DC181" s="13" t="str">
        <f t="shared" si="102"/>
        <v/>
      </c>
      <c r="DD181" s="13" t="str">
        <f t="shared" si="102"/>
        <v/>
      </c>
      <c r="DE181" s="13" t="str">
        <f t="shared" si="102"/>
        <v/>
      </c>
      <c r="DF181" s="13" t="str">
        <f t="shared" si="102"/>
        <v/>
      </c>
      <c r="DH181" s="474" t="str">
        <f t="shared" si="54"/>
        <v>2012 q3</v>
      </c>
      <c r="DI181" s="13" t="str">
        <f t="shared" si="103"/>
        <v/>
      </c>
      <c r="DJ181" s="13" t="str">
        <f t="shared" si="103"/>
        <v/>
      </c>
      <c r="DK181" s="13" t="str">
        <f t="shared" si="103"/>
        <v/>
      </c>
      <c r="DL181" s="13" t="str">
        <f t="shared" si="103"/>
        <v/>
      </c>
      <c r="DM181" s="13" t="str">
        <f t="shared" si="103"/>
        <v/>
      </c>
      <c r="DN181" s="13" t="str">
        <f t="shared" si="103"/>
        <v/>
      </c>
      <c r="DO181" s="13" t="str">
        <f t="shared" si="103"/>
        <v/>
      </c>
      <c r="DP181" s="13" t="str">
        <f t="shared" si="103"/>
        <v/>
      </c>
      <c r="DQ181" s="13" t="str">
        <f t="shared" si="103"/>
        <v/>
      </c>
      <c r="DR181" s="13" t="str">
        <f t="shared" si="103"/>
        <v/>
      </c>
      <c r="DS181" s="13" t="str">
        <f t="shared" si="103"/>
        <v/>
      </c>
      <c r="DT181" s="13" t="str">
        <f t="shared" si="103"/>
        <v/>
      </c>
      <c r="DU181" s="13" t="str">
        <f t="shared" si="103"/>
        <v/>
      </c>
      <c r="DV181" s="13" t="str">
        <f t="shared" si="103"/>
        <v/>
      </c>
      <c r="DW181" s="13" t="str">
        <f t="shared" si="103"/>
        <v/>
      </c>
      <c r="DX181" s="13" t="str">
        <f t="shared" si="103"/>
        <v/>
      </c>
      <c r="DY181" s="13" t="str">
        <f t="shared" si="103"/>
        <v/>
      </c>
      <c r="DZ181" s="13" t="str">
        <f t="shared" si="103"/>
        <v/>
      </c>
      <c r="EA181" s="13" t="str">
        <f t="shared" si="103"/>
        <v/>
      </c>
      <c r="EB181" s="13" t="str">
        <f t="shared" si="103"/>
        <v/>
      </c>
      <c r="EC181" s="13" t="str">
        <f t="shared" si="103"/>
        <v/>
      </c>
      <c r="ED181" s="13" t="str">
        <f t="shared" si="103"/>
        <v/>
      </c>
      <c r="EE181" s="13" t="str">
        <f t="shared" si="103"/>
        <v/>
      </c>
      <c r="EF181" s="13" t="str">
        <f t="shared" si="103"/>
        <v/>
      </c>
      <c r="EG181" s="13" t="str">
        <f t="shared" si="103"/>
        <v/>
      </c>
      <c r="EH181" s="13" t="str">
        <f t="shared" si="103"/>
        <v/>
      </c>
      <c r="EI181" s="13" t="str">
        <f t="shared" si="103"/>
        <v/>
      </c>
      <c r="EJ181" s="13" t="str">
        <f t="shared" si="103"/>
        <v/>
      </c>
      <c r="EK181" s="13" t="str">
        <f t="shared" si="103"/>
        <v/>
      </c>
      <c r="EL181" s="13" t="str">
        <f t="shared" si="103"/>
        <v/>
      </c>
      <c r="EM181" s="13" t="str">
        <f t="shared" si="103"/>
        <v/>
      </c>
      <c r="EN181" s="13" t="str">
        <f t="shared" si="103"/>
        <v/>
      </c>
      <c r="EO181" s="13" t="str">
        <f t="shared" si="103"/>
        <v/>
      </c>
      <c r="EP181" s="13" t="str">
        <f t="shared" si="103"/>
        <v/>
      </c>
      <c r="EQ181" s="13" t="str">
        <f t="shared" si="103"/>
        <v/>
      </c>
    </row>
    <row r="182" spans="1:147" hidden="1" outlineLevel="1" x14ac:dyDescent="0.2">
      <c r="A182" s="474" t="str">
        <f t="shared" si="48"/>
        <v>2012 q4</v>
      </c>
      <c r="B182" s="13" t="str">
        <f t="shared" si="100"/>
        <v/>
      </c>
      <c r="C182" s="13" t="str">
        <f t="shared" si="100"/>
        <v/>
      </c>
      <c r="D182" s="13" t="str">
        <f t="shared" si="100"/>
        <v/>
      </c>
      <c r="E182" s="13" t="str">
        <f t="shared" si="100"/>
        <v/>
      </c>
      <c r="F182" s="13" t="str">
        <f t="shared" si="100"/>
        <v/>
      </c>
      <c r="G182" s="13" t="str">
        <f t="shared" si="100"/>
        <v/>
      </c>
      <c r="H182" s="13" t="str">
        <f t="shared" si="100"/>
        <v/>
      </c>
      <c r="I182" s="13" t="str">
        <f t="shared" si="100"/>
        <v/>
      </c>
      <c r="J182" s="13" t="str">
        <f t="shared" si="100"/>
        <v/>
      </c>
      <c r="K182" s="13" t="str">
        <f t="shared" si="100"/>
        <v/>
      </c>
      <c r="L182" s="13" t="str">
        <f t="shared" si="100"/>
        <v/>
      </c>
      <c r="M182" s="13" t="str">
        <f t="shared" si="100"/>
        <v/>
      </c>
      <c r="N182" s="13" t="str">
        <f t="shared" si="100"/>
        <v/>
      </c>
      <c r="O182" s="13" t="str">
        <f t="shared" si="100"/>
        <v/>
      </c>
      <c r="P182" s="13" t="str">
        <f t="shared" si="100"/>
        <v/>
      </c>
      <c r="Q182" s="13" t="str">
        <f t="shared" si="100"/>
        <v/>
      </c>
      <c r="R182" s="13" t="str">
        <f t="shared" si="100"/>
        <v/>
      </c>
      <c r="S182" s="13" t="str">
        <f t="shared" si="100"/>
        <v/>
      </c>
      <c r="T182" s="13" t="str">
        <f t="shared" si="100"/>
        <v/>
      </c>
      <c r="U182" s="13" t="str">
        <f t="shared" si="100"/>
        <v/>
      </c>
      <c r="V182" s="13" t="str">
        <f t="shared" si="100"/>
        <v/>
      </c>
      <c r="W182" s="13" t="str">
        <f t="shared" si="100"/>
        <v/>
      </c>
      <c r="X182" s="13" t="str">
        <f t="shared" si="100"/>
        <v/>
      </c>
      <c r="Y182" s="13" t="str">
        <f t="shared" si="100"/>
        <v/>
      </c>
      <c r="Z182" s="13" t="str">
        <f t="shared" si="100"/>
        <v/>
      </c>
      <c r="AA182" s="13" t="str">
        <f t="shared" si="100"/>
        <v/>
      </c>
      <c r="AB182" s="13" t="str">
        <f t="shared" si="100"/>
        <v/>
      </c>
      <c r="AC182" s="13" t="str">
        <f t="shared" si="100"/>
        <v/>
      </c>
      <c r="AD182" s="13" t="str">
        <f t="shared" si="100"/>
        <v/>
      </c>
      <c r="AE182" s="13" t="str">
        <f t="shared" si="100"/>
        <v/>
      </c>
      <c r="AF182" s="13" t="str">
        <f t="shared" si="100"/>
        <v/>
      </c>
      <c r="AG182" s="13" t="str">
        <f t="shared" si="100"/>
        <v/>
      </c>
      <c r="AH182" s="13" t="str">
        <f t="shared" si="100"/>
        <v/>
      </c>
      <c r="AI182" s="13" t="str">
        <f t="shared" si="100"/>
        <v/>
      </c>
      <c r="AJ182" s="13" t="str">
        <f t="shared" si="100"/>
        <v/>
      </c>
      <c r="AL182" s="474" t="str">
        <f t="shared" si="50"/>
        <v>2012 q4</v>
      </c>
      <c r="AM182" s="13" t="str">
        <f t="shared" si="101"/>
        <v/>
      </c>
      <c r="AN182" s="13" t="str">
        <f t="shared" si="101"/>
        <v/>
      </c>
      <c r="AO182" s="13" t="str">
        <f t="shared" si="101"/>
        <v/>
      </c>
      <c r="AP182" s="13" t="str">
        <f t="shared" si="101"/>
        <v/>
      </c>
      <c r="AQ182" s="13" t="str">
        <f t="shared" si="101"/>
        <v/>
      </c>
      <c r="AR182" s="13" t="str">
        <f t="shared" si="101"/>
        <v/>
      </c>
      <c r="AS182" s="13" t="str">
        <f t="shared" si="101"/>
        <v/>
      </c>
      <c r="AT182" s="13" t="str">
        <f t="shared" si="101"/>
        <v/>
      </c>
      <c r="AU182" s="13" t="str">
        <f t="shared" si="101"/>
        <v/>
      </c>
      <c r="AV182" s="13" t="str">
        <f t="shared" si="101"/>
        <v/>
      </c>
      <c r="AW182" s="13" t="str">
        <f t="shared" si="101"/>
        <v/>
      </c>
      <c r="AX182" s="13" t="str">
        <f t="shared" si="101"/>
        <v/>
      </c>
      <c r="AY182" s="13" t="str">
        <f t="shared" si="101"/>
        <v/>
      </c>
      <c r="AZ182" s="13" t="str">
        <f t="shared" si="101"/>
        <v/>
      </c>
      <c r="BA182" s="13" t="str">
        <f t="shared" si="101"/>
        <v/>
      </c>
      <c r="BB182" s="13" t="str">
        <f t="shared" si="101"/>
        <v/>
      </c>
      <c r="BC182" s="13" t="str">
        <f t="shared" si="101"/>
        <v/>
      </c>
      <c r="BD182" s="13" t="str">
        <f t="shared" si="101"/>
        <v/>
      </c>
      <c r="BE182" s="13" t="str">
        <f t="shared" si="101"/>
        <v/>
      </c>
      <c r="BF182" s="13" t="str">
        <f t="shared" si="101"/>
        <v/>
      </c>
      <c r="BG182" s="13" t="str">
        <f t="shared" si="101"/>
        <v/>
      </c>
      <c r="BH182" s="13" t="str">
        <f t="shared" si="101"/>
        <v/>
      </c>
      <c r="BI182" s="13" t="str">
        <f t="shared" si="101"/>
        <v/>
      </c>
      <c r="BJ182" s="13" t="str">
        <f t="shared" si="101"/>
        <v/>
      </c>
      <c r="BK182" s="13" t="str">
        <f t="shared" si="101"/>
        <v/>
      </c>
      <c r="BL182" s="13" t="str">
        <f t="shared" si="101"/>
        <v/>
      </c>
      <c r="BM182" s="13" t="str">
        <f t="shared" si="101"/>
        <v/>
      </c>
      <c r="BN182" s="13" t="str">
        <f t="shared" si="101"/>
        <v/>
      </c>
      <c r="BO182" s="13" t="str">
        <f t="shared" si="101"/>
        <v/>
      </c>
      <c r="BP182" s="13" t="str">
        <f t="shared" si="101"/>
        <v/>
      </c>
      <c r="BQ182" s="13" t="str">
        <f t="shared" si="101"/>
        <v/>
      </c>
      <c r="BR182" s="13" t="str">
        <f t="shared" si="101"/>
        <v/>
      </c>
      <c r="BS182" s="13" t="str">
        <f t="shared" si="101"/>
        <v/>
      </c>
      <c r="BT182" s="13" t="str">
        <f t="shared" si="101"/>
        <v/>
      </c>
      <c r="BU182" s="13" t="str">
        <f t="shared" si="101"/>
        <v/>
      </c>
      <c r="BW182" s="474" t="str">
        <f t="shared" si="52"/>
        <v>2012 q4</v>
      </c>
      <c r="BX182" s="13" t="str">
        <f t="shared" si="102"/>
        <v/>
      </c>
      <c r="BY182" s="13" t="str">
        <f t="shared" si="102"/>
        <v/>
      </c>
      <c r="BZ182" s="13" t="str">
        <f t="shared" si="102"/>
        <v/>
      </c>
      <c r="CA182" s="13" t="str">
        <f t="shared" si="102"/>
        <v/>
      </c>
      <c r="CB182" s="13" t="str">
        <f t="shared" si="102"/>
        <v/>
      </c>
      <c r="CC182" s="13" t="str">
        <f t="shared" si="102"/>
        <v/>
      </c>
      <c r="CD182" s="13" t="str">
        <f t="shared" si="102"/>
        <v/>
      </c>
      <c r="CE182" s="13" t="str">
        <f t="shared" si="102"/>
        <v/>
      </c>
      <c r="CF182" s="13" t="str">
        <f t="shared" si="102"/>
        <v/>
      </c>
      <c r="CG182" s="13" t="str">
        <f t="shared" si="102"/>
        <v/>
      </c>
      <c r="CH182" s="13" t="str">
        <f t="shared" si="102"/>
        <v/>
      </c>
      <c r="CI182" s="13" t="str">
        <f t="shared" si="102"/>
        <v/>
      </c>
      <c r="CJ182" s="13" t="str">
        <f t="shared" si="102"/>
        <v/>
      </c>
      <c r="CK182" s="13" t="str">
        <f t="shared" si="102"/>
        <v/>
      </c>
      <c r="CL182" s="13" t="str">
        <f t="shared" si="102"/>
        <v/>
      </c>
      <c r="CM182" s="13" t="str">
        <f t="shared" si="102"/>
        <v/>
      </c>
      <c r="CN182" s="13" t="str">
        <f t="shared" si="102"/>
        <v/>
      </c>
      <c r="CO182" s="13" t="str">
        <f t="shared" si="102"/>
        <v/>
      </c>
      <c r="CP182" s="13" t="str">
        <f t="shared" si="102"/>
        <v/>
      </c>
      <c r="CQ182" s="13" t="str">
        <f t="shared" si="102"/>
        <v/>
      </c>
      <c r="CR182" s="13" t="str">
        <f t="shared" si="102"/>
        <v/>
      </c>
      <c r="CS182" s="13" t="str">
        <f t="shared" si="102"/>
        <v/>
      </c>
      <c r="CT182" s="13" t="str">
        <f t="shared" si="102"/>
        <v/>
      </c>
      <c r="CU182" s="13" t="str">
        <f t="shared" si="102"/>
        <v/>
      </c>
      <c r="CV182" s="13" t="str">
        <f t="shared" si="102"/>
        <v/>
      </c>
      <c r="CW182" s="13" t="str">
        <f t="shared" si="102"/>
        <v/>
      </c>
      <c r="CX182" s="13" t="str">
        <f t="shared" si="102"/>
        <v/>
      </c>
      <c r="CY182" s="13" t="str">
        <f t="shared" si="102"/>
        <v/>
      </c>
      <c r="CZ182" s="13" t="str">
        <f t="shared" si="102"/>
        <v/>
      </c>
      <c r="DA182" s="13" t="str">
        <f t="shared" si="102"/>
        <v/>
      </c>
      <c r="DB182" s="13" t="str">
        <f t="shared" si="102"/>
        <v/>
      </c>
      <c r="DC182" s="13" t="str">
        <f t="shared" si="102"/>
        <v/>
      </c>
      <c r="DD182" s="13" t="str">
        <f t="shared" si="102"/>
        <v/>
      </c>
      <c r="DE182" s="13" t="str">
        <f t="shared" si="102"/>
        <v/>
      </c>
      <c r="DF182" s="13" t="str">
        <f t="shared" si="102"/>
        <v/>
      </c>
      <c r="DH182" s="474" t="str">
        <f t="shared" si="54"/>
        <v>2012 q4</v>
      </c>
      <c r="DI182" s="13" t="str">
        <f t="shared" si="103"/>
        <v/>
      </c>
      <c r="DJ182" s="13" t="str">
        <f t="shared" si="103"/>
        <v/>
      </c>
      <c r="DK182" s="13" t="str">
        <f t="shared" si="103"/>
        <v/>
      </c>
      <c r="DL182" s="13" t="str">
        <f t="shared" si="103"/>
        <v/>
      </c>
      <c r="DM182" s="13" t="str">
        <f t="shared" si="103"/>
        <v/>
      </c>
      <c r="DN182" s="13" t="str">
        <f t="shared" si="103"/>
        <v/>
      </c>
      <c r="DO182" s="13" t="str">
        <f t="shared" si="103"/>
        <v/>
      </c>
      <c r="DP182" s="13" t="str">
        <f t="shared" si="103"/>
        <v/>
      </c>
      <c r="DQ182" s="13" t="str">
        <f t="shared" si="103"/>
        <v/>
      </c>
      <c r="DR182" s="13" t="str">
        <f t="shared" si="103"/>
        <v/>
      </c>
      <c r="DS182" s="13" t="str">
        <f t="shared" si="103"/>
        <v/>
      </c>
      <c r="DT182" s="13" t="str">
        <f t="shared" si="103"/>
        <v/>
      </c>
      <c r="DU182" s="13" t="str">
        <f t="shared" si="103"/>
        <v/>
      </c>
      <c r="DV182" s="13" t="str">
        <f t="shared" si="103"/>
        <v/>
      </c>
      <c r="DW182" s="13" t="str">
        <f t="shared" si="103"/>
        <v/>
      </c>
      <c r="DX182" s="13" t="str">
        <f t="shared" si="103"/>
        <v/>
      </c>
      <c r="DY182" s="13" t="str">
        <f t="shared" si="103"/>
        <v/>
      </c>
      <c r="DZ182" s="13" t="str">
        <f t="shared" si="103"/>
        <v/>
      </c>
      <c r="EA182" s="13" t="str">
        <f t="shared" si="103"/>
        <v/>
      </c>
      <c r="EB182" s="13" t="str">
        <f t="shared" si="103"/>
        <v/>
      </c>
      <c r="EC182" s="13" t="str">
        <f t="shared" si="103"/>
        <v/>
      </c>
      <c r="ED182" s="13" t="str">
        <f t="shared" si="103"/>
        <v/>
      </c>
      <c r="EE182" s="13" t="str">
        <f t="shared" si="103"/>
        <v/>
      </c>
      <c r="EF182" s="13" t="str">
        <f t="shared" si="103"/>
        <v/>
      </c>
      <c r="EG182" s="13" t="str">
        <f t="shared" si="103"/>
        <v/>
      </c>
      <c r="EH182" s="13" t="str">
        <f t="shared" si="103"/>
        <v/>
      </c>
      <c r="EI182" s="13" t="str">
        <f t="shared" si="103"/>
        <v/>
      </c>
      <c r="EJ182" s="13" t="str">
        <f t="shared" si="103"/>
        <v/>
      </c>
      <c r="EK182" s="13" t="str">
        <f t="shared" si="103"/>
        <v/>
      </c>
      <c r="EL182" s="13" t="str">
        <f t="shared" si="103"/>
        <v/>
      </c>
      <c r="EM182" s="13" t="str">
        <f t="shared" si="103"/>
        <v/>
      </c>
      <c r="EN182" s="13" t="str">
        <f t="shared" si="103"/>
        <v/>
      </c>
      <c r="EO182" s="13" t="str">
        <f t="shared" si="103"/>
        <v/>
      </c>
      <c r="EP182" s="13" t="str">
        <f t="shared" si="103"/>
        <v/>
      </c>
      <c r="EQ182" s="13" t="str">
        <f t="shared" si="103"/>
        <v/>
      </c>
    </row>
    <row r="183" spans="1:147" hidden="1" outlineLevel="1" x14ac:dyDescent="0.2">
      <c r="A183" s="474" t="str">
        <f t="shared" si="48"/>
        <v>2013 q1</v>
      </c>
      <c r="B183" s="13" t="str">
        <f t="shared" si="100"/>
        <v/>
      </c>
      <c r="C183" s="13" t="str">
        <f t="shared" si="100"/>
        <v/>
      </c>
      <c r="D183" s="13" t="str">
        <f t="shared" si="100"/>
        <v/>
      </c>
      <c r="E183" s="13" t="str">
        <f t="shared" si="100"/>
        <v/>
      </c>
      <c r="F183" s="13" t="str">
        <f t="shared" si="100"/>
        <v/>
      </c>
      <c r="G183" s="13" t="str">
        <f t="shared" si="100"/>
        <v/>
      </c>
      <c r="H183" s="13" t="str">
        <f t="shared" si="100"/>
        <v/>
      </c>
      <c r="I183" s="13" t="str">
        <f t="shared" si="100"/>
        <v/>
      </c>
      <c r="J183" s="13" t="str">
        <f t="shared" si="100"/>
        <v/>
      </c>
      <c r="K183" s="13" t="str">
        <f t="shared" si="100"/>
        <v/>
      </c>
      <c r="L183" s="13" t="str">
        <f t="shared" si="100"/>
        <v/>
      </c>
      <c r="M183" s="13" t="str">
        <f t="shared" si="100"/>
        <v/>
      </c>
      <c r="N183" s="13" t="str">
        <f t="shared" si="100"/>
        <v/>
      </c>
      <c r="O183" s="13" t="str">
        <f t="shared" si="100"/>
        <v/>
      </c>
      <c r="P183" s="13" t="str">
        <f t="shared" si="100"/>
        <v/>
      </c>
      <c r="Q183" s="13" t="str">
        <f t="shared" si="100"/>
        <v/>
      </c>
      <c r="R183" s="13" t="str">
        <f t="shared" si="100"/>
        <v/>
      </c>
      <c r="S183" s="13" t="str">
        <f t="shared" si="100"/>
        <v/>
      </c>
      <c r="T183" s="13" t="str">
        <f t="shared" si="100"/>
        <v/>
      </c>
      <c r="U183" s="13" t="str">
        <f t="shared" si="100"/>
        <v/>
      </c>
      <c r="V183" s="13" t="str">
        <f t="shared" si="100"/>
        <v/>
      </c>
      <c r="W183" s="13" t="str">
        <f t="shared" si="100"/>
        <v/>
      </c>
      <c r="X183" s="13" t="str">
        <f t="shared" si="100"/>
        <v/>
      </c>
      <c r="Y183" s="13" t="str">
        <f t="shared" si="100"/>
        <v/>
      </c>
      <c r="Z183" s="13" t="str">
        <f t="shared" si="100"/>
        <v/>
      </c>
      <c r="AA183" s="13" t="str">
        <f t="shared" si="100"/>
        <v/>
      </c>
      <c r="AB183" s="13" t="str">
        <f t="shared" si="100"/>
        <v/>
      </c>
      <c r="AC183" s="13" t="str">
        <f t="shared" si="100"/>
        <v/>
      </c>
      <c r="AD183" s="13" t="str">
        <f t="shared" si="100"/>
        <v/>
      </c>
      <c r="AE183" s="13" t="str">
        <f t="shared" si="100"/>
        <v/>
      </c>
      <c r="AF183" s="13" t="str">
        <f t="shared" si="100"/>
        <v/>
      </c>
      <c r="AG183" s="13" t="str">
        <f t="shared" si="100"/>
        <v/>
      </c>
      <c r="AH183" s="13" t="str">
        <f t="shared" si="100"/>
        <v/>
      </c>
      <c r="AI183" s="13" t="str">
        <f t="shared" si="100"/>
        <v/>
      </c>
      <c r="AJ183" s="13" t="str">
        <f t="shared" si="100"/>
        <v/>
      </c>
      <c r="AL183" s="474" t="str">
        <f t="shared" si="50"/>
        <v>2013 q1</v>
      </c>
      <c r="AM183" s="13" t="str">
        <f t="shared" si="101"/>
        <v/>
      </c>
      <c r="AN183" s="13" t="str">
        <f t="shared" si="101"/>
        <v/>
      </c>
      <c r="AO183" s="13" t="str">
        <f t="shared" si="101"/>
        <v/>
      </c>
      <c r="AP183" s="13" t="str">
        <f t="shared" si="101"/>
        <v/>
      </c>
      <c r="AQ183" s="13" t="str">
        <f t="shared" si="101"/>
        <v/>
      </c>
      <c r="AR183" s="13" t="str">
        <f t="shared" si="101"/>
        <v/>
      </c>
      <c r="AS183" s="13" t="str">
        <f t="shared" si="101"/>
        <v/>
      </c>
      <c r="AT183" s="13" t="str">
        <f t="shared" si="101"/>
        <v/>
      </c>
      <c r="AU183" s="13" t="str">
        <f t="shared" si="101"/>
        <v/>
      </c>
      <c r="AV183" s="13" t="str">
        <f t="shared" si="101"/>
        <v/>
      </c>
      <c r="AW183" s="13" t="str">
        <f t="shared" si="101"/>
        <v/>
      </c>
      <c r="AX183" s="13" t="str">
        <f t="shared" si="101"/>
        <v/>
      </c>
      <c r="AY183" s="13" t="str">
        <f t="shared" si="101"/>
        <v/>
      </c>
      <c r="AZ183" s="13" t="str">
        <f t="shared" si="101"/>
        <v/>
      </c>
      <c r="BA183" s="13" t="str">
        <f t="shared" si="101"/>
        <v/>
      </c>
      <c r="BB183" s="13" t="str">
        <f t="shared" si="101"/>
        <v/>
      </c>
      <c r="BC183" s="13" t="str">
        <f t="shared" si="101"/>
        <v/>
      </c>
      <c r="BD183" s="13" t="str">
        <f t="shared" si="101"/>
        <v/>
      </c>
      <c r="BE183" s="13" t="str">
        <f t="shared" si="101"/>
        <v/>
      </c>
      <c r="BF183" s="13" t="str">
        <f t="shared" si="101"/>
        <v/>
      </c>
      <c r="BG183" s="13" t="str">
        <f t="shared" si="101"/>
        <v/>
      </c>
      <c r="BH183" s="13" t="str">
        <f t="shared" si="101"/>
        <v/>
      </c>
      <c r="BI183" s="13" t="str">
        <f t="shared" si="101"/>
        <v/>
      </c>
      <c r="BJ183" s="13" t="str">
        <f t="shared" si="101"/>
        <v/>
      </c>
      <c r="BK183" s="13" t="str">
        <f t="shared" si="101"/>
        <v/>
      </c>
      <c r="BL183" s="13" t="str">
        <f t="shared" si="101"/>
        <v/>
      </c>
      <c r="BM183" s="13" t="str">
        <f t="shared" si="101"/>
        <v/>
      </c>
      <c r="BN183" s="13" t="str">
        <f t="shared" si="101"/>
        <v/>
      </c>
      <c r="BO183" s="13" t="str">
        <f t="shared" si="101"/>
        <v/>
      </c>
      <c r="BP183" s="13" t="str">
        <f t="shared" si="101"/>
        <v/>
      </c>
      <c r="BQ183" s="13" t="str">
        <f t="shared" si="101"/>
        <v/>
      </c>
      <c r="BR183" s="13" t="str">
        <f t="shared" si="101"/>
        <v/>
      </c>
      <c r="BS183" s="13" t="str">
        <f t="shared" si="101"/>
        <v/>
      </c>
      <c r="BT183" s="13" t="str">
        <f t="shared" si="101"/>
        <v/>
      </c>
      <c r="BU183" s="13" t="str">
        <f t="shared" si="101"/>
        <v/>
      </c>
      <c r="BW183" s="474" t="str">
        <f t="shared" si="52"/>
        <v>2013 q1</v>
      </c>
      <c r="BX183" s="13" t="str">
        <f t="shared" si="102"/>
        <v/>
      </c>
      <c r="BY183" s="13" t="str">
        <f t="shared" si="102"/>
        <v/>
      </c>
      <c r="BZ183" s="13" t="str">
        <f t="shared" si="102"/>
        <v/>
      </c>
      <c r="CA183" s="13" t="str">
        <f t="shared" si="102"/>
        <v/>
      </c>
      <c r="CB183" s="13" t="str">
        <f t="shared" si="102"/>
        <v/>
      </c>
      <c r="CC183" s="13" t="str">
        <f t="shared" si="102"/>
        <v/>
      </c>
      <c r="CD183" s="13" t="str">
        <f t="shared" si="102"/>
        <v/>
      </c>
      <c r="CE183" s="13" t="str">
        <f t="shared" si="102"/>
        <v/>
      </c>
      <c r="CF183" s="13" t="str">
        <f t="shared" si="102"/>
        <v/>
      </c>
      <c r="CG183" s="13" t="str">
        <f t="shared" si="102"/>
        <v/>
      </c>
      <c r="CH183" s="13" t="str">
        <f t="shared" si="102"/>
        <v/>
      </c>
      <c r="CI183" s="13" t="str">
        <f t="shared" si="102"/>
        <v/>
      </c>
      <c r="CJ183" s="13" t="str">
        <f t="shared" si="102"/>
        <v/>
      </c>
      <c r="CK183" s="13" t="str">
        <f t="shared" si="102"/>
        <v/>
      </c>
      <c r="CL183" s="13" t="str">
        <f t="shared" si="102"/>
        <v/>
      </c>
      <c r="CM183" s="13" t="str">
        <f t="shared" si="102"/>
        <v/>
      </c>
      <c r="CN183" s="13" t="str">
        <f t="shared" si="102"/>
        <v/>
      </c>
      <c r="CO183" s="13" t="str">
        <f t="shared" si="102"/>
        <v/>
      </c>
      <c r="CP183" s="13" t="str">
        <f t="shared" si="102"/>
        <v/>
      </c>
      <c r="CQ183" s="13" t="str">
        <f t="shared" si="102"/>
        <v/>
      </c>
      <c r="CR183" s="13" t="str">
        <f t="shared" si="102"/>
        <v/>
      </c>
      <c r="CS183" s="13" t="str">
        <f t="shared" si="102"/>
        <v/>
      </c>
      <c r="CT183" s="13" t="str">
        <f t="shared" si="102"/>
        <v/>
      </c>
      <c r="CU183" s="13" t="str">
        <f t="shared" si="102"/>
        <v/>
      </c>
      <c r="CV183" s="13" t="str">
        <f t="shared" si="102"/>
        <v/>
      </c>
      <c r="CW183" s="13" t="str">
        <f t="shared" si="102"/>
        <v/>
      </c>
      <c r="CX183" s="13" t="str">
        <f t="shared" si="102"/>
        <v/>
      </c>
      <c r="CY183" s="13" t="str">
        <f t="shared" si="102"/>
        <v/>
      </c>
      <c r="CZ183" s="13" t="str">
        <f t="shared" si="102"/>
        <v/>
      </c>
      <c r="DA183" s="13" t="str">
        <f t="shared" si="102"/>
        <v/>
      </c>
      <c r="DB183" s="13" t="str">
        <f t="shared" si="102"/>
        <v/>
      </c>
      <c r="DC183" s="13" t="str">
        <f t="shared" si="102"/>
        <v/>
      </c>
      <c r="DD183" s="13" t="str">
        <f t="shared" si="102"/>
        <v/>
      </c>
      <c r="DE183" s="13" t="str">
        <f t="shared" si="102"/>
        <v/>
      </c>
      <c r="DF183" s="13" t="str">
        <f t="shared" si="102"/>
        <v/>
      </c>
      <c r="DH183" s="474" t="str">
        <f t="shared" si="54"/>
        <v>2013 q1</v>
      </c>
      <c r="DI183" s="13" t="str">
        <f t="shared" si="103"/>
        <v/>
      </c>
      <c r="DJ183" s="13" t="str">
        <f t="shared" si="103"/>
        <v/>
      </c>
      <c r="DK183" s="13" t="str">
        <f t="shared" si="103"/>
        <v/>
      </c>
      <c r="DL183" s="13" t="str">
        <f t="shared" si="103"/>
        <v/>
      </c>
      <c r="DM183" s="13" t="str">
        <f t="shared" si="103"/>
        <v/>
      </c>
      <c r="DN183" s="13" t="str">
        <f t="shared" si="103"/>
        <v/>
      </c>
      <c r="DO183" s="13" t="str">
        <f t="shared" si="103"/>
        <v/>
      </c>
      <c r="DP183" s="13" t="str">
        <f t="shared" si="103"/>
        <v/>
      </c>
      <c r="DQ183" s="13" t="str">
        <f t="shared" si="103"/>
        <v/>
      </c>
      <c r="DR183" s="13" t="str">
        <f t="shared" si="103"/>
        <v/>
      </c>
      <c r="DS183" s="13" t="str">
        <f t="shared" si="103"/>
        <v/>
      </c>
      <c r="DT183" s="13" t="str">
        <f t="shared" si="103"/>
        <v/>
      </c>
      <c r="DU183" s="13" t="str">
        <f t="shared" si="103"/>
        <v/>
      </c>
      <c r="DV183" s="13" t="str">
        <f t="shared" si="103"/>
        <v/>
      </c>
      <c r="DW183" s="13" t="str">
        <f t="shared" si="103"/>
        <v/>
      </c>
      <c r="DX183" s="13" t="str">
        <f t="shared" si="103"/>
        <v/>
      </c>
      <c r="DY183" s="13" t="str">
        <f t="shared" si="103"/>
        <v/>
      </c>
      <c r="DZ183" s="13" t="str">
        <f t="shared" si="103"/>
        <v/>
      </c>
      <c r="EA183" s="13" t="str">
        <f t="shared" si="103"/>
        <v/>
      </c>
      <c r="EB183" s="13" t="str">
        <f t="shared" si="103"/>
        <v/>
      </c>
      <c r="EC183" s="13" t="str">
        <f t="shared" si="103"/>
        <v/>
      </c>
      <c r="ED183" s="13" t="str">
        <f t="shared" si="103"/>
        <v/>
      </c>
      <c r="EE183" s="13" t="str">
        <f t="shared" si="103"/>
        <v/>
      </c>
      <c r="EF183" s="13" t="str">
        <f t="shared" si="103"/>
        <v/>
      </c>
      <c r="EG183" s="13" t="str">
        <f t="shared" si="103"/>
        <v/>
      </c>
      <c r="EH183" s="13" t="str">
        <f t="shared" si="103"/>
        <v/>
      </c>
      <c r="EI183" s="13" t="str">
        <f t="shared" si="103"/>
        <v/>
      </c>
      <c r="EJ183" s="13" t="str">
        <f t="shared" si="103"/>
        <v/>
      </c>
      <c r="EK183" s="13" t="str">
        <f t="shared" si="103"/>
        <v/>
      </c>
      <c r="EL183" s="13" t="str">
        <f t="shared" si="103"/>
        <v/>
      </c>
      <c r="EM183" s="13" t="str">
        <f t="shared" si="103"/>
        <v/>
      </c>
      <c r="EN183" s="13" t="str">
        <f t="shared" si="103"/>
        <v/>
      </c>
      <c r="EO183" s="13" t="str">
        <f t="shared" si="103"/>
        <v/>
      </c>
      <c r="EP183" s="13" t="str">
        <f t="shared" si="103"/>
        <v/>
      </c>
      <c r="EQ183" s="13" t="str">
        <f t="shared" si="103"/>
        <v/>
      </c>
    </row>
    <row r="184" spans="1:147" hidden="1" outlineLevel="1" x14ac:dyDescent="0.2">
      <c r="A184" s="474" t="str">
        <f t="shared" si="48"/>
        <v>2013 q2</v>
      </c>
      <c r="B184" s="13" t="str">
        <f t="shared" si="100"/>
        <v/>
      </c>
      <c r="C184" s="13" t="str">
        <f t="shared" si="100"/>
        <v/>
      </c>
      <c r="D184" s="13" t="str">
        <f t="shared" si="100"/>
        <v/>
      </c>
      <c r="E184" s="13" t="str">
        <f t="shared" si="100"/>
        <v/>
      </c>
      <c r="F184" s="13" t="str">
        <f t="shared" si="100"/>
        <v/>
      </c>
      <c r="G184" s="13" t="str">
        <f t="shared" si="100"/>
        <v/>
      </c>
      <c r="H184" s="13" t="str">
        <f t="shared" si="100"/>
        <v/>
      </c>
      <c r="I184" s="13" t="str">
        <f t="shared" si="100"/>
        <v/>
      </c>
      <c r="J184" s="13" t="str">
        <f t="shared" si="100"/>
        <v/>
      </c>
      <c r="K184" s="13" t="str">
        <f t="shared" si="100"/>
        <v/>
      </c>
      <c r="L184" s="13" t="str">
        <f t="shared" si="100"/>
        <v/>
      </c>
      <c r="M184" s="13" t="str">
        <f t="shared" si="100"/>
        <v/>
      </c>
      <c r="N184" s="13" t="str">
        <f t="shared" si="100"/>
        <v/>
      </c>
      <c r="O184" s="13" t="str">
        <f t="shared" si="100"/>
        <v/>
      </c>
      <c r="P184" s="13" t="str">
        <f t="shared" si="100"/>
        <v/>
      </c>
      <c r="Q184" s="13" t="str">
        <f t="shared" si="100"/>
        <v/>
      </c>
      <c r="R184" s="13" t="str">
        <f t="shared" si="100"/>
        <v/>
      </c>
      <c r="S184" s="13" t="str">
        <f t="shared" si="100"/>
        <v/>
      </c>
      <c r="T184" s="13" t="str">
        <f t="shared" si="100"/>
        <v/>
      </c>
      <c r="U184" s="13" t="str">
        <f t="shared" si="100"/>
        <v/>
      </c>
      <c r="V184" s="13" t="str">
        <f t="shared" si="100"/>
        <v/>
      </c>
      <c r="W184" s="13" t="str">
        <f t="shared" si="100"/>
        <v/>
      </c>
      <c r="X184" s="13" t="str">
        <f t="shared" si="100"/>
        <v/>
      </c>
      <c r="Y184" s="13" t="str">
        <f t="shared" si="100"/>
        <v/>
      </c>
      <c r="Z184" s="13" t="str">
        <f t="shared" si="100"/>
        <v/>
      </c>
      <c r="AA184" s="13" t="str">
        <f t="shared" si="100"/>
        <v/>
      </c>
      <c r="AB184" s="13" t="str">
        <f t="shared" si="100"/>
        <v/>
      </c>
      <c r="AC184" s="13" t="str">
        <f t="shared" si="100"/>
        <v/>
      </c>
      <c r="AD184" s="13" t="str">
        <f t="shared" si="100"/>
        <v/>
      </c>
      <c r="AE184" s="13" t="str">
        <f t="shared" si="100"/>
        <v/>
      </c>
      <c r="AF184" s="13" t="str">
        <f t="shared" si="100"/>
        <v/>
      </c>
      <c r="AG184" s="13" t="str">
        <f t="shared" si="100"/>
        <v/>
      </c>
      <c r="AH184" s="13" t="str">
        <f t="shared" si="100"/>
        <v/>
      </c>
      <c r="AI184" s="13" t="str">
        <f t="shared" si="100"/>
        <v/>
      </c>
      <c r="AJ184" s="13" t="str">
        <f t="shared" si="100"/>
        <v/>
      </c>
      <c r="AL184" s="474" t="str">
        <f t="shared" si="50"/>
        <v>2013 q2</v>
      </c>
      <c r="AM184" s="13" t="str">
        <f t="shared" si="101"/>
        <v/>
      </c>
      <c r="AN184" s="13" t="str">
        <f t="shared" si="101"/>
        <v/>
      </c>
      <c r="AO184" s="13" t="str">
        <f t="shared" si="101"/>
        <v/>
      </c>
      <c r="AP184" s="13" t="str">
        <f t="shared" si="101"/>
        <v/>
      </c>
      <c r="AQ184" s="13" t="str">
        <f t="shared" si="101"/>
        <v/>
      </c>
      <c r="AR184" s="13" t="str">
        <f t="shared" si="101"/>
        <v/>
      </c>
      <c r="AS184" s="13" t="str">
        <f t="shared" si="101"/>
        <v/>
      </c>
      <c r="AT184" s="13" t="str">
        <f t="shared" si="101"/>
        <v/>
      </c>
      <c r="AU184" s="13" t="str">
        <f t="shared" si="101"/>
        <v/>
      </c>
      <c r="AV184" s="13" t="str">
        <f t="shared" si="101"/>
        <v/>
      </c>
      <c r="AW184" s="13" t="str">
        <f t="shared" si="101"/>
        <v/>
      </c>
      <c r="AX184" s="13" t="str">
        <f t="shared" si="101"/>
        <v/>
      </c>
      <c r="AY184" s="13" t="str">
        <f t="shared" si="101"/>
        <v/>
      </c>
      <c r="AZ184" s="13" t="str">
        <f t="shared" si="101"/>
        <v/>
      </c>
      <c r="BA184" s="13" t="str">
        <f t="shared" si="101"/>
        <v/>
      </c>
      <c r="BB184" s="13" t="str">
        <f t="shared" si="101"/>
        <v/>
      </c>
      <c r="BC184" s="13" t="str">
        <f t="shared" si="101"/>
        <v/>
      </c>
      <c r="BD184" s="13" t="str">
        <f t="shared" si="101"/>
        <v/>
      </c>
      <c r="BE184" s="13" t="str">
        <f t="shared" si="101"/>
        <v/>
      </c>
      <c r="BF184" s="13" t="str">
        <f t="shared" si="101"/>
        <v/>
      </c>
      <c r="BG184" s="13" t="str">
        <f t="shared" si="101"/>
        <v/>
      </c>
      <c r="BH184" s="13" t="str">
        <f t="shared" si="101"/>
        <v/>
      </c>
      <c r="BI184" s="13" t="str">
        <f t="shared" si="101"/>
        <v/>
      </c>
      <c r="BJ184" s="13" t="str">
        <f t="shared" si="101"/>
        <v/>
      </c>
      <c r="BK184" s="13" t="str">
        <f t="shared" si="101"/>
        <v/>
      </c>
      <c r="BL184" s="13" t="str">
        <f t="shared" si="101"/>
        <v/>
      </c>
      <c r="BM184" s="13" t="str">
        <f t="shared" si="101"/>
        <v/>
      </c>
      <c r="BN184" s="13" t="str">
        <f t="shared" si="101"/>
        <v/>
      </c>
      <c r="BO184" s="13" t="str">
        <f t="shared" si="101"/>
        <v/>
      </c>
      <c r="BP184" s="13" t="str">
        <f t="shared" si="101"/>
        <v/>
      </c>
      <c r="BQ184" s="13" t="str">
        <f t="shared" si="101"/>
        <v/>
      </c>
      <c r="BR184" s="13" t="str">
        <f t="shared" si="101"/>
        <v/>
      </c>
      <c r="BS184" s="13" t="str">
        <f t="shared" si="101"/>
        <v/>
      </c>
      <c r="BT184" s="13" t="str">
        <f t="shared" si="101"/>
        <v/>
      </c>
      <c r="BU184" s="13" t="str">
        <f t="shared" si="101"/>
        <v/>
      </c>
      <c r="BW184" s="474" t="str">
        <f t="shared" si="52"/>
        <v>2013 q2</v>
      </c>
      <c r="BX184" s="13" t="str">
        <f t="shared" si="102"/>
        <v/>
      </c>
      <c r="BY184" s="13" t="str">
        <f t="shared" si="102"/>
        <v/>
      </c>
      <c r="BZ184" s="13" t="str">
        <f t="shared" si="102"/>
        <v/>
      </c>
      <c r="CA184" s="13" t="str">
        <f t="shared" si="102"/>
        <v/>
      </c>
      <c r="CB184" s="13" t="str">
        <f t="shared" si="102"/>
        <v/>
      </c>
      <c r="CC184" s="13" t="str">
        <f t="shared" si="102"/>
        <v/>
      </c>
      <c r="CD184" s="13" t="str">
        <f t="shared" si="102"/>
        <v/>
      </c>
      <c r="CE184" s="13" t="str">
        <f t="shared" si="102"/>
        <v/>
      </c>
      <c r="CF184" s="13" t="str">
        <f t="shared" si="102"/>
        <v/>
      </c>
      <c r="CG184" s="13" t="str">
        <f t="shared" si="102"/>
        <v/>
      </c>
      <c r="CH184" s="13" t="str">
        <f t="shared" si="102"/>
        <v/>
      </c>
      <c r="CI184" s="13" t="str">
        <f t="shared" si="102"/>
        <v/>
      </c>
      <c r="CJ184" s="13" t="str">
        <f t="shared" si="102"/>
        <v/>
      </c>
      <c r="CK184" s="13" t="str">
        <f t="shared" si="102"/>
        <v/>
      </c>
      <c r="CL184" s="13" t="str">
        <f t="shared" si="102"/>
        <v/>
      </c>
      <c r="CM184" s="13" t="str">
        <f t="shared" si="102"/>
        <v/>
      </c>
      <c r="CN184" s="13" t="str">
        <f t="shared" si="102"/>
        <v/>
      </c>
      <c r="CO184" s="13" t="str">
        <f t="shared" si="102"/>
        <v/>
      </c>
      <c r="CP184" s="13" t="str">
        <f t="shared" si="102"/>
        <v/>
      </c>
      <c r="CQ184" s="13" t="str">
        <f t="shared" si="102"/>
        <v/>
      </c>
      <c r="CR184" s="13" t="str">
        <f t="shared" si="102"/>
        <v/>
      </c>
      <c r="CS184" s="13" t="str">
        <f t="shared" si="102"/>
        <v/>
      </c>
      <c r="CT184" s="13" t="str">
        <f t="shared" si="102"/>
        <v/>
      </c>
      <c r="CU184" s="13" t="str">
        <f t="shared" si="102"/>
        <v/>
      </c>
      <c r="CV184" s="13" t="str">
        <f t="shared" si="102"/>
        <v/>
      </c>
      <c r="CW184" s="13" t="str">
        <f t="shared" si="102"/>
        <v/>
      </c>
      <c r="CX184" s="13" t="str">
        <f t="shared" si="102"/>
        <v/>
      </c>
      <c r="CY184" s="13" t="str">
        <f t="shared" si="102"/>
        <v/>
      </c>
      <c r="CZ184" s="13" t="str">
        <f t="shared" si="102"/>
        <v/>
      </c>
      <c r="DA184" s="13" t="str">
        <f t="shared" si="102"/>
        <v/>
      </c>
      <c r="DB184" s="13" t="str">
        <f t="shared" si="102"/>
        <v/>
      </c>
      <c r="DC184" s="13" t="str">
        <f t="shared" si="102"/>
        <v/>
      </c>
      <c r="DD184" s="13" t="str">
        <f t="shared" si="102"/>
        <v/>
      </c>
      <c r="DE184" s="13" t="str">
        <f t="shared" si="102"/>
        <v/>
      </c>
      <c r="DF184" s="13" t="str">
        <f t="shared" si="102"/>
        <v/>
      </c>
      <c r="DH184" s="474" t="str">
        <f t="shared" si="54"/>
        <v>2013 q2</v>
      </c>
      <c r="DI184" s="13" t="str">
        <f t="shared" si="103"/>
        <v/>
      </c>
      <c r="DJ184" s="13" t="str">
        <f t="shared" si="103"/>
        <v/>
      </c>
      <c r="DK184" s="13" t="str">
        <f t="shared" si="103"/>
        <v/>
      </c>
      <c r="DL184" s="13" t="str">
        <f t="shared" si="103"/>
        <v/>
      </c>
      <c r="DM184" s="13" t="str">
        <f t="shared" si="103"/>
        <v/>
      </c>
      <c r="DN184" s="13" t="str">
        <f t="shared" si="103"/>
        <v/>
      </c>
      <c r="DO184" s="13" t="str">
        <f t="shared" si="103"/>
        <v/>
      </c>
      <c r="DP184" s="13" t="str">
        <f t="shared" si="103"/>
        <v/>
      </c>
      <c r="DQ184" s="13" t="str">
        <f t="shared" si="103"/>
        <v/>
      </c>
      <c r="DR184" s="13" t="str">
        <f t="shared" si="103"/>
        <v/>
      </c>
      <c r="DS184" s="13" t="str">
        <f t="shared" si="103"/>
        <v/>
      </c>
      <c r="DT184" s="13" t="str">
        <f t="shared" si="103"/>
        <v/>
      </c>
      <c r="DU184" s="13" t="str">
        <f t="shared" si="103"/>
        <v/>
      </c>
      <c r="DV184" s="13" t="str">
        <f t="shared" si="103"/>
        <v/>
      </c>
      <c r="DW184" s="13" t="str">
        <f t="shared" si="103"/>
        <v/>
      </c>
      <c r="DX184" s="13" t="str">
        <f t="shared" si="103"/>
        <v/>
      </c>
      <c r="DY184" s="13" t="str">
        <f t="shared" si="103"/>
        <v/>
      </c>
      <c r="DZ184" s="13" t="str">
        <f t="shared" si="103"/>
        <v/>
      </c>
      <c r="EA184" s="13" t="str">
        <f t="shared" si="103"/>
        <v/>
      </c>
      <c r="EB184" s="13" t="str">
        <f t="shared" si="103"/>
        <v/>
      </c>
      <c r="EC184" s="13" t="str">
        <f t="shared" si="103"/>
        <v/>
      </c>
      <c r="ED184" s="13" t="str">
        <f t="shared" si="103"/>
        <v/>
      </c>
      <c r="EE184" s="13" t="str">
        <f t="shared" si="103"/>
        <v/>
      </c>
      <c r="EF184" s="13" t="str">
        <f t="shared" si="103"/>
        <v/>
      </c>
      <c r="EG184" s="13" t="str">
        <f t="shared" si="103"/>
        <v/>
      </c>
      <c r="EH184" s="13" t="str">
        <f t="shared" si="103"/>
        <v/>
      </c>
      <c r="EI184" s="13" t="str">
        <f t="shared" si="103"/>
        <v/>
      </c>
      <c r="EJ184" s="13" t="str">
        <f t="shared" si="103"/>
        <v/>
      </c>
      <c r="EK184" s="13" t="str">
        <f t="shared" si="103"/>
        <v/>
      </c>
      <c r="EL184" s="13" t="str">
        <f t="shared" si="103"/>
        <v/>
      </c>
      <c r="EM184" s="13" t="str">
        <f t="shared" si="103"/>
        <v/>
      </c>
      <c r="EN184" s="13" t="str">
        <f t="shared" si="103"/>
        <v/>
      </c>
      <c r="EO184" s="13" t="str">
        <f t="shared" si="103"/>
        <v/>
      </c>
      <c r="EP184" s="13" t="str">
        <f t="shared" si="103"/>
        <v/>
      </c>
      <c r="EQ184" s="13" t="str">
        <f t="shared" si="103"/>
        <v/>
      </c>
    </row>
    <row r="185" spans="1:147" hidden="1" outlineLevel="1" x14ac:dyDescent="0.2">
      <c r="A185" s="474" t="str">
        <f t="shared" si="48"/>
        <v>2013 q3</v>
      </c>
      <c r="B185" s="13" t="str">
        <f t="shared" si="100"/>
        <v/>
      </c>
      <c r="C185" s="13" t="str">
        <f t="shared" si="100"/>
        <v/>
      </c>
      <c r="D185" s="13" t="str">
        <f t="shared" si="100"/>
        <v/>
      </c>
      <c r="E185" s="13" t="str">
        <f t="shared" si="100"/>
        <v/>
      </c>
      <c r="F185" s="13" t="str">
        <f t="shared" si="100"/>
        <v/>
      </c>
      <c r="G185" s="13" t="str">
        <f t="shared" si="100"/>
        <v/>
      </c>
      <c r="H185" s="13" t="str">
        <f t="shared" si="100"/>
        <v/>
      </c>
      <c r="I185" s="13" t="str">
        <f t="shared" si="100"/>
        <v/>
      </c>
      <c r="J185" s="13" t="str">
        <f t="shared" si="100"/>
        <v/>
      </c>
      <c r="K185" s="13" t="str">
        <f t="shared" si="100"/>
        <v/>
      </c>
      <c r="L185" s="13" t="str">
        <f t="shared" ref="L185:AJ185" si="104">IF(L69&gt;0,(L73/L69-1)*100,"")</f>
        <v/>
      </c>
      <c r="M185" s="13" t="str">
        <f t="shared" si="104"/>
        <v/>
      </c>
      <c r="N185" s="13" t="str">
        <f t="shared" si="104"/>
        <v/>
      </c>
      <c r="O185" s="13" t="str">
        <f t="shared" si="104"/>
        <v/>
      </c>
      <c r="P185" s="13" t="str">
        <f t="shared" si="104"/>
        <v/>
      </c>
      <c r="Q185" s="13" t="str">
        <f t="shared" si="104"/>
        <v/>
      </c>
      <c r="R185" s="13" t="str">
        <f t="shared" si="104"/>
        <v/>
      </c>
      <c r="S185" s="13" t="str">
        <f t="shared" si="104"/>
        <v/>
      </c>
      <c r="T185" s="13" t="str">
        <f t="shared" si="104"/>
        <v/>
      </c>
      <c r="U185" s="13" t="str">
        <f t="shared" si="104"/>
        <v/>
      </c>
      <c r="V185" s="13" t="str">
        <f t="shared" si="104"/>
        <v/>
      </c>
      <c r="W185" s="13" t="str">
        <f t="shared" si="104"/>
        <v/>
      </c>
      <c r="X185" s="13" t="str">
        <f t="shared" si="104"/>
        <v/>
      </c>
      <c r="Y185" s="13" t="str">
        <f t="shared" si="104"/>
        <v/>
      </c>
      <c r="Z185" s="13" t="str">
        <f t="shared" si="104"/>
        <v/>
      </c>
      <c r="AA185" s="13" t="str">
        <f t="shared" si="104"/>
        <v/>
      </c>
      <c r="AB185" s="13" t="str">
        <f t="shared" si="104"/>
        <v/>
      </c>
      <c r="AC185" s="13" t="str">
        <f t="shared" si="104"/>
        <v/>
      </c>
      <c r="AD185" s="13" t="str">
        <f t="shared" si="104"/>
        <v/>
      </c>
      <c r="AE185" s="13" t="str">
        <f t="shared" si="104"/>
        <v/>
      </c>
      <c r="AF185" s="13" t="str">
        <f t="shared" si="104"/>
        <v/>
      </c>
      <c r="AG185" s="13" t="str">
        <f t="shared" si="104"/>
        <v/>
      </c>
      <c r="AH185" s="13" t="str">
        <f t="shared" si="104"/>
        <v/>
      </c>
      <c r="AI185" s="13" t="str">
        <f t="shared" si="104"/>
        <v/>
      </c>
      <c r="AJ185" s="13" t="str">
        <f t="shared" si="104"/>
        <v/>
      </c>
      <c r="AL185" s="474" t="str">
        <f t="shared" si="50"/>
        <v>2013 q3</v>
      </c>
      <c r="AM185" s="13" t="str">
        <f t="shared" si="101"/>
        <v/>
      </c>
      <c r="AN185" s="13" t="str">
        <f t="shared" si="101"/>
        <v/>
      </c>
      <c r="AO185" s="13" t="str">
        <f t="shared" si="101"/>
        <v/>
      </c>
      <c r="AP185" s="13" t="str">
        <f t="shared" si="101"/>
        <v/>
      </c>
      <c r="AQ185" s="13" t="str">
        <f t="shared" si="101"/>
        <v/>
      </c>
      <c r="AR185" s="13" t="str">
        <f t="shared" si="101"/>
        <v/>
      </c>
      <c r="AS185" s="13" t="str">
        <f t="shared" si="101"/>
        <v/>
      </c>
      <c r="AT185" s="13" t="str">
        <f t="shared" si="101"/>
        <v/>
      </c>
      <c r="AU185" s="13" t="str">
        <f t="shared" si="101"/>
        <v/>
      </c>
      <c r="AV185" s="13" t="str">
        <f t="shared" si="101"/>
        <v/>
      </c>
      <c r="AW185" s="13" t="str">
        <f t="shared" ref="AW185:BU185" si="105">IF(AW69&gt;0,(AW73/AW69-1)*100,"")</f>
        <v/>
      </c>
      <c r="AX185" s="13" t="str">
        <f t="shared" si="105"/>
        <v/>
      </c>
      <c r="AY185" s="13" t="str">
        <f t="shared" si="105"/>
        <v/>
      </c>
      <c r="AZ185" s="13" t="str">
        <f t="shared" si="105"/>
        <v/>
      </c>
      <c r="BA185" s="13" t="str">
        <f t="shared" si="105"/>
        <v/>
      </c>
      <c r="BB185" s="13" t="str">
        <f t="shared" si="105"/>
        <v/>
      </c>
      <c r="BC185" s="13" t="str">
        <f t="shared" si="105"/>
        <v/>
      </c>
      <c r="BD185" s="13" t="str">
        <f t="shared" si="105"/>
        <v/>
      </c>
      <c r="BE185" s="13" t="str">
        <f t="shared" si="105"/>
        <v/>
      </c>
      <c r="BF185" s="13" t="str">
        <f t="shared" si="105"/>
        <v/>
      </c>
      <c r="BG185" s="13" t="str">
        <f t="shared" si="105"/>
        <v/>
      </c>
      <c r="BH185" s="13" t="str">
        <f t="shared" si="105"/>
        <v/>
      </c>
      <c r="BI185" s="13" t="str">
        <f t="shared" si="105"/>
        <v/>
      </c>
      <c r="BJ185" s="13" t="str">
        <f t="shared" si="105"/>
        <v/>
      </c>
      <c r="BK185" s="13" t="str">
        <f t="shared" si="105"/>
        <v/>
      </c>
      <c r="BL185" s="13" t="str">
        <f t="shared" si="105"/>
        <v/>
      </c>
      <c r="BM185" s="13" t="str">
        <f t="shared" si="105"/>
        <v/>
      </c>
      <c r="BN185" s="13" t="str">
        <f t="shared" si="105"/>
        <v/>
      </c>
      <c r="BO185" s="13" t="str">
        <f t="shared" si="105"/>
        <v/>
      </c>
      <c r="BP185" s="13" t="str">
        <f t="shared" si="105"/>
        <v/>
      </c>
      <c r="BQ185" s="13" t="str">
        <f t="shared" si="105"/>
        <v/>
      </c>
      <c r="BR185" s="13" t="str">
        <f t="shared" si="105"/>
        <v/>
      </c>
      <c r="BS185" s="13" t="str">
        <f t="shared" si="105"/>
        <v/>
      </c>
      <c r="BT185" s="13" t="str">
        <f t="shared" si="105"/>
        <v/>
      </c>
      <c r="BU185" s="13" t="str">
        <f t="shared" si="105"/>
        <v/>
      </c>
      <c r="BW185" s="474" t="str">
        <f t="shared" si="52"/>
        <v>2013 q3</v>
      </c>
      <c r="BX185" s="13" t="str">
        <f t="shared" si="102"/>
        <v/>
      </c>
      <c r="BY185" s="13" t="str">
        <f t="shared" si="102"/>
        <v/>
      </c>
      <c r="BZ185" s="13" t="str">
        <f t="shared" si="102"/>
        <v/>
      </c>
      <c r="CA185" s="13" t="str">
        <f t="shared" si="102"/>
        <v/>
      </c>
      <c r="CB185" s="13" t="str">
        <f t="shared" si="102"/>
        <v/>
      </c>
      <c r="CC185" s="13" t="str">
        <f t="shared" si="102"/>
        <v/>
      </c>
      <c r="CD185" s="13" t="str">
        <f t="shared" si="102"/>
        <v/>
      </c>
      <c r="CE185" s="13" t="str">
        <f t="shared" si="102"/>
        <v/>
      </c>
      <c r="CF185" s="13" t="str">
        <f t="shared" si="102"/>
        <v/>
      </c>
      <c r="CG185" s="13" t="str">
        <f t="shared" si="102"/>
        <v/>
      </c>
      <c r="CH185" s="13" t="str">
        <f t="shared" ref="CH185:DF185" si="106">IF(CH69&gt;0,(CH73/CH69-1)*100,"")</f>
        <v/>
      </c>
      <c r="CI185" s="13" t="str">
        <f t="shared" si="106"/>
        <v/>
      </c>
      <c r="CJ185" s="13" t="str">
        <f t="shared" si="106"/>
        <v/>
      </c>
      <c r="CK185" s="13" t="str">
        <f t="shared" si="106"/>
        <v/>
      </c>
      <c r="CL185" s="13" t="str">
        <f t="shared" si="106"/>
        <v/>
      </c>
      <c r="CM185" s="13" t="str">
        <f t="shared" si="106"/>
        <v/>
      </c>
      <c r="CN185" s="13" t="str">
        <f t="shared" si="106"/>
        <v/>
      </c>
      <c r="CO185" s="13" t="str">
        <f t="shared" si="106"/>
        <v/>
      </c>
      <c r="CP185" s="13" t="str">
        <f t="shared" si="106"/>
        <v/>
      </c>
      <c r="CQ185" s="13" t="str">
        <f t="shared" si="106"/>
        <v/>
      </c>
      <c r="CR185" s="13" t="str">
        <f t="shared" si="106"/>
        <v/>
      </c>
      <c r="CS185" s="13" t="str">
        <f t="shared" si="106"/>
        <v/>
      </c>
      <c r="CT185" s="13" t="str">
        <f t="shared" si="106"/>
        <v/>
      </c>
      <c r="CU185" s="13" t="str">
        <f t="shared" si="106"/>
        <v/>
      </c>
      <c r="CV185" s="13" t="str">
        <f t="shared" si="106"/>
        <v/>
      </c>
      <c r="CW185" s="13" t="str">
        <f t="shared" si="106"/>
        <v/>
      </c>
      <c r="CX185" s="13" t="str">
        <f t="shared" si="106"/>
        <v/>
      </c>
      <c r="CY185" s="13" t="str">
        <f t="shared" si="106"/>
        <v/>
      </c>
      <c r="CZ185" s="13" t="str">
        <f t="shared" si="106"/>
        <v/>
      </c>
      <c r="DA185" s="13" t="str">
        <f t="shared" si="106"/>
        <v/>
      </c>
      <c r="DB185" s="13" t="str">
        <f t="shared" si="106"/>
        <v/>
      </c>
      <c r="DC185" s="13" t="str">
        <f t="shared" si="106"/>
        <v/>
      </c>
      <c r="DD185" s="13" t="str">
        <f t="shared" si="106"/>
        <v/>
      </c>
      <c r="DE185" s="13" t="str">
        <f t="shared" si="106"/>
        <v/>
      </c>
      <c r="DF185" s="13" t="str">
        <f t="shared" si="106"/>
        <v/>
      </c>
      <c r="DH185" s="474" t="str">
        <f t="shared" si="54"/>
        <v>2013 q3</v>
      </c>
      <c r="DI185" s="13" t="str">
        <f t="shared" si="103"/>
        <v/>
      </c>
      <c r="DJ185" s="13" t="str">
        <f t="shared" si="103"/>
        <v/>
      </c>
      <c r="DK185" s="13" t="str">
        <f t="shared" si="103"/>
        <v/>
      </c>
      <c r="DL185" s="13" t="str">
        <f t="shared" si="103"/>
        <v/>
      </c>
      <c r="DM185" s="13" t="str">
        <f t="shared" si="103"/>
        <v/>
      </c>
      <c r="DN185" s="13" t="str">
        <f t="shared" si="103"/>
        <v/>
      </c>
      <c r="DO185" s="13" t="str">
        <f t="shared" si="103"/>
        <v/>
      </c>
      <c r="DP185" s="13" t="str">
        <f t="shared" si="103"/>
        <v/>
      </c>
      <c r="DQ185" s="13" t="str">
        <f t="shared" si="103"/>
        <v/>
      </c>
      <c r="DR185" s="13" t="str">
        <f t="shared" si="103"/>
        <v/>
      </c>
      <c r="DS185" s="13" t="str">
        <f t="shared" ref="DS185:EQ185" si="107">IF(DS69&gt;0,(DS73/DS69-1)*100,"")</f>
        <v/>
      </c>
      <c r="DT185" s="13" t="str">
        <f t="shared" si="107"/>
        <v/>
      </c>
      <c r="DU185" s="13" t="str">
        <f t="shared" si="107"/>
        <v/>
      </c>
      <c r="DV185" s="13" t="str">
        <f t="shared" si="107"/>
        <v/>
      </c>
      <c r="DW185" s="13" t="str">
        <f t="shared" si="107"/>
        <v/>
      </c>
      <c r="DX185" s="13" t="str">
        <f t="shared" si="107"/>
        <v/>
      </c>
      <c r="DY185" s="13" t="str">
        <f t="shared" si="107"/>
        <v/>
      </c>
      <c r="DZ185" s="13" t="str">
        <f t="shared" si="107"/>
        <v/>
      </c>
      <c r="EA185" s="13" t="str">
        <f t="shared" si="107"/>
        <v/>
      </c>
      <c r="EB185" s="13" t="str">
        <f t="shared" si="107"/>
        <v/>
      </c>
      <c r="EC185" s="13" t="str">
        <f t="shared" si="107"/>
        <v/>
      </c>
      <c r="ED185" s="13" t="str">
        <f t="shared" si="107"/>
        <v/>
      </c>
      <c r="EE185" s="13" t="str">
        <f t="shared" si="107"/>
        <v/>
      </c>
      <c r="EF185" s="13" t="str">
        <f t="shared" si="107"/>
        <v/>
      </c>
      <c r="EG185" s="13" t="str">
        <f t="shared" si="107"/>
        <v/>
      </c>
      <c r="EH185" s="13" t="str">
        <f t="shared" si="107"/>
        <v/>
      </c>
      <c r="EI185" s="13" t="str">
        <f t="shared" si="107"/>
        <v/>
      </c>
      <c r="EJ185" s="13" t="str">
        <f t="shared" si="107"/>
        <v/>
      </c>
      <c r="EK185" s="13" t="str">
        <f t="shared" si="107"/>
        <v/>
      </c>
      <c r="EL185" s="13" t="str">
        <f t="shared" si="107"/>
        <v/>
      </c>
      <c r="EM185" s="13" t="str">
        <f t="shared" si="107"/>
        <v/>
      </c>
      <c r="EN185" s="13" t="str">
        <f t="shared" si="107"/>
        <v/>
      </c>
      <c r="EO185" s="13" t="str">
        <f t="shared" si="107"/>
        <v/>
      </c>
      <c r="EP185" s="13" t="str">
        <f t="shared" si="107"/>
        <v/>
      </c>
      <c r="EQ185" s="13" t="str">
        <f t="shared" si="107"/>
        <v/>
      </c>
    </row>
    <row r="186" spans="1:147" hidden="1" outlineLevel="1" x14ac:dyDescent="0.2">
      <c r="A186" s="474" t="str">
        <f t="shared" si="48"/>
        <v>2013 q4</v>
      </c>
      <c r="B186" s="13" t="str">
        <f t="shared" ref="B186:AJ188" si="108">IF(B70&gt;0,(B74/B70-1)*100,"")</f>
        <v/>
      </c>
      <c r="C186" s="13" t="str">
        <f t="shared" si="108"/>
        <v/>
      </c>
      <c r="D186" s="13" t="str">
        <f t="shared" si="108"/>
        <v/>
      </c>
      <c r="E186" s="13" t="str">
        <f t="shared" si="108"/>
        <v/>
      </c>
      <c r="F186" s="13" t="str">
        <f t="shared" si="108"/>
        <v/>
      </c>
      <c r="G186" s="13" t="str">
        <f t="shared" si="108"/>
        <v/>
      </c>
      <c r="H186" s="13" t="str">
        <f t="shared" si="108"/>
        <v/>
      </c>
      <c r="I186" s="13" t="str">
        <f t="shared" si="108"/>
        <v/>
      </c>
      <c r="J186" s="13" t="str">
        <f t="shared" si="108"/>
        <v/>
      </c>
      <c r="K186" s="13" t="str">
        <f t="shared" si="108"/>
        <v/>
      </c>
      <c r="L186" s="13" t="str">
        <f t="shared" si="108"/>
        <v/>
      </c>
      <c r="M186" s="13" t="str">
        <f t="shared" si="108"/>
        <v/>
      </c>
      <c r="N186" s="13" t="str">
        <f t="shared" si="108"/>
        <v/>
      </c>
      <c r="O186" s="13" t="str">
        <f t="shared" si="108"/>
        <v/>
      </c>
      <c r="P186" s="13" t="str">
        <f t="shared" si="108"/>
        <v/>
      </c>
      <c r="Q186" s="13" t="str">
        <f t="shared" si="108"/>
        <v/>
      </c>
      <c r="R186" s="13" t="str">
        <f t="shared" si="108"/>
        <v/>
      </c>
      <c r="S186" s="13" t="str">
        <f t="shared" si="108"/>
        <v/>
      </c>
      <c r="T186" s="13" t="str">
        <f t="shared" si="108"/>
        <v/>
      </c>
      <c r="U186" s="13" t="str">
        <f t="shared" si="108"/>
        <v/>
      </c>
      <c r="V186" s="13" t="str">
        <f t="shared" si="108"/>
        <v/>
      </c>
      <c r="W186" s="13" t="str">
        <f t="shared" si="108"/>
        <v/>
      </c>
      <c r="X186" s="13" t="str">
        <f t="shared" si="108"/>
        <v/>
      </c>
      <c r="Y186" s="13" t="str">
        <f t="shared" si="108"/>
        <v/>
      </c>
      <c r="Z186" s="13" t="str">
        <f t="shared" si="108"/>
        <v/>
      </c>
      <c r="AA186" s="13" t="str">
        <f t="shared" si="108"/>
        <v/>
      </c>
      <c r="AB186" s="13" t="str">
        <f t="shared" si="108"/>
        <v/>
      </c>
      <c r="AC186" s="13" t="str">
        <f t="shared" si="108"/>
        <v/>
      </c>
      <c r="AD186" s="13" t="str">
        <f t="shared" si="108"/>
        <v/>
      </c>
      <c r="AE186" s="13" t="str">
        <f t="shared" si="108"/>
        <v/>
      </c>
      <c r="AF186" s="13" t="str">
        <f t="shared" si="108"/>
        <v/>
      </c>
      <c r="AG186" s="13" t="str">
        <f t="shared" si="108"/>
        <v/>
      </c>
      <c r="AH186" s="13" t="str">
        <f t="shared" si="108"/>
        <v/>
      </c>
      <c r="AI186" s="13" t="str">
        <f t="shared" si="108"/>
        <v/>
      </c>
      <c r="AJ186" s="13" t="str">
        <f t="shared" si="108"/>
        <v/>
      </c>
      <c r="AL186" s="474" t="str">
        <f t="shared" si="50"/>
        <v>2013 q4</v>
      </c>
      <c r="AM186" s="13" t="str">
        <f t="shared" ref="AM186:BU188" si="109">IF(AM70&gt;0,(AM74/AM70-1)*100,"")</f>
        <v/>
      </c>
      <c r="AN186" s="13" t="str">
        <f t="shared" si="109"/>
        <v/>
      </c>
      <c r="AO186" s="13" t="str">
        <f t="shared" si="109"/>
        <v/>
      </c>
      <c r="AP186" s="13" t="str">
        <f t="shared" si="109"/>
        <v/>
      </c>
      <c r="AQ186" s="13" t="str">
        <f t="shared" si="109"/>
        <v/>
      </c>
      <c r="AR186" s="13" t="str">
        <f t="shared" si="109"/>
        <v/>
      </c>
      <c r="AS186" s="13" t="str">
        <f t="shared" si="109"/>
        <v/>
      </c>
      <c r="AT186" s="13" t="str">
        <f t="shared" si="109"/>
        <v/>
      </c>
      <c r="AU186" s="13" t="str">
        <f t="shared" si="109"/>
        <v/>
      </c>
      <c r="AV186" s="13" t="str">
        <f t="shared" si="109"/>
        <v/>
      </c>
      <c r="AW186" s="13" t="str">
        <f t="shared" si="109"/>
        <v/>
      </c>
      <c r="AX186" s="13" t="str">
        <f t="shared" si="109"/>
        <v/>
      </c>
      <c r="AY186" s="13" t="str">
        <f t="shared" si="109"/>
        <v/>
      </c>
      <c r="AZ186" s="13" t="str">
        <f t="shared" si="109"/>
        <v/>
      </c>
      <c r="BA186" s="13" t="str">
        <f t="shared" si="109"/>
        <v/>
      </c>
      <c r="BB186" s="13" t="str">
        <f t="shared" si="109"/>
        <v/>
      </c>
      <c r="BC186" s="13" t="str">
        <f t="shared" si="109"/>
        <v/>
      </c>
      <c r="BD186" s="13" t="str">
        <f t="shared" si="109"/>
        <v/>
      </c>
      <c r="BE186" s="13" t="str">
        <f t="shared" si="109"/>
        <v/>
      </c>
      <c r="BF186" s="13" t="str">
        <f t="shared" si="109"/>
        <v/>
      </c>
      <c r="BG186" s="13" t="str">
        <f t="shared" si="109"/>
        <v/>
      </c>
      <c r="BH186" s="13" t="str">
        <f t="shared" si="109"/>
        <v/>
      </c>
      <c r="BI186" s="13" t="str">
        <f t="shared" si="109"/>
        <v/>
      </c>
      <c r="BJ186" s="13" t="str">
        <f t="shared" si="109"/>
        <v/>
      </c>
      <c r="BK186" s="13" t="str">
        <f t="shared" si="109"/>
        <v/>
      </c>
      <c r="BL186" s="13" t="str">
        <f t="shared" si="109"/>
        <v/>
      </c>
      <c r="BM186" s="13" t="str">
        <f t="shared" si="109"/>
        <v/>
      </c>
      <c r="BN186" s="13" t="str">
        <f t="shared" si="109"/>
        <v/>
      </c>
      <c r="BO186" s="13" t="str">
        <f t="shared" si="109"/>
        <v/>
      </c>
      <c r="BP186" s="13" t="str">
        <f t="shared" si="109"/>
        <v/>
      </c>
      <c r="BQ186" s="13" t="str">
        <f t="shared" si="109"/>
        <v/>
      </c>
      <c r="BR186" s="13" t="str">
        <f t="shared" si="109"/>
        <v/>
      </c>
      <c r="BS186" s="13" t="str">
        <f t="shared" si="109"/>
        <v/>
      </c>
      <c r="BT186" s="13" t="str">
        <f t="shared" si="109"/>
        <v/>
      </c>
      <c r="BU186" s="13" t="str">
        <f t="shared" si="109"/>
        <v/>
      </c>
      <c r="BW186" s="474" t="str">
        <f t="shared" si="52"/>
        <v>2013 q4</v>
      </c>
      <c r="BX186" s="13" t="str">
        <f t="shared" ref="BX186:DF188" si="110">IF(BX70&gt;0,(BX74/BX70-1)*100,"")</f>
        <v/>
      </c>
      <c r="BY186" s="13" t="str">
        <f t="shared" si="110"/>
        <v/>
      </c>
      <c r="BZ186" s="13" t="str">
        <f t="shared" si="110"/>
        <v/>
      </c>
      <c r="CA186" s="13" t="str">
        <f t="shared" si="110"/>
        <v/>
      </c>
      <c r="CB186" s="13" t="str">
        <f t="shared" si="110"/>
        <v/>
      </c>
      <c r="CC186" s="13" t="str">
        <f t="shared" si="110"/>
        <v/>
      </c>
      <c r="CD186" s="13" t="str">
        <f t="shared" si="110"/>
        <v/>
      </c>
      <c r="CE186" s="13" t="str">
        <f t="shared" si="110"/>
        <v/>
      </c>
      <c r="CF186" s="13" t="str">
        <f t="shared" si="110"/>
        <v/>
      </c>
      <c r="CG186" s="13" t="str">
        <f t="shared" si="110"/>
        <v/>
      </c>
      <c r="CH186" s="13" t="str">
        <f t="shared" si="110"/>
        <v/>
      </c>
      <c r="CI186" s="13" t="str">
        <f t="shared" si="110"/>
        <v/>
      </c>
      <c r="CJ186" s="13" t="str">
        <f t="shared" si="110"/>
        <v/>
      </c>
      <c r="CK186" s="13" t="str">
        <f t="shared" si="110"/>
        <v/>
      </c>
      <c r="CL186" s="13" t="str">
        <f t="shared" si="110"/>
        <v/>
      </c>
      <c r="CM186" s="13" t="str">
        <f t="shared" si="110"/>
        <v/>
      </c>
      <c r="CN186" s="13" t="str">
        <f t="shared" si="110"/>
        <v/>
      </c>
      <c r="CO186" s="13" t="str">
        <f t="shared" si="110"/>
        <v/>
      </c>
      <c r="CP186" s="13" t="str">
        <f t="shared" si="110"/>
        <v/>
      </c>
      <c r="CQ186" s="13" t="str">
        <f t="shared" si="110"/>
        <v/>
      </c>
      <c r="CR186" s="13" t="str">
        <f t="shared" si="110"/>
        <v/>
      </c>
      <c r="CS186" s="13" t="str">
        <f t="shared" si="110"/>
        <v/>
      </c>
      <c r="CT186" s="13" t="str">
        <f t="shared" si="110"/>
        <v/>
      </c>
      <c r="CU186" s="13" t="str">
        <f t="shared" si="110"/>
        <v/>
      </c>
      <c r="CV186" s="13" t="str">
        <f t="shared" si="110"/>
        <v/>
      </c>
      <c r="CW186" s="13" t="str">
        <f t="shared" si="110"/>
        <v/>
      </c>
      <c r="CX186" s="13" t="str">
        <f t="shared" si="110"/>
        <v/>
      </c>
      <c r="CY186" s="13" t="str">
        <f t="shared" si="110"/>
        <v/>
      </c>
      <c r="CZ186" s="13" t="str">
        <f t="shared" si="110"/>
        <v/>
      </c>
      <c r="DA186" s="13" t="str">
        <f t="shared" si="110"/>
        <v/>
      </c>
      <c r="DB186" s="13" t="str">
        <f t="shared" si="110"/>
        <v/>
      </c>
      <c r="DC186" s="13" t="str">
        <f t="shared" si="110"/>
        <v/>
      </c>
      <c r="DD186" s="13" t="str">
        <f t="shared" si="110"/>
        <v/>
      </c>
      <c r="DE186" s="13" t="str">
        <f t="shared" si="110"/>
        <v/>
      </c>
      <c r="DF186" s="13" t="str">
        <f t="shared" si="110"/>
        <v/>
      </c>
      <c r="DH186" s="474" t="str">
        <f t="shared" si="54"/>
        <v>2013 q4</v>
      </c>
      <c r="DI186" s="13" t="str">
        <f t="shared" ref="DI186:EQ188" si="111">IF(DI70&gt;0,(DI74/DI70-1)*100,"")</f>
        <v/>
      </c>
      <c r="DJ186" s="13" t="str">
        <f t="shared" si="111"/>
        <v/>
      </c>
      <c r="DK186" s="13" t="str">
        <f t="shared" si="111"/>
        <v/>
      </c>
      <c r="DL186" s="13" t="str">
        <f t="shared" si="111"/>
        <v/>
      </c>
      <c r="DM186" s="13" t="str">
        <f t="shared" si="111"/>
        <v/>
      </c>
      <c r="DN186" s="13" t="str">
        <f t="shared" si="111"/>
        <v/>
      </c>
      <c r="DO186" s="13" t="str">
        <f t="shared" si="111"/>
        <v/>
      </c>
      <c r="DP186" s="13" t="str">
        <f t="shared" si="111"/>
        <v/>
      </c>
      <c r="DQ186" s="13" t="str">
        <f t="shared" si="111"/>
        <v/>
      </c>
      <c r="DR186" s="13" t="str">
        <f t="shared" si="111"/>
        <v/>
      </c>
      <c r="DS186" s="13" t="str">
        <f t="shared" si="111"/>
        <v/>
      </c>
      <c r="DT186" s="13" t="str">
        <f t="shared" si="111"/>
        <v/>
      </c>
      <c r="DU186" s="13" t="str">
        <f t="shared" si="111"/>
        <v/>
      </c>
      <c r="DV186" s="13" t="str">
        <f t="shared" si="111"/>
        <v/>
      </c>
      <c r="DW186" s="13" t="str">
        <f t="shared" si="111"/>
        <v/>
      </c>
      <c r="DX186" s="13" t="str">
        <f t="shared" si="111"/>
        <v/>
      </c>
      <c r="DY186" s="13" t="str">
        <f t="shared" si="111"/>
        <v/>
      </c>
      <c r="DZ186" s="13" t="str">
        <f t="shared" si="111"/>
        <v/>
      </c>
      <c r="EA186" s="13" t="str">
        <f t="shared" si="111"/>
        <v/>
      </c>
      <c r="EB186" s="13" t="str">
        <f t="shared" si="111"/>
        <v/>
      </c>
      <c r="EC186" s="13" t="str">
        <f t="shared" si="111"/>
        <v/>
      </c>
      <c r="ED186" s="13" t="str">
        <f t="shared" si="111"/>
        <v/>
      </c>
      <c r="EE186" s="13" t="str">
        <f t="shared" si="111"/>
        <v/>
      </c>
      <c r="EF186" s="13" t="str">
        <f t="shared" si="111"/>
        <v/>
      </c>
      <c r="EG186" s="13" t="str">
        <f t="shared" si="111"/>
        <v/>
      </c>
      <c r="EH186" s="13" t="str">
        <f t="shared" si="111"/>
        <v/>
      </c>
      <c r="EI186" s="13" t="str">
        <f t="shared" si="111"/>
        <v/>
      </c>
      <c r="EJ186" s="13" t="str">
        <f t="shared" si="111"/>
        <v/>
      </c>
      <c r="EK186" s="13" t="str">
        <f t="shared" si="111"/>
        <v/>
      </c>
      <c r="EL186" s="13" t="str">
        <f t="shared" si="111"/>
        <v/>
      </c>
      <c r="EM186" s="13" t="str">
        <f t="shared" si="111"/>
        <v/>
      </c>
      <c r="EN186" s="13" t="str">
        <f t="shared" si="111"/>
        <v/>
      </c>
      <c r="EO186" s="13" t="str">
        <f t="shared" si="111"/>
        <v/>
      </c>
      <c r="EP186" s="13" t="str">
        <f t="shared" si="111"/>
        <v/>
      </c>
      <c r="EQ186" s="13" t="str">
        <f t="shared" si="111"/>
        <v/>
      </c>
    </row>
    <row r="187" spans="1:147" hidden="1" outlineLevel="1" x14ac:dyDescent="0.2">
      <c r="A187" s="474" t="str">
        <f t="shared" si="48"/>
        <v>2014 q1</v>
      </c>
      <c r="B187" s="13" t="str">
        <f t="shared" si="108"/>
        <v/>
      </c>
      <c r="C187" s="13" t="str">
        <f t="shared" si="108"/>
        <v/>
      </c>
      <c r="D187" s="13" t="str">
        <f t="shared" si="108"/>
        <v/>
      </c>
      <c r="E187" s="13" t="str">
        <f t="shared" si="108"/>
        <v/>
      </c>
      <c r="F187" s="13" t="str">
        <f t="shared" si="108"/>
        <v/>
      </c>
      <c r="G187" s="13" t="str">
        <f t="shared" si="108"/>
        <v/>
      </c>
      <c r="H187" s="13" t="str">
        <f t="shared" si="108"/>
        <v/>
      </c>
      <c r="I187" s="13" t="str">
        <f t="shared" si="108"/>
        <v/>
      </c>
      <c r="J187" s="13" t="str">
        <f t="shared" si="108"/>
        <v/>
      </c>
      <c r="K187" s="13" t="str">
        <f t="shared" si="108"/>
        <v/>
      </c>
      <c r="L187" s="13" t="str">
        <f t="shared" si="108"/>
        <v/>
      </c>
      <c r="M187" s="13" t="str">
        <f t="shared" si="108"/>
        <v/>
      </c>
      <c r="N187" s="13" t="str">
        <f t="shared" si="108"/>
        <v/>
      </c>
      <c r="O187" s="13" t="str">
        <f t="shared" si="108"/>
        <v/>
      </c>
      <c r="P187" s="13" t="str">
        <f t="shared" si="108"/>
        <v/>
      </c>
      <c r="Q187" s="13" t="str">
        <f t="shared" si="108"/>
        <v/>
      </c>
      <c r="R187" s="13" t="str">
        <f t="shared" si="108"/>
        <v/>
      </c>
      <c r="S187" s="13" t="str">
        <f t="shared" si="108"/>
        <v/>
      </c>
      <c r="T187" s="13" t="str">
        <f t="shared" si="108"/>
        <v/>
      </c>
      <c r="U187" s="13" t="str">
        <f t="shared" si="108"/>
        <v/>
      </c>
      <c r="V187" s="13" t="str">
        <f t="shared" si="108"/>
        <v/>
      </c>
      <c r="W187" s="13" t="str">
        <f t="shared" si="108"/>
        <v/>
      </c>
      <c r="X187" s="13" t="str">
        <f t="shared" si="108"/>
        <v/>
      </c>
      <c r="Y187" s="13" t="str">
        <f t="shared" si="108"/>
        <v/>
      </c>
      <c r="Z187" s="13" t="str">
        <f t="shared" si="108"/>
        <v/>
      </c>
      <c r="AA187" s="13" t="str">
        <f t="shared" si="108"/>
        <v/>
      </c>
      <c r="AB187" s="13" t="str">
        <f t="shared" si="108"/>
        <v/>
      </c>
      <c r="AC187" s="13" t="str">
        <f t="shared" si="108"/>
        <v/>
      </c>
      <c r="AD187" s="13" t="str">
        <f t="shared" si="108"/>
        <v/>
      </c>
      <c r="AE187" s="13" t="str">
        <f t="shared" si="108"/>
        <v/>
      </c>
      <c r="AF187" s="13" t="str">
        <f t="shared" si="108"/>
        <v/>
      </c>
      <c r="AG187" s="13" t="str">
        <f t="shared" si="108"/>
        <v/>
      </c>
      <c r="AH187" s="13" t="str">
        <f t="shared" si="108"/>
        <v/>
      </c>
      <c r="AI187" s="13" t="str">
        <f t="shared" si="108"/>
        <v/>
      </c>
      <c r="AJ187" s="13" t="str">
        <f t="shared" si="108"/>
        <v/>
      </c>
      <c r="AL187" s="474" t="str">
        <f t="shared" si="50"/>
        <v>2014 q1</v>
      </c>
      <c r="AM187" s="13" t="str">
        <f t="shared" si="109"/>
        <v/>
      </c>
      <c r="AN187" s="13" t="str">
        <f t="shared" si="109"/>
        <v/>
      </c>
      <c r="AO187" s="13" t="str">
        <f t="shared" si="109"/>
        <v/>
      </c>
      <c r="AP187" s="13" t="str">
        <f t="shared" si="109"/>
        <v/>
      </c>
      <c r="AQ187" s="13" t="str">
        <f t="shared" si="109"/>
        <v/>
      </c>
      <c r="AR187" s="13" t="str">
        <f t="shared" si="109"/>
        <v/>
      </c>
      <c r="AS187" s="13" t="str">
        <f t="shared" si="109"/>
        <v/>
      </c>
      <c r="AT187" s="13" t="str">
        <f t="shared" si="109"/>
        <v/>
      </c>
      <c r="AU187" s="13" t="str">
        <f t="shared" si="109"/>
        <v/>
      </c>
      <c r="AV187" s="13" t="str">
        <f t="shared" si="109"/>
        <v/>
      </c>
      <c r="AW187" s="13" t="str">
        <f t="shared" si="109"/>
        <v/>
      </c>
      <c r="AX187" s="13" t="str">
        <f t="shared" si="109"/>
        <v/>
      </c>
      <c r="AY187" s="13" t="str">
        <f t="shared" si="109"/>
        <v/>
      </c>
      <c r="AZ187" s="13" t="str">
        <f t="shared" si="109"/>
        <v/>
      </c>
      <c r="BA187" s="13" t="str">
        <f t="shared" si="109"/>
        <v/>
      </c>
      <c r="BB187" s="13" t="str">
        <f t="shared" si="109"/>
        <v/>
      </c>
      <c r="BC187" s="13" t="str">
        <f t="shared" si="109"/>
        <v/>
      </c>
      <c r="BD187" s="13" t="str">
        <f t="shared" si="109"/>
        <v/>
      </c>
      <c r="BE187" s="13" t="str">
        <f t="shared" si="109"/>
        <v/>
      </c>
      <c r="BF187" s="13" t="str">
        <f t="shared" si="109"/>
        <v/>
      </c>
      <c r="BG187" s="13" t="str">
        <f t="shared" si="109"/>
        <v/>
      </c>
      <c r="BH187" s="13" t="str">
        <f t="shared" si="109"/>
        <v/>
      </c>
      <c r="BI187" s="13" t="str">
        <f t="shared" si="109"/>
        <v/>
      </c>
      <c r="BJ187" s="13" t="str">
        <f t="shared" si="109"/>
        <v/>
      </c>
      <c r="BK187" s="13" t="str">
        <f t="shared" si="109"/>
        <v/>
      </c>
      <c r="BL187" s="13" t="str">
        <f t="shared" si="109"/>
        <v/>
      </c>
      <c r="BM187" s="13" t="str">
        <f t="shared" si="109"/>
        <v/>
      </c>
      <c r="BN187" s="13" t="str">
        <f t="shared" si="109"/>
        <v/>
      </c>
      <c r="BO187" s="13" t="str">
        <f t="shared" si="109"/>
        <v/>
      </c>
      <c r="BP187" s="13" t="str">
        <f t="shared" si="109"/>
        <v/>
      </c>
      <c r="BQ187" s="13" t="str">
        <f t="shared" si="109"/>
        <v/>
      </c>
      <c r="BR187" s="13" t="str">
        <f t="shared" si="109"/>
        <v/>
      </c>
      <c r="BS187" s="13" t="str">
        <f t="shared" si="109"/>
        <v/>
      </c>
      <c r="BT187" s="13" t="str">
        <f t="shared" si="109"/>
        <v/>
      </c>
      <c r="BU187" s="13" t="str">
        <f t="shared" si="109"/>
        <v/>
      </c>
      <c r="BW187" s="474" t="str">
        <f t="shared" si="52"/>
        <v>2014 q1</v>
      </c>
      <c r="BX187" s="13" t="str">
        <f t="shared" si="110"/>
        <v/>
      </c>
      <c r="BY187" s="13" t="str">
        <f t="shared" si="110"/>
        <v/>
      </c>
      <c r="BZ187" s="13" t="str">
        <f t="shared" si="110"/>
        <v/>
      </c>
      <c r="CA187" s="13" t="str">
        <f t="shared" si="110"/>
        <v/>
      </c>
      <c r="CB187" s="13" t="str">
        <f t="shared" si="110"/>
        <v/>
      </c>
      <c r="CC187" s="13" t="str">
        <f t="shared" si="110"/>
        <v/>
      </c>
      <c r="CD187" s="13" t="str">
        <f t="shared" si="110"/>
        <v/>
      </c>
      <c r="CE187" s="13" t="str">
        <f t="shared" si="110"/>
        <v/>
      </c>
      <c r="CF187" s="13" t="str">
        <f t="shared" si="110"/>
        <v/>
      </c>
      <c r="CG187" s="13" t="str">
        <f t="shared" si="110"/>
        <v/>
      </c>
      <c r="CH187" s="13" t="str">
        <f t="shared" si="110"/>
        <v/>
      </c>
      <c r="CI187" s="13" t="str">
        <f t="shared" si="110"/>
        <v/>
      </c>
      <c r="CJ187" s="13" t="str">
        <f t="shared" si="110"/>
        <v/>
      </c>
      <c r="CK187" s="13" t="str">
        <f t="shared" si="110"/>
        <v/>
      </c>
      <c r="CL187" s="13" t="str">
        <f t="shared" si="110"/>
        <v/>
      </c>
      <c r="CM187" s="13" t="str">
        <f t="shared" si="110"/>
        <v/>
      </c>
      <c r="CN187" s="13" t="str">
        <f t="shared" si="110"/>
        <v/>
      </c>
      <c r="CO187" s="13" t="str">
        <f t="shared" si="110"/>
        <v/>
      </c>
      <c r="CP187" s="13" t="str">
        <f t="shared" si="110"/>
        <v/>
      </c>
      <c r="CQ187" s="13" t="str">
        <f t="shared" si="110"/>
        <v/>
      </c>
      <c r="CR187" s="13" t="str">
        <f t="shared" si="110"/>
        <v/>
      </c>
      <c r="CS187" s="13" t="str">
        <f t="shared" si="110"/>
        <v/>
      </c>
      <c r="CT187" s="13" t="str">
        <f t="shared" si="110"/>
        <v/>
      </c>
      <c r="CU187" s="13" t="str">
        <f t="shared" si="110"/>
        <v/>
      </c>
      <c r="CV187" s="13" t="str">
        <f t="shared" si="110"/>
        <v/>
      </c>
      <c r="CW187" s="13" t="str">
        <f t="shared" si="110"/>
        <v/>
      </c>
      <c r="CX187" s="13" t="str">
        <f t="shared" si="110"/>
        <v/>
      </c>
      <c r="CY187" s="13" t="str">
        <f t="shared" si="110"/>
        <v/>
      </c>
      <c r="CZ187" s="13" t="str">
        <f t="shared" si="110"/>
        <v/>
      </c>
      <c r="DA187" s="13" t="str">
        <f t="shared" si="110"/>
        <v/>
      </c>
      <c r="DB187" s="13" t="str">
        <f t="shared" si="110"/>
        <v/>
      </c>
      <c r="DC187" s="13" t="str">
        <f t="shared" si="110"/>
        <v/>
      </c>
      <c r="DD187" s="13" t="str">
        <f t="shared" si="110"/>
        <v/>
      </c>
      <c r="DE187" s="13" t="str">
        <f t="shared" si="110"/>
        <v/>
      </c>
      <c r="DF187" s="13" t="str">
        <f t="shared" si="110"/>
        <v/>
      </c>
      <c r="DH187" s="474" t="str">
        <f t="shared" si="54"/>
        <v>2014 q1</v>
      </c>
      <c r="DI187" s="13" t="str">
        <f t="shared" si="111"/>
        <v/>
      </c>
      <c r="DJ187" s="13" t="str">
        <f t="shared" si="111"/>
        <v/>
      </c>
      <c r="DK187" s="13" t="str">
        <f t="shared" si="111"/>
        <v/>
      </c>
      <c r="DL187" s="13" t="str">
        <f t="shared" si="111"/>
        <v/>
      </c>
      <c r="DM187" s="13" t="str">
        <f t="shared" si="111"/>
        <v/>
      </c>
      <c r="DN187" s="13" t="str">
        <f t="shared" si="111"/>
        <v/>
      </c>
      <c r="DO187" s="13" t="str">
        <f t="shared" si="111"/>
        <v/>
      </c>
      <c r="DP187" s="13" t="str">
        <f t="shared" si="111"/>
        <v/>
      </c>
      <c r="DQ187" s="13" t="str">
        <f t="shared" si="111"/>
        <v/>
      </c>
      <c r="DR187" s="13" t="str">
        <f t="shared" si="111"/>
        <v/>
      </c>
      <c r="DS187" s="13" t="str">
        <f t="shared" si="111"/>
        <v/>
      </c>
      <c r="DT187" s="13" t="str">
        <f t="shared" si="111"/>
        <v/>
      </c>
      <c r="DU187" s="13" t="str">
        <f t="shared" si="111"/>
        <v/>
      </c>
      <c r="DV187" s="13" t="str">
        <f t="shared" si="111"/>
        <v/>
      </c>
      <c r="DW187" s="13" t="str">
        <f t="shared" si="111"/>
        <v/>
      </c>
      <c r="DX187" s="13" t="str">
        <f t="shared" si="111"/>
        <v/>
      </c>
      <c r="DY187" s="13" t="str">
        <f t="shared" si="111"/>
        <v/>
      </c>
      <c r="DZ187" s="13" t="str">
        <f t="shared" si="111"/>
        <v/>
      </c>
      <c r="EA187" s="13" t="str">
        <f t="shared" si="111"/>
        <v/>
      </c>
      <c r="EB187" s="13" t="str">
        <f t="shared" si="111"/>
        <v/>
      </c>
      <c r="EC187" s="13" t="str">
        <f t="shared" si="111"/>
        <v/>
      </c>
      <c r="ED187" s="13" t="str">
        <f t="shared" si="111"/>
        <v/>
      </c>
      <c r="EE187" s="13" t="str">
        <f t="shared" si="111"/>
        <v/>
      </c>
      <c r="EF187" s="13" t="str">
        <f t="shared" si="111"/>
        <v/>
      </c>
      <c r="EG187" s="13" t="str">
        <f t="shared" si="111"/>
        <v/>
      </c>
      <c r="EH187" s="13" t="str">
        <f t="shared" si="111"/>
        <v/>
      </c>
      <c r="EI187" s="13" t="str">
        <f t="shared" si="111"/>
        <v/>
      </c>
      <c r="EJ187" s="13" t="str">
        <f t="shared" si="111"/>
        <v/>
      </c>
      <c r="EK187" s="13" t="str">
        <f t="shared" si="111"/>
        <v/>
      </c>
      <c r="EL187" s="13" t="str">
        <f t="shared" si="111"/>
        <v/>
      </c>
      <c r="EM187" s="13" t="str">
        <f t="shared" si="111"/>
        <v/>
      </c>
      <c r="EN187" s="13" t="str">
        <f t="shared" si="111"/>
        <v/>
      </c>
      <c r="EO187" s="13" t="str">
        <f t="shared" si="111"/>
        <v/>
      </c>
      <c r="EP187" s="13" t="str">
        <f t="shared" si="111"/>
        <v/>
      </c>
      <c r="EQ187" s="13" t="str">
        <f t="shared" si="111"/>
        <v/>
      </c>
    </row>
    <row r="188" spans="1:147" hidden="1" outlineLevel="1" x14ac:dyDescent="0.2">
      <c r="A188" s="474" t="str">
        <f t="shared" si="48"/>
        <v>2014 q2</v>
      </c>
      <c r="B188" s="13" t="str">
        <f t="shared" si="108"/>
        <v/>
      </c>
      <c r="C188" s="13" t="str">
        <f t="shared" si="108"/>
        <v/>
      </c>
      <c r="D188" s="13" t="str">
        <f t="shared" si="108"/>
        <v/>
      </c>
      <c r="E188" s="13" t="str">
        <f t="shared" si="108"/>
        <v/>
      </c>
      <c r="F188" s="13" t="str">
        <f t="shared" si="108"/>
        <v/>
      </c>
      <c r="G188" s="13" t="str">
        <f t="shared" si="108"/>
        <v/>
      </c>
      <c r="H188" s="13" t="str">
        <f t="shared" si="108"/>
        <v/>
      </c>
      <c r="I188" s="13" t="str">
        <f t="shared" si="108"/>
        <v/>
      </c>
      <c r="J188" s="13" t="str">
        <f t="shared" si="108"/>
        <v/>
      </c>
      <c r="K188" s="13" t="str">
        <f t="shared" si="108"/>
        <v/>
      </c>
      <c r="L188" s="13" t="str">
        <f t="shared" si="108"/>
        <v/>
      </c>
      <c r="M188" s="13" t="str">
        <f t="shared" si="108"/>
        <v/>
      </c>
      <c r="N188" s="13" t="str">
        <f t="shared" si="108"/>
        <v/>
      </c>
      <c r="O188" s="13" t="str">
        <f t="shared" si="108"/>
        <v/>
      </c>
      <c r="P188" s="13" t="str">
        <f t="shared" si="108"/>
        <v/>
      </c>
      <c r="Q188" s="13" t="str">
        <f t="shared" si="108"/>
        <v/>
      </c>
      <c r="R188" s="13" t="str">
        <f t="shared" si="108"/>
        <v/>
      </c>
      <c r="S188" s="13" t="str">
        <f t="shared" si="108"/>
        <v/>
      </c>
      <c r="T188" s="13" t="str">
        <f t="shared" si="108"/>
        <v/>
      </c>
      <c r="U188" s="13" t="str">
        <f t="shared" si="108"/>
        <v/>
      </c>
      <c r="V188" s="13" t="str">
        <f t="shared" si="108"/>
        <v/>
      </c>
      <c r="W188" s="13" t="str">
        <f t="shared" si="108"/>
        <v/>
      </c>
      <c r="X188" s="13" t="str">
        <f t="shared" si="108"/>
        <v/>
      </c>
      <c r="Y188" s="13" t="str">
        <f t="shared" si="108"/>
        <v/>
      </c>
      <c r="Z188" s="13" t="str">
        <f t="shared" si="108"/>
        <v/>
      </c>
      <c r="AA188" s="13" t="str">
        <f t="shared" si="108"/>
        <v/>
      </c>
      <c r="AB188" s="13" t="str">
        <f t="shared" si="108"/>
        <v/>
      </c>
      <c r="AC188" s="13" t="str">
        <f t="shared" si="108"/>
        <v/>
      </c>
      <c r="AD188" s="13" t="str">
        <f t="shared" si="108"/>
        <v/>
      </c>
      <c r="AE188" s="13" t="str">
        <f t="shared" si="108"/>
        <v/>
      </c>
      <c r="AF188" s="13" t="str">
        <f t="shared" si="108"/>
        <v/>
      </c>
      <c r="AG188" s="13" t="str">
        <f t="shared" si="108"/>
        <v/>
      </c>
      <c r="AH188" s="13" t="str">
        <f t="shared" si="108"/>
        <v/>
      </c>
      <c r="AI188" s="13" t="str">
        <f t="shared" si="108"/>
        <v/>
      </c>
      <c r="AJ188" s="13" t="str">
        <f t="shared" si="108"/>
        <v/>
      </c>
      <c r="AL188" s="474" t="str">
        <f t="shared" si="50"/>
        <v>2014 q2</v>
      </c>
      <c r="AM188" s="13" t="str">
        <f t="shared" si="109"/>
        <v/>
      </c>
      <c r="AN188" s="13" t="str">
        <f t="shared" si="109"/>
        <v/>
      </c>
      <c r="AO188" s="13" t="str">
        <f t="shared" si="109"/>
        <v/>
      </c>
      <c r="AP188" s="13" t="str">
        <f t="shared" si="109"/>
        <v/>
      </c>
      <c r="AQ188" s="13" t="str">
        <f t="shared" si="109"/>
        <v/>
      </c>
      <c r="AR188" s="13" t="str">
        <f t="shared" si="109"/>
        <v/>
      </c>
      <c r="AS188" s="13" t="str">
        <f t="shared" si="109"/>
        <v/>
      </c>
      <c r="AT188" s="13" t="str">
        <f t="shared" si="109"/>
        <v/>
      </c>
      <c r="AU188" s="13" t="str">
        <f t="shared" si="109"/>
        <v/>
      </c>
      <c r="AV188" s="13" t="str">
        <f t="shared" si="109"/>
        <v/>
      </c>
      <c r="AW188" s="13" t="str">
        <f t="shared" si="109"/>
        <v/>
      </c>
      <c r="AX188" s="13" t="str">
        <f t="shared" si="109"/>
        <v/>
      </c>
      <c r="AY188" s="13" t="str">
        <f t="shared" si="109"/>
        <v/>
      </c>
      <c r="AZ188" s="13" t="str">
        <f t="shared" si="109"/>
        <v/>
      </c>
      <c r="BA188" s="13" t="str">
        <f t="shared" si="109"/>
        <v/>
      </c>
      <c r="BB188" s="13" t="str">
        <f t="shared" si="109"/>
        <v/>
      </c>
      <c r="BC188" s="13" t="str">
        <f t="shared" si="109"/>
        <v/>
      </c>
      <c r="BD188" s="13" t="str">
        <f t="shared" si="109"/>
        <v/>
      </c>
      <c r="BE188" s="13" t="str">
        <f t="shared" si="109"/>
        <v/>
      </c>
      <c r="BF188" s="13" t="str">
        <f t="shared" si="109"/>
        <v/>
      </c>
      <c r="BG188" s="13" t="str">
        <f t="shared" si="109"/>
        <v/>
      </c>
      <c r="BH188" s="13" t="str">
        <f t="shared" si="109"/>
        <v/>
      </c>
      <c r="BI188" s="13" t="str">
        <f t="shared" si="109"/>
        <v/>
      </c>
      <c r="BJ188" s="13" t="str">
        <f t="shared" si="109"/>
        <v/>
      </c>
      <c r="BK188" s="13" t="str">
        <f t="shared" si="109"/>
        <v/>
      </c>
      <c r="BL188" s="13" t="str">
        <f t="shared" si="109"/>
        <v/>
      </c>
      <c r="BM188" s="13" t="str">
        <f t="shared" si="109"/>
        <v/>
      </c>
      <c r="BN188" s="13" t="str">
        <f t="shared" si="109"/>
        <v/>
      </c>
      <c r="BO188" s="13" t="str">
        <f t="shared" si="109"/>
        <v/>
      </c>
      <c r="BP188" s="13" t="str">
        <f t="shared" si="109"/>
        <v/>
      </c>
      <c r="BQ188" s="13" t="str">
        <f t="shared" si="109"/>
        <v/>
      </c>
      <c r="BR188" s="13" t="str">
        <f t="shared" si="109"/>
        <v/>
      </c>
      <c r="BS188" s="13" t="str">
        <f t="shared" si="109"/>
        <v/>
      </c>
      <c r="BT188" s="13" t="str">
        <f t="shared" si="109"/>
        <v/>
      </c>
      <c r="BU188" s="13" t="str">
        <f t="shared" si="109"/>
        <v/>
      </c>
      <c r="BW188" s="474" t="str">
        <f t="shared" si="52"/>
        <v>2014 q2</v>
      </c>
      <c r="BX188" s="13" t="str">
        <f t="shared" si="110"/>
        <v/>
      </c>
      <c r="BY188" s="13" t="str">
        <f t="shared" si="110"/>
        <v/>
      </c>
      <c r="BZ188" s="13" t="str">
        <f t="shared" si="110"/>
        <v/>
      </c>
      <c r="CA188" s="13" t="str">
        <f t="shared" si="110"/>
        <v/>
      </c>
      <c r="CB188" s="13" t="str">
        <f t="shared" si="110"/>
        <v/>
      </c>
      <c r="CC188" s="13" t="str">
        <f t="shared" si="110"/>
        <v/>
      </c>
      <c r="CD188" s="13" t="str">
        <f t="shared" si="110"/>
        <v/>
      </c>
      <c r="CE188" s="13" t="str">
        <f t="shared" si="110"/>
        <v/>
      </c>
      <c r="CF188" s="13" t="str">
        <f t="shared" si="110"/>
        <v/>
      </c>
      <c r="CG188" s="13" t="str">
        <f t="shared" si="110"/>
        <v/>
      </c>
      <c r="CH188" s="13" t="str">
        <f t="shared" si="110"/>
        <v/>
      </c>
      <c r="CI188" s="13" t="str">
        <f t="shared" si="110"/>
        <v/>
      </c>
      <c r="CJ188" s="13" t="str">
        <f t="shared" si="110"/>
        <v/>
      </c>
      <c r="CK188" s="13" t="str">
        <f t="shared" si="110"/>
        <v/>
      </c>
      <c r="CL188" s="13" t="str">
        <f t="shared" si="110"/>
        <v/>
      </c>
      <c r="CM188" s="13" t="str">
        <f t="shared" si="110"/>
        <v/>
      </c>
      <c r="CN188" s="13" t="str">
        <f t="shared" si="110"/>
        <v/>
      </c>
      <c r="CO188" s="13" t="str">
        <f t="shared" si="110"/>
        <v/>
      </c>
      <c r="CP188" s="13" t="str">
        <f t="shared" si="110"/>
        <v/>
      </c>
      <c r="CQ188" s="13" t="str">
        <f t="shared" si="110"/>
        <v/>
      </c>
      <c r="CR188" s="13" t="str">
        <f t="shared" si="110"/>
        <v/>
      </c>
      <c r="CS188" s="13" t="str">
        <f t="shared" si="110"/>
        <v/>
      </c>
      <c r="CT188" s="13" t="str">
        <f t="shared" si="110"/>
        <v/>
      </c>
      <c r="CU188" s="13" t="str">
        <f t="shared" si="110"/>
        <v/>
      </c>
      <c r="CV188" s="13" t="str">
        <f t="shared" si="110"/>
        <v/>
      </c>
      <c r="CW188" s="13" t="str">
        <f t="shared" si="110"/>
        <v/>
      </c>
      <c r="CX188" s="13" t="str">
        <f t="shared" si="110"/>
        <v/>
      </c>
      <c r="CY188" s="13" t="str">
        <f t="shared" si="110"/>
        <v/>
      </c>
      <c r="CZ188" s="13" t="str">
        <f t="shared" si="110"/>
        <v/>
      </c>
      <c r="DA188" s="13" t="str">
        <f t="shared" si="110"/>
        <v/>
      </c>
      <c r="DB188" s="13" t="str">
        <f t="shared" si="110"/>
        <v/>
      </c>
      <c r="DC188" s="13" t="str">
        <f t="shared" si="110"/>
        <v/>
      </c>
      <c r="DD188" s="13" t="str">
        <f t="shared" si="110"/>
        <v/>
      </c>
      <c r="DE188" s="13" t="str">
        <f t="shared" si="110"/>
        <v/>
      </c>
      <c r="DF188" s="13" t="str">
        <f t="shared" si="110"/>
        <v/>
      </c>
      <c r="DH188" s="474" t="str">
        <f t="shared" si="54"/>
        <v>2014 q2</v>
      </c>
      <c r="DI188" s="13" t="str">
        <f t="shared" si="111"/>
        <v/>
      </c>
      <c r="DJ188" s="13" t="str">
        <f t="shared" si="111"/>
        <v/>
      </c>
      <c r="DK188" s="13" t="str">
        <f t="shared" si="111"/>
        <v/>
      </c>
      <c r="DL188" s="13" t="str">
        <f t="shared" si="111"/>
        <v/>
      </c>
      <c r="DM188" s="13" t="str">
        <f t="shared" si="111"/>
        <v/>
      </c>
      <c r="DN188" s="13" t="str">
        <f t="shared" si="111"/>
        <v/>
      </c>
      <c r="DO188" s="13" t="str">
        <f t="shared" si="111"/>
        <v/>
      </c>
      <c r="DP188" s="13" t="str">
        <f t="shared" si="111"/>
        <v/>
      </c>
      <c r="DQ188" s="13" t="str">
        <f t="shared" si="111"/>
        <v/>
      </c>
      <c r="DR188" s="13" t="str">
        <f t="shared" si="111"/>
        <v/>
      </c>
      <c r="DS188" s="13" t="str">
        <f t="shared" si="111"/>
        <v/>
      </c>
      <c r="DT188" s="13" t="str">
        <f t="shared" si="111"/>
        <v/>
      </c>
      <c r="DU188" s="13" t="str">
        <f t="shared" si="111"/>
        <v/>
      </c>
      <c r="DV188" s="13" t="str">
        <f t="shared" si="111"/>
        <v/>
      </c>
      <c r="DW188" s="13" t="str">
        <f t="shared" si="111"/>
        <v/>
      </c>
      <c r="DX188" s="13" t="str">
        <f t="shared" si="111"/>
        <v/>
      </c>
      <c r="DY188" s="13" t="str">
        <f t="shared" si="111"/>
        <v/>
      </c>
      <c r="DZ188" s="13" t="str">
        <f t="shared" si="111"/>
        <v/>
      </c>
      <c r="EA188" s="13" t="str">
        <f t="shared" si="111"/>
        <v/>
      </c>
      <c r="EB188" s="13" t="str">
        <f t="shared" si="111"/>
        <v/>
      </c>
      <c r="EC188" s="13" t="str">
        <f t="shared" si="111"/>
        <v/>
      </c>
      <c r="ED188" s="13" t="str">
        <f t="shared" si="111"/>
        <v/>
      </c>
      <c r="EE188" s="13" t="str">
        <f t="shared" si="111"/>
        <v/>
      </c>
      <c r="EF188" s="13" t="str">
        <f t="shared" si="111"/>
        <v/>
      </c>
      <c r="EG188" s="13" t="str">
        <f t="shared" si="111"/>
        <v/>
      </c>
      <c r="EH188" s="13" t="str">
        <f t="shared" si="111"/>
        <v/>
      </c>
      <c r="EI188" s="13" t="str">
        <f t="shared" si="111"/>
        <v/>
      </c>
      <c r="EJ188" s="13" t="str">
        <f t="shared" si="111"/>
        <v/>
      </c>
      <c r="EK188" s="13" t="str">
        <f t="shared" si="111"/>
        <v/>
      </c>
      <c r="EL188" s="13" t="str">
        <f t="shared" si="111"/>
        <v/>
      </c>
      <c r="EM188" s="13" t="str">
        <f t="shared" si="111"/>
        <v/>
      </c>
      <c r="EN188" s="13" t="str">
        <f t="shared" si="111"/>
        <v/>
      </c>
      <c r="EO188" s="13" t="str">
        <f t="shared" si="111"/>
        <v/>
      </c>
      <c r="EP188" s="13" t="str">
        <f t="shared" si="111"/>
        <v/>
      </c>
      <c r="EQ188" s="13" t="str">
        <f t="shared" si="111"/>
        <v/>
      </c>
    </row>
    <row r="189" spans="1:147" ht="19.5" customHeight="1" collapsed="1" x14ac:dyDescent="0.2">
      <c r="A189" s="474" t="s">
        <v>21</v>
      </c>
      <c r="B189" s="13">
        <f t="shared" ref="B189:AJ196" si="112">(B118/B117-1)*100</f>
        <v>1.1581606691054347</v>
      </c>
      <c r="C189" s="13">
        <f t="shared" si="112"/>
        <v>-3.5818078549809673E-2</v>
      </c>
      <c r="D189" s="13">
        <f t="shared" si="112"/>
        <v>-5.5848856894124665</v>
      </c>
      <c r="E189" s="13">
        <f t="shared" si="112"/>
        <v>-2.0488985049631814</v>
      </c>
      <c r="F189" s="13">
        <f t="shared" si="112"/>
        <v>-1.4905300468741056</v>
      </c>
      <c r="G189" s="13">
        <f t="shared" si="112"/>
        <v>2.0592195518131629</v>
      </c>
      <c r="H189" s="13">
        <f t="shared" si="112"/>
        <v>0.55631756675147415</v>
      </c>
      <c r="I189" s="13">
        <f t="shared" si="112"/>
        <v>-3.9767045120300826</v>
      </c>
      <c r="J189" s="13">
        <f t="shared" si="112"/>
        <v>8.0432873358423649</v>
      </c>
      <c r="K189" s="13">
        <f t="shared" si="112"/>
        <v>-0.17844940935665132</v>
      </c>
      <c r="L189" s="13">
        <f t="shared" si="112"/>
        <v>3.3938039406640197</v>
      </c>
      <c r="M189" s="13">
        <f t="shared" si="112"/>
        <v>2.2736848981444346</v>
      </c>
      <c r="N189" s="13">
        <f t="shared" si="112"/>
        <v>3.8455270010087306</v>
      </c>
      <c r="O189" s="13">
        <f t="shared" si="112"/>
        <v>-0.61849629418121443</v>
      </c>
      <c r="P189" s="13">
        <f t="shared" si="112"/>
        <v>1.1579256421926143</v>
      </c>
      <c r="Q189" s="13">
        <f t="shared" si="112"/>
        <v>-3.7081512280018436</v>
      </c>
      <c r="R189" s="13">
        <f t="shared" si="112"/>
        <v>0.59392901514530028</v>
      </c>
      <c r="S189" s="13">
        <f t="shared" si="112"/>
        <v>1.0172661723542475</v>
      </c>
      <c r="T189" s="13">
        <f t="shared" si="112"/>
        <v>4.9479411485808811E-4</v>
      </c>
      <c r="U189" s="13">
        <f t="shared" si="112"/>
        <v>20.552906645185498</v>
      </c>
      <c r="V189" s="13">
        <f t="shared" si="112"/>
        <v>12.693692283469815</v>
      </c>
      <c r="W189" s="13">
        <f t="shared" si="112"/>
        <v>27.65957446808509</v>
      </c>
      <c r="X189" s="13"/>
      <c r="Y189" s="13">
        <f t="shared" si="112"/>
        <v>0.50296010779564693</v>
      </c>
      <c r="Z189" s="13">
        <f t="shared" si="112"/>
        <v>-1.0400577888280416</v>
      </c>
      <c r="AA189" s="13">
        <f t="shared" si="112"/>
        <v>-0.42144912998253181</v>
      </c>
      <c r="AB189" s="13">
        <f t="shared" si="112"/>
        <v>-0.97843019466191672</v>
      </c>
      <c r="AC189" s="13">
        <f t="shared" si="112"/>
        <v>3.332188999261021E-2</v>
      </c>
      <c r="AD189" s="13">
        <f t="shared" si="112"/>
        <v>1.168097063976159</v>
      </c>
      <c r="AE189" s="13">
        <f t="shared" si="112"/>
        <v>-0.39446654969348405</v>
      </c>
      <c r="AF189" s="13">
        <f t="shared" si="112"/>
        <v>8.1058902676298459</v>
      </c>
      <c r="AG189" s="13">
        <f t="shared" si="112"/>
        <v>6.9916751440009639</v>
      </c>
      <c r="AH189" s="13">
        <f t="shared" si="112"/>
        <v>7.8464846922104092</v>
      </c>
      <c r="AI189" s="13">
        <f t="shared" si="112"/>
        <v>-9.3621095802934207</v>
      </c>
      <c r="AJ189" s="13">
        <f t="shared" si="112"/>
        <v>12.08387264489228</v>
      </c>
      <c r="AL189" s="474" t="s">
        <v>21</v>
      </c>
      <c r="AM189" s="13">
        <f t="shared" ref="AM189:BU196" si="113">(AM118/AM117-1)*100</f>
        <v>1.0401045498144246</v>
      </c>
      <c r="AN189" s="13">
        <f t="shared" si="113"/>
        <v>1.5960278325866106</v>
      </c>
      <c r="AO189" s="13">
        <f t="shared" si="113"/>
        <v>3.0718484310638283</v>
      </c>
      <c r="AP189" s="13">
        <f t="shared" si="113"/>
        <v>0.74928203299318152</v>
      </c>
      <c r="AQ189" s="13">
        <f t="shared" si="113"/>
        <v>2.060919145190554</v>
      </c>
      <c r="AR189" s="13">
        <f t="shared" si="113"/>
        <v>4.1495031538034244</v>
      </c>
      <c r="AS189" s="13">
        <f t="shared" si="113"/>
        <v>0.17197941275117756</v>
      </c>
      <c r="AT189" s="13">
        <f t="shared" si="113"/>
        <v>-3.603691778314122</v>
      </c>
      <c r="AU189" s="13">
        <f t="shared" si="113"/>
        <v>3.522308835781307</v>
      </c>
      <c r="AV189" s="13">
        <f t="shared" si="113"/>
        <v>-4.6274391764264733</v>
      </c>
      <c r="AW189" s="13">
        <f t="shared" si="113"/>
        <v>1.694720373562042</v>
      </c>
      <c r="AX189" s="13">
        <f t="shared" si="113"/>
        <v>0.44012590934210394</v>
      </c>
      <c r="AY189" s="13">
        <f t="shared" si="113"/>
        <v>3.3261802575107247</v>
      </c>
      <c r="AZ189" s="13">
        <f t="shared" si="113"/>
        <v>3.7992060966386854</v>
      </c>
      <c r="BA189" s="13">
        <f t="shared" si="113"/>
        <v>2.8974556369616877</v>
      </c>
      <c r="BB189" s="13">
        <f t="shared" si="113"/>
        <v>6.7647486952106206</v>
      </c>
      <c r="BC189" s="13">
        <f t="shared" si="113"/>
        <v>3.66592028864412</v>
      </c>
      <c r="BD189" s="13">
        <f t="shared" si="113"/>
        <v>3.66592028864412</v>
      </c>
      <c r="BE189" s="13"/>
      <c r="BF189" s="13">
        <f t="shared" si="113"/>
        <v>-0.19787069150311032</v>
      </c>
      <c r="BG189" s="13">
        <f t="shared" si="113"/>
        <v>-0.66489361702126715</v>
      </c>
      <c r="BH189" s="13">
        <f t="shared" si="113"/>
        <v>0</v>
      </c>
      <c r="BI189" s="13"/>
      <c r="BJ189" s="13">
        <f t="shared" si="113"/>
        <v>-3.5465838685155848E-2</v>
      </c>
      <c r="BK189" s="13">
        <f t="shared" si="113"/>
        <v>-6.2015177749222499</v>
      </c>
      <c r="BL189" s="13">
        <f t="shared" si="113"/>
        <v>-0.54348815144406037</v>
      </c>
      <c r="BM189" s="13">
        <f t="shared" si="113"/>
        <v>-3.0000000000000027</v>
      </c>
      <c r="BN189" s="13">
        <f t="shared" si="113"/>
        <v>1.3364343405197765E-2</v>
      </c>
      <c r="BO189" s="13">
        <f t="shared" si="113"/>
        <v>0.15165031887829361</v>
      </c>
      <c r="BP189" s="13">
        <f t="shared" si="113"/>
        <v>0.27004658164584416</v>
      </c>
      <c r="BQ189" s="13">
        <f t="shared" si="113"/>
        <v>-2.6394727982351207</v>
      </c>
      <c r="BR189" s="13">
        <f t="shared" si="113"/>
        <v>-14.550406151295547</v>
      </c>
      <c r="BS189" s="13">
        <f t="shared" si="113"/>
        <v>36.053126695149288</v>
      </c>
      <c r="BT189" s="13">
        <f t="shared" si="113"/>
        <v>-0.51117063523508088</v>
      </c>
      <c r="BU189" s="13">
        <f t="shared" si="113"/>
        <v>8.7526015040877212</v>
      </c>
      <c r="BW189" s="474" t="s">
        <v>21</v>
      </c>
      <c r="BX189" s="13">
        <f t="shared" ref="BX189:DF196" si="114">(BX118/BX117-1)*100</f>
        <v>3.7051416299549444</v>
      </c>
      <c r="BY189" s="13">
        <f t="shared" si="114"/>
        <v>3.3850483417647625</v>
      </c>
      <c r="BZ189" s="13">
        <f t="shared" si="114"/>
        <v>3.2256636476153178</v>
      </c>
      <c r="CA189" s="13">
        <f t="shared" si="114"/>
        <v>-1.3366924251645207</v>
      </c>
      <c r="CB189" s="13">
        <f t="shared" si="114"/>
        <v>15.923694689075152</v>
      </c>
      <c r="CC189" s="13">
        <f t="shared" si="114"/>
        <v>2.486956414186392</v>
      </c>
      <c r="CD189" s="13">
        <f t="shared" si="114"/>
        <v>0.4040464889019546</v>
      </c>
      <c r="CE189" s="13">
        <f t="shared" si="114"/>
        <v>-2.236449004686758</v>
      </c>
      <c r="CF189" s="13">
        <f t="shared" si="114"/>
        <v>1.5864549326286559</v>
      </c>
      <c r="CG189" s="13">
        <f t="shared" si="114"/>
        <v>1.7525802835583137</v>
      </c>
      <c r="CH189" s="13">
        <f t="shared" si="114"/>
        <v>2.2758567274894448</v>
      </c>
      <c r="CI189" s="13">
        <f t="shared" si="114"/>
        <v>3.0479327675866141</v>
      </c>
      <c r="CJ189" s="13">
        <f t="shared" si="114"/>
        <v>1.3453049982891763</v>
      </c>
      <c r="CK189" s="13">
        <f t="shared" si="114"/>
        <v>-0.35905694750816286</v>
      </c>
      <c r="CL189" s="13">
        <f t="shared" si="114"/>
        <v>1.4672241660933061</v>
      </c>
      <c r="CM189" s="13">
        <f t="shared" si="114"/>
        <v>-3.677648806506939</v>
      </c>
      <c r="CN189" s="13">
        <f t="shared" si="114"/>
        <v>1.5672495111062279</v>
      </c>
      <c r="CO189" s="13">
        <f t="shared" si="114"/>
        <v>1.2288575098142962</v>
      </c>
      <c r="CP189" s="13">
        <f t="shared" si="114"/>
        <v>2.1276595744680993</v>
      </c>
      <c r="CQ189" s="13">
        <f t="shared" si="114"/>
        <v>3.3418478732390344</v>
      </c>
      <c r="CR189" s="13">
        <f t="shared" si="114"/>
        <v>-1.1085450346420278</v>
      </c>
      <c r="CS189" s="13">
        <f t="shared" si="114"/>
        <v>2.7777777777777901</v>
      </c>
      <c r="CT189" s="13">
        <f t="shared" si="114"/>
        <v>9.9999999999999858</v>
      </c>
      <c r="CU189" s="13">
        <f t="shared" si="114"/>
        <v>4.4412703424481892</v>
      </c>
      <c r="CV189" s="13">
        <f t="shared" si="114"/>
        <v>-0.49999802923391679</v>
      </c>
      <c r="CW189" s="13">
        <f t="shared" si="114"/>
        <v>25.94742594791559</v>
      </c>
      <c r="CX189" s="13">
        <f t="shared" si="114"/>
        <v>-0.96153846153845812</v>
      </c>
      <c r="CY189" s="13">
        <f t="shared" si="114"/>
        <v>-0.56687024378924145</v>
      </c>
      <c r="CZ189" s="13">
        <f t="shared" si="114"/>
        <v>0.74296180812292167</v>
      </c>
      <c r="DA189" s="13">
        <f t="shared" si="114"/>
        <v>5.6472189912508242</v>
      </c>
      <c r="DB189" s="13">
        <f t="shared" si="114"/>
        <v>-19.236000375465213</v>
      </c>
      <c r="DC189" s="13">
        <f t="shared" si="114"/>
        <v>8.4645202382792171</v>
      </c>
      <c r="DD189" s="13">
        <f t="shared" si="114"/>
        <v>-10.99555543604338</v>
      </c>
      <c r="DE189" s="13">
        <f t="shared" si="114"/>
        <v>-4.0471520919354909</v>
      </c>
      <c r="DF189" s="13">
        <f t="shared" si="114"/>
        <v>7.9616553670319501</v>
      </c>
      <c r="DH189" s="474" t="s">
        <v>21</v>
      </c>
      <c r="DI189" s="13">
        <f t="shared" ref="DI189:EQ196" si="115">(DI118/DI117-1)*100</f>
        <v>0.50916565886307552</v>
      </c>
      <c r="DJ189" s="13">
        <f t="shared" si="115"/>
        <v>0.85502742039100799</v>
      </c>
      <c r="DK189" s="13">
        <f t="shared" si="115"/>
        <v>0.64751687261177526</v>
      </c>
      <c r="DL189" s="13">
        <f t="shared" si="115"/>
        <v>-2.2628994402567715</v>
      </c>
      <c r="DM189" s="13">
        <f t="shared" si="115"/>
        <v>0.20264136713137315</v>
      </c>
      <c r="DN189" s="13">
        <f t="shared" si="115"/>
        <v>2.3676612318352719</v>
      </c>
      <c r="DO189" s="13">
        <f t="shared" si="115"/>
        <v>2.2775718578588178</v>
      </c>
      <c r="DP189" s="13">
        <f t="shared" si="115"/>
        <v>-1.1905035310328937</v>
      </c>
      <c r="DQ189" s="13">
        <f t="shared" si="115"/>
        <v>6.4241342879969077</v>
      </c>
      <c r="DR189" s="13">
        <f t="shared" si="115"/>
        <v>1.1579315980317251</v>
      </c>
      <c r="DS189" s="13">
        <f t="shared" si="115"/>
        <v>0.41678737665571397</v>
      </c>
      <c r="DT189" s="13">
        <f t="shared" si="115"/>
        <v>-0.16151232824227479</v>
      </c>
      <c r="DU189" s="13">
        <f t="shared" si="115"/>
        <v>0.97163309048464708</v>
      </c>
      <c r="DV189" s="13">
        <f t="shared" si="115"/>
        <v>-4.4991615232354949</v>
      </c>
      <c r="DW189" s="13">
        <f t="shared" si="115"/>
        <v>-2.4130366883972076</v>
      </c>
      <c r="DX189" s="13">
        <f t="shared" si="115"/>
        <v>-8.8042793261591594</v>
      </c>
      <c r="DY189" s="13">
        <f t="shared" si="115"/>
        <v>0.46614441042498456</v>
      </c>
      <c r="DZ189" s="13">
        <f t="shared" si="115"/>
        <v>0.41725621110280109</v>
      </c>
      <c r="EA189" s="13">
        <f t="shared" si="115"/>
        <v>2.5875426092345721</v>
      </c>
      <c r="EB189" s="13">
        <f t="shared" si="115"/>
        <v>0.84802772557095452</v>
      </c>
      <c r="EC189" s="13">
        <f t="shared" si="115"/>
        <v>-1.8237895025109974</v>
      </c>
      <c r="ED189" s="13">
        <f t="shared" si="115"/>
        <v>0</v>
      </c>
      <c r="EE189" s="13">
        <f t="shared" si="115"/>
        <v>10.853104492680444</v>
      </c>
      <c r="EF189" s="13">
        <f t="shared" si="115"/>
        <v>3.2277696016767221</v>
      </c>
      <c r="EG189" s="13">
        <f t="shared" si="115"/>
        <v>-1.0538598356857776</v>
      </c>
      <c r="EH189" s="13">
        <f t="shared" si="115"/>
        <v>21.016976415847523</v>
      </c>
      <c r="EI189" s="13">
        <f t="shared" si="115"/>
        <v>0</v>
      </c>
      <c r="EJ189" s="13">
        <f t="shared" si="115"/>
        <v>1.3248309876544795</v>
      </c>
      <c r="EK189" s="13">
        <f t="shared" si="115"/>
        <v>3.7284592436990227</v>
      </c>
      <c r="EL189" s="13">
        <f t="shared" si="115"/>
        <v>-1.8247291477944128</v>
      </c>
      <c r="EM189" s="13">
        <f t="shared" si="115"/>
        <v>-1.3232649190862755</v>
      </c>
      <c r="EN189" s="13">
        <f t="shared" si="115"/>
        <v>-6.8518284246645305</v>
      </c>
      <c r="EO189" s="13">
        <f t="shared" si="115"/>
        <v>-41.37047357975424</v>
      </c>
      <c r="EP189" s="13">
        <f t="shared" si="115"/>
        <v>-11.412304016685148</v>
      </c>
      <c r="EQ189" s="13">
        <f t="shared" si="115"/>
        <v>2.7270620522245048</v>
      </c>
    </row>
    <row r="190" spans="1:147" ht="12.75" customHeight="1" x14ac:dyDescent="0.2">
      <c r="A190" s="474" t="s">
        <v>22</v>
      </c>
      <c r="B190" s="13">
        <f t="shared" si="112"/>
        <v>1.011504520593931</v>
      </c>
      <c r="C190" s="13">
        <f t="shared" si="112"/>
        <v>-0.63116098884715699</v>
      </c>
      <c r="D190" s="13">
        <f t="shared" si="112"/>
        <v>-7.9273054225629807</v>
      </c>
      <c r="E190" s="13">
        <f t="shared" si="112"/>
        <v>6.8232195524342565E-2</v>
      </c>
      <c r="F190" s="13">
        <f t="shared" si="112"/>
        <v>1.1738776353865221</v>
      </c>
      <c r="G190" s="13">
        <f t="shared" si="112"/>
        <v>1.8321100090198827</v>
      </c>
      <c r="H190" s="13">
        <f t="shared" si="112"/>
        <v>0.47173057739333668</v>
      </c>
      <c r="I190" s="13">
        <f t="shared" si="112"/>
        <v>0.57353106492772365</v>
      </c>
      <c r="J190" s="13">
        <f t="shared" si="112"/>
        <v>2.4860363457485546</v>
      </c>
      <c r="K190" s="13">
        <f t="shared" si="112"/>
        <v>2.6470620915919341E-2</v>
      </c>
      <c r="L190" s="13">
        <f t="shared" si="112"/>
        <v>6.5179690467304985</v>
      </c>
      <c r="M190" s="13">
        <f t="shared" si="112"/>
        <v>5.9482344518505537</v>
      </c>
      <c r="N190" s="13">
        <f t="shared" si="112"/>
        <v>6.7442545756279282</v>
      </c>
      <c r="O190" s="13">
        <f t="shared" si="112"/>
        <v>-2.6677563825585837</v>
      </c>
      <c r="P190" s="13">
        <f t="shared" si="112"/>
        <v>0.93127719311596469</v>
      </c>
      <c r="Q190" s="13">
        <f t="shared" si="112"/>
        <v>-9.2437311627824315</v>
      </c>
      <c r="R190" s="13">
        <f t="shared" si="112"/>
        <v>0.27224207042872983</v>
      </c>
      <c r="S190" s="13">
        <f t="shared" si="112"/>
        <v>-0.90674269942714325</v>
      </c>
      <c r="T190" s="13">
        <f t="shared" si="112"/>
        <v>1.9417475728155775</v>
      </c>
      <c r="U190" s="13">
        <f t="shared" si="112"/>
        <v>2.8720205711806335</v>
      </c>
      <c r="V190" s="13">
        <f t="shared" si="112"/>
        <v>16.808252427036209</v>
      </c>
      <c r="W190" s="13">
        <f t="shared" si="112"/>
        <v>-8.2524271844660273</v>
      </c>
      <c r="X190" s="13"/>
      <c r="Y190" s="13">
        <f t="shared" si="112"/>
        <v>4.7339561121794382</v>
      </c>
      <c r="Z190" s="13">
        <f t="shared" si="112"/>
        <v>7.6467418087123207</v>
      </c>
      <c r="AA190" s="13">
        <f t="shared" si="112"/>
        <v>6.8825876891055016</v>
      </c>
      <c r="AB190" s="13">
        <f t="shared" si="112"/>
        <v>0.79480905867812535</v>
      </c>
      <c r="AC190" s="13">
        <f t="shared" si="112"/>
        <v>2.0120299242430528</v>
      </c>
      <c r="AD190" s="13">
        <f t="shared" si="112"/>
        <v>5.2712349762225941</v>
      </c>
      <c r="AE190" s="13">
        <f t="shared" si="112"/>
        <v>0.24751157626363707</v>
      </c>
      <c r="AF190" s="13">
        <f t="shared" si="112"/>
        <v>-1.3398157176573777</v>
      </c>
      <c r="AG190" s="13">
        <f t="shared" si="112"/>
        <v>2.4577772026140199</v>
      </c>
      <c r="AH190" s="13">
        <f t="shared" si="112"/>
        <v>1.7982931506945965</v>
      </c>
      <c r="AI190" s="13">
        <f t="shared" si="112"/>
        <v>-3.3139434039565541</v>
      </c>
      <c r="AJ190" s="13">
        <f t="shared" si="112"/>
        <v>2.2219900130200587</v>
      </c>
      <c r="AL190" s="474" t="s">
        <v>22</v>
      </c>
      <c r="AM190" s="13">
        <f t="shared" si="113"/>
        <v>0.41631129027681624</v>
      </c>
      <c r="AN190" s="13">
        <f t="shared" si="113"/>
        <v>-0.9914553923893954</v>
      </c>
      <c r="AO190" s="13">
        <f t="shared" si="113"/>
        <v>-2.5379194056072807</v>
      </c>
      <c r="AP190" s="13">
        <f t="shared" si="113"/>
        <v>-0.28890812528584719</v>
      </c>
      <c r="AQ190" s="13">
        <f t="shared" si="113"/>
        <v>-0.26563342689341907</v>
      </c>
      <c r="AR190" s="13">
        <f t="shared" si="113"/>
        <v>-1.0993390972186434</v>
      </c>
      <c r="AS190" s="13">
        <f t="shared" si="113"/>
        <v>-3.7911804246510528</v>
      </c>
      <c r="AT190" s="13">
        <f t="shared" si="113"/>
        <v>0.55138475829592526</v>
      </c>
      <c r="AU190" s="13">
        <f t="shared" si="113"/>
        <v>1.2855796064400682</v>
      </c>
      <c r="AV190" s="13">
        <f t="shared" si="113"/>
        <v>-10.228498327805758</v>
      </c>
      <c r="AW190" s="13">
        <f t="shared" si="113"/>
        <v>1.1313782631636293</v>
      </c>
      <c r="AX190" s="13">
        <f t="shared" si="113"/>
        <v>2.3550061015760626</v>
      </c>
      <c r="AY190" s="13">
        <f t="shared" si="113"/>
        <v>-0.41536863966769033</v>
      </c>
      <c r="AZ190" s="13">
        <f t="shared" si="113"/>
        <v>-0.56268351853292486</v>
      </c>
      <c r="BA190" s="13">
        <f t="shared" si="113"/>
        <v>-1.1181579378072182</v>
      </c>
      <c r="BB190" s="13">
        <f t="shared" si="113"/>
        <v>1.1979080266637743</v>
      </c>
      <c r="BC190" s="13">
        <f t="shared" si="113"/>
        <v>-1.9036919736270974</v>
      </c>
      <c r="BD190" s="13">
        <f t="shared" si="113"/>
        <v>-1.9036919736270974</v>
      </c>
      <c r="BE190" s="13"/>
      <c r="BF190" s="13">
        <f t="shared" si="113"/>
        <v>-0.35687339255522366</v>
      </c>
      <c r="BG190" s="13">
        <f t="shared" si="113"/>
        <v>-1.2048192771084376</v>
      </c>
      <c r="BH190" s="13">
        <f t="shared" si="113"/>
        <v>0</v>
      </c>
      <c r="BI190" s="13"/>
      <c r="BJ190" s="13">
        <f t="shared" si="113"/>
        <v>2.6352365487035678</v>
      </c>
      <c r="BK190" s="13">
        <f t="shared" si="113"/>
        <v>6.7372034462131136</v>
      </c>
      <c r="BL190" s="13">
        <f t="shared" si="113"/>
        <v>-0.1890200752468485</v>
      </c>
      <c r="BM190" s="13">
        <f t="shared" si="113"/>
        <v>-15.120274914089361</v>
      </c>
      <c r="BN190" s="13">
        <f t="shared" si="113"/>
        <v>-2.6347528918678642</v>
      </c>
      <c r="BO190" s="13">
        <f t="shared" si="113"/>
        <v>5.8632858555240031</v>
      </c>
      <c r="BP190" s="13">
        <f t="shared" si="113"/>
        <v>1.3178182435080954</v>
      </c>
      <c r="BQ190" s="13">
        <f t="shared" si="113"/>
        <v>-1.3398157176573777</v>
      </c>
      <c r="BR190" s="13">
        <f t="shared" si="113"/>
        <v>2.4577772026140199</v>
      </c>
      <c r="BS190" s="13">
        <f t="shared" si="113"/>
        <v>1.7982931506945965</v>
      </c>
      <c r="BT190" s="13">
        <f t="shared" si="113"/>
        <v>-3.3139434039565541</v>
      </c>
      <c r="BU190" s="13">
        <f t="shared" si="113"/>
        <v>2.2219900130200587</v>
      </c>
      <c r="BW190" s="474" t="s">
        <v>22</v>
      </c>
      <c r="BX190" s="13">
        <f t="shared" si="114"/>
        <v>1.3444018056143925</v>
      </c>
      <c r="BY190" s="13">
        <f t="shared" si="114"/>
        <v>0.56795844662673733</v>
      </c>
      <c r="BZ190" s="13">
        <f t="shared" si="114"/>
        <v>-0.92277245450849144</v>
      </c>
      <c r="CA190" s="13">
        <f t="shared" si="114"/>
        <v>-3.8298665973675483</v>
      </c>
      <c r="CB190" s="13">
        <f t="shared" si="114"/>
        <v>10.467773957606585</v>
      </c>
      <c r="CC190" s="13">
        <f t="shared" si="114"/>
        <v>0.28440899950641363</v>
      </c>
      <c r="CD190" s="13">
        <f t="shared" si="114"/>
        <v>-1.9755556823648379</v>
      </c>
      <c r="CE190" s="13">
        <f t="shared" si="114"/>
        <v>1.724264442389134</v>
      </c>
      <c r="CF190" s="13">
        <f t="shared" si="114"/>
        <v>-0.15466343660204274</v>
      </c>
      <c r="CG190" s="13">
        <f t="shared" si="114"/>
        <v>0.83772478631496394</v>
      </c>
      <c r="CH190" s="13">
        <f t="shared" si="114"/>
        <v>-1.4962180486373544</v>
      </c>
      <c r="CI190" s="13">
        <f t="shared" si="114"/>
        <v>-2.8716278839280407</v>
      </c>
      <c r="CJ190" s="13">
        <f t="shared" si="114"/>
        <v>0.18935749252138034</v>
      </c>
      <c r="CK190" s="13">
        <f t="shared" si="114"/>
        <v>-3.4856133039646298</v>
      </c>
      <c r="CL190" s="13">
        <f t="shared" si="114"/>
        <v>0.24638335559961089</v>
      </c>
      <c r="CM190" s="13">
        <f t="shared" si="114"/>
        <v>-10.62936196699269</v>
      </c>
      <c r="CN190" s="13">
        <f t="shared" si="114"/>
        <v>-2.4831315569558865</v>
      </c>
      <c r="CO190" s="13">
        <f t="shared" si="114"/>
        <v>-3.9958320095107691</v>
      </c>
      <c r="CP190" s="13">
        <f t="shared" si="114"/>
        <v>0</v>
      </c>
      <c r="CQ190" s="13">
        <f t="shared" si="114"/>
        <v>6.7326003672624868</v>
      </c>
      <c r="CR190" s="13">
        <f t="shared" si="114"/>
        <v>0.43868333231797951</v>
      </c>
      <c r="CS190" s="13">
        <f t="shared" si="114"/>
        <v>8.108108108108091</v>
      </c>
      <c r="CT190" s="13">
        <f t="shared" si="114"/>
        <v>9.0909090909090828</v>
      </c>
      <c r="CU190" s="13">
        <f t="shared" si="114"/>
        <v>13.582584807284892</v>
      </c>
      <c r="CV190" s="13">
        <f t="shared" si="114"/>
        <v>-1.3992419060356753</v>
      </c>
      <c r="CW190" s="13">
        <f t="shared" si="114"/>
        <v>65.054608428699396</v>
      </c>
      <c r="CX190" s="13">
        <f t="shared" si="114"/>
        <v>-5.9466019417475753</v>
      </c>
      <c r="CY190" s="13">
        <f t="shared" si="114"/>
        <v>-0.18957458645840752</v>
      </c>
      <c r="CZ190" s="13">
        <f t="shared" si="114"/>
        <v>2.3572451460345922</v>
      </c>
      <c r="DA190" s="13">
        <f t="shared" si="114"/>
        <v>-5.5640821688584419</v>
      </c>
      <c r="DB190" s="13">
        <f t="shared" si="114"/>
        <v>-1.3398157176573777</v>
      </c>
      <c r="DC190" s="13">
        <f t="shared" si="114"/>
        <v>2.4577772026140199</v>
      </c>
      <c r="DD190" s="13">
        <f t="shared" si="114"/>
        <v>1.7982931506945965</v>
      </c>
      <c r="DE190" s="13">
        <f t="shared" si="114"/>
        <v>-3.3139434039565541</v>
      </c>
      <c r="DF190" s="13">
        <f t="shared" si="114"/>
        <v>2.2219900130200587</v>
      </c>
      <c r="DH190" s="474" t="s">
        <v>22</v>
      </c>
      <c r="DI190" s="13">
        <f t="shared" si="115"/>
        <v>2.3697409428483196</v>
      </c>
      <c r="DJ190" s="13">
        <f t="shared" si="115"/>
        <v>0.35025660666152536</v>
      </c>
      <c r="DK190" s="13">
        <f t="shared" si="115"/>
        <v>-2.0752170092053213</v>
      </c>
      <c r="DL190" s="13">
        <f t="shared" si="115"/>
        <v>0.25049372219665411</v>
      </c>
      <c r="DM190" s="13">
        <f t="shared" si="115"/>
        <v>0.52258446139454851</v>
      </c>
      <c r="DN190" s="13">
        <f t="shared" si="115"/>
        <v>5.430148209313157</v>
      </c>
      <c r="DO190" s="13">
        <f t="shared" si="115"/>
        <v>2.6251732158297125</v>
      </c>
      <c r="DP190" s="13">
        <f t="shared" si="115"/>
        <v>-1.8361048382063982</v>
      </c>
      <c r="DQ190" s="13">
        <f t="shared" si="115"/>
        <v>-0.51401312090080253</v>
      </c>
      <c r="DR190" s="13">
        <f t="shared" si="115"/>
        <v>2.8937187669676456</v>
      </c>
      <c r="DS190" s="13">
        <f t="shared" si="115"/>
        <v>5.8515313328833196</v>
      </c>
      <c r="DT190" s="13">
        <f t="shared" si="115"/>
        <v>1.2529666947628026</v>
      </c>
      <c r="DU190" s="13">
        <f t="shared" si="115"/>
        <v>10.21407888131376</v>
      </c>
      <c r="DV190" s="13">
        <f t="shared" si="115"/>
        <v>-2.713635639975176</v>
      </c>
      <c r="DW190" s="13">
        <f t="shared" si="115"/>
        <v>0.33517762568351372</v>
      </c>
      <c r="DX190" s="13">
        <f t="shared" si="115"/>
        <v>-9.446392268275206</v>
      </c>
      <c r="DY190" s="13">
        <f t="shared" si="115"/>
        <v>-1.0146857803410625</v>
      </c>
      <c r="DZ190" s="13">
        <f t="shared" si="115"/>
        <v>-1.0737778795521957</v>
      </c>
      <c r="EA190" s="13">
        <f t="shared" si="115"/>
        <v>1.495242410512021</v>
      </c>
      <c r="EB190" s="13">
        <f t="shared" si="115"/>
        <v>3.7281785193174821</v>
      </c>
      <c r="EC190" s="13">
        <f t="shared" si="115"/>
        <v>13.464239647849151</v>
      </c>
      <c r="ED190" s="13">
        <f t="shared" si="115"/>
        <v>0</v>
      </c>
      <c r="EE190" s="13">
        <f t="shared" si="115"/>
        <v>9.2896174863388303</v>
      </c>
      <c r="EF190" s="13">
        <f t="shared" si="115"/>
        <v>6.6109084489727188</v>
      </c>
      <c r="EG190" s="13">
        <f t="shared" si="115"/>
        <v>4.3417352894080441</v>
      </c>
      <c r="EH190" s="13">
        <f t="shared" si="115"/>
        <v>19.787606207277708</v>
      </c>
      <c r="EI190" s="13">
        <f t="shared" si="115"/>
        <v>19.799999999999972</v>
      </c>
      <c r="EJ190" s="13">
        <f t="shared" si="115"/>
        <v>1.242104631540375</v>
      </c>
      <c r="EK190" s="13">
        <f t="shared" si="115"/>
        <v>5.7817524562558953</v>
      </c>
      <c r="EL190" s="13">
        <f t="shared" si="115"/>
        <v>7.9522624365258032E-2</v>
      </c>
      <c r="EM190" s="13">
        <f t="shared" si="115"/>
        <v>-1.3398157176573777</v>
      </c>
      <c r="EN190" s="13">
        <f t="shared" si="115"/>
        <v>2.4577772026140199</v>
      </c>
      <c r="EO190" s="13">
        <f t="shared" si="115"/>
        <v>1.7982931506945965</v>
      </c>
      <c r="EP190" s="13">
        <f t="shared" si="115"/>
        <v>-3.3139434039565541</v>
      </c>
      <c r="EQ190" s="13">
        <f t="shared" si="115"/>
        <v>2.2219900130200587</v>
      </c>
    </row>
    <row r="191" spans="1:147" ht="12.75" customHeight="1" x14ac:dyDescent="0.2">
      <c r="A191" s="474" t="s">
        <v>23</v>
      </c>
      <c r="B191" s="13">
        <f t="shared" si="112"/>
        <v>0.96556840597710192</v>
      </c>
      <c r="C191" s="13">
        <f t="shared" si="112"/>
        <v>0.83840573194029488</v>
      </c>
      <c r="D191" s="13">
        <f t="shared" si="112"/>
        <v>-0.8760174026134826</v>
      </c>
      <c r="E191" s="13">
        <f t="shared" si="112"/>
        <v>4.7746302423252063</v>
      </c>
      <c r="F191" s="13">
        <f t="shared" si="112"/>
        <v>1.35230716919299</v>
      </c>
      <c r="G191" s="13">
        <f t="shared" si="112"/>
        <v>-2.5360996213008247</v>
      </c>
      <c r="H191" s="13">
        <f t="shared" si="112"/>
        <v>-2.878470633728003</v>
      </c>
      <c r="I191" s="13">
        <f t="shared" si="112"/>
        <v>0.1425158915425051</v>
      </c>
      <c r="J191" s="13">
        <f t="shared" si="112"/>
        <v>0.10154897249283756</v>
      </c>
      <c r="K191" s="13">
        <f t="shared" si="112"/>
        <v>-0.41480796131972975</v>
      </c>
      <c r="L191" s="13">
        <f t="shared" si="112"/>
        <v>-2.8234582001681607</v>
      </c>
      <c r="M191" s="13">
        <f t="shared" si="112"/>
        <v>-3.6310143644499138</v>
      </c>
      <c r="N191" s="13">
        <f t="shared" si="112"/>
        <v>-2.5051072561226517</v>
      </c>
      <c r="O191" s="13">
        <f t="shared" si="112"/>
        <v>-0.39962283385047703</v>
      </c>
      <c r="P191" s="13">
        <f t="shared" si="112"/>
        <v>0.39636904778024284</v>
      </c>
      <c r="Q191" s="13">
        <f t="shared" si="112"/>
        <v>-2.0170771197805304</v>
      </c>
      <c r="R191" s="13">
        <f t="shared" si="112"/>
        <v>-0.648615475458858</v>
      </c>
      <c r="S191" s="13">
        <f t="shared" si="112"/>
        <v>-0.55225811493236909</v>
      </c>
      <c r="T191" s="13">
        <f t="shared" si="112"/>
        <v>-0.7812500000000111</v>
      </c>
      <c r="U191" s="13">
        <f t="shared" si="112"/>
        <v>20.28948310221741</v>
      </c>
      <c r="V191" s="13">
        <f t="shared" si="112"/>
        <v>7.4545454544805656</v>
      </c>
      <c r="W191" s="13">
        <f t="shared" si="112"/>
        <v>33.33333333333335</v>
      </c>
      <c r="X191" s="13"/>
      <c r="Y191" s="13">
        <f t="shared" si="112"/>
        <v>1.4755634502039428E-2</v>
      </c>
      <c r="Z191" s="13">
        <f t="shared" si="112"/>
        <v>7.0352847778669014</v>
      </c>
      <c r="AA191" s="13">
        <f t="shared" si="112"/>
        <v>2.3867222025724777</v>
      </c>
      <c r="AB191" s="13">
        <f t="shared" si="112"/>
        <v>-7.8670792407854133</v>
      </c>
      <c r="AC191" s="13">
        <f t="shared" si="112"/>
        <v>-0.74688395628469406</v>
      </c>
      <c r="AD191" s="13">
        <f t="shared" si="112"/>
        <v>-0.38940111451932768</v>
      </c>
      <c r="AE191" s="13">
        <f t="shared" si="112"/>
        <v>-2.4053228513828739</v>
      </c>
      <c r="AF191" s="13">
        <f t="shared" si="112"/>
        <v>3.883802044481377</v>
      </c>
      <c r="AG191" s="13">
        <f t="shared" si="112"/>
        <v>-2.0607237206531348</v>
      </c>
      <c r="AH191" s="13">
        <f t="shared" si="112"/>
        <v>1.7136381959452329</v>
      </c>
      <c r="AI191" s="13">
        <f t="shared" si="112"/>
        <v>-4.196650447722206</v>
      </c>
      <c r="AJ191" s="13">
        <f t="shared" si="112"/>
        <v>3.194467250992572</v>
      </c>
      <c r="AL191" s="474" t="s">
        <v>23</v>
      </c>
      <c r="AM191" s="13">
        <f t="shared" si="113"/>
        <v>-2.9979912057854885</v>
      </c>
      <c r="AN191" s="13">
        <f t="shared" si="113"/>
        <v>-4.2577475204991444</v>
      </c>
      <c r="AO191" s="13">
        <f t="shared" si="113"/>
        <v>-8.1922617077354598</v>
      </c>
      <c r="AP191" s="13">
        <f t="shared" si="113"/>
        <v>-6.5468520866496904</v>
      </c>
      <c r="AQ191" s="13">
        <f t="shared" si="113"/>
        <v>1.934827755870816</v>
      </c>
      <c r="AR191" s="13">
        <f t="shared" si="113"/>
        <v>3.0929858910052621</v>
      </c>
      <c r="AS191" s="13">
        <f t="shared" si="113"/>
        <v>-9.3379962065308408</v>
      </c>
      <c r="AT191" s="13">
        <f t="shared" si="113"/>
        <v>0.2477099435292951</v>
      </c>
      <c r="AU191" s="13">
        <f t="shared" si="113"/>
        <v>0.70633566715496698</v>
      </c>
      <c r="AV191" s="13">
        <f t="shared" si="113"/>
        <v>-13.695493247547629</v>
      </c>
      <c r="AW191" s="13">
        <f t="shared" si="113"/>
        <v>-10.052616866192743</v>
      </c>
      <c r="AX191" s="13">
        <f t="shared" si="113"/>
        <v>-15.181547318452694</v>
      </c>
      <c r="AY191" s="13">
        <f t="shared" si="113"/>
        <v>-3.3889468196037442</v>
      </c>
      <c r="AZ191" s="13">
        <f t="shared" si="113"/>
        <v>-2.512186862331689</v>
      </c>
      <c r="BA191" s="13">
        <f t="shared" si="113"/>
        <v>-1.9247935009081285E-2</v>
      </c>
      <c r="BB191" s="13">
        <f t="shared" si="113"/>
        <v>-10.232789501781914</v>
      </c>
      <c r="BC191" s="13">
        <f t="shared" si="113"/>
        <v>-6.4689787969820722</v>
      </c>
      <c r="BD191" s="13">
        <f t="shared" si="113"/>
        <v>-6.4689787969820722</v>
      </c>
      <c r="BE191" s="13"/>
      <c r="BF191" s="13">
        <f t="shared" si="113"/>
        <v>-3.9794615567434466E-2</v>
      </c>
      <c r="BG191" s="13">
        <f t="shared" si="113"/>
        <v>-0.13550135501353422</v>
      </c>
      <c r="BH191" s="13">
        <f t="shared" si="113"/>
        <v>0</v>
      </c>
      <c r="BI191" s="13"/>
      <c r="BJ191" s="13">
        <f t="shared" si="113"/>
        <v>-0.40531060112747319</v>
      </c>
      <c r="BK191" s="13">
        <f t="shared" si="113"/>
        <v>19.952433232174329</v>
      </c>
      <c r="BL191" s="13">
        <f t="shared" si="113"/>
        <v>-1.0709094292460031</v>
      </c>
      <c r="BM191" s="13">
        <f t="shared" si="113"/>
        <v>-19.028340080971663</v>
      </c>
      <c r="BN191" s="13">
        <f t="shared" si="113"/>
        <v>-6.011598173404753</v>
      </c>
      <c r="BO191" s="13">
        <f t="shared" si="113"/>
        <v>2.3783161416370158</v>
      </c>
      <c r="BP191" s="13">
        <f t="shared" si="113"/>
        <v>-2.4095447208855481</v>
      </c>
      <c r="BQ191" s="13">
        <f t="shared" si="113"/>
        <v>3.883802044481377</v>
      </c>
      <c r="BR191" s="13">
        <f t="shared" si="113"/>
        <v>-2.0607237206531348</v>
      </c>
      <c r="BS191" s="13">
        <f t="shared" si="113"/>
        <v>1.7136381959452329</v>
      </c>
      <c r="BT191" s="13">
        <f t="shared" si="113"/>
        <v>-4.196650447722206</v>
      </c>
      <c r="BU191" s="13">
        <f t="shared" si="113"/>
        <v>3.194467250992572</v>
      </c>
      <c r="BW191" s="474" t="s">
        <v>23</v>
      </c>
      <c r="BX191" s="13">
        <f t="shared" si="114"/>
        <v>-0.9662139516674495</v>
      </c>
      <c r="BY191" s="13">
        <f t="shared" si="114"/>
        <v>0.8975592171783342</v>
      </c>
      <c r="BZ191" s="13">
        <f t="shared" si="114"/>
        <v>0.33008860121901407</v>
      </c>
      <c r="CA191" s="13">
        <f t="shared" si="114"/>
        <v>4.3341958603306585</v>
      </c>
      <c r="CB191" s="13">
        <f t="shared" si="114"/>
        <v>-1.682632766063008</v>
      </c>
      <c r="CC191" s="13">
        <f t="shared" si="114"/>
        <v>-2.9991294042235661</v>
      </c>
      <c r="CD191" s="13">
        <f t="shared" si="114"/>
        <v>-3.0241213907581721</v>
      </c>
      <c r="CE191" s="13">
        <f t="shared" si="114"/>
        <v>0.4927404196178653</v>
      </c>
      <c r="CF191" s="13">
        <f t="shared" si="114"/>
        <v>1.43593697555644</v>
      </c>
      <c r="CG191" s="13">
        <f t="shared" si="114"/>
        <v>5.5424503717098617</v>
      </c>
      <c r="CH191" s="13">
        <f t="shared" si="114"/>
        <v>-7.1918705098818698</v>
      </c>
      <c r="CI191" s="13">
        <f t="shared" si="114"/>
        <v>-3.0774089465576027</v>
      </c>
      <c r="CJ191" s="13">
        <f t="shared" si="114"/>
        <v>-12.080122921263769</v>
      </c>
      <c r="CK191" s="13">
        <f t="shared" si="114"/>
        <v>6.5216073644469574E-2</v>
      </c>
      <c r="CL191" s="13">
        <f t="shared" si="114"/>
        <v>-5.459934201657024E-3</v>
      </c>
      <c r="CM191" s="13">
        <f t="shared" si="114"/>
        <v>0.21696680235236965</v>
      </c>
      <c r="CN191" s="13">
        <f t="shared" si="114"/>
        <v>0.68870029199170624</v>
      </c>
      <c r="CO191" s="13">
        <f t="shared" si="114"/>
        <v>1.1257123161648508</v>
      </c>
      <c r="CP191" s="13">
        <f t="shared" si="114"/>
        <v>0</v>
      </c>
      <c r="CQ191" s="13">
        <f t="shared" si="114"/>
        <v>-2.1538792253811723</v>
      </c>
      <c r="CR191" s="13">
        <f t="shared" si="114"/>
        <v>5.9054360238463444</v>
      </c>
      <c r="CS191" s="13">
        <f t="shared" si="114"/>
        <v>-5.5374999999999952</v>
      </c>
      <c r="CT191" s="13">
        <f t="shared" si="114"/>
        <v>0</v>
      </c>
      <c r="CU191" s="13">
        <f t="shared" si="114"/>
        <v>2.7202935176133369</v>
      </c>
      <c r="CV191" s="13">
        <f t="shared" si="114"/>
        <v>5.0917353697932599</v>
      </c>
      <c r="CW191" s="13">
        <f t="shared" si="114"/>
        <v>-0.22631888374559095</v>
      </c>
      <c r="CX191" s="13">
        <f t="shared" si="114"/>
        <v>-9.6774193548387011</v>
      </c>
      <c r="CY191" s="13">
        <f t="shared" si="114"/>
        <v>-0.57226994476140547</v>
      </c>
      <c r="CZ191" s="13">
        <f t="shared" si="114"/>
        <v>6.2708445033632154</v>
      </c>
      <c r="DA191" s="13">
        <f t="shared" si="114"/>
        <v>-5.5888281868999412</v>
      </c>
      <c r="DB191" s="13">
        <f t="shared" si="114"/>
        <v>3.883802044481377</v>
      </c>
      <c r="DC191" s="13">
        <f t="shared" si="114"/>
        <v>-2.0607237206531348</v>
      </c>
      <c r="DD191" s="13">
        <f t="shared" si="114"/>
        <v>1.7136381959452329</v>
      </c>
      <c r="DE191" s="13">
        <f t="shared" si="114"/>
        <v>-4.196650447722206</v>
      </c>
      <c r="DF191" s="13">
        <f t="shared" si="114"/>
        <v>3.194467250992572</v>
      </c>
      <c r="DH191" s="474" t="s">
        <v>23</v>
      </c>
      <c r="DI191" s="13">
        <f t="shared" si="115"/>
        <v>1.4233003449559689E-2</v>
      </c>
      <c r="DJ191" s="13">
        <f t="shared" si="115"/>
        <v>-0.12918961994335953</v>
      </c>
      <c r="DK191" s="13">
        <f t="shared" si="115"/>
        <v>-5.02097421327875</v>
      </c>
      <c r="DL191" s="13">
        <f t="shared" si="115"/>
        <v>4.0019798239375515</v>
      </c>
      <c r="DM191" s="13">
        <f t="shared" si="115"/>
        <v>-1.2693991272700433</v>
      </c>
      <c r="DN191" s="13">
        <f t="shared" si="115"/>
        <v>0.99982021630671269</v>
      </c>
      <c r="DO191" s="13">
        <f t="shared" si="115"/>
        <v>-2.8859632912989763</v>
      </c>
      <c r="DP191" s="13">
        <f t="shared" si="115"/>
        <v>3.4096751707542117</v>
      </c>
      <c r="DQ191" s="13">
        <f t="shared" si="115"/>
        <v>2.3272557487501011</v>
      </c>
      <c r="DR191" s="13">
        <f t="shared" si="115"/>
        <v>-3.1852226229133418</v>
      </c>
      <c r="DS191" s="13">
        <f t="shared" si="115"/>
        <v>-1.0741296106750564</v>
      </c>
      <c r="DT191" s="13">
        <f t="shared" si="115"/>
        <v>3.7750631609509977</v>
      </c>
      <c r="DU191" s="13">
        <f t="shared" si="115"/>
        <v>-5.3004071007171527</v>
      </c>
      <c r="DV191" s="13">
        <f t="shared" si="115"/>
        <v>-2.0911669201143179</v>
      </c>
      <c r="DW191" s="13">
        <f t="shared" si="115"/>
        <v>-1.6048932769762381</v>
      </c>
      <c r="DX191" s="13">
        <f t="shared" si="115"/>
        <v>-3.2810116397663625</v>
      </c>
      <c r="DY191" s="13">
        <f t="shared" si="115"/>
        <v>-2.9618002014859202</v>
      </c>
      <c r="DZ191" s="13">
        <f t="shared" si="115"/>
        <v>-3.0441250843294076</v>
      </c>
      <c r="EA191" s="13">
        <f t="shared" si="115"/>
        <v>0.44642857142858094</v>
      </c>
      <c r="EB191" s="13">
        <f t="shared" si="115"/>
        <v>-1.1321247936557421</v>
      </c>
      <c r="EC191" s="13">
        <f t="shared" si="115"/>
        <v>-0.17060939049434731</v>
      </c>
      <c r="ED191" s="13">
        <f t="shared" si="115"/>
        <v>0</v>
      </c>
      <c r="EE191" s="13">
        <f t="shared" si="115"/>
        <v>-8.5000000000000178</v>
      </c>
      <c r="EF191" s="13">
        <f t="shared" si="115"/>
        <v>3.4138859426993351</v>
      </c>
      <c r="EG191" s="13">
        <f t="shared" si="115"/>
        <v>1.7504485174694384</v>
      </c>
      <c r="EH191" s="13">
        <f t="shared" si="115"/>
        <v>0.67862491789547619</v>
      </c>
      <c r="EI191" s="13">
        <f t="shared" si="115"/>
        <v>0.16694490818032204</v>
      </c>
      <c r="EJ191" s="13">
        <f t="shared" si="115"/>
        <v>7.4132279637887377</v>
      </c>
      <c r="EK191" s="13">
        <f t="shared" si="115"/>
        <v>4.1067337804337134</v>
      </c>
      <c r="EL191" s="13">
        <f t="shared" si="115"/>
        <v>-1.4691780236972041</v>
      </c>
      <c r="EM191" s="13">
        <f t="shared" si="115"/>
        <v>3.883802044481377</v>
      </c>
      <c r="EN191" s="13">
        <f t="shared" si="115"/>
        <v>-2.0607237206531348</v>
      </c>
      <c r="EO191" s="13">
        <f t="shared" si="115"/>
        <v>1.7136381959452329</v>
      </c>
      <c r="EP191" s="13">
        <f t="shared" si="115"/>
        <v>-4.196650447722206</v>
      </c>
      <c r="EQ191" s="13">
        <f t="shared" si="115"/>
        <v>3.194467250992572</v>
      </c>
    </row>
    <row r="192" spans="1:147" s="141" customFormat="1" ht="12.75" customHeight="1" x14ac:dyDescent="0.2">
      <c r="A192" s="474" t="s">
        <v>24</v>
      </c>
      <c r="B192" s="478">
        <f t="shared" si="112"/>
        <v>0.18573935029260191</v>
      </c>
      <c r="C192" s="478">
        <f t="shared" si="112"/>
        <v>-0.47521231504863426</v>
      </c>
      <c r="D192" s="478">
        <f t="shared" si="112"/>
        <v>-1.346129758219905</v>
      </c>
      <c r="E192" s="478">
        <f t="shared" si="112"/>
        <v>0.33679999534133032</v>
      </c>
      <c r="F192" s="478">
        <f t="shared" si="112"/>
        <v>-4.7698699707812491</v>
      </c>
      <c r="G192" s="478">
        <f t="shared" si="112"/>
        <v>1.0430341757214689</v>
      </c>
      <c r="H192" s="478">
        <f t="shared" si="112"/>
        <v>2.6403492920157312</v>
      </c>
      <c r="I192" s="478">
        <f t="shared" si="112"/>
        <v>-2.1207422218725736</v>
      </c>
      <c r="J192" s="478">
        <f t="shared" si="112"/>
        <v>3.1708929149671716</v>
      </c>
      <c r="K192" s="478">
        <f t="shared" si="112"/>
        <v>-0.21980417478254521</v>
      </c>
      <c r="L192" s="478">
        <f t="shared" si="112"/>
        <v>-2.031361135764731</v>
      </c>
      <c r="M192" s="478">
        <f t="shared" si="112"/>
        <v>-1.863316286246286</v>
      </c>
      <c r="N192" s="478">
        <f t="shared" si="112"/>
        <v>-2.0968419443283093</v>
      </c>
      <c r="O192" s="478">
        <f t="shared" si="112"/>
        <v>-0.31206485457077049</v>
      </c>
      <c r="P192" s="478">
        <f t="shared" si="112"/>
        <v>8.9618142705782944E-2</v>
      </c>
      <c r="Q192" s="478">
        <f t="shared" si="112"/>
        <v>-1.1483886264896492</v>
      </c>
      <c r="R192" s="478">
        <f t="shared" si="112"/>
        <v>-4.5323724334284332</v>
      </c>
      <c r="S192" s="478">
        <f t="shared" si="112"/>
        <v>-5.5346219830684218</v>
      </c>
      <c r="T192" s="478">
        <f t="shared" si="112"/>
        <v>-3.1496062992125928</v>
      </c>
      <c r="U192" s="478">
        <f t="shared" si="112"/>
        <v>5.9879509271790976</v>
      </c>
      <c r="V192" s="478">
        <f t="shared" si="112"/>
        <v>3.1243297347284038</v>
      </c>
      <c r="W192" s="478">
        <f t="shared" si="112"/>
        <v>8.3333333333333037</v>
      </c>
      <c r="X192" s="478"/>
      <c r="Y192" s="478">
        <f t="shared" si="112"/>
        <v>1.0552682001368385</v>
      </c>
      <c r="Z192" s="478">
        <f t="shared" si="112"/>
        <v>0.12959903861895494</v>
      </c>
      <c r="AA192" s="478">
        <f t="shared" si="112"/>
        <v>-2.1484911821530561</v>
      </c>
      <c r="AB192" s="478">
        <f t="shared" si="112"/>
        <v>0</v>
      </c>
      <c r="AC192" s="478">
        <f t="shared" si="112"/>
        <v>-0.38091163096665159</v>
      </c>
      <c r="AD192" s="478">
        <f t="shared" si="112"/>
        <v>1.9989202046002408</v>
      </c>
      <c r="AE192" s="478">
        <f t="shared" si="112"/>
        <v>0.80593060704923225</v>
      </c>
      <c r="AF192" s="478">
        <f t="shared" si="112"/>
        <v>-9.4320100227568311</v>
      </c>
      <c r="AG192" s="478">
        <f t="shared" si="112"/>
        <v>-4.549335624629447</v>
      </c>
      <c r="AH192" s="478">
        <f t="shared" si="112"/>
        <v>-12.158390526903762</v>
      </c>
      <c r="AI192" s="478">
        <f t="shared" si="112"/>
        <v>10.867026491815302</v>
      </c>
      <c r="AJ192" s="478">
        <f t="shared" si="112"/>
        <v>-14.591085547762194</v>
      </c>
      <c r="AL192" s="474" t="s">
        <v>24</v>
      </c>
      <c r="AM192" s="478">
        <f t="shared" si="113"/>
        <v>-1.85415571700005</v>
      </c>
      <c r="AN192" s="478">
        <f t="shared" si="113"/>
        <v>-3.5698319024817349</v>
      </c>
      <c r="AO192" s="478">
        <f t="shared" si="113"/>
        <v>-4.188326440681001</v>
      </c>
      <c r="AP192" s="478">
        <f t="shared" si="113"/>
        <v>-7.4306634479383789</v>
      </c>
      <c r="AQ192" s="478">
        <f t="shared" si="113"/>
        <v>-1.0767258405724456</v>
      </c>
      <c r="AR192" s="478">
        <f t="shared" si="113"/>
        <v>0.95603211254071674</v>
      </c>
      <c r="AS192" s="478">
        <f t="shared" si="113"/>
        <v>-2.7107720436294946</v>
      </c>
      <c r="AT192" s="478">
        <f t="shared" si="113"/>
        <v>2.416221171240629</v>
      </c>
      <c r="AU192" s="478">
        <f t="shared" si="113"/>
        <v>-1.684448573414643</v>
      </c>
      <c r="AV192" s="478">
        <f t="shared" si="113"/>
        <v>-1.589603318110222</v>
      </c>
      <c r="AW192" s="478">
        <f t="shared" si="113"/>
        <v>-1.9385343225955198</v>
      </c>
      <c r="AX192" s="478">
        <f t="shared" si="113"/>
        <v>-4.6789139850984647</v>
      </c>
      <c r="AY192" s="478">
        <f t="shared" si="113"/>
        <v>1.1872638963842386</v>
      </c>
      <c r="AZ192" s="478">
        <f t="shared" si="113"/>
        <v>-0.54870363825246793</v>
      </c>
      <c r="BA192" s="478">
        <f t="shared" si="113"/>
        <v>0.12055945661129108</v>
      </c>
      <c r="BB192" s="478">
        <f t="shared" si="113"/>
        <v>-2.8572314372763641</v>
      </c>
      <c r="BC192" s="478">
        <f t="shared" si="113"/>
        <v>-1.1083205883302583</v>
      </c>
      <c r="BD192" s="478">
        <f t="shared" si="113"/>
        <v>-1.1083205883302583</v>
      </c>
      <c r="BE192" s="478"/>
      <c r="BF192" s="478">
        <f t="shared" si="113"/>
        <v>0.11943137395842296</v>
      </c>
      <c r="BG192" s="478">
        <f t="shared" si="113"/>
        <v>0.407055630936215</v>
      </c>
      <c r="BH192" s="478">
        <f t="shared" si="113"/>
        <v>0</v>
      </c>
      <c r="BI192" s="478"/>
      <c r="BJ192" s="478">
        <f t="shared" si="113"/>
        <v>-0.37182982930381581</v>
      </c>
      <c r="BK192" s="478">
        <f t="shared" si="113"/>
        <v>-0.29855834788572455</v>
      </c>
      <c r="BL192" s="478">
        <f t="shared" si="113"/>
        <v>-5.2223838564313674E-2</v>
      </c>
      <c r="BM192" s="478">
        <f t="shared" si="113"/>
        <v>0</v>
      </c>
      <c r="BN192" s="478">
        <f t="shared" si="113"/>
        <v>-1.1087280354489804</v>
      </c>
      <c r="BO192" s="478">
        <f t="shared" si="113"/>
        <v>-0.15610709209287199</v>
      </c>
      <c r="BP192" s="478">
        <f t="shared" si="113"/>
        <v>-1.0209017676562793</v>
      </c>
      <c r="BQ192" s="478">
        <f t="shared" si="113"/>
        <v>-3.6620900682726609</v>
      </c>
      <c r="BR192" s="478">
        <f t="shared" si="113"/>
        <v>-4.4144732041594743</v>
      </c>
      <c r="BS192" s="478">
        <f t="shared" si="113"/>
        <v>-19.845868818546851</v>
      </c>
      <c r="BT192" s="478">
        <f t="shared" si="113"/>
        <v>7.6194028002483094</v>
      </c>
      <c r="BU192" s="478">
        <f t="shared" si="113"/>
        <v>-0.65916338598531743</v>
      </c>
      <c r="BW192" s="474" t="s">
        <v>24</v>
      </c>
      <c r="BX192" s="478">
        <f t="shared" si="114"/>
        <v>-0.21894008387264297</v>
      </c>
      <c r="BY192" s="478">
        <f t="shared" si="114"/>
        <v>-1.5448268198125725</v>
      </c>
      <c r="BZ192" s="478">
        <f t="shared" si="114"/>
        <v>-2.3882487634094174</v>
      </c>
      <c r="CA192" s="478">
        <f t="shared" si="114"/>
        <v>-2.1482758202251429E-2</v>
      </c>
      <c r="CB192" s="478">
        <f t="shared" si="114"/>
        <v>-3.7600011372119213</v>
      </c>
      <c r="CC192" s="478">
        <f t="shared" si="114"/>
        <v>0.59521447593244847</v>
      </c>
      <c r="CD192" s="478">
        <f t="shared" si="114"/>
        <v>0.12654434963994543</v>
      </c>
      <c r="CE192" s="478">
        <f t="shared" si="114"/>
        <v>1.6151665820424377</v>
      </c>
      <c r="CF192" s="478">
        <f t="shared" si="114"/>
        <v>-0.97834685514265329</v>
      </c>
      <c r="CG192" s="478">
        <f t="shared" si="114"/>
        <v>-5.4115834071742475</v>
      </c>
      <c r="CH192" s="478">
        <f t="shared" si="114"/>
        <v>2.0344165028801875</v>
      </c>
      <c r="CI192" s="478">
        <f t="shared" si="114"/>
        <v>0.65150546605607929</v>
      </c>
      <c r="CJ192" s="478">
        <f t="shared" si="114"/>
        <v>3.8456431533696156</v>
      </c>
      <c r="CK192" s="478">
        <f t="shared" si="114"/>
        <v>-9.3609429711705161E-2</v>
      </c>
      <c r="CL192" s="478">
        <f t="shared" si="114"/>
        <v>-0.16026461670840542</v>
      </c>
      <c r="CM192" s="478">
        <f t="shared" si="114"/>
        <v>4.9190422884293206E-2</v>
      </c>
      <c r="CN192" s="478">
        <f t="shared" si="114"/>
        <v>0.45195403786244537</v>
      </c>
      <c r="CO192" s="478">
        <f t="shared" si="114"/>
        <v>0.73554722701718589</v>
      </c>
      <c r="CP192" s="478">
        <f t="shared" si="114"/>
        <v>0</v>
      </c>
      <c r="CQ192" s="478">
        <f t="shared" si="114"/>
        <v>3.1691485265979535</v>
      </c>
      <c r="CR192" s="478">
        <f t="shared" si="114"/>
        <v>-0.23267561042547014</v>
      </c>
      <c r="CS192" s="478">
        <f t="shared" si="114"/>
        <v>5.5974593092497082</v>
      </c>
      <c r="CT192" s="478">
        <f t="shared" si="114"/>
        <v>0</v>
      </c>
      <c r="CU192" s="478">
        <f t="shared" si="114"/>
        <v>-8.2831992282594857E-2</v>
      </c>
      <c r="CV192" s="478">
        <f t="shared" si="114"/>
        <v>1.1593896882871713</v>
      </c>
      <c r="CW192" s="478">
        <f t="shared" si="114"/>
        <v>1.1744776083126407</v>
      </c>
      <c r="CX192" s="478">
        <f t="shared" si="114"/>
        <v>0</v>
      </c>
      <c r="CY192" s="478">
        <f t="shared" si="114"/>
        <v>0.39333082469381608</v>
      </c>
      <c r="CZ192" s="478">
        <f t="shared" si="114"/>
        <v>-1.2348327664423731</v>
      </c>
      <c r="DA192" s="478">
        <f t="shared" si="114"/>
        <v>0.29832221761214583</v>
      </c>
      <c r="DB192" s="478">
        <f t="shared" si="114"/>
        <v>14.213245192374369</v>
      </c>
      <c r="DC192" s="478">
        <f t="shared" si="114"/>
        <v>4.5644291407798354</v>
      </c>
      <c r="DD192" s="478">
        <f t="shared" si="114"/>
        <v>1.5703671330348445</v>
      </c>
      <c r="DE192" s="478">
        <f t="shared" si="114"/>
        <v>2.1799646367615555</v>
      </c>
      <c r="DF192" s="478">
        <f t="shared" si="114"/>
        <v>-10.818046343502674</v>
      </c>
      <c r="DH192" s="474" t="s">
        <v>24</v>
      </c>
      <c r="DI192" s="478">
        <f t="shared" si="115"/>
        <v>-0.81127488593094599</v>
      </c>
      <c r="DJ192" s="478">
        <f t="shared" si="115"/>
        <v>-1.2283229073149604</v>
      </c>
      <c r="DK192" s="478">
        <f t="shared" si="115"/>
        <v>-5.2303018537656509</v>
      </c>
      <c r="DL192" s="478">
        <f t="shared" si="115"/>
        <v>-2.7746428370418075</v>
      </c>
      <c r="DM192" s="478">
        <f t="shared" si="115"/>
        <v>0.48330209473250729</v>
      </c>
      <c r="DN192" s="478">
        <f t="shared" si="115"/>
        <v>3.5613998911003364</v>
      </c>
      <c r="DO192" s="478">
        <f t="shared" si="115"/>
        <v>-4.0005520780073134E-2</v>
      </c>
      <c r="DP192" s="478">
        <f t="shared" si="115"/>
        <v>0.35080287206787908</v>
      </c>
      <c r="DQ192" s="478">
        <f t="shared" si="115"/>
        <v>1.8562721802864335</v>
      </c>
      <c r="DR192" s="478">
        <f t="shared" si="115"/>
        <v>-8.1082565034553475</v>
      </c>
      <c r="DS192" s="478">
        <f t="shared" si="115"/>
        <v>-2.467475924209972</v>
      </c>
      <c r="DT192" s="478">
        <f t="shared" si="115"/>
        <v>2.6737820432998216</v>
      </c>
      <c r="DU192" s="478">
        <f t="shared" si="115"/>
        <v>-7.3777173895568922</v>
      </c>
      <c r="DV192" s="478">
        <f t="shared" si="115"/>
        <v>-0.68152706487587533</v>
      </c>
      <c r="DW192" s="478">
        <f t="shared" si="115"/>
        <v>-0.53711644579796936</v>
      </c>
      <c r="DX192" s="478">
        <f t="shared" si="115"/>
        <v>-1.0410035134582385</v>
      </c>
      <c r="DY192" s="478">
        <f t="shared" si="115"/>
        <v>-0.36921597785273264</v>
      </c>
      <c r="DZ192" s="478">
        <f t="shared" si="115"/>
        <v>-0.37845536658566159</v>
      </c>
      <c r="EA192" s="478">
        <f t="shared" si="115"/>
        <v>0</v>
      </c>
      <c r="EB192" s="478">
        <f t="shared" si="115"/>
        <v>-3.0922131934710162</v>
      </c>
      <c r="EC192" s="478">
        <f t="shared" si="115"/>
        <v>1.1901410201898832</v>
      </c>
      <c r="ED192" s="478">
        <f t="shared" si="115"/>
        <v>-6.6666666666666536</v>
      </c>
      <c r="EE192" s="478">
        <f t="shared" si="115"/>
        <v>9.2896174863388303</v>
      </c>
      <c r="EF192" s="478">
        <f t="shared" si="115"/>
        <v>0.85617582916761581</v>
      </c>
      <c r="EG192" s="478">
        <f t="shared" si="115"/>
        <v>1.9685395475042444</v>
      </c>
      <c r="EH192" s="478">
        <f t="shared" si="115"/>
        <v>6.4376081085670833E-3</v>
      </c>
      <c r="EI192" s="478">
        <f t="shared" si="115"/>
        <v>1.388888888888884</v>
      </c>
      <c r="EJ192" s="478">
        <f t="shared" si="115"/>
        <v>-0.10961177381101361</v>
      </c>
      <c r="EK192" s="478">
        <f t="shared" si="115"/>
        <v>0.66950176622746493</v>
      </c>
      <c r="EL192" s="478">
        <f t="shared" si="115"/>
        <v>-0.40846485500405372</v>
      </c>
      <c r="EM192" s="478">
        <f t="shared" si="115"/>
        <v>-3.4797486253334786</v>
      </c>
      <c r="EN192" s="478">
        <f t="shared" si="115"/>
        <v>-0.1810961159770863</v>
      </c>
      <c r="EO192" s="478">
        <f t="shared" si="115"/>
        <v>53.162652245170385</v>
      </c>
      <c r="EP192" s="478">
        <f t="shared" si="115"/>
        <v>14.928425563247671</v>
      </c>
      <c r="EQ192" s="478">
        <f t="shared" si="115"/>
        <v>-13.928743921838882</v>
      </c>
    </row>
    <row r="193" spans="1:147" s="141" customFormat="1" ht="12.75" customHeight="1" x14ac:dyDescent="0.2">
      <c r="A193" s="474" t="s">
        <v>25</v>
      </c>
      <c r="B193" s="478">
        <f t="shared" si="112"/>
        <v>3.4745526278465722</v>
      </c>
      <c r="C193" s="478">
        <f t="shared" si="112"/>
        <v>3.7157757209933973</v>
      </c>
      <c r="D193" s="478">
        <f t="shared" si="112"/>
        <v>17.888276773062039</v>
      </c>
      <c r="E193" s="478">
        <f t="shared" si="112"/>
        <v>3.3038001796759975</v>
      </c>
      <c r="F193" s="478">
        <f t="shared" si="112"/>
        <v>-2.1666470179071307</v>
      </c>
      <c r="G193" s="478">
        <f t="shared" si="112"/>
        <v>1.7824675449969574</v>
      </c>
      <c r="H193" s="478">
        <f t="shared" si="112"/>
        <v>-0.42654269082549323</v>
      </c>
      <c r="I193" s="478">
        <f t="shared" si="112"/>
        <v>2.9309197236143225</v>
      </c>
      <c r="J193" s="478">
        <f t="shared" si="112"/>
        <v>0.18951235268107602</v>
      </c>
      <c r="K193" s="478">
        <f t="shared" si="112"/>
        <v>1.0612703577791649</v>
      </c>
      <c r="L193" s="478">
        <f t="shared" si="112"/>
        <v>-10.569638458352815</v>
      </c>
      <c r="M193" s="478">
        <f t="shared" si="112"/>
        <v>-1.5666574919636189</v>
      </c>
      <c r="N193" s="478">
        <f t="shared" si="112"/>
        <v>-14.086132098487624</v>
      </c>
      <c r="O193" s="478">
        <f t="shared" si="112"/>
        <v>-0.70025845953592958</v>
      </c>
      <c r="P193" s="478">
        <f t="shared" si="112"/>
        <v>-0.14988354194934717</v>
      </c>
      <c r="Q193" s="478">
        <f t="shared" si="112"/>
        <v>-1.8605173507494799</v>
      </c>
      <c r="R193" s="478">
        <f t="shared" si="112"/>
        <v>-2.5703423450277652</v>
      </c>
      <c r="S193" s="478">
        <f t="shared" si="112"/>
        <v>-3.8762432524271251</v>
      </c>
      <c r="T193" s="478">
        <f t="shared" si="112"/>
        <v>-0.81300813008128303</v>
      </c>
      <c r="U193" s="478">
        <f t="shared" si="112"/>
        <v>18.830540009305796</v>
      </c>
      <c r="V193" s="478">
        <f t="shared" si="112"/>
        <v>5.4908485856475675</v>
      </c>
      <c r="W193" s="478">
        <f t="shared" si="112"/>
        <v>29.230769230769237</v>
      </c>
      <c r="X193" s="478"/>
      <c r="Y193" s="478">
        <f t="shared" si="112"/>
        <v>6.2630723438785507</v>
      </c>
      <c r="Z193" s="478">
        <f t="shared" si="112"/>
        <v>2.7395662945640886</v>
      </c>
      <c r="AA193" s="478">
        <f t="shared" si="112"/>
        <v>-2.4231532589387927</v>
      </c>
      <c r="AB193" s="478">
        <f t="shared" si="112"/>
        <v>0</v>
      </c>
      <c r="AC193" s="478">
        <f t="shared" si="112"/>
        <v>-1.416808436281014</v>
      </c>
      <c r="AD193" s="478">
        <f t="shared" si="112"/>
        <v>10.306953624216897</v>
      </c>
      <c r="AE193" s="478">
        <f t="shared" si="112"/>
        <v>0.25154515764813645</v>
      </c>
      <c r="AF193" s="478">
        <f t="shared" si="112"/>
        <v>2.1165453697974623</v>
      </c>
      <c r="AG193" s="478">
        <f t="shared" si="112"/>
        <v>-3.6259307400959173</v>
      </c>
      <c r="AH193" s="478">
        <f t="shared" si="112"/>
        <v>1.1063594210590999</v>
      </c>
      <c r="AI193" s="478">
        <f t="shared" si="112"/>
        <v>-3.7136184799485106</v>
      </c>
      <c r="AJ193" s="478">
        <f t="shared" si="112"/>
        <v>1.1653891880823553</v>
      </c>
      <c r="AL193" s="474" t="s">
        <v>25</v>
      </c>
      <c r="AM193" s="478">
        <f t="shared" si="113"/>
        <v>2.6987441714914961</v>
      </c>
      <c r="AN193" s="478">
        <f t="shared" si="113"/>
        <v>4.0461224871852774</v>
      </c>
      <c r="AO193" s="478">
        <f t="shared" si="113"/>
        <v>8.116928071720352</v>
      </c>
      <c r="AP193" s="478">
        <f t="shared" si="113"/>
        <v>7.6886468349041781</v>
      </c>
      <c r="AQ193" s="478">
        <f t="shared" si="113"/>
        <v>-1.9221220875892064</v>
      </c>
      <c r="AR193" s="478">
        <f t="shared" si="113"/>
        <v>4.3229764986968844</v>
      </c>
      <c r="AS193" s="478">
        <f t="shared" si="113"/>
        <v>1.6960775421990704</v>
      </c>
      <c r="AT193" s="478">
        <f t="shared" si="113"/>
        <v>-0.74317126008421885</v>
      </c>
      <c r="AU193" s="478">
        <f t="shared" si="113"/>
        <v>-0.8351778789762454</v>
      </c>
      <c r="AV193" s="478">
        <f t="shared" si="113"/>
        <v>-2.145744514960124</v>
      </c>
      <c r="AW193" s="478">
        <f t="shared" si="113"/>
        <v>3.5472569616427307</v>
      </c>
      <c r="AX193" s="478">
        <f t="shared" si="113"/>
        <v>1.8850438927021873</v>
      </c>
      <c r="AY193" s="478">
        <f t="shared" si="113"/>
        <v>5.3333333333333011</v>
      </c>
      <c r="AZ193" s="478">
        <f t="shared" si="113"/>
        <v>0.14191584193286033</v>
      </c>
      <c r="BA193" s="478">
        <f t="shared" si="113"/>
        <v>0.53741955932724572</v>
      </c>
      <c r="BB193" s="478">
        <f t="shared" si="113"/>
        <v>-1.2641368367950268</v>
      </c>
      <c r="BC193" s="478">
        <f t="shared" si="113"/>
        <v>2.7722756175130314E-3</v>
      </c>
      <c r="BD193" s="478">
        <f t="shared" si="113"/>
        <v>2.7722756175130314E-3</v>
      </c>
      <c r="BE193" s="478"/>
      <c r="BF193" s="478">
        <f t="shared" si="113"/>
        <v>0.79525937053011031</v>
      </c>
      <c r="BG193" s="478">
        <f t="shared" si="113"/>
        <v>2.7027027027026973</v>
      </c>
      <c r="BH193" s="478">
        <f t="shared" si="113"/>
        <v>0</v>
      </c>
      <c r="BI193" s="478"/>
      <c r="BJ193" s="478">
        <f t="shared" si="113"/>
        <v>2.2054279923516162</v>
      </c>
      <c r="BK193" s="478">
        <f t="shared" si="113"/>
        <v>4.8897876860287681E-2</v>
      </c>
      <c r="BL193" s="478">
        <f t="shared" si="113"/>
        <v>1.203465449174379</v>
      </c>
      <c r="BM193" s="478">
        <f t="shared" si="113"/>
        <v>0</v>
      </c>
      <c r="BN193" s="478">
        <f t="shared" si="113"/>
        <v>2.8865632514814221</v>
      </c>
      <c r="BO193" s="478">
        <f t="shared" si="113"/>
        <v>2.1335241598323229</v>
      </c>
      <c r="BP193" s="478">
        <f t="shared" si="113"/>
        <v>1.9433317161565045</v>
      </c>
      <c r="BQ193" s="478">
        <f t="shared" si="113"/>
        <v>3.4396279918823991</v>
      </c>
      <c r="BR193" s="478">
        <f t="shared" si="113"/>
        <v>6.1589410572290948</v>
      </c>
      <c r="BS193" s="478">
        <f t="shared" si="113"/>
        <v>-3.6286298721541321</v>
      </c>
      <c r="BT193" s="478">
        <f t="shared" si="113"/>
        <v>-1.128736453174084</v>
      </c>
      <c r="BU193" s="478">
        <f t="shared" si="113"/>
        <v>-4.5732392211583761E-2</v>
      </c>
      <c r="BW193" s="474" t="s">
        <v>25</v>
      </c>
      <c r="BX193" s="478">
        <f t="shared" si="114"/>
        <v>0.90944963282972857</v>
      </c>
      <c r="BY193" s="478">
        <f t="shared" si="114"/>
        <v>4.4689410304384447</v>
      </c>
      <c r="BZ193" s="478">
        <f t="shared" si="114"/>
        <v>5.6182103289168062</v>
      </c>
      <c r="CA193" s="478">
        <f t="shared" si="114"/>
        <v>7.0860257380652936</v>
      </c>
      <c r="CB193" s="478">
        <f t="shared" si="114"/>
        <v>2.2501546966862573</v>
      </c>
      <c r="CC193" s="478">
        <f t="shared" si="114"/>
        <v>2.3222098213059761</v>
      </c>
      <c r="CD193" s="478">
        <f t="shared" si="114"/>
        <v>4.0104212450621235</v>
      </c>
      <c r="CE193" s="478">
        <f t="shared" si="114"/>
        <v>-8.0921513841136772E-2</v>
      </c>
      <c r="CF193" s="478">
        <f t="shared" si="114"/>
        <v>1.5081893032982574</v>
      </c>
      <c r="CG193" s="478">
        <f t="shared" si="114"/>
        <v>1.1303873062944669</v>
      </c>
      <c r="CH193" s="478">
        <f t="shared" si="114"/>
        <v>0.19066660916604583</v>
      </c>
      <c r="CI193" s="478">
        <f t="shared" si="114"/>
        <v>-0.47732581997949053</v>
      </c>
      <c r="CJ193" s="478">
        <f t="shared" si="114"/>
        <v>1.0386397416507931</v>
      </c>
      <c r="CK193" s="478">
        <f t="shared" si="114"/>
        <v>2.6576899897436723</v>
      </c>
      <c r="CL193" s="478">
        <f t="shared" si="114"/>
        <v>4.0831331658794934</v>
      </c>
      <c r="CM193" s="478">
        <f t="shared" si="114"/>
        <v>-0.38973875564402016</v>
      </c>
      <c r="CN193" s="478">
        <f t="shared" si="114"/>
        <v>0.18780458027967128</v>
      </c>
      <c r="CO193" s="478">
        <f t="shared" si="114"/>
        <v>0.30478817314953943</v>
      </c>
      <c r="CP193" s="478">
        <f t="shared" si="114"/>
        <v>0</v>
      </c>
      <c r="CQ193" s="478">
        <f t="shared" si="114"/>
        <v>2.7433704241013102</v>
      </c>
      <c r="CR193" s="478">
        <f t="shared" si="114"/>
        <v>-1.7444193729286184</v>
      </c>
      <c r="CS193" s="478">
        <f t="shared" si="114"/>
        <v>5.2631578947368363</v>
      </c>
      <c r="CT193" s="478">
        <f t="shared" si="114"/>
        <v>0</v>
      </c>
      <c r="CU193" s="478">
        <f t="shared" si="114"/>
        <v>0.5141198566701366</v>
      </c>
      <c r="CV193" s="478">
        <f t="shared" si="114"/>
        <v>-0.19669770914354512</v>
      </c>
      <c r="CW193" s="478">
        <f t="shared" si="114"/>
        <v>-7.4878847420500882E-2</v>
      </c>
      <c r="CX193" s="478">
        <f t="shared" si="114"/>
        <v>0</v>
      </c>
      <c r="CY193" s="478">
        <f t="shared" si="114"/>
        <v>-0.29607164256114649</v>
      </c>
      <c r="CZ193" s="478">
        <f t="shared" si="114"/>
        <v>1.3036584546841645</v>
      </c>
      <c r="DA193" s="478">
        <f t="shared" si="114"/>
        <v>-8.0323702504052399</v>
      </c>
      <c r="DB193" s="478">
        <f t="shared" si="114"/>
        <v>-10.976679766768527</v>
      </c>
      <c r="DC193" s="478">
        <f t="shared" si="114"/>
        <v>-6.5304238509853345</v>
      </c>
      <c r="DD193" s="478">
        <f t="shared" si="114"/>
        <v>-3.0629785878355187</v>
      </c>
      <c r="DE193" s="478">
        <f t="shared" si="114"/>
        <v>-0.53889827584676642</v>
      </c>
      <c r="DF193" s="478">
        <f t="shared" si="114"/>
        <v>-3.5324756948046043</v>
      </c>
      <c r="DH193" s="474" t="s">
        <v>25</v>
      </c>
      <c r="DI193" s="478">
        <f t="shared" si="115"/>
        <v>-1.019116116062857</v>
      </c>
      <c r="DJ193" s="478">
        <f t="shared" si="115"/>
        <v>-0.41722575145620722</v>
      </c>
      <c r="DK193" s="478">
        <f t="shared" si="115"/>
        <v>4.3820941862381169</v>
      </c>
      <c r="DL193" s="478">
        <f t="shared" si="115"/>
        <v>-2.6965281007211295</v>
      </c>
      <c r="DM193" s="478">
        <f t="shared" si="115"/>
        <v>-5.3273505700879191</v>
      </c>
      <c r="DN193" s="478">
        <f t="shared" si="115"/>
        <v>2.4785296055762629E-3</v>
      </c>
      <c r="DO193" s="478">
        <f t="shared" si="115"/>
        <v>1.6492125617401987</v>
      </c>
      <c r="DP193" s="478">
        <f t="shared" si="115"/>
        <v>0.47979187085587238</v>
      </c>
      <c r="DQ193" s="478">
        <f t="shared" si="115"/>
        <v>2.7117310243061077</v>
      </c>
      <c r="DR193" s="478">
        <f t="shared" si="115"/>
        <v>-1.0857332511674977</v>
      </c>
      <c r="DS193" s="478">
        <f t="shared" si="115"/>
        <v>-3.4176664294674919</v>
      </c>
      <c r="DT193" s="478">
        <f t="shared" si="115"/>
        <v>-2.4181417711616748</v>
      </c>
      <c r="DU193" s="478">
        <f t="shared" si="115"/>
        <v>-4.4758744445934973</v>
      </c>
      <c r="DV193" s="478">
        <f t="shared" si="115"/>
        <v>-6.8740831056574914</v>
      </c>
      <c r="DW193" s="478">
        <f t="shared" si="115"/>
        <v>-7.1159932549605394</v>
      </c>
      <c r="DX193" s="478">
        <f t="shared" si="115"/>
        <v>-6.2688381683103085</v>
      </c>
      <c r="DY193" s="478">
        <f t="shared" si="115"/>
        <v>0.94453542406864877</v>
      </c>
      <c r="DZ193" s="478">
        <f t="shared" si="115"/>
        <v>0.96826159921965527</v>
      </c>
      <c r="EA193" s="478">
        <f t="shared" si="115"/>
        <v>0</v>
      </c>
      <c r="EB193" s="478">
        <f t="shared" si="115"/>
        <v>-3.8917059008567123</v>
      </c>
      <c r="EC193" s="478">
        <f t="shared" si="115"/>
        <v>3.1735600061290725</v>
      </c>
      <c r="ED193" s="478">
        <f t="shared" si="115"/>
        <v>-7.1428571428571512</v>
      </c>
      <c r="EE193" s="478">
        <f t="shared" si="115"/>
        <v>0</v>
      </c>
      <c r="EF193" s="478">
        <f t="shared" si="115"/>
        <v>-0.58407766631807245</v>
      </c>
      <c r="EG193" s="478">
        <f t="shared" si="115"/>
        <v>-2.0117871789210873</v>
      </c>
      <c r="EH193" s="478">
        <f t="shared" si="115"/>
        <v>0.14010179181802584</v>
      </c>
      <c r="EI193" s="478">
        <f t="shared" si="115"/>
        <v>5.4794520547945202</v>
      </c>
      <c r="EJ193" s="478">
        <f t="shared" si="115"/>
        <v>-6.0229626771798994</v>
      </c>
      <c r="EK193" s="478">
        <f t="shared" si="115"/>
        <v>1.1730201066163959</v>
      </c>
      <c r="EL193" s="478">
        <f t="shared" si="115"/>
        <v>-1.4527156716626077E-2</v>
      </c>
      <c r="EM193" s="478">
        <f t="shared" si="115"/>
        <v>0.19285812786533629</v>
      </c>
      <c r="EN193" s="478">
        <f t="shared" si="115"/>
        <v>1.5217863648153473</v>
      </c>
      <c r="EO193" s="478">
        <f t="shared" si="115"/>
        <v>-6.7109497864907723</v>
      </c>
      <c r="EP193" s="478">
        <f t="shared" si="115"/>
        <v>-0.44667747404080194</v>
      </c>
      <c r="EQ193" s="478">
        <f t="shared" si="115"/>
        <v>0.11662238217302612</v>
      </c>
    </row>
    <row r="194" spans="1:147" s="141" customFormat="1" ht="12.75" customHeight="1" x14ac:dyDescent="0.2">
      <c r="A194" s="474" t="s">
        <v>26</v>
      </c>
      <c r="B194" s="478">
        <f t="shared" si="112"/>
        <v>3.1574285150325121</v>
      </c>
      <c r="C194" s="478">
        <f t="shared" si="112"/>
        <v>2.6038291883548004</v>
      </c>
      <c r="D194" s="478">
        <f t="shared" si="112"/>
        <v>3.5255695982790103</v>
      </c>
      <c r="E194" s="478">
        <f t="shared" si="112"/>
        <v>7.5184755154796612</v>
      </c>
      <c r="F194" s="478">
        <f t="shared" si="112"/>
        <v>2.8435800527323751</v>
      </c>
      <c r="G194" s="478">
        <f t="shared" si="112"/>
        <v>-4.4865307085305561</v>
      </c>
      <c r="H194" s="478">
        <f t="shared" si="112"/>
        <v>-1.5704783289636537</v>
      </c>
      <c r="I194" s="478">
        <f t="shared" si="112"/>
        <v>0.52433069665356324</v>
      </c>
      <c r="J194" s="478">
        <f t="shared" si="112"/>
        <v>0.19955424241853148</v>
      </c>
      <c r="K194" s="478">
        <f t="shared" si="112"/>
        <v>-1.1300684653991921</v>
      </c>
      <c r="L194" s="478">
        <f t="shared" si="112"/>
        <v>-5.6713678141609218</v>
      </c>
      <c r="M194" s="478">
        <f t="shared" si="112"/>
        <v>-2.6692927217315421</v>
      </c>
      <c r="N194" s="478">
        <f t="shared" si="112"/>
        <v>-7.0148255753171966</v>
      </c>
      <c r="O194" s="478">
        <f t="shared" si="112"/>
        <v>-0.66647369910574072</v>
      </c>
      <c r="P194" s="478">
        <f t="shared" si="112"/>
        <v>-0.10591845569974945</v>
      </c>
      <c r="Q194" s="478">
        <f t="shared" si="112"/>
        <v>-1.8687921240843508</v>
      </c>
      <c r="R194" s="478">
        <f t="shared" si="112"/>
        <v>0.43085168083214498</v>
      </c>
      <c r="S194" s="478">
        <f t="shared" si="112"/>
        <v>1.5154526092790555</v>
      </c>
      <c r="T194" s="478">
        <f t="shared" si="112"/>
        <v>-0.98360655737703695</v>
      </c>
      <c r="U194" s="478">
        <f t="shared" si="112"/>
        <v>16.503086804410994</v>
      </c>
      <c r="V194" s="478">
        <f t="shared" si="112"/>
        <v>16.246056782213223</v>
      </c>
      <c r="W194" s="478">
        <f t="shared" si="112"/>
        <v>16.666666666666675</v>
      </c>
      <c r="X194" s="478"/>
      <c r="Y194" s="478">
        <f t="shared" si="112"/>
        <v>6.1913112957810768</v>
      </c>
      <c r="Z194" s="478">
        <f t="shared" si="112"/>
        <v>1.3529541645934229</v>
      </c>
      <c r="AA194" s="478">
        <f t="shared" si="112"/>
        <v>5.3679197072375562</v>
      </c>
      <c r="AB194" s="478">
        <f t="shared" si="112"/>
        <v>0</v>
      </c>
      <c r="AC194" s="478">
        <f t="shared" si="112"/>
        <v>0.34375047388151003</v>
      </c>
      <c r="AD194" s="478">
        <f t="shared" si="112"/>
        <v>9.0865848115914147</v>
      </c>
      <c r="AE194" s="478">
        <f t="shared" si="112"/>
        <v>-1.4437596139504905</v>
      </c>
      <c r="AF194" s="478">
        <f t="shared" si="112"/>
        <v>-1.222357140682695</v>
      </c>
      <c r="AG194" s="478">
        <f t="shared" si="112"/>
        <v>-1.2071926839397729</v>
      </c>
      <c r="AH194" s="478">
        <f t="shared" si="112"/>
        <v>3.8325405280786651</v>
      </c>
      <c r="AI194" s="478">
        <f t="shared" si="112"/>
        <v>-2.7760043569361681</v>
      </c>
      <c r="AJ194" s="478">
        <f t="shared" si="112"/>
        <v>0.56046342338051947</v>
      </c>
      <c r="AL194" s="474" t="s">
        <v>26</v>
      </c>
      <c r="AM194" s="478">
        <f t="shared" si="113"/>
        <v>8.5616466049224691</v>
      </c>
      <c r="AN194" s="478">
        <f t="shared" si="113"/>
        <v>5.323600440181453</v>
      </c>
      <c r="AO194" s="478">
        <f t="shared" si="113"/>
        <v>9.5129996881312628</v>
      </c>
      <c r="AP194" s="478">
        <f t="shared" si="113"/>
        <v>9.1632021519926887</v>
      </c>
      <c r="AQ194" s="478">
        <f t="shared" si="113"/>
        <v>0.30755320192084046</v>
      </c>
      <c r="AR194" s="478">
        <f t="shared" si="113"/>
        <v>5.1282640787323031</v>
      </c>
      <c r="AS194" s="478">
        <f t="shared" si="113"/>
        <v>2.7288979555121218</v>
      </c>
      <c r="AT194" s="478">
        <f t="shared" si="113"/>
        <v>0.25516464004626815</v>
      </c>
      <c r="AU194" s="478">
        <f t="shared" si="113"/>
        <v>-1.0468705157059555</v>
      </c>
      <c r="AV194" s="478">
        <f t="shared" si="113"/>
        <v>-4.0212970134053343</v>
      </c>
      <c r="AW194" s="478">
        <f t="shared" si="113"/>
        <v>10.989164317467793</v>
      </c>
      <c r="AX194" s="478">
        <f t="shared" si="113"/>
        <v>9.3832775251136979</v>
      </c>
      <c r="AY194" s="478">
        <f t="shared" si="113"/>
        <v>12.658227848101266</v>
      </c>
      <c r="AZ194" s="478">
        <f t="shared" si="113"/>
        <v>3.7932434596313014</v>
      </c>
      <c r="BA194" s="478">
        <f t="shared" si="113"/>
        <v>2.4428012114436015</v>
      </c>
      <c r="BB194" s="478">
        <f t="shared" si="113"/>
        <v>8.6817910293166545</v>
      </c>
      <c r="BC194" s="478">
        <f t="shared" si="113"/>
        <v>0.37570377440314662</v>
      </c>
      <c r="BD194" s="478">
        <f t="shared" si="113"/>
        <v>0.37570377440314662</v>
      </c>
      <c r="BE194" s="478"/>
      <c r="BF194" s="478">
        <f t="shared" si="113"/>
        <v>94.821327795828296</v>
      </c>
      <c r="BG194" s="478">
        <f t="shared" si="113"/>
        <v>24.342105263157876</v>
      </c>
      <c r="BH194" s="478">
        <f t="shared" si="113"/>
        <v>125.00000000000004</v>
      </c>
      <c r="BI194" s="478"/>
      <c r="BJ194" s="478">
        <f t="shared" si="113"/>
        <v>10.087826079282536</v>
      </c>
      <c r="BK194" s="478">
        <f t="shared" si="113"/>
        <v>4.8873978522445682E-2</v>
      </c>
      <c r="BL194" s="478">
        <f t="shared" si="113"/>
        <v>3.5216382847999661</v>
      </c>
      <c r="BM194" s="478">
        <f t="shared" si="113"/>
        <v>0</v>
      </c>
      <c r="BN194" s="478">
        <f t="shared" si="113"/>
        <v>1.7614851455470815</v>
      </c>
      <c r="BO194" s="478">
        <f t="shared" si="113"/>
        <v>13.889049257844754</v>
      </c>
      <c r="BP194" s="478">
        <f t="shared" si="113"/>
        <v>-0.52913723542991065</v>
      </c>
      <c r="BQ194" s="478">
        <f t="shared" si="113"/>
        <v>-0.75375188451568542</v>
      </c>
      <c r="BR194" s="478">
        <f t="shared" si="113"/>
        <v>2.1075169257894988</v>
      </c>
      <c r="BS194" s="478">
        <f t="shared" si="113"/>
        <v>-1.4204031936909112</v>
      </c>
      <c r="BT194" s="478">
        <f t="shared" si="113"/>
        <v>-6.9958319768625987E-2</v>
      </c>
      <c r="BU194" s="478">
        <f t="shared" si="113"/>
        <v>-1.2254540897487232</v>
      </c>
      <c r="BW194" s="474" t="s">
        <v>26</v>
      </c>
      <c r="BX194" s="478">
        <f t="shared" si="114"/>
        <v>4.685524086922932</v>
      </c>
      <c r="BY194" s="478">
        <f t="shared" si="114"/>
        <v>4.8492620449584356</v>
      </c>
      <c r="BZ194" s="478">
        <f t="shared" si="114"/>
        <v>5.498020467413145</v>
      </c>
      <c r="CA194" s="478">
        <f t="shared" si="114"/>
        <v>7.3926545128849996</v>
      </c>
      <c r="CB194" s="478">
        <f t="shared" si="114"/>
        <v>1.6347508956499279</v>
      </c>
      <c r="CC194" s="478">
        <f t="shared" si="114"/>
        <v>3.2635798019657658</v>
      </c>
      <c r="CD194" s="478">
        <f t="shared" si="114"/>
        <v>8.4286405593644975</v>
      </c>
      <c r="CE194" s="478">
        <f t="shared" si="114"/>
        <v>-1.7331700279680673</v>
      </c>
      <c r="CF194" s="478">
        <f t="shared" si="114"/>
        <v>3.990113214769142</v>
      </c>
      <c r="CG194" s="478">
        <f t="shared" si="114"/>
        <v>0.79727603573795935</v>
      </c>
      <c r="CH194" s="478">
        <f t="shared" si="114"/>
        <v>6.0477018842332697</v>
      </c>
      <c r="CI194" s="478">
        <f t="shared" si="114"/>
        <v>6.7048083564347216</v>
      </c>
      <c r="CJ194" s="478">
        <f t="shared" si="114"/>
        <v>5.2260632673388097</v>
      </c>
      <c r="CK194" s="478">
        <f t="shared" si="114"/>
        <v>-0.30567118902137258</v>
      </c>
      <c r="CL194" s="478">
        <f t="shared" si="114"/>
        <v>-0.38180350101237881</v>
      </c>
      <c r="CM194" s="478">
        <f t="shared" si="114"/>
        <v>-0.13560070520475254</v>
      </c>
      <c r="CN194" s="478">
        <f t="shared" si="114"/>
        <v>0.49634174400068343</v>
      </c>
      <c r="CO194" s="478">
        <f t="shared" si="114"/>
        <v>0.80457387789991675</v>
      </c>
      <c r="CP194" s="478">
        <f t="shared" si="114"/>
        <v>0</v>
      </c>
      <c r="CQ194" s="478">
        <f t="shared" si="114"/>
        <v>17.595288266279361</v>
      </c>
      <c r="CR194" s="478">
        <f t="shared" si="114"/>
        <v>24.128663338684596</v>
      </c>
      <c r="CS194" s="478">
        <f t="shared" si="114"/>
        <v>21.42857142857142</v>
      </c>
      <c r="CT194" s="478">
        <f t="shared" si="114"/>
        <v>0</v>
      </c>
      <c r="CU194" s="478">
        <f t="shared" si="114"/>
        <v>3.6297330300164576</v>
      </c>
      <c r="CV194" s="478">
        <f t="shared" si="114"/>
        <v>4.8360368672954346</v>
      </c>
      <c r="CW194" s="478">
        <f t="shared" si="114"/>
        <v>4.6203715099925269</v>
      </c>
      <c r="CX194" s="478">
        <f t="shared" si="114"/>
        <v>0</v>
      </c>
      <c r="CY194" s="478">
        <f t="shared" si="114"/>
        <v>1.2402394993471511E-2</v>
      </c>
      <c r="CZ194" s="478">
        <f t="shared" si="114"/>
        <v>4.1188150183665506</v>
      </c>
      <c r="DA194" s="478">
        <f t="shared" si="114"/>
        <v>-6.830104560769934E-2</v>
      </c>
      <c r="DB194" s="478">
        <f t="shared" si="114"/>
        <v>-0.33053570136665211</v>
      </c>
      <c r="DC194" s="478">
        <f t="shared" si="114"/>
        <v>1.4904962167658464</v>
      </c>
      <c r="DD194" s="478">
        <f t="shared" si="114"/>
        <v>-2.0130948630209922</v>
      </c>
      <c r="DE194" s="478">
        <f t="shared" si="114"/>
        <v>1.3594083534613555</v>
      </c>
      <c r="DF194" s="478">
        <f t="shared" si="114"/>
        <v>-2.4666869180113182</v>
      </c>
      <c r="DH194" s="474" t="s">
        <v>26</v>
      </c>
      <c r="DI194" s="478">
        <f t="shared" si="115"/>
        <v>3.4471245378472792</v>
      </c>
      <c r="DJ194" s="478">
        <f t="shared" si="115"/>
        <v>1.7040430419510866</v>
      </c>
      <c r="DK194" s="478">
        <f t="shared" si="115"/>
        <v>4.9828181652777692</v>
      </c>
      <c r="DL194" s="478">
        <f t="shared" si="115"/>
        <v>5.7231959036034397</v>
      </c>
      <c r="DM194" s="478">
        <f t="shared" si="115"/>
        <v>0.1293622608510292</v>
      </c>
      <c r="DN194" s="478">
        <f t="shared" si="115"/>
        <v>-3.4971349092377868</v>
      </c>
      <c r="DO194" s="478">
        <f t="shared" si="115"/>
        <v>4.2227977323848309</v>
      </c>
      <c r="DP194" s="478">
        <f t="shared" si="115"/>
        <v>1.0080573722589525</v>
      </c>
      <c r="DQ194" s="478">
        <f t="shared" si="115"/>
        <v>-1.2427058098631427</v>
      </c>
      <c r="DR194" s="478">
        <f t="shared" si="115"/>
        <v>-1.7767656114158537</v>
      </c>
      <c r="DS194" s="478">
        <f t="shared" si="115"/>
        <v>5.1669644988838526</v>
      </c>
      <c r="DT194" s="478">
        <f t="shared" si="115"/>
        <v>8.2713101016582691</v>
      </c>
      <c r="DU194" s="478">
        <f t="shared" si="115"/>
        <v>1.8095604333334014</v>
      </c>
      <c r="DV194" s="478">
        <f t="shared" si="115"/>
        <v>-1.2934931077592249</v>
      </c>
      <c r="DW194" s="478">
        <f t="shared" si="115"/>
        <v>-0.27739597168197072</v>
      </c>
      <c r="DX194" s="478">
        <f t="shared" si="115"/>
        <v>-3.8127313727788659</v>
      </c>
      <c r="DY194" s="478">
        <f t="shared" si="115"/>
        <v>6.9736647015438358</v>
      </c>
      <c r="DZ194" s="478">
        <f t="shared" si="115"/>
        <v>7.2024447908078271</v>
      </c>
      <c r="EA194" s="478">
        <f t="shared" si="115"/>
        <v>-2.2222222222222143</v>
      </c>
      <c r="EB194" s="478">
        <f t="shared" si="115"/>
        <v>26.489520127039956</v>
      </c>
      <c r="EC194" s="478">
        <f t="shared" si="115"/>
        <v>18.340815669450095</v>
      </c>
      <c r="ED194" s="478">
        <f t="shared" si="115"/>
        <v>23.076923076923084</v>
      </c>
      <c r="EE194" s="478">
        <f t="shared" si="115"/>
        <v>55.499999999999972</v>
      </c>
      <c r="EF194" s="478">
        <f t="shared" si="115"/>
        <v>4.6640959532123771</v>
      </c>
      <c r="EG194" s="478">
        <f t="shared" si="115"/>
        <v>-0.59697375482055115</v>
      </c>
      <c r="EH194" s="478">
        <f t="shared" si="115"/>
        <v>17.298114517903084</v>
      </c>
      <c r="EI194" s="478">
        <f t="shared" si="115"/>
        <v>3.8961038961039085</v>
      </c>
      <c r="EJ194" s="478">
        <f t="shared" si="115"/>
        <v>-1.056236206599126</v>
      </c>
      <c r="EK194" s="478">
        <f t="shared" si="115"/>
        <v>6.6038018762166306</v>
      </c>
      <c r="EL194" s="478">
        <f t="shared" si="115"/>
        <v>-1.6642954278473954</v>
      </c>
      <c r="EM194" s="478">
        <f t="shared" si="115"/>
        <v>-1.4312451452085817</v>
      </c>
      <c r="EN194" s="478">
        <f t="shared" si="115"/>
        <v>-0.34177225900885455</v>
      </c>
      <c r="EO194" s="478">
        <f t="shared" si="115"/>
        <v>-13.459478154203698</v>
      </c>
      <c r="EP194" s="478">
        <f t="shared" si="115"/>
        <v>-3.5908727391887219</v>
      </c>
      <c r="EQ194" s="478">
        <f t="shared" si="115"/>
        <v>2.588173862189791</v>
      </c>
    </row>
    <row r="195" spans="1:147" s="141" customFormat="1" ht="12.75" customHeight="1" x14ac:dyDescent="0.2">
      <c r="A195" s="474" t="s">
        <v>191</v>
      </c>
      <c r="B195" s="478">
        <f t="shared" si="112"/>
        <v>5.4531011633499604</v>
      </c>
      <c r="C195" s="478">
        <f t="shared" si="112"/>
        <v>1.4625307488378647</v>
      </c>
      <c r="D195" s="478">
        <f t="shared" si="112"/>
        <v>-2.3817699377350676</v>
      </c>
      <c r="E195" s="478">
        <f t="shared" si="112"/>
        <v>1.9146291948622052</v>
      </c>
      <c r="F195" s="478">
        <f t="shared" si="112"/>
        <v>3.1765253889115996</v>
      </c>
      <c r="G195" s="478">
        <f t="shared" si="112"/>
        <v>5.9325783013734146</v>
      </c>
      <c r="H195" s="478">
        <f t="shared" si="112"/>
        <v>1.0161503901279234</v>
      </c>
      <c r="I195" s="478">
        <f t="shared" si="112"/>
        <v>-1.5693675953732167</v>
      </c>
      <c r="J195" s="478">
        <f t="shared" si="112"/>
        <v>2.9958553453709458</v>
      </c>
      <c r="K195" s="478">
        <f t="shared" si="112"/>
        <v>0.15273971274289977</v>
      </c>
      <c r="L195" s="478">
        <f t="shared" si="112"/>
        <v>7.7216563037233676</v>
      </c>
      <c r="M195" s="478">
        <f t="shared" si="112"/>
        <v>4.636655470600326</v>
      </c>
      <c r="N195" s="478">
        <f t="shared" si="112"/>
        <v>9.166743057697424</v>
      </c>
      <c r="O195" s="478">
        <f t="shared" si="112"/>
        <v>0.41946117403970362</v>
      </c>
      <c r="P195" s="478">
        <f t="shared" si="112"/>
        <v>0.26203216113185324</v>
      </c>
      <c r="Q195" s="478">
        <f t="shared" si="112"/>
        <v>0.76319199024961204</v>
      </c>
      <c r="R195" s="478">
        <f t="shared" si="112"/>
        <v>0.69506794050093745</v>
      </c>
      <c r="S195" s="478">
        <f t="shared" si="112"/>
        <v>1.7102335806033819</v>
      </c>
      <c r="T195" s="478">
        <f t="shared" si="112"/>
        <v>-0.66225165562914245</v>
      </c>
      <c r="U195" s="478">
        <f t="shared" si="112"/>
        <v>27.074456424386419</v>
      </c>
      <c r="V195" s="478">
        <f t="shared" si="112"/>
        <v>26.322930800374156</v>
      </c>
      <c r="W195" s="478">
        <f t="shared" si="112"/>
        <v>27.551020408163286</v>
      </c>
      <c r="X195" s="478"/>
      <c r="Y195" s="478">
        <f t="shared" si="112"/>
        <v>8.3110454097504736</v>
      </c>
      <c r="Z195" s="478">
        <f t="shared" si="112"/>
        <v>1.184904186605551</v>
      </c>
      <c r="AA195" s="478">
        <f t="shared" si="112"/>
        <v>0.25036731885370589</v>
      </c>
      <c r="AB195" s="478">
        <f t="shared" si="112"/>
        <v>0</v>
      </c>
      <c r="AC195" s="478">
        <f t="shared" si="112"/>
        <v>1.9350486917435461E-2</v>
      </c>
      <c r="AD195" s="478">
        <f t="shared" si="112"/>
        <v>12.560917307312902</v>
      </c>
      <c r="AE195" s="478">
        <f t="shared" si="112"/>
        <v>2.9023590787869091</v>
      </c>
      <c r="AF195" s="478">
        <f t="shared" si="112"/>
        <v>4.302262964933945</v>
      </c>
      <c r="AG195" s="478">
        <f t="shared" si="112"/>
        <v>0.10258350513252523</v>
      </c>
      <c r="AH195" s="478">
        <f t="shared" si="112"/>
        <v>-0.86449646456731033</v>
      </c>
      <c r="AI195" s="478">
        <f t="shared" si="112"/>
        <v>0.39460572300764607</v>
      </c>
      <c r="AJ195" s="478">
        <f t="shared" si="112"/>
        <v>1.7638145053819443</v>
      </c>
      <c r="AL195" s="474" t="s">
        <v>191</v>
      </c>
      <c r="AM195" s="478">
        <f t="shared" si="113"/>
        <v>3.6100713386142624</v>
      </c>
      <c r="AN195" s="478">
        <f t="shared" si="113"/>
        <v>2.3904839876232709</v>
      </c>
      <c r="AO195" s="478">
        <f t="shared" si="113"/>
        <v>0.61887181651067991</v>
      </c>
      <c r="AP195" s="478">
        <f t="shared" si="113"/>
        <v>6.0887940794380535</v>
      </c>
      <c r="AQ195" s="478">
        <f t="shared" si="113"/>
        <v>0.19559558250117348</v>
      </c>
      <c r="AR195" s="478">
        <f t="shared" si="113"/>
        <v>-0.49553563626022479</v>
      </c>
      <c r="AS195" s="478">
        <f t="shared" si="113"/>
        <v>3.8927300121824215</v>
      </c>
      <c r="AT195" s="478">
        <f t="shared" si="113"/>
        <v>0</v>
      </c>
      <c r="AU195" s="478">
        <f t="shared" si="113"/>
        <v>1.1130040916476291</v>
      </c>
      <c r="AV195" s="478">
        <f t="shared" si="113"/>
        <v>0</v>
      </c>
      <c r="AW195" s="478">
        <f t="shared" si="113"/>
        <v>2.1025210935514016</v>
      </c>
      <c r="AX195" s="478">
        <f t="shared" si="113"/>
        <v>0.84572681790144877</v>
      </c>
      <c r="AY195" s="478">
        <f t="shared" si="113"/>
        <v>3.3707865168539408</v>
      </c>
      <c r="AZ195" s="478">
        <f t="shared" si="113"/>
        <v>-1.4296621434872758E-2</v>
      </c>
      <c r="BA195" s="478">
        <f t="shared" si="113"/>
        <v>8.7279280916829904E-2</v>
      </c>
      <c r="BB195" s="478">
        <f t="shared" si="113"/>
        <v>-0.36088913445080362</v>
      </c>
      <c r="BC195" s="478">
        <f t="shared" si="113"/>
        <v>1.8869347604665077</v>
      </c>
      <c r="BD195" s="478">
        <f t="shared" si="113"/>
        <v>1.8869347604665077</v>
      </c>
      <c r="BE195" s="478"/>
      <c r="BF195" s="478">
        <f t="shared" si="113"/>
        <v>16.614341850843118</v>
      </c>
      <c r="BG195" s="478">
        <f t="shared" si="113"/>
        <v>26.455026455026463</v>
      </c>
      <c r="BH195" s="478">
        <f t="shared" si="113"/>
        <v>14.285714285714256</v>
      </c>
      <c r="BI195" s="478"/>
      <c r="BJ195" s="478">
        <f t="shared" si="113"/>
        <v>6.7476231362489703</v>
      </c>
      <c r="BK195" s="478">
        <f t="shared" si="113"/>
        <v>1.6283367844449614E-2</v>
      </c>
      <c r="BL195" s="478">
        <f t="shared" si="113"/>
        <v>0</v>
      </c>
      <c r="BM195" s="478">
        <f t="shared" si="113"/>
        <v>-6.25</v>
      </c>
      <c r="BN195" s="478">
        <f t="shared" si="113"/>
        <v>2.7201678118826678E-2</v>
      </c>
      <c r="BO195" s="478">
        <f t="shared" si="113"/>
        <v>9.7264869825260512</v>
      </c>
      <c r="BP195" s="478">
        <f t="shared" si="113"/>
        <v>-0.42693841593866022</v>
      </c>
      <c r="BQ195" s="478">
        <f t="shared" si="113"/>
        <v>-0.617930711834902</v>
      </c>
      <c r="BR195" s="478">
        <f t="shared" si="113"/>
        <v>0.58233853132658719</v>
      </c>
      <c r="BS195" s="478">
        <f t="shared" si="113"/>
        <v>-0.25792398130648486</v>
      </c>
      <c r="BT195" s="478">
        <f t="shared" si="113"/>
        <v>-0.46311454926579732</v>
      </c>
      <c r="BU195" s="478">
        <f t="shared" si="113"/>
        <v>9.7581064460094957E-2</v>
      </c>
      <c r="BW195" s="474" t="s">
        <v>191</v>
      </c>
      <c r="BX195" s="478">
        <f t="shared" si="114"/>
        <v>3.1152499941125233</v>
      </c>
      <c r="BY195" s="478">
        <f t="shared" si="114"/>
        <v>2.5628078728252568</v>
      </c>
      <c r="BZ195" s="478">
        <f t="shared" si="114"/>
        <v>2.5112291698548672</v>
      </c>
      <c r="CA195" s="478">
        <f t="shared" si="114"/>
        <v>3.0120730433391696</v>
      </c>
      <c r="CB195" s="478">
        <f t="shared" si="114"/>
        <v>1.8967867021500995</v>
      </c>
      <c r="CC195" s="478">
        <f t="shared" si="114"/>
        <v>3.0751516378864308</v>
      </c>
      <c r="CD195" s="478">
        <f t="shared" si="114"/>
        <v>3.766173419355745</v>
      </c>
      <c r="CE195" s="478">
        <f t="shared" si="114"/>
        <v>7.0813389705280061</v>
      </c>
      <c r="CF195" s="478">
        <f t="shared" si="114"/>
        <v>0.38508109767063647</v>
      </c>
      <c r="CG195" s="478">
        <f t="shared" si="114"/>
        <v>-0.20576924392529117</v>
      </c>
      <c r="CH195" s="478">
        <f t="shared" si="114"/>
        <v>9.1038194633717993</v>
      </c>
      <c r="CI195" s="478">
        <f t="shared" si="114"/>
        <v>9.1664234295784741</v>
      </c>
      <c r="CJ195" s="478">
        <f t="shared" si="114"/>
        <v>9.0244400996005059</v>
      </c>
      <c r="CK195" s="478">
        <f t="shared" si="114"/>
        <v>-0.99342866840150812</v>
      </c>
      <c r="CL195" s="478">
        <f t="shared" si="114"/>
        <v>-0.72593379973844296</v>
      </c>
      <c r="CM195" s="478">
        <f t="shared" si="114"/>
        <v>-1.589507041256033</v>
      </c>
      <c r="CN195" s="478">
        <f t="shared" si="114"/>
        <v>2.6605538978668797</v>
      </c>
      <c r="CO195" s="478">
        <f t="shared" si="114"/>
        <v>4.2995915631054205</v>
      </c>
      <c r="CP195" s="478">
        <f t="shared" si="114"/>
        <v>0</v>
      </c>
      <c r="CQ195" s="478">
        <f t="shared" si="114"/>
        <v>8.3744117518494541</v>
      </c>
      <c r="CR195" s="478">
        <f t="shared" si="114"/>
        <v>11.101501082163345</v>
      </c>
      <c r="CS195" s="478">
        <f t="shared" si="114"/>
        <v>9.8039215686274375</v>
      </c>
      <c r="CT195" s="478">
        <f t="shared" si="114"/>
        <v>0</v>
      </c>
      <c r="CU195" s="478">
        <f t="shared" si="114"/>
        <v>2.000824645987942</v>
      </c>
      <c r="CV195" s="478">
        <f t="shared" si="114"/>
        <v>5.0761486673321476</v>
      </c>
      <c r="CW195" s="478">
        <f t="shared" si="114"/>
        <v>0</v>
      </c>
      <c r="CX195" s="478">
        <f t="shared" si="114"/>
        <v>0</v>
      </c>
      <c r="CY195" s="478">
        <f t="shared" si="114"/>
        <v>-1.4524354265195605</v>
      </c>
      <c r="CZ195" s="478">
        <f t="shared" si="114"/>
        <v>3.7389634799437577</v>
      </c>
      <c r="DA195" s="478">
        <f t="shared" si="114"/>
        <v>0.3825295646706417</v>
      </c>
      <c r="DB195" s="478">
        <f t="shared" si="114"/>
        <v>-0.64472078170443314</v>
      </c>
      <c r="DC195" s="478">
        <f t="shared" si="114"/>
        <v>-4.1599267722947086E-2</v>
      </c>
      <c r="DD195" s="478">
        <f t="shared" si="114"/>
        <v>-0.9616636713051907</v>
      </c>
      <c r="DE195" s="478">
        <f t="shared" si="114"/>
        <v>2.6188676168918512</v>
      </c>
      <c r="DF195" s="478">
        <f t="shared" si="114"/>
        <v>3.1752080820408146</v>
      </c>
      <c r="DH195" s="474" t="s">
        <v>191</v>
      </c>
      <c r="DI195" s="478">
        <f t="shared" si="115"/>
        <v>5.0394844394463512</v>
      </c>
      <c r="DJ195" s="478">
        <f t="shared" si="115"/>
        <v>2.5553077642857192</v>
      </c>
      <c r="DK195" s="478">
        <f t="shared" si="115"/>
        <v>9.7169374774841231</v>
      </c>
      <c r="DL195" s="478">
        <f t="shared" si="115"/>
        <v>5.1012663125624025</v>
      </c>
      <c r="DM195" s="478">
        <f t="shared" si="115"/>
        <v>1.1204095324889529</v>
      </c>
      <c r="DN195" s="478">
        <f t="shared" si="115"/>
        <v>0.40123071510889119</v>
      </c>
      <c r="DO195" s="478">
        <f t="shared" si="115"/>
        <v>-3.1037252825712902</v>
      </c>
      <c r="DP195" s="478">
        <f t="shared" si="115"/>
        <v>2.836412497968821</v>
      </c>
      <c r="DQ195" s="478">
        <f t="shared" si="115"/>
        <v>-1.2854497725522274</v>
      </c>
      <c r="DR195" s="478">
        <f t="shared" si="115"/>
        <v>-10.925553439427659</v>
      </c>
      <c r="DS195" s="478">
        <f t="shared" si="115"/>
        <v>7.046823816620118</v>
      </c>
      <c r="DT195" s="478">
        <f t="shared" si="115"/>
        <v>6.2145960592182803</v>
      </c>
      <c r="DU195" s="478">
        <f t="shared" si="115"/>
        <v>8.0040191519915602</v>
      </c>
      <c r="DV195" s="478">
        <f t="shared" si="115"/>
        <v>8.8925707686948741</v>
      </c>
      <c r="DW195" s="478">
        <f t="shared" si="115"/>
        <v>12.23804885557389</v>
      </c>
      <c r="DX195" s="478">
        <f t="shared" si="115"/>
        <v>0.29316930299441157</v>
      </c>
      <c r="DY195" s="478">
        <f t="shared" si="115"/>
        <v>3.3792802458881166</v>
      </c>
      <c r="DZ195" s="478">
        <f t="shared" si="115"/>
        <v>3.4559606309914059</v>
      </c>
      <c r="EA195" s="478">
        <f t="shared" si="115"/>
        <v>0</v>
      </c>
      <c r="EB195" s="478">
        <f t="shared" si="115"/>
        <v>36.622099314905739</v>
      </c>
      <c r="EC195" s="478">
        <f t="shared" si="115"/>
        <v>11.540963199575739</v>
      </c>
      <c r="ED195" s="478">
        <f t="shared" si="115"/>
        <v>43.749999999999979</v>
      </c>
      <c r="EE195" s="478">
        <f t="shared" si="115"/>
        <v>44.051446945337624</v>
      </c>
      <c r="EF195" s="478">
        <f t="shared" si="115"/>
        <v>3.4406993173637712</v>
      </c>
      <c r="EG195" s="478">
        <f t="shared" si="115"/>
        <v>-0.13178741005418493</v>
      </c>
      <c r="EH195" s="478">
        <f t="shared" si="115"/>
        <v>-0.30324593148665091</v>
      </c>
      <c r="EI195" s="478">
        <f t="shared" si="115"/>
        <v>2.4999999999999911</v>
      </c>
      <c r="EJ195" s="478">
        <f t="shared" si="115"/>
        <v>1.6784480975616578</v>
      </c>
      <c r="EK195" s="478">
        <f t="shared" si="115"/>
        <v>6.7611716635568309</v>
      </c>
      <c r="EL195" s="478">
        <f t="shared" si="115"/>
        <v>-0.14443246790847297</v>
      </c>
      <c r="EM195" s="478">
        <f t="shared" si="115"/>
        <v>1.6883628787602412</v>
      </c>
      <c r="EN195" s="478">
        <f t="shared" si="115"/>
        <v>0.7718495726349639</v>
      </c>
      <c r="EO195" s="478">
        <f t="shared" si="115"/>
        <v>-12.655483044323002</v>
      </c>
      <c r="EP195" s="478">
        <f t="shared" si="115"/>
        <v>-7.8163536287921609</v>
      </c>
      <c r="EQ195" s="478">
        <f t="shared" si="115"/>
        <v>4.4118552767862917</v>
      </c>
    </row>
    <row r="196" spans="1:147" s="141" customFormat="1" ht="12.75" customHeight="1" x14ac:dyDescent="0.2">
      <c r="A196" s="474" t="s">
        <v>203</v>
      </c>
      <c r="B196" s="478">
        <f t="shared" si="112"/>
        <v>4.1272103112550251</v>
      </c>
      <c r="C196" s="478">
        <f t="shared" si="112"/>
        <v>1.6818550494440254</v>
      </c>
      <c r="D196" s="478">
        <f t="shared" si="112"/>
        <v>1.7779593765467672</v>
      </c>
      <c r="E196" s="478">
        <f t="shared" si="112"/>
        <v>-1.4907291195370376</v>
      </c>
      <c r="F196" s="478">
        <f t="shared" si="112"/>
        <v>2.8042538103730141</v>
      </c>
      <c r="G196" s="478">
        <f t="shared" si="112"/>
        <v>1.4244868545443046</v>
      </c>
      <c r="H196" s="478">
        <f t="shared" si="112"/>
        <v>9.7041433996913895E-2</v>
      </c>
      <c r="I196" s="478">
        <f t="shared" si="112"/>
        <v>3.1887788527496186</v>
      </c>
      <c r="J196" s="478">
        <f t="shared" si="112"/>
        <v>2.4895828089658734</v>
      </c>
      <c r="K196" s="478">
        <f t="shared" si="112"/>
        <v>5.7948046168609713</v>
      </c>
      <c r="L196" s="478">
        <f t="shared" si="112"/>
        <v>13.111640169209714</v>
      </c>
      <c r="M196" s="478">
        <f t="shared" si="112"/>
        <v>5.5035604433134377</v>
      </c>
      <c r="N196" s="478">
        <f t="shared" si="112"/>
        <v>16.527556194583791</v>
      </c>
      <c r="O196" s="478">
        <f t="shared" si="112"/>
        <v>0.43357694380956602</v>
      </c>
      <c r="P196" s="478">
        <f t="shared" si="112"/>
        <v>0.46706649441141668</v>
      </c>
      <c r="Q196" s="478">
        <f t="shared" si="112"/>
        <v>0.36081947147179605</v>
      </c>
      <c r="R196" s="478">
        <f t="shared" si="112"/>
        <v>1.9595795746280675</v>
      </c>
      <c r="S196" s="478">
        <f t="shared" ref="S196:AJ196" si="116">(S125/S124-1)*100</f>
        <v>3.3910004773267</v>
      </c>
      <c r="T196" s="478">
        <f t="shared" si="116"/>
        <v>0</v>
      </c>
      <c r="U196" s="478">
        <f t="shared" si="116"/>
        <v>11.259950765844318</v>
      </c>
      <c r="V196" s="478">
        <f t="shared" si="116"/>
        <v>8.8077336197191602</v>
      </c>
      <c r="W196" s="478">
        <f t="shared" si="116"/>
        <v>12.799999999999967</v>
      </c>
      <c r="X196" s="478"/>
      <c r="Y196" s="478">
        <f t="shared" si="116"/>
        <v>5.6852672664204462</v>
      </c>
      <c r="Z196" s="478">
        <f t="shared" si="116"/>
        <v>0.87175626030544517</v>
      </c>
      <c r="AA196" s="478">
        <f t="shared" si="116"/>
        <v>4.5801112616575157</v>
      </c>
      <c r="AB196" s="478">
        <f t="shared" si="116"/>
        <v>0</v>
      </c>
      <c r="AC196" s="478">
        <f t="shared" si="116"/>
        <v>0.40127814548673868</v>
      </c>
      <c r="AD196" s="478">
        <f t="shared" si="116"/>
        <v>7.9330426034899038</v>
      </c>
      <c r="AE196" s="478">
        <f t="shared" si="116"/>
        <v>2.2632431224795857</v>
      </c>
      <c r="AF196" s="478">
        <f t="shared" si="116"/>
        <v>2.9179228154854631</v>
      </c>
      <c r="AG196" s="478">
        <f t="shared" si="116"/>
        <v>1.3370345128611794</v>
      </c>
      <c r="AH196" s="478">
        <f t="shared" si="116"/>
        <v>2.8103283010385338</v>
      </c>
      <c r="AI196" s="478">
        <f t="shared" si="116"/>
        <v>0.60753710859613452</v>
      </c>
      <c r="AJ196" s="478">
        <f t="shared" si="116"/>
        <v>2.6993790243257099</v>
      </c>
      <c r="AL196" s="474" t="s">
        <v>203</v>
      </c>
      <c r="AM196" s="478">
        <f t="shared" si="113"/>
        <v>2.1263444908422136</v>
      </c>
      <c r="AN196" s="478">
        <f t="shared" si="113"/>
        <v>5.5512112221044241</v>
      </c>
      <c r="AO196" s="478">
        <f t="shared" si="113"/>
        <v>6.0759785331981897</v>
      </c>
      <c r="AP196" s="478">
        <f t="shared" si="113"/>
        <v>9.3963514703467421</v>
      </c>
      <c r="AQ196" s="478">
        <f t="shared" si="113"/>
        <v>1.9692594640909888</v>
      </c>
      <c r="AR196" s="478">
        <f t="shared" si="113"/>
        <v>1.750506607574609</v>
      </c>
      <c r="AS196" s="478">
        <f t="shared" si="113"/>
        <v>3.1198446643413646</v>
      </c>
      <c r="AT196" s="478">
        <f t="shared" si="113"/>
        <v>0.66086395873627968</v>
      </c>
      <c r="AU196" s="478">
        <f t="shared" si="113"/>
        <v>2.5105378715234883</v>
      </c>
      <c r="AV196" s="478">
        <f t="shared" si="113"/>
        <v>8.4584075270871537</v>
      </c>
      <c r="AW196" s="478">
        <f t="shared" si="113"/>
        <v>2.6698806509504625</v>
      </c>
      <c r="AX196" s="478">
        <f t="shared" si="113"/>
        <v>-0.35943625896325271</v>
      </c>
      <c r="AY196" s="478">
        <f t="shared" si="113"/>
        <v>5.65217391304349</v>
      </c>
      <c r="AZ196" s="478">
        <f t="shared" si="113"/>
        <v>0.46254049916334417</v>
      </c>
      <c r="BA196" s="478">
        <f t="shared" si="113"/>
        <v>0.61219005951147487</v>
      </c>
      <c r="BB196" s="478">
        <f t="shared" si="113"/>
        <v>-5.0383445450907782E-2</v>
      </c>
      <c r="BC196" s="478">
        <f t="shared" si="113"/>
        <v>1.7988192444538864</v>
      </c>
      <c r="BD196" s="478">
        <f t="shared" si="113"/>
        <v>1.7988192444538864</v>
      </c>
      <c r="BE196" s="478"/>
      <c r="BF196" s="478">
        <f t="shared" si="113"/>
        <v>2.9518830657414119</v>
      </c>
      <c r="BG196" s="478">
        <f t="shared" si="113"/>
        <v>14.225941422594124</v>
      </c>
      <c r="BH196" s="478">
        <f t="shared" si="113"/>
        <v>0</v>
      </c>
      <c r="BI196" s="478"/>
      <c r="BJ196" s="478">
        <f t="shared" si="113"/>
        <v>-1.1982379409343213</v>
      </c>
      <c r="BK196" s="478">
        <f t="shared" si="113"/>
        <v>2.9793711735655259</v>
      </c>
      <c r="BL196" s="478">
        <f t="shared" si="113"/>
        <v>-0.89730811132199273</v>
      </c>
      <c r="BM196" s="478">
        <f t="shared" ref="BM196:BU196" si="117">(BM125/BM124-1)*100</f>
        <v>-2.2222222222222143</v>
      </c>
      <c r="BN196" s="478">
        <f t="shared" si="117"/>
        <v>-9.7083582520606786</v>
      </c>
      <c r="BO196" s="478">
        <f t="shared" si="117"/>
        <v>1.1909561957252679</v>
      </c>
      <c r="BP196" s="478">
        <f t="shared" si="117"/>
        <v>-0.40632864519485334</v>
      </c>
      <c r="BQ196" s="478">
        <f t="shared" si="117"/>
        <v>-1.7153315433753424</v>
      </c>
      <c r="BR196" s="478">
        <f t="shared" si="117"/>
        <v>0.20687682308062616</v>
      </c>
      <c r="BS196" s="478">
        <f t="shared" si="117"/>
        <v>-0.6852020081919763</v>
      </c>
      <c r="BT196" s="478">
        <f t="shared" si="117"/>
        <v>2.5278644974813025</v>
      </c>
      <c r="BU196" s="478">
        <f t="shared" si="117"/>
        <v>0.95170292586397309</v>
      </c>
      <c r="BW196" s="474" t="s">
        <v>203</v>
      </c>
      <c r="BX196" s="478">
        <f t="shared" si="114"/>
        <v>3.0398685802543346</v>
      </c>
      <c r="BY196" s="478">
        <f t="shared" si="114"/>
        <v>2.2274221702899943</v>
      </c>
      <c r="BZ196" s="478">
        <f t="shared" si="114"/>
        <v>0.47096083505131503</v>
      </c>
      <c r="CA196" s="478">
        <f t="shared" si="114"/>
        <v>1.6579818212935082</v>
      </c>
      <c r="CB196" s="478">
        <f t="shared" si="114"/>
        <v>2.6980287452635698</v>
      </c>
      <c r="CC196" s="478">
        <f t="shared" si="114"/>
        <v>7.7099726718621975</v>
      </c>
      <c r="CD196" s="478">
        <f t="shared" si="114"/>
        <v>0.82551511544239897</v>
      </c>
      <c r="CE196" s="478">
        <f t="shared" si="114"/>
        <v>3.1436562879142205</v>
      </c>
      <c r="CF196" s="478">
        <f t="shared" si="114"/>
        <v>6.4803654669037369</v>
      </c>
      <c r="CG196" s="478">
        <f t="shared" si="114"/>
        <v>3.415103451740964</v>
      </c>
      <c r="CH196" s="478">
        <f t="shared" ref="CH196:DF196" si="118">(CH125/CH124-1)*100</f>
        <v>0.49677469345286163</v>
      </c>
      <c r="CI196" s="478">
        <f t="shared" si="118"/>
        <v>-0.73075188005291558</v>
      </c>
      <c r="CJ196" s="478">
        <f t="shared" si="118"/>
        <v>2.0552570312371898</v>
      </c>
      <c r="CK196" s="478">
        <f t="shared" si="118"/>
        <v>1.5754864054957185</v>
      </c>
      <c r="CL196" s="478">
        <f t="shared" si="118"/>
        <v>1.1963693531381825</v>
      </c>
      <c r="CM196" s="478">
        <f t="shared" si="118"/>
        <v>2.4277140778732553</v>
      </c>
      <c r="CN196" s="478">
        <f t="shared" si="118"/>
        <v>1.8109655198434327</v>
      </c>
      <c r="CO196" s="478">
        <f t="shared" si="118"/>
        <v>2.8806222949865345</v>
      </c>
      <c r="CP196" s="478">
        <f t="shared" si="118"/>
        <v>0</v>
      </c>
      <c r="CQ196" s="478">
        <f t="shared" si="118"/>
        <v>16.788630416731888</v>
      </c>
      <c r="CR196" s="478">
        <f t="shared" si="118"/>
        <v>10.236013492153329</v>
      </c>
      <c r="CS196" s="478">
        <f t="shared" si="118"/>
        <v>23.214285714285722</v>
      </c>
      <c r="CT196" s="478">
        <f t="shared" si="118"/>
        <v>0</v>
      </c>
      <c r="CU196" s="478">
        <f t="shared" si="118"/>
        <v>1.8516162412872905</v>
      </c>
      <c r="CV196" s="478">
        <f t="shared" si="118"/>
        <v>4.2775585049359188</v>
      </c>
      <c r="CW196" s="478">
        <f t="shared" si="118"/>
        <v>-8.2073137784755001E-2</v>
      </c>
      <c r="CX196" s="478">
        <f t="shared" si="118"/>
        <v>0</v>
      </c>
      <c r="CY196" s="478">
        <f t="shared" si="118"/>
        <v>-0.64026390338853822</v>
      </c>
      <c r="CZ196" s="478">
        <f t="shared" si="118"/>
        <v>3.3060619363485477</v>
      </c>
      <c r="DA196" s="478">
        <f t="shared" si="118"/>
        <v>0.21907756837367121</v>
      </c>
      <c r="DB196" s="478">
        <f t="shared" si="118"/>
        <v>-0.93212759341922968</v>
      </c>
      <c r="DC196" s="478">
        <f t="shared" si="118"/>
        <v>0.3746518570815649</v>
      </c>
      <c r="DD196" s="478">
        <f t="shared" si="118"/>
        <v>1.5293534155081057</v>
      </c>
      <c r="DE196" s="478">
        <f t="shared" si="118"/>
        <v>2.0460231067960244</v>
      </c>
      <c r="DF196" s="478">
        <f t="shared" si="118"/>
        <v>4.4719464466728809</v>
      </c>
      <c r="DH196" s="474" t="s">
        <v>203</v>
      </c>
      <c r="DI196" s="478">
        <f t="shared" si="115"/>
        <v>4.3661040891630032</v>
      </c>
      <c r="DJ196" s="478">
        <f t="shared" si="115"/>
        <v>4.9539467223087108</v>
      </c>
      <c r="DK196" s="478">
        <f t="shared" si="115"/>
        <v>5.8658933202680341</v>
      </c>
      <c r="DL196" s="478">
        <f t="shared" si="115"/>
        <v>4.0395587853856885</v>
      </c>
      <c r="DM196" s="478">
        <f t="shared" si="115"/>
        <v>9.001825284957409</v>
      </c>
      <c r="DN196" s="478">
        <f t="shared" si="115"/>
        <v>6.1605263977425606</v>
      </c>
      <c r="DO196" s="478">
        <f t="shared" si="115"/>
        <v>1.5657793463270231</v>
      </c>
      <c r="DP196" s="478">
        <f t="shared" si="115"/>
        <v>3.0871025083322845</v>
      </c>
      <c r="DQ196" s="478">
        <f t="shared" si="115"/>
        <v>1.2444909414926597</v>
      </c>
      <c r="DR196" s="478">
        <f t="shared" si="115"/>
        <v>2.2469929130069177</v>
      </c>
      <c r="DS196" s="478">
        <f t="shared" ref="DS196:EQ196" si="119">(DS125/DS124-1)*100</f>
        <v>-0.84929587940369977</v>
      </c>
      <c r="DT196" s="478">
        <f t="shared" si="119"/>
        <v>2.1010514313261952</v>
      </c>
      <c r="DU196" s="478">
        <f t="shared" si="119"/>
        <v>-4.1864464702715765</v>
      </c>
      <c r="DV196" s="478">
        <f t="shared" si="119"/>
        <v>1.2456591018040974</v>
      </c>
      <c r="DW196" s="478">
        <f t="shared" si="119"/>
        <v>1.8799230890890417</v>
      </c>
      <c r="DX196" s="478">
        <f t="shared" si="119"/>
        <v>-0.57886179292255813</v>
      </c>
      <c r="DY196" s="478">
        <f t="shared" si="119"/>
        <v>4.5869162695200805</v>
      </c>
      <c r="DZ196" s="478">
        <f t="shared" si="119"/>
        <v>4.6875226143069826</v>
      </c>
      <c r="EA196" s="478">
        <f t="shared" si="119"/>
        <v>0</v>
      </c>
      <c r="EB196" s="478">
        <f t="shared" si="119"/>
        <v>28.166915440296346</v>
      </c>
      <c r="EC196" s="478">
        <f t="shared" si="119"/>
        <v>18.463833059792336</v>
      </c>
      <c r="ED196" s="478">
        <f t="shared" si="119"/>
        <v>32.6086956521739</v>
      </c>
      <c r="EE196" s="478">
        <f t="shared" si="119"/>
        <v>22.32142857142858</v>
      </c>
      <c r="EF196" s="478">
        <f t="shared" si="119"/>
        <v>1.4508264212698574</v>
      </c>
      <c r="EG196" s="478">
        <f t="shared" si="119"/>
        <v>-1.0895214637208994</v>
      </c>
      <c r="EH196" s="478">
        <f t="shared" si="119"/>
        <v>0.71573036245655697</v>
      </c>
      <c r="EI196" s="478">
        <f t="shared" si="119"/>
        <v>17.073170731707311</v>
      </c>
      <c r="EJ196" s="478">
        <f t="shared" si="119"/>
        <v>0.89566952112212217</v>
      </c>
      <c r="EK196" s="478">
        <f t="shared" si="119"/>
        <v>1.4156570799667145</v>
      </c>
      <c r="EL196" s="478">
        <f t="shared" si="119"/>
        <v>0.79249827400158512</v>
      </c>
      <c r="EM196" s="478">
        <f t="shared" si="119"/>
        <v>0.52169234227306127</v>
      </c>
      <c r="EN196" s="478">
        <f t="shared" si="119"/>
        <v>-1.9524482285342537</v>
      </c>
      <c r="EO196" s="478">
        <f t="shared" si="119"/>
        <v>2.1477699217632429</v>
      </c>
      <c r="EP196" s="478">
        <f t="shared" si="119"/>
        <v>0.97912146500678254</v>
      </c>
      <c r="EQ196" s="478">
        <f t="shared" si="119"/>
        <v>2.8176587642538831</v>
      </c>
    </row>
    <row r="197" spans="1:147" s="141" customFormat="1" ht="12.75" customHeight="1" x14ac:dyDescent="0.2">
      <c r="A197" s="474" t="s">
        <v>232</v>
      </c>
      <c r="B197" s="478">
        <f t="shared" ref="B197:AJ199" si="120">(B126/B125-1)*100</f>
        <v>8.0587790121205529</v>
      </c>
      <c r="C197" s="478">
        <f t="shared" si="120"/>
        <v>9.4394338499969699</v>
      </c>
      <c r="D197" s="478">
        <f t="shared" si="120"/>
        <v>16.440389600952066</v>
      </c>
      <c r="E197" s="478">
        <f t="shared" si="120"/>
        <v>4.9271018481549911</v>
      </c>
      <c r="F197" s="478">
        <f t="shared" si="120"/>
        <v>5.3899667418116692</v>
      </c>
      <c r="G197" s="478">
        <f t="shared" si="120"/>
        <v>2.1723422783598068</v>
      </c>
      <c r="H197" s="478">
        <f t="shared" si="120"/>
        <v>7.7912926743948674</v>
      </c>
      <c r="I197" s="478">
        <f t="shared" si="120"/>
        <v>2.202790104282637</v>
      </c>
      <c r="J197" s="478">
        <f t="shared" si="120"/>
        <v>4.6224905024690788</v>
      </c>
      <c r="K197" s="478">
        <f t="shared" si="120"/>
        <v>1.8484672527165236</v>
      </c>
      <c r="L197" s="478">
        <f t="shared" si="120"/>
        <v>0.57719101964590624</v>
      </c>
      <c r="M197" s="478">
        <f t="shared" si="120"/>
        <v>3.2688688086899731</v>
      </c>
      <c r="N197" s="478">
        <f t="shared" si="120"/>
        <v>-0.55790685384197181</v>
      </c>
      <c r="O197" s="478">
        <f t="shared" si="120"/>
        <v>3.8670624309862456</v>
      </c>
      <c r="P197" s="478">
        <f t="shared" si="120"/>
        <v>3.8006673648813827</v>
      </c>
      <c r="Q197" s="478">
        <f t="shared" si="120"/>
        <v>3.810736055660402</v>
      </c>
      <c r="R197" s="478">
        <f t="shared" si="120"/>
        <v>1.6383740893980647</v>
      </c>
      <c r="S197" s="478">
        <f t="shared" si="120"/>
        <v>2.6589509137916023</v>
      </c>
      <c r="T197" s="478">
        <f t="shared" si="120"/>
        <v>0</v>
      </c>
      <c r="U197" s="478">
        <f t="shared" si="120"/>
        <v>8.9300000112876088</v>
      </c>
      <c r="V197" s="478">
        <f t="shared" si="120"/>
        <v>15.98988962887633</v>
      </c>
      <c r="W197" s="478">
        <f t="shared" si="120"/>
        <v>2.1276595744680993</v>
      </c>
      <c r="X197" s="478"/>
      <c r="Y197" s="478">
        <f t="shared" si="120"/>
        <v>13.454179503641006</v>
      </c>
      <c r="Z197" s="478">
        <f t="shared" si="120"/>
        <v>0.38978283375199485</v>
      </c>
      <c r="AA197" s="478">
        <f t="shared" si="120"/>
        <v>0.61592955681954997</v>
      </c>
      <c r="AB197" s="478">
        <f t="shared" si="120"/>
        <v>0</v>
      </c>
      <c r="AC197" s="478">
        <f t="shared" si="120"/>
        <v>0.21234753051964095</v>
      </c>
      <c r="AD197" s="478">
        <f t="shared" si="120"/>
        <v>18.955315073307609</v>
      </c>
      <c r="AE197" s="478">
        <f t="shared" si="120"/>
        <v>1.8646472776839174</v>
      </c>
      <c r="AF197" s="478">
        <f t="shared" si="120"/>
        <v>1.1482023239613781</v>
      </c>
      <c r="AG197" s="478">
        <f t="shared" si="120"/>
        <v>4.4405789019446473</v>
      </c>
      <c r="AH197" s="478">
        <f t="shared" si="120"/>
        <v>2.9433275809163106</v>
      </c>
      <c r="AI197" s="478">
        <f t="shared" si="120"/>
        <v>3.3642151380812058</v>
      </c>
      <c r="AJ197" s="478">
        <f t="shared" si="120"/>
        <v>1.6596198013314911</v>
      </c>
      <c r="AL197" s="474" t="s">
        <v>232</v>
      </c>
      <c r="AM197" s="478">
        <f t="shared" ref="AM197:BU199" si="121">(AM126/AM125-1)*100</f>
        <v>9.460019717520062</v>
      </c>
      <c r="AN197" s="478">
        <f t="shared" si="121"/>
        <v>8.5715587474481936</v>
      </c>
      <c r="AO197" s="478">
        <f t="shared" si="121"/>
        <v>14.841705687374972</v>
      </c>
      <c r="AP197" s="478">
        <f t="shared" si="121"/>
        <v>5.2815496953939833</v>
      </c>
      <c r="AQ197" s="478">
        <f t="shared" si="121"/>
        <v>19.387696563791359</v>
      </c>
      <c r="AR197" s="478">
        <f t="shared" si="121"/>
        <v>3.3168646568683346</v>
      </c>
      <c r="AS197" s="478">
        <f t="shared" si="121"/>
        <v>6.566098969244516</v>
      </c>
      <c r="AT197" s="478">
        <f t="shared" si="121"/>
        <v>6.3155798995615742</v>
      </c>
      <c r="AU197" s="478">
        <f t="shared" si="121"/>
        <v>3.2008929188794388</v>
      </c>
      <c r="AV197" s="478">
        <f t="shared" si="121"/>
        <v>-11.468224334273646</v>
      </c>
      <c r="AW197" s="478">
        <f t="shared" si="121"/>
        <v>33.213511123392479</v>
      </c>
      <c r="AX197" s="478">
        <f t="shared" si="121"/>
        <v>55.803975132823005</v>
      </c>
      <c r="AY197" s="478">
        <f t="shared" si="121"/>
        <v>12.139917695473269</v>
      </c>
      <c r="AZ197" s="478">
        <f t="shared" si="121"/>
        <v>6.1021437409910062</v>
      </c>
      <c r="BA197" s="478">
        <f t="shared" si="121"/>
        <v>8.5755933423575357</v>
      </c>
      <c r="BB197" s="478">
        <f t="shared" si="121"/>
        <v>-3.2738257862352294</v>
      </c>
      <c r="BC197" s="478">
        <f t="shared" si="121"/>
        <v>5.3101248500358356</v>
      </c>
      <c r="BD197" s="478">
        <f t="shared" si="121"/>
        <v>5.3101248500358356</v>
      </c>
      <c r="BE197" s="478"/>
      <c r="BF197" s="478">
        <f t="shared" si="121"/>
        <v>25.979976002568538</v>
      </c>
      <c r="BG197" s="478">
        <f t="shared" si="121"/>
        <v>25.587151070679216</v>
      </c>
      <c r="BH197" s="478">
        <f t="shared" si="121"/>
        <v>26.388888888888907</v>
      </c>
      <c r="BI197" s="478"/>
      <c r="BJ197" s="478">
        <f t="shared" si="121"/>
        <v>8.6379464233863334</v>
      </c>
      <c r="BK197" s="478">
        <f t="shared" si="121"/>
        <v>4.2331159108058847</v>
      </c>
      <c r="BL197" s="478">
        <f t="shared" si="121"/>
        <v>-10.560473095724255</v>
      </c>
      <c r="BM197" s="478">
        <f t="shared" si="121"/>
        <v>1.8726403333957142</v>
      </c>
      <c r="BN197" s="478">
        <f t="shared" si="121"/>
        <v>-6.617069876666271</v>
      </c>
      <c r="BO197" s="478">
        <f t="shared" si="121"/>
        <v>13.999564971630708</v>
      </c>
      <c r="BP197" s="478">
        <f t="shared" si="121"/>
        <v>1.463847264016116</v>
      </c>
      <c r="BQ197" s="478">
        <f t="shared" si="121"/>
        <v>2.4960970339451105</v>
      </c>
      <c r="BR197" s="478">
        <f t="shared" si="121"/>
        <v>-5.2897749140327299</v>
      </c>
      <c r="BS197" s="478">
        <f t="shared" si="121"/>
        <v>29.559476009976148</v>
      </c>
      <c r="BT197" s="478">
        <f t="shared" si="121"/>
        <v>-1.0155230902099022</v>
      </c>
      <c r="BU197" s="478">
        <f t="shared" si="121"/>
        <v>-6.5420716311300637</v>
      </c>
      <c r="BW197" s="474" t="s">
        <v>232</v>
      </c>
      <c r="BX197" s="478">
        <f t="shared" ref="BX197:DF199" si="122">(BX126/BX125-1)*100</f>
        <v>6.4662946215696904</v>
      </c>
      <c r="BY197" s="478">
        <f t="shared" si="122"/>
        <v>8.1310506034882657</v>
      </c>
      <c r="BZ197" s="478">
        <f t="shared" si="122"/>
        <v>13.672860382227348</v>
      </c>
      <c r="CA197" s="478">
        <f t="shared" si="122"/>
        <v>4.8562317807900879</v>
      </c>
      <c r="CB197" s="478">
        <f t="shared" si="122"/>
        <v>10.328306826471124</v>
      </c>
      <c r="CC197" s="478">
        <f t="shared" si="122"/>
        <v>1.3096355804413484</v>
      </c>
      <c r="CD197" s="478">
        <f t="shared" si="122"/>
        <v>12.743100927283768</v>
      </c>
      <c r="CE197" s="478">
        <f t="shared" si="122"/>
        <v>1.4585176637979647</v>
      </c>
      <c r="CF197" s="478">
        <f t="shared" si="122"/>
        <v>3.7638921795398517</v>
      </c>
      <c r="CG197" s="478">
        <f t="shared" si="122"/>
        <v>3.5860294446818486</v>
      </c>
      <c r="CH197" s="478">
        <f t="shared" si="122"/>
        <v>1.3322362229430729</v>
      </c>
      <c r="CI197" s="478">
        <f t="shared" si="122"/>
        <v>3.6717014041420581</v>
      </c>
      <c r="CJ197" s="478">
        <f t="shared" si="122"/>
        <v>-1.4999702716256724</v>
      </c>
      <c r="CK197" s="478">
        <f t="shared" si="122"/>
        <v>1.0586174052420905</v>
      </c>
      <c r="CL197" s="478">
        <f t="shared" si="122"/>
        <v>0.72895185745991409</v>
      </c>
      <c r="CM197" s="478">
        <f t="shared" si="122"/>
        <v>2.0231343210834751</v>
      </c>
      <c r="CN197" s="478">
        <f t="shared" si="122"/>
        <v>2.4609693256967491</v>
      </c>
      <c r="CO197" s="478">
        <f t="shared" si="122"/>
        <v>4.0279297635556377</v>
      </c>
      <c r="CP197" s="478">
        <f t="shared" si="122"/>
        <v>0</v>
      </c>
      <c r="CQ197" s="478">
        <f t="shared" si="122"/>
        <v>18.929575724603765</v>
      </c>
      <c r="CR197" s="478">
        <f t="shared" si="122"/>
        <v>13.601740079542935</v>
      </c>
      <c r="CS197" s="478">
        <f t="shared" si="122"/>
        <v>24.637681159420289</v>
      </c>
      <c r="CT197" s="478">
        <f t="shared" si="122"/>
        <v>0</v>
      </c>
      <c r="CU197" s="478">
        <f t="shared" si="122"/>
        <v>5.8283697014203328</v>
      </c>
      <c r="CV197" s="478">
        <f t="shared" si="122"/>
        <v>2.7257950782490603</v>
      </c>
      <c r="CW197" s="478">
        <f t="shared" si="122"/>
        <v>4.3865617506089194E-2</v>
      </c>
      <c r="CX197" s="478">
        <f t="shared" si="122"/>
        <v>0</v>
      </c>
      <c r="CY197" s="478">
        <f t="shared" si="122"/>
        <v>2.976876508606896E-2</v>
      </c>
      <c r="CZ197" s="478">
        <f t="shared" si="122"/>
        <v>10.983574818996168</v>
      </c>
      <c r="DA197" s="478">
        <f t="shared" si="122"/>
        <v>0.76537443688295959</v>
      </c>
      <c r="DB197" s="478">
        <f t="shared" si="122"/>
        <v>0.97211340126375223</v>
      </c>
      <c r="DC197" s="478">
        <f t="shared" si="122"/>
        <v>3.8327491940881586E-3</v>
      </c>
      <c r="DD197" s="478">
        <f t="shared" si="122"/>
        <v>0.10205387040467251</v>
      </c>
      <c r="DE197" s="478">
        <f t="shared" si="122"/>
        <v>0.57619630726859494</v>
      </c>
      <c r="DF197" s="478">
        <f t="shared" si="122"/>
        <v>2.0496954057966477</v>
      </c>
      <c r="DH197" s="474" t="s">
        <v>232</v>
      </c>
      <c r="DI197" s="478">
        <f t="shared" ref="DI197:EQ199" si="123">(DI126/DI125-1)*100</f>
        <v>3.2001191532850415</v>
      </c>
      <c r="DJ197" s="478">
        <f t="shared" si="123"/>
        <v>8.0483672598437472</v>
      </c>
      <c r="DK197" s="478">
        <f t="shared" si="123"/>
        <v>12.520992994227642</v>
      </c>
      <c r="DL197" s="478">
        <f t="shared" si="123"/>
        <v>6.8173530540295735</v>
      </c>
      <c r="DM197" s="478">
        <f t="shared" si="123"/>
        <v>4.0043387568956312</v>
      </c>
      <c r="DN197" s="478">
        <f t="shared" si="123"/>
        <v>3.1055804848093782</v>
      </c>
      <c r="DO197" s="478">
        <f t="shared" si="123"/>
        <v>21.246866109876805</v>
      </c>
      <c r="DP197" s="478">
        <f t="shared" si="123"/>
        <v>9.0252894692790306</v>
      </c>
      <c r="DQ197" s="478">
        <f t="shared" si="123"/>
        <v>8.7657553749233674</v>
      </c>
      <c r="DR197" s="478">
        <f t="shared" si="123"/>
        <v>-1.0968372579063246</v>
      </c>
      <c r="DS197" s="478">
        <f t="shared" si="123"/>
        <v>-0.62947684095017165</v>
      </c>
      <c r="DT197" s="478">
        <f t="shared" si="123"/>
        <v>0.19639236837150076</v>
      </c>
      <c r="DU197" s="478">
        <f t="shared" si="123"/>
        <v>-2.2867803460236313</v>
      </c>
      <c r="DV197" s="478">
        <f t="shared" si="123"/>
        <v>1.0440547855898874</v>
      </c>
      <c r="DW197" s="478">
        <f t="shared" si="123"/>
        <v>1.5487460876736581</v>
      </c>
      <c r="DX197" s="478">
        <f t="shared" si="123"/>
        <v>-0.47286993290721613</v>
      </c>
      <c r="DY197" s="478">
        <f t="shared" si="123"/>
        <v>3.3100740627674208</v>
      </c>
      <c r="DZ197" s="478">
        <f t="shared" si="123"/>
        <v>3.4233584992756194</v>
      </c>
      <c r="EA197" s="478">
        <f t="shared" si="123"/>
        <v>0</v>
      </c>
      <c r="EB197" s="478">
        <f t="shared" si="123"/>
        <v>-4.3869363211404444</v>
      </c>
      <c r="EC197" s="478">
        <f t="shared" si="123"/>
        <v>14.553511928433949</v>
      </c>
      <c r="ED197" s="478">
        <f t="shared" si="123"/>
        <v>-10.655737704918023</v>
      </c>
      <c r="EE197" s="478">
        <f t="shared" si="123"/>
        <v>0</v>
      </c>
      <c r="EF197" s="478">
        <f t="shared" si="123"/>
        <v>4.0503743835032191</v>
      </c>
      <c r="EG197" s="478">
        <f t="shared" si="123"/>
        <v>2.1992756120396972</v>
      </c>
      <c r="EH197" s="478">
        <f t="shared" si="123"/>
        <v>7.2976538787927758E-2</v>
      </c>
      <c r="EI197" s="478">
        <f t="shared" si="123"/>
        <v>8.3333333333333481</v>
      </c>
      <c r="EJ197" s="478">
        <f t="shared" si="123"/>
        <v>4.1239919998196539</v>
      </c>
      <c r="EK197" s="478">
        <f t="shared" si="123"/>
        <v>5.6286082789972269</v>
      </c>
      <c r="EL197" s="478">
        <f t="shared" si="123"/>
        <v>1.8777085118624415</v>
      </c>
      <c r="EM197" s="478">
        <f t="shared" si="123"/>
        <v>1.6833967006943729</v>
      </c>
      <c r="EN197" s="478">
        <f t="shared" si="123"/>
        <v>-0.25791890584835331</v>
      </c>
      <c r="EO197" s="478">
        <f t="shared" si="123"/>
        <v>-10.97618727497064</v>
      </c>
      <c r="EP197" s="478">
        <f t="shared" si="123"/>
        <v>6.1397371996208205</v>
      </c>
      <c r="EQ197" s="478">
        <f t="shared" si="123"/>
        <v>-3.6354345181051073</v>
      </c>
    </row>
    <row r="198" spans="1:147" s="141" customFormat="1" ht="12.75" customHeight="1" x14ac:dyDescent="0.2">
      <c r="A198" s="474" t="s">
        <v>545</v>
      </c>
      <c r="B198" s="478">
        <f t="shared" si="120"/>
        <v>7.9579663032779635</v>
      </c>
      <c r="C198" s="478">
        <f t="shared" si="120"/>
        <v>19.038449202141415</v>
      </c>
      <c r="D198" s="478">
        <f t="shared" si="120"/>
        <v>42.704290375810828</v>
      </c>
      <c r="E198" s="478">
        <f t="shared" si="120"/>
        <v>1.6603172038216929</v>
      </c>
      <c r="F198" s="478">
        <f t="shared" si="120"/>
        <v>7.9700949165796509</v>
      </c>
      <c r="G198" s="478">
        <f t="shared" si="120"/>
        <v>3.6529915674833102</v>
      </c>
      <c r="H198" s="478">
        <f t="shared" si="120"/>
        <v>5.7761239995726132</v>
      </c>
      <c r="I198" s="478">
        <f t="shared" si="120"/>
        <v>2.6381368842911979</v>
      </c>
      <c r="J198" s="478">
        <f t="shared" si="120"/>
        <v>3.7392380314458018</v>
      </c>
      <c r="K198" s="478">
        <f t="shared" si="120"/>
        <v>1.3188265649430431</v>
      </c>
      <c r="L198" s="478">
        <f t="shared" si="120"/>
        <v>12.093706898815682</v>
      </c>
      <c r="M198" s="478">
        <f t="shared" si="120"/>
        <v>7.7248348291787838</v>
      </c>
      <c r="N198" s="478">
        <f t="shared" si="120"/>
        <v>13.077272558148479</v>
      </c>
      <c r="O198" s="478">
        <f t="shared" si="120"/>
        <v>4.4455020911477572</v>
      </c>
      <c r="P198" s="478">
        <f t="shared" si="120"/>
        <v>2.6343354527846419</v>
      </c>
      <c r="Q198" s="478">
        <f t="shared" si="120"/>
        <v>11.705494208317058</v>
      </c>
      <c r="R198" s="478">
        <f t="shared" si="120"/>
        <v>6.0228225657850132</v>
      </c>
      <c r="S198" s="478">
        <f t="shared" si="120"/>
        <v>7.1558315662142657</v>
      </c>
      <c r="T198" s="478">
        <f t="shared" si="120"/>
        <v>0</v>
      </c>
      <c r="U198" s="478">
        <f t="shared" si="120"/>
        <v>-4.8824165575876544</v>
      </c>
      <c r="V198" s="478">
        <f t="shared" si="120"/>
        <v>-7.4357776830940132</v>
      </c>
      <c r="W198" s="478">
        <f t="shared" si="120"/>
        <v>0</v>
      </c>
      <c r="X198" s="478"/>
      <c r="Y198" s="478">
        <f t="shared" si="120"/>
        <v>-10.282153440093433</v>
      </c>
      <c r="Z198" s="478">
        <f t="shared" si="120"/>
        <v>0.59231196323230595</v>
      </c>
      <c r="AA198" s="478">
        <f t="shared" si="120"/>
        <v>1.8963244509390353</v>
      </c>
      <c r="AB198" s="478">
        <f t="shared" si="120"/>
        <v>0</v>
      </c>
      <c r="AC198" s="478">
        <f t="shared" si="120"/>
        <v>2.7465859293335448</v>
      </c>
      <c r="AD198" s="478">
        <f t="shared" si="120"/>
        <v>-13.293245314090797</v>
      </c>
      <c r="AE198" s="478">
        <f t="shared" si="120"/>
        <v>0.86112172192016612</v>
      </c>
      <c r="AF198" s="478">
        <f t="shared" si="120"/>
        <v>0.31000754465466684</v>
      </c>
      <c r="AG198" s="478">
        <f t="shared" si="120"/>
        <v>2.7803035538300103</v>
      </c>
      <c r="AH198" s="478">
        <f t="shared" si="120"/>
        <v>2.2047479345669752</v>
      </c>
      <c r="AI198" s="478">
        <f t="shared" si="120"/>
        <v>3.4245220273356081</v>
      </c>
      <c r="AJ198" s="478">
        <f t="shared" si="120"/>
        <v>-2.6380204756228154</v>
      </c>
      <c r="AL198" s="474" t="s">
        <v>545</v>
      </c>
      <c r="AM198" s="478">
        <f t="shared" si="121"/>
        <v>6.5472727994958735</v>
      </c>
      <c r="AN198" s="478">
        <f t="shared" si="121"/>
        <v>7.9996396538692727</v>
      </c>
      <c r="AO198" s="478">
        <f t="shared" si="121"/>
        <v>18.773815664833982</v>
      </c>
      <c r="AP198" s="478">
        <f t="shared" si="121"/>
        <v>0.4394971051931984</v>
      </c>
      <c r="AQ198" s="478">
        <f t="shared" si="121"/>
        <v>13.055759626531893</v>
      </c>
      <c r="AR198" s="478">
        <f t="shared" si="121"/>
        <v>-0.92546701416066357</v>
      </c>
      <c r="AS198" s="478">
        <f t="shared" si="121"/>
        <v>6.0196648218231674</v>
      </c>
      <c r="AT198" s="478">
        <f t="shared" si="121"/>
        <v>5.6472527115534854</v>
      </c>
      <c r="AU198" s="478">
        <f t="shared" si="121"/>
        <v>2.7089275684436309</v>
      </c>
      <c r="AV198" s="478">
        <f t="shared" si="121"/>
        <v>0</v>
      </c>
      <c r="AW198" s="478">
        <f t="shared" si="121"/>
        <v>6.1319229938410214</v>
      </c>
      <c r="AX198" s="478">
        <f t="shared" si="121"/>
        <v>7.1612535507068031</v>
      </c>
      <c r="AY198" s="478">
        <f t="shared" si="121"/>
        <v>4.5871559633027248</v>
      </c>
      <c r="AZ198" s="478">
        <f t="shared" si="121"/>
        <v>1.9322754747319149</v>
      </c>
      <c r="BA198" s="478">
        <f t="shared" si="121"/>
        <v>3.7226787187707888</v>
      </c>
      <c r="BB198" s="478">
        <f t="shared" si="121"/>
        <v>-7.6251399337587955</v>
      </c>
      <c r="BC198" s="478">
        <f t="shared" si="121"/>
        <v>4.3275871022307122</v>
      </c>
      <c r="BD198" s="478">
        <f t="shared" si="121"/>
        <v>4.3275871022307122</v>
      </c>
      <c r="BE198" s="478"/>
      <c r="BF198" s="478">
        <f t="shared" si="121"/>
        <v>29.451556026129168</v>
      </c>
      <c r="BG198" s="478">
        <f t="shared" si="121"/>
        <v>9.4233923157548638</v>
      </c>
      <c r="BH198" s="478">
        <f t="shared" si="121"/>
        <v>36.263736263736249</v>
      </c>
      <c r="BI198" s="478"/>
      <c r="BJ198" s="478">
        <f t="shared" si="121"/>
        <v>-3.2276106664581028</v>
      </c>
      <c r="BK198" s="478">
        <f t="shared" si="121"/>
        <v>3.3366764573293795</v>
      </c>
      <c r="BL198" s="478">
        <f t="shared" si="121"/>
        <v>-5.5980255855249128</v>
      </c>
      <c r="BM198" s="478">
        <f t="shared" si="121"/>
        <v>5.514651413570415</v>
      </c>
      <c r="BN198" s="478">
        <f t="shared" si="121"/>
        <v>4.6874632281499462</v>
      </c>
      <c r="BO198" s="478">
        <f t="shared" si="121"/>
        <v>-6.3579356609681836</v>
      </c>
      <c r="BP198" s="478">
        <f t="shared" si="121"/>
        <v>1.8049650736636336</v>
      </c>
      <c r="BQ198" s="478">
        <f t="shared" si="121"/>
        <v>1.4357664921239799</v>
      </c>
      <c r="BR198" s="478">
        <f t="shared" si="121"/>
        <v>0.62685409303093742</v>
      </c>
      <c r="BS198" s="478">
        <f t="shared" si="121"/>
        <v>1.9184382072726214</v>
      </c>
      <c r="BT198" s="478">
        <f t="shared" si="121"/>
        <v>3.0878882561796273</v>
      </c>
      <c r="BU198" s="478">
        <f t="shared" si="121"/>
        <v>1.3716701983711443</v>
      </c>
      <c r="BW198" s="474" t="s">
        <v>545</v>
      </c>
      <c r="BX198" s="478">
        <f t="shared" si="122"/>
        <v>10.575328696897834</v>
      </c>
      <c r="BY198" s="478">
        <f t="shared" si="122"/>
        <v>20.187872835079258</v>
      </c>
      <c r="BZ198" s="478">
        <f t="shared" si="122"/>
        <v>35.916971664730582</v>
      </c>
      <c r="CA198" s="478">
        <f t="shared" si="122"/>
        <v>17.069883156756394</v>
      </c>
      <c r="CB198" s="478">
        <f t="shared" si="122"/>
        <v>14.578139803680457</v>
      </c>
      <c r="CC198" s="478">
        <f t="shared" si="122"/>
        <v>7.7710245584412752</v>
      </c>
      <c r="CD198" s="478">
        <f t="shared" si="122"/>
        <v>25.117333646464246</v>
      </c>
      <c r="CE198" s="478">
        <f t="shared" si="122"/>
        <v>5.5664568845666285</v>
      </c>
      <c r="CF198" s="478">
        <f t="shared" si="122"/>
        <v>9.2761871455878229</v>
      </c>
      <c r="CG198" s="478">
        <f t="shared" si="122"/>
        <v>10.206011821467008</v>
      </c>
      <c r="CH198" s="478">
        <f t="shared" si="122"/>
        <v>12.452676193915702</v>
      </c>
      <c r="CI198" s="478">
        <f t="shared" si="122"/>
        <v>15.661139550819868</v>
      </c>
      <c r="CJ198" s="478">
        <f t="shared" si="122"/>
        <v>5.4122049586750709</v>
      </c>
      <c r="CK198" s="478">
        <f t="shared" si="122"/>
        <v>8.9222010606213153</v>
      </c>
      <c r="CL198" s="478">
        <f t="shared" si="122"/>
        <v>10.400145686739503</v>
      </c>
      <c r="CM198" s="478">
        <f t="shared" si="122"/>
        <v>4.584930974077972</v>
      </c>
      <c r="CN198" s="478">
        <f t="shared" si="122"/>
        <v>6.357289319731918</v>
      </c>
      <c r="CO198" s="478">
        <f t="shared" si="122"/>
        <v>2.9562401267472449</v>
      </c>
      <c r="CP198" s="478">
        <f t="shared" si="122"/>
        <v>8.3333333333333481</v>
      </c>
      <c r="CQ198" s="478">
        <f t="shared" si="122"/>
        <v>-10.062325951260831</v>
      </c>
      <c r="CR198" s="478">
        <f t="shared" si="122"/>
        <v>10.046959182582093</v>
      </c>
      <c r="CS198" s="478">
        <f t="shared" si="122"/>
        <v>-19.186046511627907</v>
      </c>
      <c r="CT198" s="478">
        <f t="shared" si="122"/>
        <v>0</v>
      </c>
      <c r="CU198" s="478">
        <f t="shared" si="122"/>
        <v>-0.1332555274027758</v>
      </c>
      <c r="CV198" s="478">
        <f t="shared" si="122"/>
        <v>3.2042741258412111</v>
      </c>
      <c r="CW198" s="478">
        <f t="shared" si="122"/>
        <v>7.6214571693419497</v>
      </c>
      <c r="CX198" s="478">
        <f t="shared" si="122"/>
        <v>0</v>
      </c>
      <c r="CY198" s="478">
        <f t="shared" si="122"/>
        <v>-0.90620540445416342</v>
      </c>
      <c r="CZ198" s="478">
        <f t="shared" si="122"/>
        <v>-0.50889403067838623</v>
      </c>
      <c r="DA198" s="478">
        <f t="shared" si="122"/>
        <v>9.2917307716568374</v>
      </c>
      <c r="DB198" s="478">
        <f t="shared" si="122"/>
        <v>9.7468187558617636</v>
      </c>
      <c r="DC198" s="478">
        <f t="shared" si="122"/>
        <v>12.698111894274767</v>
      </c>
      <c r="DD198" s="478">
        <f t="shared" si="122"/>
        <v>0.53846268811597042</v>
      </c>
      <c r="DE198" s="478">
        <f t="shared" si="122"/>
        <v>10.011490353352471</v>
      </c>
      <c r="DF198" s="478">
        <f t="shared" si="122"/>
        <v>7.74652491344896</v>
      </c>
      <c r="DH198" s="474" t="s">
        <v>545</v>
      </c>
      <c r="DI198" s="478">
        <f t="shared" si="123"/>
        <v>3.8107250076588217</v>
      </c>
      <c r="DJ198" s="478">
        <f t="shared" si="123"/>
        <v>16.089163022546728</v>
      </c>
      <c r="DK198" s="478">
        <f t="shared" si="123"/>
        <v>38.449971265482418</v>
      </c>
      <c r="DL198" s="478">
        <f t="shared" si="123"/>
        <v>9.3324855751192537</v>
      </c>
      <c r="DM198" s="478">
        <f t="shared" si="123"/>
        <v>11.757216664175662</v>
      </c>
      <c r="DN198" s="478">
        <f t="shared" si="123"/>
        <v>3.001236153578124</v>
      </c>
      <c r="DO198" s="478">
        <f t="shared" si="123"/>
        <v>6.137121984006777</v>
      </c>
      <c r="DP198" s="478">
        <f t="shared" si="123"/>
        <v>10.461904818938784</v>
      </c>
      <c r="DQ198" s="478">
        <f t="shared" si="123"/>
        <v>6.9197538447183016</v>
      </c>
      <c r="DR198" s="478">
        <f t="shared" si="123"/>
        <v>-0.77866610105341572</v>
      </c>
      <c r="DS198" s="478">
        <f t="shared" si="123"/>
        <v>-1.1272050594940963</v>
      </c>
      <c r="DT198" s="478">
        <f t="shared" si="123"/>
        <v>3.5673619930580269</v>
      </c>
      <c r="DU198" s="478">
        <f t="shared" si="123"/>
        <v>-12.242527308663732</v>
      </c>
      <c r="DV198" s="478">
        <f t="shared" si="123"/>
        <v>2.3781167214142584</v>
      </c>
      <c r="DW198" s="478">
        <f t="shared" si="123"/>
        <v>3.5329474425996876</v>
      </c>
      <c r="DX198" s="478">
        <f t="shared" si="123"/>
        <v>-1.432836919637448</v>
      </c>
      <c r="DY198" s="478">
        <f t="shared" si="123"/>
        <v>1.0780828035114709</v>
      </c>
      <c r="DZ198" s="478">
        <f t="shared" si="123"/>
        <v>1.3315381875822041</v>
      </c>
      <c r="EA198" s="478">
        <f t="shared" si="123"/>
        <v>0</v>
      </c>
      <c r="EB198" s="478">
        <f t="shared" si="123"/>
        <v>-5.2435527239641067</v>
      </c>
      <c r="EC198" s="478">
        <f t="shared" si="123"/>
        <v>-3.9385555418853579</v>
      </c>
      <c r="ED198" s="478">
        <f t="shared" si="123"/>
        <v>-13.761467889908252</v>
      </c>
      <c r="EE198" s="478">
        <f t="shared" si="123"/>
        <v>0</v>
      </c>
      <c r="EF198" s="478">
        <f t="shared" si="123"/>
        <v>-3.7808293567501261</v>
      </c>
      <c r="EG198" s="478">
        <f t="shared" si="123"/>
        <v>5.9454491228049022</v>
      </c>
      <c r="EH198" s="478">
        <f t="shared" si="123"/>
        <v>-1.2497478872020018E-2</v>
      </c>
      <c r="EI198" s="478">
        <f t="shared" si="123"/>
        <v>3.8461538461538325</v>
      </c>
      <c r="EJ198" s="478">
        <f t="shared" si="123"/>
        <v>6.5650738169924727</v>
      </c>
      <c r="EK198" s="478">
        <f t="shared" si="123"/>
        <v>-7.2929838856810925</v>
      </c>
      <c r="EL198" s="478">
        <f t="shared" si="123"/>
        <v>2.9686910133050359</v>
      </c>
      <c r="EM198" s="478">
        <f t="shared" si="123"/>
        <v>3.338026744075373</v>
      </c>
      <c r="EN198" s="478">
        <f t="shared" si="123"/>
        <v>2.0941484896082052</v>
      </c>
      <c r="EO198" s="478">
        <f t="shared" si="123"/>
        <v>-1.1244545077593981</v>
      </c>
      <c r="EP198" s="478">
        <f t="shared" si="123"/>
        <v>2.458705298788999</v>
      </c>
      <c r="EQ198" s="478">
        <f t="shared" si="123"/>
        <v>2.8894468902070258</v>
      </c>
    </row>
    <row r="199" spans="1:147" s="141" customFormat="1" ht="15" customHeight="1" x14ac:dyDescent="0.2">
      <c r="A199" s="471" t="s">
        <v>584</v>
      </c>
      <c r="B199" s="475">
        <f t="shared" si="120"/>
        <v>1.1803677899836718</v>
      </c>
      <c r="C199" s="475">
        <f t="shared" si="120"/>
        <v>-2.7129117368558053</v>
      </c>
      <c r="D199" s="475">
        <f t="shared" si="120"/>
        <v>-10.128847983376721</v>
      </c>
      <c r="E199" s="475">
        <f t="shared" si="120"/>
        <v>2.0919546051151983</v>
      </c>
      <c r="F199" s="475">
        <f t="shared" si="120"/>
        <v>1.4263244626497196</v>
      </c>
      <c r="G199" s="475">
        <f t="shared" si="120"/>
        <v>0.10337325247262719</v>
      </c>
      <c r="H199" s="475">
        <f t="shared" si="120"/>
        <v>1.3426008970358172</v>
      </c>
      <c r="I199" s="475">
        <f t="shared" si="120"/>
        <v>2.4329694109017641</v>
      </c>
      <c r="J199" s="475">
        <f t="shared" si="120"/>
        <v>13.340342838152175</v>
      </c>
      <c r="K199" s="475">
        <f t="shared" si="120"/>
        <v>4.2459860691417717</v>
      </c>
      <c r="L199" s="475">
        <f t="shared" si="120"/>
        <v>23.848503441510218</v>
      </c>
      <c r="M199" s="475">
        <f t="shared" si="120"/>
        <v>2.0249238364229649</v>
      </c>
      <c r="N199" s="475">
        <f t="shared" si="120"/>
        <v>30.023175001641377</v>
      </c>
      <c r="O199" s="475">
        <f t="shared" si="120"/>
        <v>3.6105074531578296</v>
      </c>
      <c r="P199" s="475">
        <f t="shared" si="120"/>
        <v>3.6175097033539494</v>
      </c>
      <c r="Q199" s="475">
        <f t="shared" si="120"/>
        <v>3.5848188178496443</v>
      </c>
      <c r="R199" s="475">
        <f t="shared" si="120"/>
        <v>0.78656849293630149</v>
      </c>
      <c r="S199" s="475">
        <f t="shared" si="120"/>
        <v>0.86761022947021704</v>
      </c>
      <c r="T199" s="475">
        <f t="shared" si="120"/>
        <v>0</v>
      </c>
      <c r="U199" s="475">
        <f t="shared" si="120"/>
        <v>6.0750138502381645</v>
      </c>
      <c r="V199" s="475">
        <f t="shared" si="120"/>
        <v>3.5510848685540886</v>
      </c>
      <c r="W199" s="475">
        <f t="shared" si="120"/>
        <v>9.9027777777777928</v>
      </c>
      <c r="X199" s="475"/>
      <c r="Y199" s="475">
        <f t="shared" si="120"/>
        <v>-0.45723250876316124</v>
      </c>
      <c r="Z199" s="475">
        <f t="shared" si="120"/>
        <v>-0.56020562056964263</v>
      </c>
      <c r="AA199" s="475">
        <f t="shared" si="120"/>
        <v>0.23667673631564412</v>
      </c>
      <c r="AB199" s="475">
        <f t="shared" si="120"/>
        <v>0</v>
      </c>
      <c r="AC199" s="475">
        <f t="shared" si="120"/>
        <v>-0.29984981108345243</v>
      </c>
      <c r="AD199" s="475">
        <f t="shared" si="120"/>
        <v>-0.53323110042271527</v>
      </c>
      <c r="AE199" s="475">
        <f t="shared" si="120"/>
        <v>1.1062921954182459</v>
      </c>
      <c r="AF199" s="475">
        <f t="shared" si="120"/>
        <v>0.73719139521344346</v>
      </c>
      <c r="AG199" s="475">
        <f t="shared" si="120"/>
        <v>0.12283973187625641</v>
      </c>
      <c r="AH199" s="475">
        <f t="shared" si="120"/>
        <v>3.1727810514626809</v>
      </c>
      <c r="AI199" s="475">
        <f t="shared" si="120"/>
        <v>2.5452389779733853</v>
      </c>
      <c r="AJ199" s="475">
        <f t="shared" si="120"/>
        <v>-0.69048150242210227</v>
      </c>
      <c r="AL199" s="471" t="s">
        <v>584</v>
      </c>
      <c r="AM199" s="475">
        <f t="shared" si="121"/>
        <v>5.0674994939429396</v>
      </c>
      <c r="AN199" s="475">
        <f t="shared" si="121"/>
        <v>3.7542437992085897</v>
      </c>
      <c r="AO199" s="475">
        <f t="shared" si="121"/>
        <v>-2.8479817354391979</v>
      </c>
      <c r="AP199" s="475">
        <f t="shared" si="121"/>
        <v>-1.1522851440809112</v>
      </c>
      <c r="AQ199" s="475">
        <f t="shared" si="121"/>
        <v>5.4904756431445101</v>
      </c>
      <c r="AR199" s="475">
        <f t="shared" si="121"/>
        <v>-2.1583758315319668</v>
      </c>
      <c r="AS199" s="475">
        <f t="shared" si="121"/>
        <v>2.9429767794118211</v>
      </c>
      <c r="AT199" s="475">
        <f t="shared" si="121"/>
        <v>16.464969890031277</v>
      </c>
      <c r="AU199" s="475">
        <f t="shared" si="121"/>
        <v>21.193618354314971</v>
      </c>
      <c r="AV199" s="475">
        <f t="shared" si="121"/>
        <v>-2.3383189382768177</v>
      </c>
      <c r="AW199" s="475">
        <f t="shared" si="121"/>
        <v>1.7556231475692519</v>
      </c>
      <c r="AX199" s="475">
        <f t="shared" si="121"/>
        <v>0.4115093170079076</v>
      </c>
      <c r="AY199" s="475">
        <f t="shared" si="121"/>
        <v>2.1052631578947434</v>
      </c>
      <c r="AZ199" s="475">
        <f t="shared" si="121"/>
        <v>-6.9932999735924817</v>
      </c>
      <c r="BA199" s="475">
        <f t="shared" si="121"/>
        <v>-8.6988179664104219</v>
      </c>
      <c r="BB199" s="475">
        <f t="shared" si="121"/>
        <v>2.9524309006372373</v>
      </c>
      <c r="BC199" s="475">
        <f t="shared" si="121"/>
        <v>1.631018535260087</v>
      </c>
      <c r="BD199" s="475">
        <f t="shared" si="121"/>
        <v>1.631018535260087</v>
      </c>
      <c r="BE199" s="475"/>
      <c r="BF199" s="475">
        <f t="shared" si="121"/>
        <v>7.7397260743267138</v>
      </c>
      <c r="BG199" s="475">
        <f t="shared" si="121"/>
        <v>-12.950321852439718</v>
      </c>
      <c r="BH199" s="475">
        <f t="shared" si="121"/>
        <v>13.145161290322594</v>
      </c>
      <c r="BI199" s="475"/>
      <c r="BJ199" s="475">
        <f t="shared" si="121"/>
        <v>0.93960965221946413</v>
      </c>
      <c r="BK199" s="475">
        <f t="shared" si="121"/>
        <v>2.1239401757988663</v>
      </c>
      <c r="BL199" s="475">
        <f t="shared" si="121"/>
        <v>0</v>
      </c>
      <c r="BM199" s="475">
        <f t="shared" si="121"/>
        <v>13.066079780606564</v>
      </c>
      <c r="BN199" s="475">
        <f t="shared" si="121"/>
        <v>-2.621195875586313</v>
      </c>
      <c r="BO199" s="475">
        <f t="shared" si="121"/>
        <v>1.0351029065923667</v>
      </c>
      <c r="BP199" s="475">
        <f t="shared" si="121"/>
        <v>15.961595589796973</v>
      </c>
      <c r="BQ199" s="475">
        <f t="shared" si="121"/>
        <v>28.219266904290798</v>
      </c>
      <c r="BR199" s="475">
        <f t="shared" si="121"/>
        <v>0.59022049454666714</v>
      </c>
      <c r="BS199" s="475">
        <f t="shared" si="121"/>
        <v>22.31041637477793</v>
      </c>
      <c r="BT199" s="475">
        <f t="shared" si="121"/>
        <v>-1.312096931341622</v>
      </c>
      <c r="BU199" s="475">
        <f t="shared" si="121"/>
        <v>6.0680255224962121</v>
      </c>
      <c r="BW199" s="471" t="s">
        <v>584</v>
      </c>
      <c r="BX199" s="475">
        <f t="shared" si="122"/>
        <v>5.513798212026666</v>
      </c>
      <c r="BY199" s="475">
        <f t="shared" si="122"/>
        <v>7.1284742232368803</v>
      </c>
      <c r="BZ199" s="475">
        <f t="shared" si="122"/>
        <v>4.7350555952297313</v>
      </c>
      <c r="CA199" s="475">
        <f t="shared" si="122"/>
        <v>6.5953985657035474</v>
      </c>
      <c r="CB199" s="475">
        <f t="shared" si="122"/>
        <v>8.0146265195876421</v>
      </c>
      <c r="CC199" s="475">
        <f t="shared" si="122"/>
        <v>11.304917713493978</v>
      </c>
      <c r="CD199" s="475">
        <f t="shared" si="122"/>
        <v>8.3783101276381444</v>
      </c>
      <c r="CE199" s="475">
        <f t="shared" si="122"/>
        <v>5.6362835382065324</v>
      </c>
      <c r="CF199" s="475">
        <f t="shared" si="122"/>
        <v>13.282387668047502</v>
      </c>
      <c r="CG199" s="475">
        <f t="shared" si="122"/>
        <v>3.6279457792126157</v>
      </c>
      <c r="CH199" s="475">
        <f t="shared" si="122"/>
        <v>7.0866510501631064</v>
      </c>
      <c r="CI199" s="475">
        <f t="shared" si="122"/>
        <v>6.8202376948840238</v>
      </c>
      <c r="CJ199" s="475">
        <f t="shared" si="122"/>
        <v>7.9766396370187564</v>
      </c>
      <c r="CK199" s="475">
        <f t="shared" si="122"/>
        <v>8.3704448997759417</v>
      </c>
      <c r="CL199" s="475">
        <f t="shared" si="122"/>
        <v>11.053322545669131</v>
      </c>
      <c r="CM199" s="475">
        <f t="shared" si="122"/>
        <v>0.13498422375242125</v>
      </c>
      <c r="CN199" s="475">
        <f t="shared" si="122"/>
        <v>2.1754850651418911</v>
      </c>
      <c r="CO199" s="475">
        <f t="shared" si="122"/>
        <v>1.6103362031819834</v>
      </c>
      <c r="CP199" s="475">
        <f t="shared" si="122"/>
        <v>2.564102564102555</v>
      </c>
      <c r="CQ199" s="475">
        <f t="shared" si="122"/>
        <v>2.354548866750994</v>
      </c>
      <c r="CR199" s="475">
        <f t="shared" si="122"/>
        <v>4.5030922528578099</v>
      </c>
      <c r="CS199" s="475">
        <f t="shared" si="122"/>
        <v>2.1582733812949728</v>
      </c>
      <c r="CT199" s="475">
        <f t="shared" si="122"/>
        <v>0</v>
      </c>
      <c r="CU199" s="475">
        <f t="shared" si="122"/>
        <v>1.9021040687290824</v>
      </c>
      <c r="CV199" s="475">
        <f t="shared" si="122"/>
        <v>1.9450622628200076</v>
      </c>
      <c r="CW199" s="475">
        <f t="shared" si="122"/>
        <v>2.6065748229650021</v>
      </c>
      <c r="CX199" s="475">
        <f t="shared" si="122"/>
        <v>0</v>
      </c>
      <c r="CY199" s="475">
        <f t="shared" si="122"/>
        <v>-0.25927974989541358</v>
      </c>
      <c r="CZ199" s="475">
        <f t="shared" si="122"/>
        <v>2.4943220956460177</v>
      </c>
      <c r="DA199" s="475">
        <f t="shared" si="122"/>
        <v>4.4145792686050678</v>
      </c>
      <c r="DB199" s="475">
        <f t="shared" si="122"/>
        <v>2.9594556607388967</v>
      </c>
      <c r="DC199" s="475">
        <f t="shared" si="122"/>
        <v>31.578518210367079</v>
      </c>
      <c r="DD199" s="475">
        <f t="shared" si="122"/>
        <v>0.47773939273758614</v>
      </c>
      <c r="DE199" s="475">
        <f t="shared" si="122"/>
        <v>5.0836727969222339</v>
      </c>
      <c r="DF199" s="475">
        <f t="shared" si="122"/>
        <v>7.8251261121070836</v>
      </c>
      <c r="DH199" s="471" t="s">
        <v>584</v>
      </c>
      <c r="DI199" s="475">
        <f t="shared" si="123"/>
        <v>6.5846577109211601</v>
      </c>
      <c r="DJ199" s="475">
        <f t="shared" si="123"/>
        <v>2.6914476462187364</v>
      </c>
      <c r="DK199" s="475">
        <f t="shared" si="123"/>
        <v>-1.9309756595328298</v>
      </c>
      <c r="DL199" s="475">
        <f t="shared" si="123"/>
        <v>3.5892433747533037</v>
      </c>
      <c r="DM199" s="475">
        <f t="shared" si="123"/>
        <v>1.2942565900146974</v>
      </c>
      <c r="DN199" s="475">
        <f t="shared" si="123"/>
        <v>4.1932463610789839</v>
      </c>
      <c r="DO199" s="475">
        <f t="shared" si="123"/>
        <v>3.2327461352516851</v>
      </c>
      <c r="DP199" s="475">
        <f t="shared" si="123"/>
        <v>5.0086407838216607</v>
      </c>
      <c r="DQ199" s="475">
        <f t="shared" si="123"/>
        <v>10.928824196227849</v>
      </c>
      <c r="DR199" s="475">
        <f t="shared" si="123"/>
        <v>2.6430181866073932</v>
      </c>
      <c r="DS199" s="475">
        <f t="shared" si="123"/>
        <v>7.2529376589559824</v>
      </c>
      <c r="DT199" s="475">
        <f t="shared" si="123"/>
        <v>8.2909457865232525</v>
      </c>
      <c r="DU199" s="475">
        <f t="shared" si="123"/>
        <v>4.545146202549355</v>
      </c>
      <c r="DV199" s="475">
        <f t="shared" si="123"/>
        <v>0.95999417657304242</v>
      </c>
      <c r="DW199" s="475">
        <f t="shared" si="123"/>
        <v>1.5794083809520965</v>
      </c>
      <c r="DX199" s="475">
        <f t="shared" si="123"/>
        <v>-1.2465364089728315</v>
      </c>
      <c r="DY199" s="475">
        <f t="shared" si="123"/>
        <v>2.7487768899128628</v>
      </c>
      <c r="DZ199" s="475">
        <f t="shared" si="123"/>
        <v>4.9060006478853779</v>
      </c>
      <c r="EA199" s="475">
        <f t="shared" si="123"/>
        <v>0</v>
      </c>
      <c r="EB199" s="475">
        <f t="shared" si="123"/>
        <v>29.676514138913589</v>
      </c>
      <c r="EC199" s="475">
        <f t="shared" si="123"/>
        <v>18.614876325588625</v>
      </c>
      <c r="ED199" s="475">
        <f t="shared" si="123"/>
        <v>36.170212765957444</v>
      </c>
      <c r="EE199" s="475">
        <f t="shared" si="123"/>
        <v>0</v>
      </c>
      <c r="EF199" s="475">
        <f t="shared" si="123"/>
        <v>1.5104928897438308</v>
      </c>
      <c r="EG199" s="475">
        <f t="shared" si="123"/>
        <v>7.7939532087301089E-2</v>
      </c>
      <c r="EH199" s="475">
        <f t="shared" si="123"/>
        <v>3.8243590945243655</v>
      </c>
      <c r="EI199" s="475">
        <f t="shared" si="123"/>
        <v>-2.0470507968569085</v>
      </c>
      <c r="EJ199" s="475">
        <f t="shared" si="123"/>
        <v>5.3129113935435957</v>
      </c>
      <c r="EK199" s="475">
        <f t="shared" si="123"/>
        <v>0.31880267992330236</v>
      </c>
      <c r="EL199" s="475">
        <f t="shared" si="123"/>
        <v>5.0274961021035791</v>
      </c>
      <c r="EM199" s="475">
        <f t="shared" si="123"/>
        <v>8.2303696792757961</v>
      </c>
      <c r="EN199" s="475">
        <f t="shared" si="123"/>
        <v>4.8197660344020177</v>
      </c>
      <c r="EO199" s="475">
        <f t="shared" si="123"/>
        <v>5.6435356138668791</v>
      </c>
      <c r="EP199" s="475">
        <f t="shared" si="123"/>
        <v>-1.5139205016814983</v>
      </c>
      <c r="EQ199" s="475">
        <f t="shared" si="123"/>
        <v>0.78617865211290106</v>
      </c>
    </row>
    <row r="200" spans="1:147" x14ac:dyDescent="0.2">
      <c r="A200" t="s">
        <v>609</v>
      </c>
      <c r="B200" t="s">
        <v>610</v>
      </c>
      <c r="AL200" t="s">
        <v>609</v>
      </c>
      <c r="AM200" t="s">
        <v>610</v>
      </c>
      <c r="BW200" t="s">
        <v>609</v>
      </c>
      <c r="BX200" t="s">
        <v>610</v>
      </c>
      <c r="DH200" t="s">
        <v>609</v>
      </c>
      <c r="DI200" t="s">
        <v>610</v>
      </c>
    </row>
    <row r="201" spans="1:147" x14ac:dyDescent="0.2">
      <c r="A201" t="s">
        <v>188</v>
      </c>
      <c r="B201" t="s">
        <v>611</v>
      </c>
      <c r="AL201" t="s">
        <v>188</v>
      </c>
      <c r="AM201" t="s">
        <v>611</v>
      </c>
      <c r="BW201" t="s">
        <v>188</v>
      </c>
      <c r="BX201" t="s">
        <v>611</v>
      </c>
      <c r="DH201" t="s">
        <v>188</v>
      </c>
      <c r="DI201" t="s">
        <v>611</v>
      </c>
    </row>
    <row r="202" spans="1:147" x14ac:dyDescent="0.2">
      <c r="B202" t="s">
        <v>612</v>
      </c>
      <c r="AM202" t="s">
        <v>612</v>
      </c>
      <c r="BX202" t="s">
        <v>612</v>
      </c>
      <c r="DI202" t="s">
        <v>612</v>
      </c>
    </row>
    <row r="205" spans="1:147" x14ac:dyDescent="0.2">
      <c r="AM205" s="473"/>
      <c r="BX205" s="473"/>
      <c r="DI205" s="473"/>
    </row>
  </sheetData>
  <pageMargins left="0.74803149606299213" right="0.74803149606299213" top="0.98425196850393704" bottom="0.98425196850393704" header="0.51181102362204722" footer="0.51181102362204722"/>
  <pageSetup scale="66" orientation="portrait" r:id="rId1"/>
  <headerFooter alignWithMargins="0">
    <oddFooter>&amp;L&amp;"Times New Roman,Bold Italic"&amp;12FSM Compact Economic Report - FY 2010&amp;RPage S&amp;P  of  &amp;N</oddFooter>
  </headerFooter>
  <colBreaks count="3" manualBreakCount="3">
    <brk id="37" max="197" man="1"/>
    <brk id="74" max="197" man="1"/>
    <brk id="111" max="197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zoomScale="80" zoomScaleNormal="80" zoomScaleSheetLayoutView="8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x14ac:dyDescent="0.2"/>
  <cols>
    <col min="1" max="1" width="35" style="171" customWidth="1"/>
    <col min="2" max="12" width="9.7109375" style="181" customWidth="1"/>
    <col min="13" max="15" width="11.7109375" style="171" customWidth="1"/>
    <col min="16" max="16384" width="9.140625" style="171"/>
  </cols>
  <sheetData>
    <row r="1" spans="1:12" s="221" customFormat="1" ht="22.5" customHeight="1" x14ac:dyDescent="0.2">
      <c r="A1" s="483" t="s">
        <v>831</v>
      </c>
    </row>
    <row r="2" spans="1:12" s="168" customFormat="1" x14ac:dyDescent="0.2">
      <c r="A2" s="166" t="s">
        <v>206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3.75" customHeight="1" x14ac:dyDescent="0.2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s="174" customFormat="1" ht="19.5" customHeight="1" x14ac:dyDescent="0.2">
      <c r="A4" s="172" t="s">
        <v>39</v>
      </c>
      <c r="B4" s="173" t="s">
        <v>50</v>
      </c>
      <c r="C4" s="173" t="s">
        <v>51</v>
      </c>
      <c r="D4" s="173" t="s">
        <v>52</v>
      </c>
      <c r="E4" s="173" t="s">
        <v>53</v>
      </c>
      <c r="F4" s="173" t="s">
        <v>54</v>
      </c>
      <c r="G4" s="173" t="s">
        <v>55</v>
      </c>
      <c r="H4" s="173" t="s">
        <v>192</v>
      </c>
      <c r="I4" s="173" t="s">
        <v>204</v>
      </c>
      <c r="J4" s="173" t="s">
        <v>255</v>
      </c>
      <c r="K4" s="173" t="s">
        <v>608</v>
      </c>
      <c r="L4" s="173" t="s">
        <v>833</v>
      </c>
    </row>
    <row r="5" spans="1:12" s="168" customFormat="1" x14ac:dyDescent="0.2">
      <c r="A5" s="166" t="s">
        <v>40</v>
      </c>
      <c r="B5" s="565" t="s">
        <v>660</v>
      </c>
      <c r="C5" s="167">
        <v>30.23148846357558</v>
      </c>
      <c r="D5" s="167">
        <v>29.597698823746999</v>
      </c>
      <c r="E5" s="167">
        <v>31.882054598799769</v>
      </c>
      <c r="F5" s="167">
        <v>36.18999130304995</v>
      </c>
      <c r="G5" s="167">
        <v>37.966457992775375</v>
      </c>
      <c r="H5" s="167">
        <v>35.133471832369722</v>
      </c>
      <c r="I5" s="167">
        <v>34.542053685359761</v>
      </c>
      <c r="J5" s="167">
        <v>39.403212955495249</v>
      </c>
      <c r="K5" s="167">
        <v>44.268501744161533</v>
      </c>
      <c r="L5" s="167">
        <v>43.110204917841088</v>
      </c>
    </row>
    <row r="6" spans="1:12" s="168" customFormat="1" x14ac:dyDescent="0.2">
      <c r="A6" s="166" t="s">
        <v>207</v>
      </c>
      <c r="B6" s="565" t="s">
        <v>660</v>
      </c>
      <c r="C6" s="167">
        <v>8.6701304169255167</v>
      </c>
      <c r="D6" s="167">
        <v>7.7673700599783748</v>
      </c>
      <c r="E6" s="167">
        <v>8.2235295809196316</v>
      </c>
      <c r="F6" s="167">
        <v>7.7411443678270508</v>
      </c>
      <c r="G6" s="167">
        <v>9.0677672395509106</v>
      </c>
      <c r="H6" s="167">
        <v>7.8362234064891982</v>
      </c>
      <c r="I6" s="167">
        <v>6.7663509901761802</v>
      </c>
      <c r="J6" s="167">
        <v>6.886303095965042</v>
      </c>
      <c r="K6" s="167">
        <v>7.9953730636120373</v>
      </c>
      <c r="L6" s="167">
        <v>7.4846158672524457</v>
      </c>
    </row>
    <row r="7" spans="1:12" s="168" customFormat="1" x14ac:dyDescent="0.2">
      <c r="A7" s="166" t="s">
        <v>208</v>
      </c>
      <c r="B7" s="565" t="s">
        <v>660</v>
      </c>
      <c r="C7" s="167">
        <v>10.912349271157725</v>
      </c>
      <c r="D7" s="167">
        <v>11.931580146698801</v>
      </c>
      <c r="E7" s="167">
        <v>12.413456517579824</v>
      </c>
      <c r="F7" s="167">
        <v>14.864479806175666</v>
      </c>
      <c r="G7" s="167">
        <v>13.793693991942327</v>
      </c>
      <c r="H7" s="167">
        <v>14.789279315936946</v>
      </c>
      <c r="I7" s="167">
        <v>18.030671853553422</v>
      </c>
      <c r="J7" s="167">
        <v>15.434664994870513</v>
      </c>
      <c r="K7" s="167">
        <v>14.909193785247119</v>
      </c>
      <c r="L7" s="167">
        <v>17.226290560336821</v>
      </c>
    </row>
    <row r="8" spans="1:12" s="168" customFormat="1" x14ac:dyDescent="0.2">
      <c r="A8" s="166" t="s">
        <v>209</v>
      </c>
      <c r="B8" s="565" t="s">
        <v>660</v>
      </c>
      <c r="C8" s="167">
        <v>11.756202691122745</v>
      </c>
      <c r="D8" s="167">
        <v>10.636453066444169</v>
      </c>
      <c r="E8" s="167">
        <v>12.840280619536056</v>
      </c>
      <c r="F8" s="167">
        <v>14.498179700460078</v>
      </c>
      <c r="G8" s="167">
        <v>13.398973844697377</v>
      </c>
      <c r="H8" s="167">
        <v>14.244091905131809</v>
      </c>
      <c r="I8" s="167">
        <v>12.086097704697943</v>
      </c>
      <c r="J8" s="167">
        <v>16.017467111115558</v>
      </c>
      <c r="K8" s="167">
        <v>20.292753764089284</v>
      </c>
      <c r="L8" s="167">
        <v>16.669698211224343</v>
      </c>
    </row>
    <row r="9" spans="1:12" s="168" customFormat="1" x14ac:dyDescent="0.2">
      <c r="A9" s="166" t="s">
        <v>210</v>
      </c>
      <c r="B9" s="167">
        <v>15.670599844498447</v>
      </c>
      <c r="C9" s="167">
        <v>18.240855507787966</v>
      </c>
      <c r="D9" s="167">
        <v>15.561456476405095</v>
      </c>
      <c r="E9" s="167">
        <v>14.308267258643419</v>
      </c>
      <c r="F9" s="167">
        <v>16.88997240514416</v>
      </c>
      <c r="G9" s="167">
        <v>22.050237786694186</v>
      </c>
      <c r="H9" s="167">
        <v>27.299765345300656</v>
      </c>
      <c r="I9" s="167">
        <v>28.68459961693253</v>
      </c>
      <c r="J9" s="167">
        <v>34.352625981926536</v>
      </c>
      <c r="K9" s="167">
        <v>42.253269898694036</v>
      </c>
      <c r="L9" s="167">
        <v>40.894901938906074</v>
      </c>
    </row>
    <row r="10" spans="1:12" s="168" customFormat="1" x14ac:dyDescent="0.2">
      <c r="A10" s="166" t="s">
        <v>211</v>
      </c>
      <c r="B10" s="565" t="s">
        <v>660</v>
      </c>
      <c r="C10" s="167">
        <v>9.4220395234846332</v>
      </c>
      <c r="D10" s="167">
        <v>10.217226967429307</v>
      </c>
      <c r="E10" s="167">
        <v>7.4521562117176883</v>
      </c>
      <c r="F10" s="167">
        <v>8.9842355033422834</v>
      </c>
      <c r="G10" s="167">
        <v>12.100695227319525</v>
      </c>
      <c r="H10" s="167">
        <v>11.779096178753552</v>
      </c>
      <c r="I10" s="167">
        <v>15.081361299078406</v>
      </c>
      <c r="J10" s="167">
        <v>13.59967818387144</v>
      </c>
      <c r="K10" s="167">
        <v>11.951610214239459</v>
      </c>
      <c r="L10" s="167">
        <v>16.385312752008179</v>
      </c>
    </row>
    <row r="11" spans="1:12" s="168" customFormat="1" x14ac:dyDescent="0.2">
      <c r="A11" s="166" t="s">
        <v>212</v>
      </c>
      <c r="B11" s="565" t="s">
        <v>660</v>
      </c>
      <c r="C11" s="167">
        <v>11.192705581643267</v>
      </c>
      <c r="D11" s="167">
        <v>9.4889459026122189</v>
      </c>
      <c r="E11" s="167">
        <v>11.824758407097661</v>
      </c>
      <c r="F11" s="167">
        <v>14.120226271486032</v>
      </c>
      <c r="G11" s="167">
        <v>9.2019916990218533</v>
      </c>
      <c r="H11" s="167">
        <v>10.123725657109171</v>
      </c>
      <c r="I11" s="167">
        <v>12.130449312987494</v>
      </c>
      <c r="J11" s="167">
        <v>12.866129567744835</v>
      </c>
      <c r="K11" s="167">
        <v>12.788893789133994</v>
      </c>
      <c r="L11" s="167">
        <v>10.69272831485619</v>
      </c>
    </row>
    <row r="12" spans="1:12" s="168" customFormat="1" x14ac:dyDescent="0.2">
      <c r="A12" s="166" t="s">
        <v>213</v>
      </c>
      <c r="B12" s="565" t="s">
        <v>660</v>
      </c>
      <c r="C12" s="167">
        <v>10.831804762546795</v>
      </c>
      <c r="D12" s="167">
        <v>7.6585038897922484</v>
      </c>
      <c r="E12" s="167">
        <v>8.405708892299117</v>
      </c>
      <c r="F12" s="167">
        <v>10.479463706102534</v>
      </c>
      <c r="G12" s="167">
        <v>9.0111193994520118</v>
      </c>
      <c r="H12" s="167">
        <v>10.193791366085483</v>
      </c>
      <c r="I12" s="167">
        <v>10.985719940814098</v>
      </c>
      <c r="J12" s="167">
        <v>9.9170187787513058</v>
      </c>
      <c r="K12" s="167">
        <v>11.32560740581186</v>
      </c>
      <c r="L12" s="167">
        <v>12.252546418804384</v>
      </c>
    </row>
    <row r="13" spans="1:12" s="168" customFormat="1" x14ac:dyDescent="0.2">
      <c r="A13" s="166" t="s">
        <v>214</v>
      </c>
      <c r="B13" s="167">
        <v>87.700128968834946</v>
      </c>
      <c r="C13" s="167">
        <v>3.3641207365557433</v>
      </c>
      <c r="D13" s="167">
        <v>2.739559646892781</v>
      </c>
      <c r="E13" s="167">
        <v>4.222985408306827</v>
      </c>
      <c r="F13" s="167">
        <v>5.9963585685122585</v>
      </c>
      <c r="G13" s="167">
        <v>5.4593249263463752</v>
      </c>
      <c r="H13" s="167">
        <v>5.3587287775235755</v>
      </c>
      <c r="I13" s="167">
        <v>4.7009066048002577</v>
      </c>
      <c r="J13" s="167">
        <v>6.3385890195593957</v>
      </c>
      <c r="K13" s="167">
        <v>5.9342160000106476</v>
      </c>
      <c r="L13" s="167">
        <v>6.0639062919704614</v>
      </c>
    </row>
    <row r="14" spans="1:12" s="168" customFormat="1" x14ac:dyDescent="0.2">
      <c r="A14" s="176" t="s">
        <v>37</v>
      </c>
      <c r="B14" s="177">
        <v>103.37072881333339</v>
      </c>
      <c r="C14" s="177">
        <v>114.62169695479997</v>
      </c>
      <c r="D14" s="177">
        <v>105.59879497999999</v>
      </c>
      <c r="E14" s="177">
        <v>111.5731974949</v>
      </c>
      <c r="F14" s="177">
        <v>129.76405163210003</v>
      </c>
      <c r="G14" s="177">
        <v>132.05026210779994</v>
      </c>
      <c r="H14" s="177">
        <v>136.75817378470009</v>
      </c>
      <c r="I14" s="177">
        <v>143.00821100840008</v>
      </c>
      <c r="J14" s="177">
        <v>154.81568968929989</v>
      </c>
      <c r="K14" s="177">
        <v>171.71941966499998</v>
      </c>
      <c r="L14" s="177">
        <v>170.78020527319998</v>
      </c>
    </row>
    <row r="15" spans="1:12" s="168" customFormat="1" ht="15.75" x14ac:dyDescent="0.25">
      <c r="A15" s="178" t="s">
        <v>41</v>
      </c>
      <c r="B15" s="179"/>
      <c r="C15" s="177"/>
      <c r="D15" s="177"/>
      <c r="E15" s="177"/>
      <c r="F15" s="177"/>
      <c r="G15" s="177"/>
      <c r="H15" s="177"/>
      <c r="I15" s="177"/>
      <c r="J15" s="177"/>
      <c r="K15" s="177"/>
      <c r="L15" s="177"/>
    </row>
    <row r="16" spans="1:12" s="168" customFormat="1" x14ac:dyDescent="0.2">
      <c r="A16" s="166" t="s">
        <v>40</v>
      </c>
      <c r="B16" s="565" t="s">
        <v>660</v>
      </c>
      <c r="C16" s="175">
        <v>10.93752178300633</v>
      </c>
      <c r="D16" s="175">
        <v>9.9597600049265864</v>
      </c>
      <c r="E16" s="175">
        <v>13.248463241843254</v>
      </c>
      <c r="F16" s="175">
        <v>12.982730374300001</v>
      </c>
      <c r="G16" s="175">
        <v>14.068894252500113</v>
      </c>
      <c r="H16" s="175">
        <v>12.46428262236962</v>
      </c>
      <c r="I16" s="175">
        <v>11.443295060017428</v>
      </c>
      <c r="J16" s="175">
        <v>12.70598897</v>
      </c>
      <c r="K16" s="175">
        <v>15.23092643448935</v>
      </c>
      <c r="L16" s="175">
        <v>14.91981696686479</v>
      </c>
    </row>
    <row r="17" spans="1:12" s="168" customFormat="1" x14ac:dyDescent="0.2">
      <c r="A17" s="166" t="s">
        <v>207</v>
      </c>
      <c r="B17" s="565" t="s">
        <v>660</v>
      </c>
      <c r="C17" s="175">
        <v>2.0702194566627998</v>
      </c>
      <c r="D17" s="175">
        <v>1.9100922374798308</v>
      </c>
      <c r="E17" s="175">
        <v>2.7200980261500067</v>
      </c>
      <c r="F17" s="175">
        <v>2.2373665102000002</v>
      </c>
      <c r="G17" s="175">
        <v>2.9012602119015551</v>
      </c>
      <c r="H17" s="175">
        <v>2.1637439716891991</v>
      </c>
      <c r="I17" s="175">
        <v>1.5373169993747682</v>
      </c>
      <c r="J17" s="175">
        <v>1.56204338</v>
      </c>
      <c r="K17" s="175">
        <v>1.8446134921130835</v>
      </c>
      <c r="L17" s="175">
        <v>2.0606943438233589</v>
      </c>
    </row>
    <row r="18" spans="1:12" s="168" customFormat="1" x14ac:dyDescent="0.2">
      <c r="A18" s="166" t="s">
        <v>208</v>
      </c>
      <c r="B18" s="565" t="s">
        <v>660</v>
      </c>
      <c r="C18" s="175">
        <v>3.5981802956314475</v>
      </c>
      <c r="D18" s="175">
        <v>3.7075743459002179</v>
      </c>
      <c r="E18" s="175">
        <v>4.4759921270870144</v>
      </c>
      <c r="F18" s="175">
        <v>4.6555365428999904</v>
      </c>
      <c r="G18" s="175">
        <v>4.3353148066821641</v>
      </c>
      <c r="H18" s="175">
        <v>4.6340634817369359</v>
      </c>
      <c r="I18" s="175">
        <v>4.2800689352514034</v>
      </c>
      <c r="J18" s="175">
        <v>4.1282607629999903</v>
      </c>
      <c r="K18" s="175">
        <v>4.6447212376387066</v>
      </c>
      <c r="L18" s="175">
        <v>4.5147684485176578</v>
      </c>
    </row>
    <row r="19" spans="1:12" s="168" customFormat="1" x14ac:dyDescent="0.2">
      <c r="A19" s="166" t="s">
        <v>209</v>
      </c>
      <c r="B19" s="565" t="s">
        <v>660</v>
      </c>
      <c r="C19" s="175">
        <v>2.9831348198725318</v>
      </c>
      <c r="D19" s="175">
        <v>2.2297436426595239</v>
      </c>
      <c r="E19" s="175">
        <v>5.2192404765328622</v>
      </c>
      <c r="F19" s="175">
        <v>3.3302020300000099</v>
      </c>
      <c r="G19" s="175">
        <v>2.9954337510510989</v>
      </c>
      <c r="H19" s="175">
        <v>3.4306764066318185</v>
      </c>
      <c r="I19" s="175">
        <v>2.6710302804209385</v>
      </c>
      <c r="J19" s="175">
        <v>2.6820566000000001</v>
      </c>
      <c r="K19" s="175">
        <v>4.7226953582681217</v>
      </c>
      <c r="L19" s="175">
        <v>5.3577849755871894</v>
      </c>
    </row>
    <row r="20" spans="1:12" s="168" customFormat="1" x14ac:dyDescent="0.2">
      <c r="A20" s="166" t="s">
        <v>210</v>
      </c>
      <c r="B20" s="175">
        <v>5.3835760000000006</v>
      </c>
      <c r="C20" s="175">
        <v>6.0259710648169067</v>
      </c>
      <c r="D20" s="175">
        <v>6.2879710217973193</v>
      </c>
      <c r="E20" s="175">
        <v>5.7589470427394618</v>
      </c>
      <c r="F20" s="175">
        <v>4.2541524092999996</v>
      </c>
      <c r="G20" s="175">
        <v>6.590760643516469</v>
      </c>
      <c r="H20" s="175">
        <v>7.0034285816006561</v>
      </c>
      <c r="I20" s="175">
        <v>6.3702293133879246</v>
      </c>
      <c r="J20" s="175">
        <v>7.4619494199999998</v>
      </c>
      <c r="K20" s="175">
        <v>11.281319765182849</v>
      </c>
      <c r="L20" s="175">
        <v>6.8112298011677854</v>
      </c>
    </row>
    <row r="21" spans="1:12" s="168" customFormat="1" x14ac:dyDescent="0.2">
      <c r="A21" s="166" t="s">
        <v>211</v>
      </c>
      <c r="B21" s="565" t="s">
        <v>660</v>
      </c>
      <c r="C21" s="175">
        <v>2.3870200951692735</v>
      </c>
      <c r="D21" s="175">
        <v>1.7119861158957745</v>
      </c>
      <c r="E21" s="175">
        <v>1.5575981316688778</v>
      </c>
      <c r="F21" s="175">
        <v>2.0195179962999998</v>
      </c>
      <c r="G21" s="175">
        <v>1.7837959361386189</v>
      </c>
      <c r="H21" s="175">
        <v>1.9005940110535511</v>
      </c>
      <c r="I21" s="175">
        <v>4.8669576380776158</v>
      </c>
      <c r="J21" s="175">
        <v>2.47874061</v>
      </c>
      <c r="K21" s="175">
        <v>2.3630049582983128</v>
      </c>
      <c r="L21" s="175">
        <v>4.8177414733525046</v>
      </c>
    </row>
    <row r="22" spans="1:12" s="168" customFormat="1" x14ac:dyDescent="0.2">
      <c r="A22" s="166" t="s">
        <v>212</v>
      </c>
      <c r="B22" s="565" t="s">
        <v>660</v>
      </c>
      <c r="C22" s="175">
        <v>1.9500120985269049</v>
      </c>
      <c r="D22" s="175">
        <v>1.5913560863708305</v>
      </c>
      <c r="E22" s="175">
        <v>2.409277207584386</v>
      </c>
      <c r="F22" s="175">
        <v>2.8474609700000002</v>
      </c>
      <c r="G22" s="175">
        <v>2.4675095809890411</v>
      </c>
      <c r="H22" s="175">
        <v>3.2290882803091701</v>
      </c>
      <c r="I22" s="175">
        <v>3.2098133289171038</v>
      </c>
      <c r="J22" s="175">
        <v>3.7185123569999901</v>
      </c>
      <c r="K22" s="175">
        <v>2.7297988195492424</v>
      </c>
      <c r="L22" s="175">
        <v>2.8953902114852301</v>
      </c>
    </row>
    <row r="23" spans="1:12" s="168" customFormat="1" x14ac:dyDescent="0.2">
      <c r="A23" s="166" t="s">
        <v>213</v>
      </c>
      <c r="B23" s="565" t="s">
        <v>660</v>
      </c>
      <c r="C23" s="175">
        <v>2.2269221911374597</v>
      </c>
      <c r="D23" s="175">
        <v>1.5595376302334112</v>
      </c>
      <c r="E23" s="175">
        <v>2.5276211943127556</v>
      </c>
      <c r="F23" s="175">
        <v>1.8489425402999999</v>
      </c>
      <c r="G23" s="175">
        <v>1.614298861688152</v>
      </c>
      <c r="H23" s="175">
        <v>2.2061955794854833</v>
      </c>
      <c r="I23" s="175">
        <v>1.5638353707617016</v>
      </c>
      <c r="J23" s="175">
        <v>1.3039896200000001</v>
      </c>
      <c r="K23" s="175">
        <v>2.4824180607811077</v>
      </c>
      <c r="L23" s="175">
        <v>2.155578046788301</v>
      </c>
    </row>
    <row r="24" spans="1:12" s="168" customFormat="1" x14ac:dyDescent="0.2">
      <c r="A24" s="166" t="s">
        <v>214</v>
      </c>
      <c r="B24" s="175">
        <v>22.641476440000002</v>
      </c>
      <c r="C24" s="175">
        <v>0.72753617997633169</v>
      </c>
      <c r="D24" s="175">
        <v>0.52825557473651885</v>
      </c>
      <c r="E24" s="175">
        <v>1.0158507035813777</v>
      </c>
      <c r="F24" s="175">
        <v>2.0628308297999798</v>
      </c>
      <c r="G24" s="175">
        <v>1.9193802369327815</v>
      </c>
      <c r="H24" s="175">
        <v>1.7151359317235753</v>
      </c>
      <c r="I24" s="175">
        <v>1.1642092287911279</v>
      </c>
      <c r="J24" s="175">
        <v>1.2717689999999999</v>
      </c>
      <c r="K24" s="175">
        <v>1.168793087679221</v>
      </c>
      <c r="L24" s="175">
        <v>1.8683520324131986</v>
      </c>
    </row>
    <row r="25" spans="1:12" s="168" customFormat="1" x14ac:dyDescent="0.2">
      <c r="A25" s="176" t="s">
        <v>37</v>
      </c>
      <c r="B25" s="177">
        <v>28.025052440000003</v>
      </c>
      <c r="C25" s="177">
        <v>32.90651798479999</v>
      </c>
      <c r="D25" s="177">
        <v>29.486276660000012</v>
      </c>
      <c r="E25" s="177">
        <v>38.933088151500002</v>
      </c>
      <c r="F25" s="177">
        <v>36.238740203099979</v>
      </c>
      <c r="G25" s="177">
        <v>38.676648281399991</v>
      </c>
      <c r="H25" s="177">
        <v>38.747208866600005</v>
      </c>
      <c r="I25" s="177">
        <v>37.106756155000014</v>
      </c>
      <c r="J25" s="177">
        <v>37.313310719999983</v>
      </c>
      <c r="K25" s="177">
        <v>46.46829121399999</v>
      </c>
      <c r="L25" s="177">
        <v>45.401356300000018</v>
      </c>
    </row>
    <row r="26" spans="1:12" s="168" customFormat="1" ht="15.75" x14ac:dyDescent="0.25">
      <c r="A26" s="178" t="s">
        <v>42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</row>
    <row r="27" spans="1:12" s="168" customFormat="1" x14ac:dyDescent="0.2">
      <c r="A27" s="166" t="s">
        <v>40</v>
      </c>
      <c r="B27" s="175">
        <v>1.9083885110295042</v>
      </c>
      <c r="C27" s="175">
        <v>2.9901988430495874</v>
      </c>
      <c r="D27" s="175">
        <v>2.4389589212875729</v>
      </c>
      <c r="E27" s="175">
        <v>2.6742096179922332</v>
      </c>
      <c r="F27" s="175">
        <v>3.0636209214470607</v>
      </c>
      <c r="G27" s="175">
        <v>3.2865913162107425</v>
      </c>
      <c r="H27" s="175">
        <v>3.1300289229999998</v>
      </c>
      <c r="I27" s="175">
        <v>3.2788152169017177</v>
      </c>
      <c r="J27" s="175">
        <v>3.4360063699999999</v>
      </c>
      <c r="K27" s="175">
        <v>3.9106643257652092</v>
      </c>
      <c r="L27" s="175">
        <v>3.9053060967763371</v>
      </c>
    </row>
    <row r="28" spans="1:12" s="168" customFormat="1" x14ac:dyDescent="0.2">
      <c r="A28" s="166" t="s">
        <v>207</v>
      </c>
      <c r="B28" s="175">
        <v>0.35094223806510622</v>
      </c>
      <c r="C28" s="175">
        <v>0.85329276362571072</v>
      </c>
      <c r="D28" s="175">
        <v>0.76601049383192676</v>
      </c>
      <c r="E28" s="175">
        <v>0.68150460825782833</v>
      </c>
      <c r="F28" s="175">
        <v>0.68437680596655315</v>
      </c>
      <c r="G28" s="175">
        <v>0.6537170523222231</v>
      </c>
      <c r="H28" s="175">
        <v>0.66047597000000002</v>
      </c>
      <c r="I28" s="175">
        <v>0.57261715979662853</v>
      </c>
      <c r="J28" s="175">
        <v>0.52094417000000004</v>
      </c>
      <c r="K28" s="175">
        <v>0.53937126171995164</v>
      </c>
      <c r="L28" s="175">
        <v>0.55256920382908703</v>
      </c>
    </row>
    <row r="29" spans="1:12" s="168" customFormat="1" x14ac:dyDescent="0.2">
      <c r="A29" s="166" t="s">
        <v>208</v>
      </c>
      <c r="B29" s="175">
        <v>0.74267293526891498</v>
      </c>
      <c r="C29" s="175">
        <v>0.9535602978366724</v>
      </c>
      <c r="D29" s="175">
        <v>1.092290591685485</v>
      </c>
      <c r="E29" s="175">
        <v>1.1419194509103372</v>
      </c>
      <c r="F29" s="175">
        <v>1.2438155665392752</v>
      </c>
      <c r="G29" s="175">
        <v>1.3350866726813737</v>
      </c>
      <c r="H29" s="175">
        <v>1.5046409489999999</v>
      </c>
      <c r="I29" s="175">
        <v>1.1132140756840996</v>
      </c>
      <c r="J29" s="175">
        <v>1.3025870100000001</v>
      </c>
      <c r="K29" s="175">
        <v>0.85822427447991345</v>
      </c>
      <c r="L29" s="175">
        <v>1.3785538618190936</v>
      </c>
    </row>
    <row r="30" spans="1:12" s="168" customFormat="1" x14ac:dyDescent="0.2">
      <c r="A30" s="166" t="s">
        <v>209</v>
      </c>
      <c r="B30" s="175">
        <v>2.6567158446272807</v>
      </c>
      <c r="C30" s="175">
        <v>1.8598733911186434</v>
      </c>
      <c r="D30" s="175">
        <v>1.5026753575339487</v>
      </c>
      <c r="E30" s="175">
        <v>1.6840320132247293</v>
      </c>
      <c r="F30" s="175">
        <v>1.0692484021356821</v>
      </c>
      <c r="G30" s="175">
        <v>1.192917753504114</v>
      </c>
      <c r="H30" s="175">
        <v>1.3005500699999999</v>
      </c>
      <c r="I30" s="175">
        <v>1.2627463897860893</v>
      </c>
      <c r="J30" s="175">
        <v>2.1064387500000001</v>
      </c>
      <c r="K30" s="175">
        <v>2.2030607393539614</v>
      </c>
      <c r="L30" s="175">
        <v>1.4340038971371649</v>
      </c>
    </row>
    <row r="31" spans="1:12" s="168" customFormat="1" x14ac:dyDescent="0.2">
      <c r="A31" s="166" t="s">
        <v>210</v>
      </c>
      <c r="B31" s="175">
        <v>1.6240499263091175</v>
      </c>
      <c r="C31" s="175">
        <v>2.358968417941075</v>
      </c>
      <c r="D31" s="175">
        <v>2.0061253582689895</v>
      </c>
      <c r="E31" s="175">
        <v>0.90269159638152419</v>
      </c>
      <c r="F31" s="175">
        <v>1.7225966041023086</v>
      </c>
      <c r="G31" s="175">
        <v>2.07620972642767</v>
      </c>
      <c r="H31" s="175">
        <v>3.4378915700000001</v>
      </c>
      <c r="I31" s="175">
        <v>3.2062054419691224</v>
      </c>
      <c r="J31" s="175">
        <v>3.2540994599999999</v>
      </c>
      <c r="K31" s="175">
        <v>3.6824445833755859</v>
      </c>
      <c r="L31" s="175">
        <v>3.8460059965382905</v>
      </c>
    </row>
    <row r="32" spans="1:12" s="168" customFormat="1" x14ac:dyDescent="0.2">
      <c r="A32" s="166" t="s">
        <v>211</v>
      </c>
      <c r="B32" s="175">
        <v>0.70871910368614033</v>
      </c>
      <c r="C32" s="175">
        <v>1.1395633032661119</v>
      </c>
      <c r="D32" s="175">
        <v>0.75201299927703269</v>
      </c>
      <c r="E32" s="175">
        <v>0.78980225981110275</v>
      </c>
      <c r="F32" s="175">
        <v>0.53707944420578835</v>
      </c>
      <c r="G32" s="175">
        <v>1.0408158578142384</v>
      </c>
      <c r="H32" s="175">
        <v>1.0720498899999999</v>
      </c>
      <c r="I32" s="175">
        <v>1.6920183950204828</v>
      </c>
      <c r="J32" s="175">
        <v>0.79884228999999995</v>
      </c>
      <c r="K32" s="175">
        <v>0.59338064543241809</v>
      </c>
      <c r="L32" s="175">
        <v>0.69014699385569311</v>
      </c>
    </row>
    <row r="33" spans="1:12" s="168" customFormat="1" x14ac:dyDescent="0.2">
      <c r="A33" s="166" t="s">
        <v>212</v>
      </c>
      <c r="B33" s="175">
        <v>0.44319319576816052</v>
      </c>
      <c r="C33" s="175">
        <v>0.62571136371792879</v>
      </c>
      <c r="D33" s="175">
        <v>0.737293418894861</v>
      </c>
      <c r="E33" s="175">
        <v>0.85763430916433081</v>
      </c>
      <c r="F33" s="175">
        <v>0.73379872968079385</v>
      </c>
      <c r="G33" s="175">
        <v>0.68850746302327026</v>
      </c>
      <c r="H33" s="175">
        <v>1.14587693</v>
      </c>
      <c r="I33" s="175">
        <v>0.91651222152399192</v>
      </c>
      <c r="J33" s="175">
        <v>1.06335209</v>
      </c>
      <c r="K33" s="175">
        <v>2.0344115808981043</v>
      </c>
      <c r="L33" s="175">
        <v>1.096593703670979</v>
      </c>
    </row>
    <row r="34" spans="1:12" s="168" customFormat="1" x14ac:dyDescent="0.2">
      <c r="A34" s="166" t="s">
        <v>213</v>
      </c>
      <c r="B34" s="175">
        <v>1.5238345681159442</v>
      </c>
      <c r="C34" s="175">
        <v>2.0795346188957677</v>
      </c>
      <c r="D34" s="175">
        <v>0.75455208535194174</v>
      </c>
      <c r="E34" s="175">
        <v>0.75336627495967456</v>
      </c>
      <c r="F34" s="175">
        <v>1.0941531640493862</v>
      </c>
      <c r="G34" s="175">
        <v>1.1328461694820191</v>
      </c>
      <c r="H34" s="175">
        <v>0.81556114499999999</v>
      </c>
      <c r="I34" s="175">
        <v>0.78122633174911849</v>
      </c>
      <c r="J34" s="175">
        <v>1.2826762</v>
      </c>
      <c r="K34" s="175">
        <v>1.1458965280070819</v>
      </c>
      <c r="L34" s="175">
        <v>1.7563082939160914</v>
      </c>
    </row>
    <row r="35" spans="1:12" s="168" customFormat="1" x14ac:dyDescent="0.2">
      <c r="A35" s="166" t="s">
        <v>214</v>
      </c>
      <c r="B35" s="175">
        <v>0.24181482379649602</v>
      </c>
      <c r="C35" s="175">
        <v>0.44173994054851118</v>
      </c>
      <c r="D35" s="175">
        <v>0.17718892386824214</v>
      </c>
      <c r="E35" s="175">
        <v>0.48703712199824084</v>
      </c>
      <c r="F35" s="175">
        <v>0.43510230497314223</v>
      </c>
      <c r="G35" s="175">
        <v>0.45987733793434893</v>
      </c>
      <c r="H35" s="175">
        <v>0.54951569</v>
      </c>
      <c r="I35" s="175">
        <v>0.41654243756874892</v>
      </c>
      <c r="J35" s="175">
        <v>0.74859637000000001</v>
      </c>
      <c r="K35" s="175">
        <v>1.1917335409677721</v>
      </c>
      <c r="L35" s="175">
        <v>0.81945067345726252</v>
      </c>
    </row>
    <row r="36" spans="1:12" s="168" customFormat="1" x14ac:dyDescent="0.2">
      <c r="A36" s="176" t="s">
        <v>37</v>
      </c>
      <c r="B36" s="177">
        <v>10.200331146666665</v>
      </c>
      <c r="C36" s="177">
        <v>13.302442940000009</v>
      </c>
      <c r="D36" s="177">
        <v>10.227108149999999</v>
      </c>
      <c r="E36" s="177">
        <v>9.9721972527000027</v>
      </c>
      <c r="F36" s="177">
        <v>10.583791943099991</v>
      </c>
      <c r="G36" s="177">
        <v>11.866569349400001</v>
      </c>
      <c r="H36" s="177">
        <v>13.616591137</v>
      </c>
      <c r="I36" s="177">
        <v>13.239897670000001</v>
      </c>
      <c r="J36" s="177">
        <v>14.513542709999998</v>
      </c>
      <c r="K36" s="177">
        <v>16.159187479999996</v>
      </c>
      <c r="L36" s="177">
        <v>15.478938721000002</v>
      </c>
    </row>
    <row r="37" spans="1:12" s="168" customFormat="1" ht="15.75" x14ac:dyDescent="0.25">
      <c r="A37" s="178" t="s">
        <v>43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</row>
    <row r="38" spans="1:12" s="168" customFormat="1" x14ac:dyDescent="0.2">
      <c r="A38" s="166" t="s">
        <v>40</v>
      </c>
      <c r="B38" s="175">
        <v>10.742063330344413</v>
      </c>
      <c r="C38" s="175">
        <v>12.377232164990687</v>
      </c>
      <c r="D38" s="175">
        <v>13.050389979100688</v>
      </c>
      <c r="E38" s="175">
        <v>11.459233465657615</v>
      </c>
      <c r="F38" s="175">
        <v>14.783240506902844</v>
      </c>
      <c r="G38" s="175">
        <v>15.844421877264541</v>
      </c>
      <c r="H38" s="175">
        <v>14.8274595118001</v>
      </c>
      <c r="I38" s="175">
        <v>15.255510047757356</v>
      </c>
      <c r="J38" s="175">
        <v>18.285711736899898</v>
      </c>
      <c r="K38" s="175">
        <v>19.821903928933985</v>
      </c>
      <c r="L38" s="175">
        <v>18.83680863</v>
      </c>
    </row>
    <row r="39" spans="1:12" s="168" customFormat="1" x14ac:dyDescent="0.2">
      <c r="A39" s="166" t="s">
        <v>207</v>
      </c>
      <c r="B39" s="175">
        <v>2.8721610372117361</v>
      </c>
      <c r="C39" s="175">
        <v>3.5123407054820048</v>
      </c>
      <c r="D39" s="175">
        <v>3.1106411892808268</v>
      </c>
      <c r="E39" s="175">
        <v>2.4603162842714568</v>
      </c>
      <c r="F39" s="175">
        <v>2.658616362260497</v>
      </c>
      <c r="G39" s="175">
        <v>3.0080059331271318</v>
      </c>
      <c r="H39" s="175">
        <v>2.5763220656999999</v>
      </c>
      <c r="I39" s="175">
        <v>2.7589214808883709</v>
      </c>
      <c r="J39" s="175">
        <v>2.8919598299999998</v>
      </c>
      <c r="K39" s="175">
        <v>3.1349348988106711</v>
      </c>
      <c r="L39" s="175">
        <v>2.75526559</v>
      </c>
    </row>
    <row r="40" spans="1:12" s="168" customFormat="1" x14ac:dyDescent="0.2">
      <c r="A40" s="166" t="s">
        <v>208</v>
      </c>
      <c r="B40" s="175">
        <v>4.6723615569527919</v>
      </c>
      <c r="C40" s="175">
        <v>4.5129966663266812</v>
      </c>
      <c r="D40" s="175">
        <v>5.1501241391624726</v>
      </c>
      <c r="E40" s="175">
        <v>4.7948401964039373</v>
      </c>
      <c r="F40" s="175">
        <v>6.4121716894364003</v>
      </c>
      <c r="G40" s="175">
        <v>5.4211692522787978</v>
      </c>
      <c r="H40" s="175">
        <v>6.2864624864999996</v>
      </c>
      <c r="I40" s="175">
        <v>10.460230657650438</v>
      </c>
      <c r="J40" s="175">
        <v>7.6288842551999902</v>
      </c>
      <c r="K40" s="175">
        <v>7.0705822048852118</v>
      </c>
      <c r="L40" s="175">
        <v>8.7885661640000503</v>
      </c>
    </row>
    <row r="41" spans="1:12" s="168" customFormat="1" x14ac:dyDescent="0.2">
      <c r="A41" s="166" t="s">
        <v>209</v>
      </c>
      <c r="B41" s="175">
        <v>5.2645037977509173</v>
      </c>
      <c r="C41" s="175">
        <v>4.8787024120847153</v>
      </c>
      <c r="D41" s="175">
        <v>4.6781215432832663</v>
      </c>
      <c r="E41" s="175">
        <v>3.2680732198685658</v>
      </c>
      <c r="F41" s="175">
        <v>5.5389366801243858</v>
      </c>
      <c r="G41" s="175">
        <v>4.7561493726421737</v>
      </c>
      <c r="H41" s="175">
        <v>5.7283598227999901</v>
      </c>
      <c r="I41" s="175">
        <v>5.0860376751869252</v>
      </c>
      <c r="J41" s="175">
        <v>7.1234247940000097</v>
      </c>
      <c r="K41" s="175">
        <v>9.2732675937781774</v>
      </c>
      <c r="L41" s="175">
        <v>6.8040714499999897</v>
      </c>
    </row>
    <row r="42" spans="1:12" s="168" customFormat="1" x14ac:dyDescent="0.2">
      <c r="A42" s="166" t="s">
        <v>210</v>
      </c>
      <c r="B42" s="175">
        <v>6.3682533048559975</v>
      </c>
      <c r="C42" s="175">
        <v>7.3015652784350182</v>
      </c>
      <c r="D42" s="175">
        <v>5.0933311437420947</v>
      </c>
      <c r="E42" s="175">
        <v>5.355692812994616</v>
      </c>
      <c r="F42" s="175">
        <v>8.7738583517418522</v>
      </c>
      <c r="G42" s="175">
        <v>10.216375546750047</v>
      </c>
      <c r="H42" s="175">
        <v>12.838720583700001</v>
      </c>
      <c r="I42" s="175">
        <v>15.019739695002254</v>
      </c>
      <c r="J42" s="175">
        <v>18.236184479999999</v>
      </c>
      <c r="K42" s="175">
        <v>21.635674359795583</v>
      </c>
      <c r="L42" s="175">
        <v>23.702484525500001</v>
      </c>
    </row>
    <row r="43" spans="1:12" s="168" customFormat="1" x14ac:dyDescent="0.2">
      <c r="A43" s="166" t="s">
        <v>211</v>
      </c>
      <c r="B43" s="175">
        <v>4.5420516704433034</v>
      </c>
      <c r="C43" s="175">
        <v>3.695985860018959</v>
      </c>
      <c r="D43" s="175">
        <v>5.3697014570276993</v>
      </c>
      <c r="E43" s="175">
        <v>3.4885002050639091</v>
      </c>
      <c r="F43" s="175">
        <v>4.454754788736496</v>
      </c>
      <c r="G43" s="175">
        <v>5.9570391363666682</v>
      </c>
      <c r="H43" s="175">
        <v>5.8273788069999997</v>
      </c>
      <c r="I43" s="175">
        <v>5.5573305051681405</v>
      </c>
      <c r="J43" s="175">
        <v>6.8449398473</v>
      </c>
      <c r="K43" s="175">
        <v>6.124700607278017</v>
      </c>
      <c r="L43" s="175">
        <v>8.1912850339999803</v>
      </c>
    </row>
    <row r="44" spans="1:12" s="168" customFormat="1" x14ac:dyDescent="0.2">
      <c r="A44" s="166" t="s">
        <v>212</v>
      </c>
      <c r="B44" s="175">
        <v>5.4661537620765097</v>
      </c>
      <c r="C44" s="175">
        <v>4.5425150508353784</v>
      </c>
      <c r="D44" s="175">
        <v>3.9683926189233101</v>
      </c>
      <c r="E44" s="175">
        <v>3.8562820511040368</v>
      </c>
      <c r="F44" s="175">
        <v>5.3241551346052285</v>
      </c>
      <c r="G44" s="175">
        <v>4.1289250629095431</v>
      </c>
      <c r="H44" s="175">
        <v>4.4189340635000001</v>
      </c>
      <c r="I44" s="175">
        <v>5.9870149612555386</v>
      </c>
      <c r="J44" s="175">
        <v>6.3301666540000197</v>
      </c>
      <c r="K44" s="175">
        <v>6.3807346786781549</v>
      </c>
      <c r="L44" s="175">
        <v>5.5988072299999798</v>
      </c>
    </row>
    <row r="45" spans="1:12" s="168" customFormat="1" x14ac:dyDescent="0.2">
      <c r="A45" s="166" t="s">
        <v>213</v>
      </c>
      <c r="B45" s="175">
        <v>4.0385707733940537</v>
      </c>
      <c r="C45" s="175">
        <v>4.4839292034476417</v>
      </c>
      <c r="D45" s="175">
        <v>3.6691823635877276</v>
      </c>
      <c r="E45" s="175">
        <v>3.4792557515318583</v>
      </c>
      <c r="F45" s="175">
        <v>4.9055507536531477</v>
      </c>
      <c r="G45" s="175">
        <v>3.6973764258818504</v>
      </c>
      <c r="H45" s="175">
        <v>4.8034060455000001</v>
      </c>
      <c r="I45" s="175">
        <v>5.5352456502058631</v>
      </c>
      <c r="J45" s="175">
        <v>5.0982006399999902</v>
      </c>
      <c r="K45" s="175">
        <v>5.497988984051247</v>
      </c>
      <c r="L45" s="175">
        <v>6.2568323899999898</v>
      </c>
    </row>
    <row r="46" spans="1:12" s="168" customFormat="1" x14ac:dyDescent="0.2">
      <c r="A46" s="166" t="s">
        <v>214</v>
      </c>
      <c r="B46" s="175">
        <v>1.4234655269703149</v>
      </c>
      <c r="C46" s="175">
        <v>1.077355558378889</v>
      </c>
      <c r="D46" s="175">
        <v>1.2954351958919079</v>
      </c>
      <c r="E46" s="175">
        <v>1.580480705403988</v>
      </c>
      <c r="F46" s="175">
        <v>1.8918397861391363</v>
      </c>
      <c r="G46" s="175">
        <v>1.7970070588792444</v>
      </c>
      <c r="H46" s="175">
        <v>1.9693337367999999</v>
      </c>
      <c r="I46" s="175">
        <v>1.934915316285202</v>
      </c>
      <c r="J46" s="175">
        <v>3.2088838530000001</v>
      </c>
      <c r="K46" s="175">
        <v>2.3778253037889399</v>
      </c>
      <c r="L46" s="175">
        <v>2.16803108</v>
      </c>
    </row>
    <row r="47" spans="1:12" s="168" customFormat="1" x14ac:dyDescent="0.2">
      <c r="A47" s="176" t="s">
        <v>37</v>
      </c>
      <c r="B47" s="177">
        <v>45.389584760000041</v>
      </c>
      <c r="C47" s="177">
        <v>46.38262289999998</v>
      </c>
      <c r="D47" s="177">
        <v>45.385319629999991</v>
      </c>
      <c r="E47" s="177">
        <v>39.742674692299978</v>
      </c>
      <c r="F47" s="177">
        <v>54.743124053599985</v>
      </c>
      <c r="G47" s="177">
        <v>54.826469666099996</v>
      </c>
      <c r="H47" s="177">
        <v>59.276377123300101</v>
      </c>
      <c r="I47" s="177">
        <v>67.594945989400088</v>
      </c>
      <c r="J47" s="177">
        <v>75.648356090399901</v>
      </c>
      <c r="K47" s="177">
        <v>81.317612559999986</v>
      </c>
      <c r="L47" s="177">
        <v>83.102152093499981</v>
      </c>
    </row>
    <row r="48" spans="1:12" s="180" customFormat="1" ht="19.5" customHeight="1" x14ac:dyDescent="0.25">
      <c r="A48" s="178" t="s">
        <v>44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x14ac:dyDescent="0.2">
      <c r="A49" s="166" t="s">
        <v>40</v>
      </c>
      <c r="B49" s="175">
        <v>3.3674751999999999</v>
      </c>
      <c r="C49" s="175">
        <v>3.9265356725289728</v>
      </c>
      <c r="D49" s="175">
        <v>4.1485899184321529</v>
      </c>
      <c r="E49" s="175">
        <v>4.5001482733066682</v>
      </c>
      <c r="F49" s="175">
        <v>5.3603995004000398</v>
      </c>
      <c r="G49" s="175">
        <v>4.76655054679998</v>
      </c>
      <c r="H49" s="175">
        <v>4.7117007751999997</v>
      </c>
      <c r="I49" s="175">
        <v>4.5644333606832577</v>
      </c>
      <c r="J49" s="175">
        <v>4.9755058785953477</v>
      </c>
      <c r="K49" s="175">
        <v>5.3050070549729904</v>
      </c>
      <c r="L49" s="175">
        <v>5.4482732241999603</v>
      </c>
    </row>
    <row r="50" spans="1:12" x14ac:dyDescent="0.2">
      <c r="A50" s="166" t="s">
        <v>207</v>
      </c>
      <c r="B50" s="175">
        <v>1.8543948800000001</v>
      </c>
      <c r="C50" s="175">
        <v>2.2342774911549999</v>
      </c>
      <c r="D50" s="175">
        <v>1.9806261393857902</v>
      </c>
      <c r="E50" s="175">
        <v>2.3616106622403388</v>
      </c>
      <c r="F50" s="175">
        <v>2.1607846893999998</v>
      </c>
      <c r="G50" s="175">
        <v>2.5047840421999998</v>
      </c>
      <c r="H50" s="175">
        <v>2.4356813990999999</v>
      </c>
      <c r="I50" s="175">
        <v>1.897495350116412</v>
      </c>
      <c r="J50" s="175">
        <v>1.9113557159650429</v>
      </c>
      <c r="K50" s="175">
        <v>2.4764534109683316</v>
      </c>
      <c r="L50" s="175">
        <v>2.1160867296000001</v>
      </c>
    </row>
    <row r="51" spans="1:12" x14ac:dyDescent="0.2">
      <c r="A51" s="166" t="s">
        <v>208</v>
      </c>
      <c r="B51" s="175">
        <v>1.4476548133333333</v>
      </c>
      <c r="C51" s="175">
        <v>1.8476120113629235</v>
      </c>
      <c r="D51" s="175">
        <v>1.9815910699506252</v>
      </c>
      <c r="E51" s="175">
        <v>2.0007047431785345</v>
      </c>
      <c r="F51" s="175">
        <v>2.5529560073000002</v>
      </c>
      <c r="G51" s="175">
        <v>2.7021232602999898</v>
      </c>
      <c r="H51" s="175">
        <v>2.3641123987000099</v>
      </c>
      <c r="I51" s="175">
        <v>2.1771581849674804</v>
      </c>
      <c r="J51" s="175">
        <v>2.3749329666705314</v>
      </c>
      <c r="K51" s="175">
        <v>2.3356660682432846</v>
      </c>
      <c r="L51" s="175">
        <v>2.5444020860000198</v>
      </c>
    </row>
    <row r="52" spans="1:12" x14ac:dyDescent="0.2">
      <c r="A52" s="166" t="s">
        <v>209</v>
      </c>
      <c r="B52" s="175">
        <v>3.0548396666666666</v>
      </c>
      <c r="C52" s="175">
        <v>2.0344920680468546</v>
      </c>
      <c r="D52" s="175">
        <v>2.2259125229674295</v>
      </c>
      <c r="E52" s="175">
        <v>2.6689349099099</v>
      </c>
      <c r="F52" s="175">
        <v>4.5597925881999997</v>
      </c>
      <c r="G52" s="175">
        <v>4.4544729674999903</v>
      </c>
      <c r="H52" s="175">
        <v>3.7845056057000002</v>
      </c>
      <c r="I52" s="175">
        <v>3.0662833593039904</v>
      </c>
      <c r="J52" s="175">
        <v>4.105546967115548</v>
      </c>
      <c r="K52" s="175">
        <v>4.0937300726890227</v>
      </c>
      <c r="L52" s="175">
        <v>3.0738378884999999</v>
      </c>
    </row>
    <row r="53" spans="1:12" x14ac:dyDescent="0.2">
      <c r="A53" s="166" t="s">
        <v>210</v>
      </c>
      <c r="B53" s="175">
        <v>2.2947206133333333</v>
      </c>
      <c r="C53" s="175">
        <v>2.5543507465949671</v>
      </c>
      <c r="D53" s="175">
        <v>2.1740289525966929</v>
      </c>
      <c r="E53" s="175">
        <v>2.2909358065278158</v>
      </c>
      <c r="F53" s="175">
        <v>2.1393650399999999</v>
      </c>
      <c r="G53" s="175">
        <v>3.1668918700000002</v>
      </c>
      <c r="H53" s="175">
        <v>4.0197246099999999</v>
      </c>
      <c r="I53" s="175">
        <v>4.0884251665732299</v>
      </c>
      <c r="J53" s="175">
        <v>5.4003926219265406</v>
      </c>
      <c r="K53" s="175">
        <v>5.6538311903400214</v>
      </c>
      <c r="L53" s="175">
        <v>6.5351816157</v>
      </c>
    </row>
    <row r="54" spans="1:12" x14ac:dyDescent="0.2">
      <c r="A54" s="166" t="s">
        <v>211</v>
      </c>
      <c r="B54" s="175">
        <v>2.3515664800000002</v>
      </c>
      <c r="C54" s="175">
        <v>2.1994702650302886</v>
      </c>
      <c r="D54" s="175">
        <v>2.3835263952288006</v>
      </c>
      <c r="E54" s="175">
        <v>1.6162556151737988</v>
      </c>
      <c r="F54" s="175">
        <v>1.9728832741</v>
      </c>
      <c r="G54" s="175">
        <v>3.319044297</v>
      </c>
      <c r="H54" s="175">
        <v>2.9790734706999999</v>
      </c>
      <c r="I54" s="175">
        <v>2.9650547608121656</v>
      </c>
      <c r="J54" s="175">
        <v>3.4771554365714401</v>
      </c>
      <c r="K54" s="175">
        <v>2.8705240032307096</v>
      </c>
      <c r="L54" s="175">
        <v>2.6861392508000002</v>
      </c>
    </row>
    <row r="55" spans="1:12" x14ac:dyDescent="0.2">
      <c r="A55" s="166" t="s">
        <v>212</v>
      </c>
      <c r="B55" s="175">
        <v>2.6979440666666665</v>
      </c>
      <c r="C55" s="175">
        <v>4.0744670685630551</v>
      </c>
      <c r="D55" s="175">
        <v>3.1919037784232178</v>
      </c>
      <c r="E55" s="175">
        <v>4.7015648392449076</v>
      </c>
      <c r="F55" s="175">
        <v>5.2148114372000096</v>
      </c>
      <c r="G55" s="175">
        <v>1.9170495920999999</v>
      </c>
      <c r="H55" s="175">
        <v>1.3298263832999999</v>
      </c>
      <c r="I55" s="175">
        <v>2.0171088012908616</v>
      </c>
      <c r="J55" s="175">
        <v>1.7540984667448263</v>
      </c>
      <c r="K55" s="175">
        <v>1.6439487100084944</v>
      </c>
      <c r="L55" s="175">
        <v>1.1019371697</v>
      </c>
    </row>
    <row r="56" spans="1:12" x14ac:dyDescent="0.2">
      <c r="A56" s="166" t="s">
        <v>213</v>
      </c>
      <c r="B56" s="175">
        <v>1.4113594666666665</v>
      </c>
      <c r="C56" s="175">
        <v>2.0414187490659268</v>
      </c>
      <c r="D56" s="175">
        <v>1.6752318106191679</v>
      </c>
      <c r="E56" s="175">
        <v>1.6454656714948293</v>
      </c>
      <c r="F56" s="175">
        <v>2.6308172481000001</v>
      </c>
      <c r="G56" s="175">
        <v>2.5665979423999898</v>
      </c>
      <c r="H56" s="175">
        <v>2.3686285961000002</v>
      </c>
      <c r="I56" s="175">
        <v>3.105412588097415</v>
      </c>
      <c r="J56" s="175">
        <v>2.232152318751317</v>
      </c>
      <c r="K56" s="175">
        <v>2.1993038329724248</v>
      </c>
      <c r="L56" s="175">
        <v>2.0838276881</v>
      </c>
    </row>
    <row r="57" spans="1:12" x14ac:dyDescent="0.2">
      <c r="A57" s="166" t="s">
        <v>214</v>
      </c>
      <c r="B57" s="175">
        <v>1.2758052799999999</v>
      </c>
      <c r="C57" s="175">
        <v>1.1174890576520113</v>
      </c>
      <c r="D57" s="175">
        <v>0.73867995239611217</v>
      </c>
      <c r="E57" s="175">
        <v>1.1396168773232205</v>
      </c>
      <c r="F57" s="175">
        <v>1.6065856476</v>
      </c>
      <c r="G57" s="175">
        <v>1.2830602926000001</v>
      </c>
      <c r="H57" s="175">
        <v>1.1247434190000001</v>
      </c>
      <c r="I57" s="175">
        <v>1.1852396221551791</v>
      </c>
      <c r="J57" s="175">
        <v>1.1093397965593963</v>
      </c>
      <c r="K57" s="175">
        <v>1.1958640675747143</v>
      </c>
      <c r="L57" s="175">
        <v>1.2080725060999999</v>
      </c>
    </row>
    <row r="58" spans="1:12" x14ac:dyDescent="0.2">
      <c r="A58" s="176" t="s">
        <v>37</v>
      </c>
      <c r="B58" s="177">
        <v>19.755760466666668</v>
      </c>
      <c r="C58" s="177">
        <v>22.03011313</v>
      </c>
      <c r="D58" s="177">
        <v>20.500090539999988</v>
      </c>
      <c r="E58" s="177">
        <v>22.925237398400014</v>
      </c>
      <c r="F58" s="177">
        <v>28.19839543230005</v>
      </c>
      <c r="G58" s="177">
        <v>26.680574810899948</v>
      </c>
      <c r="H58" s="177">
        <v>25.11799665780001</v>
      </c>
      <c r="I58" s="177">
        <v>25.066611193999996</v>
      </c>
      <c r="J58" s="177">
        <v>27.340480168899987</v>
      </c>
      <c r="K58" s="177">
        <v>27.774328410999995</v>
      </c>
      <c r="L58" s="177">
        <v>26.797758158699981</v>
      </c>
    </row>
    <row r="59" spans="1:12" x14ac:dyDescent="0.2"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</row>
    <row r="60" spans="1:12" x14ac:dyDescent="0.2">
      <c r="A60" s="3" t="s">
        <v>215</v>
      </c>
    </row>
    <row r="61" spans="1:12" x14ac:dyDescent="0.2">
      <c r="A61" s="182" t="s">
        <v>216</v>
      </c>
    </row>
    <row r="62" spans="1:12" x14ac:dyDescent="0.2">
      <c r="A62" s="183" t="s">
        <v>720</v>
      </c>
    </row>
    <row r="63" spans="1:12" x14ac:dyDescent="0.2">
      <c r="A63" s="183" t="s">
        <v>218</v>
      </c>
    </row>
    <row r="64" spans="1:12" x14ac:dyDescent="0.2">
      <c r="A64" s="183" t="s">
        <v>217</v>
      </c>
    </row>
    <row r="65" spans="1:1" x14ac:dyDescent="0.2">
      <c r="A65" s="183" t="s">
        <v>607</v>
      </c>
    </row>
    <row r="66" spans="1:1" x14ac:dyDescent="0.2">
      <c r="A66" s="183" t="s">
        <v>834</v>
      </c>
    </row>
    <row r="67" spans="1:1" x14ac:dyDescent="0.2">
      <c r="A67" s="183" t="s">
        <v>231</v>
      </c>
    </row>
    <row r="68" spans="1:1" x14ac:dyDescent="0.2">
      <c r="A68" s="183" t="s">
        <v>219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4" orientation="portrait" r:id="rId1"/>
  <headerFooter alignWithMargins="0">
    <oddFooter>&amp;L&amp;"Times New Roman,Bold Italic"&amp;12FSM Compact Economic Report - FY 2010&amp;RPage S&amp;P  of  &amp;N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zoomScale="80" zoomScaleNormal="80" workbookViewId="0">
      <pane xSplit="2" ySplit="2" topLeftCell="C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customHeight="1" x14ac:dyDescent="0.2"/>
  <cols>
    <col min="1" max="1" width="38.7109375" style="485" customWidth="1"/>
    <col min="2" max="2" width="1.5703125" style="486" hidden="1" customWidth="1"/>
    <col min="3" max="18" width="8.85546875" style="486" customWidth="1"/>
    <col min="19" max="23" width="8.85546875" style="486" bestFit="1" customWidth="1"/>
    <col min="24" max="16384" width="9.140625" style="486"/>
  </cols>
  <sheetData>
    <row r="1" spans="1:23" ht="22.5" customHeight="1" x14ac:dyDescent="0.2">
      <c r="A1" s="485" t="s">
        <v>825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</row>
    <row r="2" spans="1:23" s="485" customFormat="1" ht="25.5" customHeight="1" x14ac:dyDescent="0.2">
      <c r="A2" s="487"/>
      <c r="B2" s="487"/>
      <c r="C2" s="606" t="s">
        <v>237</v>
      </c>
      <c r="D2" s="606" t="s">
        <v>17</v>
      </c>
      <c r="E2" s="606" t="s">
        <v>18</v>
      </c>
      <c r="F2" s="606" t="s">
        <v>19</v>
      </c>
      <c r="G2" s="606" t="s">
        <v>20</v>
      </c>
      <c r="H2" s="606" t="s">
        <v>21</v>
      </c>
      <c r="I2" s="606" t="s">
        <v>22</v>
      </c>
      <c r="J2" s="606" t="s">
        <v>23</v>
      </c>
      <c r="K2" s="606" t="s">
        <v>24</v>
      </c>
      <c r="L2" s="606" t="s">
        <v>25</v>
      </c>
      <c r="M2" s="606" t="s">
        <v>26</v>
      </c>
      <c r="N2" s="606" t="s">
        <v>191</v>
      </c>
      <c r="O2" s="606" t="s">
        <v>203</v>
      </c>
      <c r="P2" s="606" t="s">
        <v>232</v>
      </c>
      <c r="Q2" s="606" t="s">
        <v>545</v>
      </c>
      <c r="R2" s="606" t="s">
        <v>584</v>
      </c>
      <c r="S2" s="488"/>
      <c r="T2" s="488"/>
      <c r="U2" s="488"/>
      <c r="V2" s="488"/>
      <c r="W2" s="488"/>
    </row>
    <row r="3" spans="1:23" s="489" customFormat="1" ht="20.25" customHeight="1" x14ac:dyDescent="0.2">
      <c r="A3" s="489" t="s">
        <v>369</v>
      </c>
      <c r="C3" s="504">
        <v>-20.110733526547321</v>
      </c>
      <c r="D3" s="504">
        <v>-39.40806207948404</v>
      </c>
      <c r="E3" s="504">
        <v>-61.213538287995419</v>
      </c>
      <c r="F3" s="504">
        <v>-53.557122193226817</v>
      </c>
      <c r="G3" s="504">
        <v>-43.199128113004988</v>
      </c>
      <c r="H3" s="504">
        <v>-31.001373023890267</v>
      </c>
      <c r="I3" s="504">
        <v>-38.567284581001744</v>
      </c>
      <c r="J3" s="504">
        <v>-20.496199874106551</v>
      </c>
      <c r="K3" s="504">
        <v>-9.3800899545068148</v>
      </c>
      <c r="L3" s="504">
        <v>-38.804639566613702</v>
      </c>
      <c r="M3" s="504">
        <v>-16.968452593923161</v>
      </c>
      <c r="N3" s="504">
        <v>-29.521325641673315</v>
      </c>
      <c r="O3" s="504">
        <v>-18.854536403332091</v>
      </c>
      <c r="P3" s="504">
        <v>-41.186111064437995</v>
      </c>
      <c r="Q3" s="504">
        <v>-52.954455169420356</v>
      </c>
      <c r="R3" s="504">
        <v>-46.214630536593205</v>
      </c>
      <c r="S3" s="490"/>
      <c r="T3" s="490"/>
      <c r="U3" s="490"/>
      <c r="V3" s="490"/>
      <c r="W3" s="490"/>
    </row>
    <row r="4" spans="1:23" s="491" customFormat="1" ht="20.25" customHeight="1" x14ac:dyDescent="0.2">
      <c r="A4" s="491" t="s">
        <v>370</v>
      </c>
      <c r="C4" s="505">
        <v>-120.10962374959644</v>
      </c>
      <c r="D4" s="505">
        <v>-140.02291857021677</v>
      </c>
      <c r="E4" s="505">
        <v>-141.7846447614767</v>
      </c>
      <c r="F4" s="505">
        <v>-137.90421471050865</v>
      </c>
      <c r="G4" s="505">
        <v>-133.1338118245574</v>
      </c>
      <c r="H4" s="505">
        <v>-124.49229531955628</v>
      </c>
      <c r="I4" s="505">
        <v>-134.58843561884626</v>
      </c>
      <c r="J4" s="505">
        <v>-126.68108682787843</v>
      </c>
      <c r="K4" s="505">
        <v>-135.65666179244525</v>
      </c>
      <c r="L4" s="505">
        <v>-146.54167368769834</v>
      </c>
      <c r="M4" s="505">
        <v>-145.46031229072869</v>
      </c>
      <c r="N4" s="505">
        <v>-147.9709639927739</v>
      </c>
      <c r="O4" s="505">
        <v>-137.53039745584121</v>
      </c>
      <c r="P4" s="505">
        <v>-158.98171100187119</v>
      </c>
      <c r="Q4" s="505">
        <v>-180.16369598336087</v>
      </c>
      <c r="R4" s="505">
        <v>-172.20591948185302</v>
      </c>
    </row>
    <row r="5" spans="1:23" s="491" customFormat="1" ht="20.25" customHeight="1" x14ac:dyDescent="0.2">
      <c r="A5" s="491" t="s">
        <v>371</v>
      </c>
      <c r="C5" s="505">
        <v>-88.651988040985515</v>
      </c>
      <c r="D5" s="505">
        <v>-102.61530723340215</v>
      </c>
      <c r="E5" s="505">
        <v>-101.31394783130818</v>
      </c>
      <c r="F5" s="505">
        <v>-95.635879287869031</v>
      </c>
      <c r="G5" s="505">
        <v>-97.951432165839861</v>
      </c>
      <c r="H5" s="505">
        <v>-88.989293329145838</v>
      </c>
      <c r="I5" s="505">
        <v>-95.497974031457076</v>
      </c>
      <c r="J5" s="505">
        <v>-90.621320895620215</v>
      </c>
      <c r="K5" s="505">
        <v>-96.538274572705532</v>
      </c>
      <c r="L5" s="505">
        <v>-109.32545190084799</v>
      </c>
      <c r="M5" s="505">
        <v>-107.02508736829745</v>
      </c>
      <c r="N5" s="505">
        <v>-110.76255322608503</v>
      </c>
      <c r="O5" s="505">
        <v>-104.37110082353712</v>
      </c>
      <c r="P5" s="505">
        <v>-119.37488711014589</v>
      </c>
      <c r="Q5" s="505">
        <v>-127.65911513198037</v>
      </c>
      <c r="R5" s="505">
        <v>-127.57620378075366</v>
      </c>
    </row>
    <row r="6" spans="1:23" s="485" customFormat="1" ht="12.75" customHeight="1" x14ac:dyDescent="0.2">
      <c r="A6" s="485" t="s">
        <v>372</v>
      </c>
      <c r="C6" s="506">
        <v>22.178572385471242</v>
      </c>
      <c r="D6" s="506">
        <v>20.169588418113385</v>
      </c>
      <c r="E6" s="506">
        <v>17.249857723999721</v>
      </c>
      <c r="F6" s="506">
        <v>23.580368322213104</v>
      </c>
      <c r="G6" s="506">
        <v>17.850280666750315</v>
      </c>
      <c r="H6" s="506">
        <v>20.380114874307541</v>
      </c>
      <c r="I6" s="506">
        <v>26.014717670637921</v>
      </c>
      <c r="J6" s="506">
        <v>21.053339965114773</v>
      </c>
      <c r="K6" s="506">
        <v>23.907887611295806</v>
      </c>
      <c r="L6" s="506">
        <v>15.299615711712367</v>
      </c>
      <c r="M6" s="506">
        <v>18.692373386489358</v>
      </c>
      <c r="N6" s="506">
        <v>18.730213471354411</v>
      </c>
      <c r="O6" s="506">
        <v>26.002722501459964</v>
      </c>
      <c r="P6" s="506">
        <v>27.355136880754252</v>
      </c>
      <c r="Q6" s="506">
        <v>25.233561191532068</v>
      </c>
      <c r="R6" s="506">
        <v>30.054218996827288</v>
      </c>
    </row>
    <row r="7" spans="1:23" s="485" customFormat="1" ht="12.75" customHeight="1" x14ac:dyDescent="0.2">
      <c r="A7" s="492" t="s">
        <v>156</v>
      </c>
      <c r="C7" s="506">
        <v>17.085485550000001</v>
      </c>
      <c r="D7" s="506">
        <v>15.025339799999999</v>
      </c>
      <c r="E7" s="506">
        <v>12.59369985</v>
      </c>
      <c r="F7" s="506">
        <v>18.822303050000002</v>
      </c>
      <c r="G7" s="506">
        <v>12.776242400000001</v>
      </c>
      <c r="H7" s="506">
        <v>14.550000650000001</v>
      </c>
      <c r="I7" s="506">
        <v>13.9098574</v>
      </c>
      <c r="J7" s="506">
        <v>12.140013210000001</v>
      </c>
      <c r="K7" s="506">
        <v>15.416660630000003</v>
      </c>
      <c r="L7" s="506">
        <v>7.8076100500000001</v>
      </c>
      <c r="M7" s="506">
        <v>10.443631999999999</v>
      </c>
      <c r="N7" s="506">
        <v>10.481744039999999</v>
      </c>
      <c r="O7" s="506">
        <v>14.438517000000001</v>
      </c>
      <c r="P7" s="506">
        <v>18.20258051836818</v>
      </c>
      <c r="Q7" s="506">
        <v>15.293970652105569</v>
      </c>
      <c r="R7" s="506">
        <v>19.302531432738252</v>
      </c>
    </row>
    <row r="8" spans="1:23" s="485" customFormat="1" ht="12.75" customHeight="1" x14ac:dyDescent="0.2">
      <c r="A8" s="492" t="s">
        <v>33</v>
      </c>
      <c r="C8" s="506">
        <v>5.0930868354712402</v>
      </c>
      <c r="D8" s="506">
        <v>5.1442486181133855</v>
      </c>
      <c r="E8" s="506">
        <v>4.6561578739997209</v>
      </c>
      <c r="F8" s="506">
        <v>4.7580652722131038</v>
      </c>
      <c r="G8" s="506">
        <v>5.0740382667503141</v>
      </c>
      <c r="H8" s="506">
        <v>5.8301142243075397</v>
      </c>
      <c r="I8" s="506">
        <v>12.104860270637923</v>
      </c>
      <c r="J8" s="506">
        <v>8.9133267551147739</v>
      </c>
      <c r="K8" s="506">
        <v>8.4912269812958012</v>
      </c>
      <c r="L8" s="506">
        <v>7.4920056617123665</v>
      </c>
      <c r="M8" s="506">
        <v>8.2487413864893604</v>
      </c>
      <c r="N8" s="506">
        <v>8.2484694313544118</v>
      </c>
      <c r="O8" s="506">
        <v>11.564205501459963</v>
      </c>
      <c r="P8" s="506">
        <v>9.1525563623860702</v>
      </c>
      <c r="Q8" s="506">
        <v>9.9395905394265007</v>
      </c>
      <c r="R8" s="506">
        <v>10.751687564089034</v>
      </c>
    </row>
    <row r="9" spans="1:23" s="485" customFormat="1" ht="12.75" customHeight="1" x14ac:dyDescent="0.2">
      <c r="A9" s="485" t="s">
        <v>661</v>
      </c>
      <c r="C9" s="506">
        <v>110.83056042645676</v>
      </c>
      <c r="D9" s="506">
        <v>122.78489565151553</v>
      </c>
      <c r="E9" s="506">
        <v>118.56380555530791</v>
      </c>
      <c r="F9" s="506">
        <v>119.21624761008214</v>
      </c>
      <c r="G9" s="506">
        <v>115.80171283259018</v>
      </c>
      <c r="H9" s="506">
        <v>109.36940820345337</v>
      </c>
      <c r="I9" s="506">
        <v>121.512691702095</v>
      </c>
      <c r="J9" s="506">
        <v>111.67466086073499</v>
      </c>
      <c r="K9" s="506">
        <v>120.44616218400134</v>
      </c>
      <c r="L9" s="506">
        <v>124.62506761256036</v>
      </c>
      <c r="M9" s="506">
        <v>125.71746075478681</v>
      </c>
      <c r="N9" s="506">
        <v>129.49276669743944</v>
      </c>
      <c r="O9" s="506">
        <v>130.37382332499709</v>
      </c>
      <c r="P9" s="506">
        <v>146.73002399090015</v>
      </c>
      <c r="Q9" s="506">
        <v>152.89267632351243</v>
      </c>
      <c r="R9" s="506">
        <v>157.63042277758095</v>
      </c>
    </row>
    <row r="10" spans="1:23" s="491" customFormat="1" ht="20.25" customHeight="1" x14ac:dyDescent="0.2">
      <c r="A10" s="491" t="s">
        <v>374</v>
      </c>
      <c r="C10" s="505">
        <v>-31.457635708610926</v>
      </c>
      <c r="D10" s="505">
        <v>-37.407611336814625</v>
      </c>
      <c r="E10" s="505">
        <v>-40.470696930168522</v>
      </c>
      <c r="F10" s="505">
        <v>-42.268335422639623</v>
      </c>
      <c r="G10" s="505">
        <v>-35.182379658717537</v>
      </c>
      <c r="H10" s="505">
        <v>-35.503001990410439</v>
      </c>
      <c r="I10" s="505">
        <v>-39.090461587389193</v>
      </c>
      <c r="J10" s="505">
        <v>-36.059765932258209</v>
      </c>
      <c r="K10" s="505">
        <v>-39.118387219739716</v>
      </c>
      <c r="L10" s="505">
        <v>-37.216221786850326</v>
      </c>
      <c r="M10" s="505">
        <v>-38.435224922431239</v>
      </c>
      <c r="N10" s="505">
        <v>-37.208410766688871</v>
      </c>
      <c r="O10" s="505">
        <v>-33.159296632304098</v>
      </c>
      <c r="P10" s="505">
        <v>-39.606823891725284</v>
      </c>
      <c r="Q10" s="505">
        <v>-52.504580851380496</v>
      </c>
      <c r="R10" s="505">
        <v>-44.629715701099371</v>
      </c>
    </row>
    <row r="11" spans="1:23" s="485" customFormat="1" ht="12.75" customHeight="1" x14ac:dyDescent="0.2">
      <c r="A11" s="485" t="s">
        <v>375</v>
      </c>
      <c r="C11" s="507">
        <v>18.078379878250328</v>
      </c>
      <c r="D11" s="507">
        <v>20.016652660325644</v>
      </c>
      <c r="E11" s="507">
        <v>19.919848899350889</v>
      </c>
      <c r="F11" s="507">
        <v>17.359513741235432</v>
      </c>
      <c r="G11" s="507">
        <v>18.244724188406426</v>
      </c>
      <c r="H11" s="507">
        <v>21.377900292136847</v>
      </c>
      <c r="I11" s="507">
        <v>20.266879896915889</v>
      </c>
      <c r="J11" s="507">
        <v>22.662813227194853</v>
      </c>
      <c r="K11" s="507">
        <v>22.008783695052802</v>
      </c>
      <c r="L11" s="507">
        <v>21.88809939131513</v>
      </c>
      <c r="M11" s="507">
        <v>23.009632721582292</v>
      </c>
      <c r="N11" s="507">
        <v>26.819886625582381</v>
      </c>
      <c r="O11" s="507">
        <v>30.123733574537198</v>
      </c>
      <c r="P11" s="507">
        <v>32.001162229323313</v>
      </c>
      <c r="Q11" s="507">
        <v>33.278420005882083</v>
      </c>
      <c r="R11" s="507">
        <v>36.186041266142794</v>
      </c>
      <c r="S11" s="493"/>
      <c r="T11" s="493"/>
      <c r="U11" s="493"/>
      <c r="V11" s="493"/>
      <c r="W11" s="493"/>
    </row>
    <row r="12" spans="1:23" s="485" customFormat="1" ht="12.75" customHeight="1" x14ac:dyDescent="0.2">
      <c r="A12" s="492" t="s">
        <v>116</v>
      </c>
      <c r="C12" s="507">
        <v>11.025404707702965</v>
      </c>
      <c r="D12" s="507">
        <v>11.828325507310176</v>
      </c>
      <c r="E12" s="507">
        <v>13.007842864890916</v>
      </c>
      <c r="F12" s="507">
        <v>11.245283044026877</v>
      </c>
      <c r="G12" s="507">
        <v>12.141954185248618</v>
      </c>
      <c r="H12" s="507">
        <v>14.94</v>
      </c>
      <c r="I12" s="507">
        <v>13.046070174706195</v>
      </c>
      <c r="J12" s="507">
        <v>14.968431093624101</v>
      </c>
      <c r="K12" s="507">
        <v>14.954341835964438</v>
      </c>
      <c r="L12" s="507">
        <v>15.009125412978534</v>
      </c>
      <c r="M12" s="507">
        <v>15.895621258045276</v>
      </c>
      <c r="N12" s="507">
        <v>17.890926858418933</v>
      </c>
      <c r="O12" s="507">
        <v>19.680906527382373</v>
      </c>
      <c r="P12" s="507">
        <v>21.651394992448555</v>
      </c>
      <c r="Q12" s="507">
        <v>21.795582215486977</v>
      </c>
      <c r="R12" s="507">
        <v>23.993351496521186</v>
      </c>
      <c r="S12" s="493"/>
      <c r="T12" s="493"/>
      <c r="U12" s="493"/>
      <c r="V12" s="493"/>
      <c r="W12" s="493"/>
    </row>
    <row r="13" spans="1:23" s="485" customFormat="1" ht="12.75" customHeight="1" x14ac:dyDescent="0.2">
      <c r="A13" s="492" t="s">
        <v>33</v>
      </c>
      <c r="C13" s="507">
        <v>7.0529751705473629</v>
      </c>
      <c r="D13" s="507">
        <v>8.188327153015468</v>
      </c>
      <c r="E13" s="507">
        <v>6.9120060344599725</v>
      </c>
      <c r="F13" s="507">
        <v>6.1142306972085567</v>
      </c>
      <c r="G13" s="507">
        <v>6.1027700031578069</v>
      </c>
      <c r="H13" s="507">
        <v>6.4379002921368462</v>
      </c>
      <c r="I13" s="507">
        <v>7.2208097222096921</v>
      </c>
      <c r="J13" s="507">
        <v>7.6943821335707501</v>
      </c>
      <c r="K13" s="507">
        <v>7.0544418590883629</v>
      </c>
      <c r="L13" s="507">
        <v>6.8789739783365977</v>
      </c>
      <c r="M13" s="507">
        <v>7.1140114635370182</v>
      </c>
      <c r="N13" s="507">
        <v>8.9289597671634482</v>
      </c>
      <c r="O13" s="507">
        <v>10.442827047154823</v>
      </c>
      <c r="P13" s="507">
        <v>10.349767236874756</v>
      </c>
      <c r="Q13" s="507">
        <v>11.482837790395108</v>
      </c>
      <c r="R13" s="507">
        <v>12.192689769621612</v>
      </c>
      <c r="S13" s="493"/>
      <c r="T13" s="493"/>
      <c r="U13" s="493"/>
      <c r="V13" s="493"/>
      <c r="W13" s="493"/>
    </row>
    <row r="14" spans="1:23" s="485" customFormat="1" ht="12.75" customHeight="1" x14ac:dyDescent="0.2">
      <c r="A14" s="485" t="s">
        <v>378</v>
      </c>
      <c r="C14" s="506">
        <v>49.536015586861254</v>
      </c>
      <c r="D14" s="506">
        <v>57.424263997140272</v>
      </c>
      <c r="E14" s="506">
        <v>60.390545829519411</v>
      </c>
      <c r="F14" s="506">
        <v>59.627849163875055</v>
      </c>
      <c r="G14" s="506">
        <v>53.427103847123959</v>
      </c>
      <c r="H14" s="506">
        <v>56.880902282547289</v>
      </c>
      <c r="I14" s="506">
        <v>59.357341484305081</v>
      </c>
      <c r="J14" s="506">
        <v>58.722579159453062</v>
      </c>
      <c r="K14" s="506">
        <v>61.127170914792515</v>
      </c>
      <c r="L14" s="506">
        <v>59.104321178165456</v>
      </c>
      <c r="M14" s="506">
        <v>61.444857644013531</v>
      </c>
      <c r="N14" s="506">
        <v>64.028297392271256</v>
      </c>
      <c r="O14" s="506">
        <v>63.283030206841296</v>
      </c>
      <c r="P14" s="506">
        <v>71.607986121048597</v>
      </c>
      <c r="Q14" s="506">
        <v>85.783000857262579</v>
      </c>
      <c r="R14" s="506">
        <v>80.815756967242166</v>
      </c>
    </row>
    <row r="15" spans="1:23" s="485" customFormat="1" ht="12.75" customHeight="1" x14ac:dyDescent="0.2">
      <c r="A15" s="492" t="s">
        <v>376</v>
      </c>
      <c r="C15" s="506">
        <v>31.537588486714423</v>
      </c>
      <c r="D15" s="506">
        <v>32.758018816659742</v>
      </c>
      <c r="E15" s="506">
        <v>32.409361766364711</v>
      </c>
      <c r="F15" s="506">
        <v>32.04531461756256</v>
      </c>
      <c r="G15" s="506">
        <v>30.420745880787862</v>
      </c>
      <c r="H15" s="506">
        <v>32.571671849565618</v>
      </c>
      <c r="I15" s="506">
        <v>35.222194423554022</v>
      </c>
      <c r="J15" s="506">
        <v>35.477557876342786</v>
      </c>
      <c r="K15" s="506">
        <v>35.049985235090013</v>
      </c>
      <c r="L15" s="506">
        <v>35.311506144338523</v>
      </c>
      <c r="M15" s="506">
        <v>36.047730602939531</v>
      </c>
      <c r="N15" s="506">
        <v>36.766378977438201</v>
      </c>
      <c r="O15" s="506">
        <v>36.854985990396536</v>
      </c>
      <c r="P15" s="506">
        <v>38.613981595054675</v>
      </c>
      <c r="Q15" s="506">
        <v>41.179533935730404</v>
      </c>
      <c r="R15" s="506">
        <v>41.706756497449142</v>
      </c>
    </row>
    <row r="16" spans="1:23" s="485" customFormat="1" ht="12.75" customHeight="1" x14ac:dyDescent="0.2">
      <c r="A16" s="494" t="s">
        <v>613</v>
      </c>
      <c r="C16" s="506">
        <v>15.549661654249999</v>
      </c>
      <c r="D16" s="506">
        <v>15.023173042000002</v>
      </c>
      <c r="E16" s="506">
        <v>15.313980641750002</v>
      </c>
      <c r="F16" s="506">
        <v>14.850445081499998</v>
      </c>
      <c r="G16" s="506">
        <v>13.7449096235</v>
      </c>
      <c r="H16" s="506">
        <v>14.099393531947872</v>
      </c>
      <c r="I16" s="506">
        <v>14.678121943658113</v>
      </c>
      <c r="J16" s="506">
        <v>16.570109602522873</v>
      </c>
      <c r="K16" s="506">
        <v>14.716663076000559</v>
      </c>
      <c r="L16" s="506">
        <v>14.327016353123211</v>
      </c>
      <c r="M16" s="506">
        <v>15.618089455601185</v>
      </c>
      <c r="N16" s="506">
        <v>15.898404153372436</v>
      </c>
      <c r="O16" s="506">
        <v>15.03374912987252</v>
      </c>
      <c r="P16" s="506">
        <v>15.387871326018768</v>
      </c>
      <c r="Q16" s="506">
        <v>15.680446887984168</v>
      </c>
      <c r="R16" s="506">
        <v>15.629938244604448</v>
      </c>
    </row>
    <row r="17" spans="1:18" s="485" customFormat="1" ht="12.75" customHeight="1" x14ac:dyDescent="0.2">
      <c r="A17" s="494" t="s">
        <v>614</v>
      </c>
      <c r="C17" s="506">
        <v>15.950453476836229</v>
      </c>
      <c r="D17" s="506">
        <v>17.696324559469751</v>
      </c>
      <c r="E17" s="506">
        <v>17.055832677019648</v>
      </c>
      <c r="F17" s="506">
        <v>17.154675458461909</v>
      </c>
      <c r="G17" s="506">
        <v>16.634870724025575</v>
      </c>
      <c r="H17" s="506">
        <v>18.43055930917734</v>
      </c>
      <c r="I17" s="506">
        <v>20.501804009651497</v>
      </c>
      <c r="J17" s="506">
        <v>18.865247183419498</v>
      </c>
      <c r="K17" s="506">
        <v>20.291224290211989</v>
      </c>
      <c r="L17" s="506">
        <v>20.941657109793255</v>
      </c>
      <c r="M17" s="506">
        <v>20.385058105952695</v>
      </c>
      <c r="N17" s="506">
        <v>20.821431958720591</v>
      </c>
      <c r="O17" s="506">
        <v>21.773000126028911</v>
      </c>
      <c r="P17" s="506">
        <v>23.174680269035903</v>
      </c>
      <c r="Q17" s="506">
        <v>25.444957047746239</v>
      </c>
      <c r="R17" s="506">
        <v>26.001286252844693</v>
      </c>
    </row>
    <row r="18" spans="1:18" s="485" customFormat="1" ht="12.75" customHeight="1" x14ac:dyDescent="0.2">
      <c r="A18" s="492" t="s">
        <v>616</v>
      </c>
      <c r="C18" s="506">
        <v>2.9558441425799202</v>
      </c>
      <c r="D18" s="506">
        <v>3.1685500011464089</v>
      </c>
      <c r="E18" s="506">
        <v>3.6554909160002125</v>
      </c>
      <c r="F18" s="506">
        <v>2.4890613483209574</v>
      </c>
      <c r="G18" s="506">
        <v>3.0142849267661789</v>
      </c>
      <c r="H18" s="506">
        <v>3.5842837865274997</v>
      </c>
      <c r="I18" s="506">
        <v>4.1279491369625161</v>
      </c>
      <c r="J18" s="506">
        <v>4.2442293943417413</v>
      </c>
      <c r="K18" s="506">
        <v>4.3953937289347351</v>
      </c>
      <c r="L18" s="506">
        <v>3.5577491592634685</v>
      </c>
      <c r="M18" s="506">
        <v>3.5395978341475525</v>
      </c>
      <c r="N18" s="506">
        <v>6.9366382078545925</v>
      </c>
      <c r="O18" s="506">
        <v>4.4699970063994714</v>
      </c>
      <c r="P18" s="506">
        <v>10.385441440389862</v>
      </c>
      <c r="Q18" s="506">
        <v>18.436633951314231</v>
      </c>
      <c r="R18" s="506">
        <v>10.18920794064338</v>
      </c>
    </row>
    <row r="19" spans="1:18" s="485" customFormat="1" ht="12.75" customHeight="1" x14ac:dyDescent="0.2">
      <c r="A19" s="492" t="s">
        <v>33</v>
      </c>
      <c r="C19" s="506">
        <v>15.042582957566903</v>
      </c>
      <c r="D19" s="506">
        <v>21.497695179334116</v>
      </c>
      <c r="E19" s="506">
        <v>24.325693147154482</v>
      </c>
      <c r="F19" s="506">
        <v>25.093473197991536</v>
      </c>
      <c r="G19" s="506">
        <v>19.992073039569913</v>
      </c>
      <c r="H19" s="506">
        <v>20.724946646454164</v>
      </c>
      <c r="I19" s="506">
        <v>20.007197923788546</v>
      </c>
      <c r="J19" s="506">
        <v>19.000791888768525</v>
      </c>
      <c r="K19" s="506">
        <v>21.681791950767771</v>
      </c>
      <c r="L19" s="506">
        <v>20.23506587456346</v>
      </c>
      <c r="M19" s="506">
        <v>21.857529206926451</v>
      </c>
      <c r="N19" s="506">
        <v>20.325280206978476</v>
      </c>
      <c r="O19" s="506">
        <v>21.958047210045272</v>
      </c>
      <c r="P19" s="506">
        <v>22.608563085604075</v>
      </c>
      <c r="Q19" s="506">
        <v>26.166832970217953</v>
      </c>
      <c r="R19" s="506">
        <v>28.919792529149653</v>
      </c>
    </row>
    <row r="20" spans="1:18" s="491" customFormat="1" ht="20.25" customHeight="1" x14ac:dyDescent="0.2">
      <c r="A20" s="491" t="s">
        <v>381</v>
      </c>
      <c r="C20" s="505">
        <v>11.427252732229714</v>
      </c>
      <c r="D20" s="505">
        <v>10.577032589873198</v>
      </c>
      <c r="E20" s="505">
        <v>2.7179701539043464</v>
      </c>
      <c r="F20" s="505">
        <v>0.87549833005395072</v>
      </c>
      <c r="G20" s="505">
        <v>6.1385647592638612</v>
      </c>
      <c r="H20" s="505">
        <v>6.3110335182992578</v>
      </c>
      <c r="I20" s="505">
        <v>5.2229908862906296</v>
      </c>
      <c r="J20" s="505">
        <v>4.6958017790694804</v>
      </c>
      <c r="K20" s="505">
        <v>4.2416131265975991</v>
      </c>
      <c r="L20" s="505">
        <v>7.4475615688282222</v>
      </c>
      <c r="M20" s="505">
        <v>12.228099144526677</v>
      </c>
      <c r="N20" s="505">
        <v>15.309702763436608</v>
      </c>
      <c r="O20" s="505">
        <v>17.517826592823376</v>
      </c>
      <c r="P20" s="505">
        <v>12.330764043694998</v>
      </c>
      <c r="Q20" s="505">
        <v>18.789581023937743</v>
      </c>
      <c r="R20" s="505">
        <v>14.236828272208335</v>
      </c>
    </row>
    <row r="21" spans="1:18" s="485" customFormat="1" ht="12.75" customHeight="1" x14ac:dyDescent="0.2">
      <c r="A21" s="485" t="s">
        <v>635</v>
      </c>
      <c r="C21" s="506">
        <v>30.571374681844979</v>
      </c>
      <c r="D21" s="506">
        <v>29.647911100034051</v>
      </c>
      <c r="E21" s="506">
        <v>19.823789250183829</v>
      </c>
      <c r="F21" s="506">
        <v>19.221812109165221</v>
      </c>
      <c r="G21" s="506">
        <v>22.697659463625488</v>
      </c>
      <c r="H21" s="506">
        <v>21.13895806850973</v>
      </c>
      <c r="I21" s="506">
        <v>19.273863804699836</v>
      </c>
      <c r="J21" s="506">
        <v>18.414770372096747</v>
      </c>
      <c r="K21" s="506">
        <v>18.350126080231103</v>
      </c>
      <c r="L21" s="506">
        <v>19.494737165583015</v>
      </c>
      <c r="M21" s="506">
        <v>23.684196529271304</v>
      </c>
      <c r="N21" s="506">
        <v>27.210759129476607</v>
      </c>
      <c r="O21" s="506">
        <v>29.757748340983738</v>
      </c>
      <c r="P21" s="506">
        <v>27.728798076499999</v>
      </c>
      <c r="Q21" s="506">
        <v>28.917254081999999</v>
      </c>
      <c r="R21" s="506">
        <v>26.972675267500001</v>
      </c>
    </row>
    <row r="22" spans="1:18" s="485" customFormat="1" ht="12.75" customHeight="1" x14ac:dyDescent="0.2">
      <c r="A22" s="492" t="s">
        <v>383</v>
      </c>
      <c r="C22" s="506">
        <v>21.509273</v>
      </c>
      <c r="D22" s="506">
        <v>20.468343999999998</v>
      </c>
      <c r="E22" s="506">
        <v>14.372185</v>
      </c>
      <c r="F22" s="506">
        <v>13.471197</v>
      </c>
      <c r="G22" s="506">
        <v>15.937201690000002</v>
      </c>
      <c r="H22" s="506">
        <v>14.44060897</v>
      </c>
      <c r="I22" s="506">
        <v>10.873824390000001</v>
      </c>
      <c r="J22" s="506">
        <v>11.06703914</v>
      </c>
      <c r="K22" s="506">
        <v>11.24568159</v>
      </c>
      <c r="L22" s="506">
        <v>12.643886060000002</v>
      </c>
      <c r="M22" s="506">
        <v>13.699527310000001</v>
      </c>
      <c r="N22" s="506">
        <v>13.338422</v>
      </c>
      <c r="O22" s="506">
        <v>14.838137070000002</v>
      </c>
      <c r="P22" s="506">
        <v>16.984909279999997</v>
      </c>
      <c r="Q22" s="506">
        <v>20.420999999999999</v>
      </c>
      <c r="R22" s="506">
        <v>17.727383</v>
      </c>
    </row>
    <row r="23" spans="1:18" s="485" customFormat="1" ht="12.75" customHeight="1" x14ac:dyDescent="0.2">
      <c r="A23" s="492" t="s">
        <v>636</v>
      </c>
      <c r="C23" s="506">
        <v>9.0621016818449789</v>
      </c>
      <c r="D23" s="506">
        <v>9.1795671000340526</v>
      </c>
      <c r="E23" s="506">
        <v>5.4516042501838289</v>
      </c>
      <c r="F23" s="506">
        <v>5.7506151091652207</v>
      </c>
      <c r="G23" s="506">
        <v>6.7604577736254861</v>
      </c>
      <c r="H23" s="506">
        <v>6.6983490985097305</v>
      </c>
      <c r="I23" s="506">
        <v>8.4000394146998349</v>
      </c>
      <c r="J23" s="506">
        <v>7.3477312320967467</v>
      </c>
      <c r="K23" s="506">
        <v>7.1044444902311028</v>
      </c>
      <c r="L23" s="506">
        <v>6.850851105583013</v>
      </c>
      <c r="M23" s="506">
        <v>9.9846692192713036</v>
      </c>
      <c r="N23" s="506">
        <v>13.872337129476607</v>
      </c>
      <c r="O23" s="506">
        <v>14.919611270983737</v>
      </c>
      <c r="P23" s="506">
        <v>10.743888796500002</v>
      </c>
      <c r="Q23" s="506">
        <v>8.4962540820000001</v>
      </c>
      <c r="R23" s="506">
        <v>9.2452922675000018</v>
      </c>
    </row>
    <row r="24" spans="1:18" s="485" customFormat="1" ht="12.75" customHeight="1" x14ac:dyDescent="0.2">
      <c r="A24" s="485" t="s">
        <v>637</v>
      </c>
      <c r="C24" s="506">
        <v>19.144121949615265</v>
      </c>
      <c r="D24" s="506">
        <v>19.070878510160853</v>
      </c>
      <c r="E24" s="506">
        <v>17.105819096279482</v>
      </c>
      <c r="F24" s="506">
        <v>18.34631377911127</v>
      </c>
      <c r="G24" s="506">
        <v>16.559094704361627</v>
      </c>
      <c r="H24" s="506">
        <v>14.827924550210472</v>
      </c>
      <c r="I24" s="506">
        <v>14.050872918409206</v>
      </c>
      <c r="J24" s="506">
        <v>13.718968593027267</v>
      </c>
      <c r="K24" s="506">
        <v>14.108512953633504</v>
      </c>
      <c r="L24" s="506">
        <v>12.047175596754792</v>
      </c>
      <c r="M24" s="506">
        <v>11.456097384744627</v>
      </c>
      <c r="N24" s="506">
        <v>11.901056366039999</v>
      </c>
      <c r="O24" s="506">
        <v>12.239921748160363</v>
      </c>
      <c r="P24" s="506">
        <v>15.398034032805</v>
      </c>
      <c r="Q24" s="506">
        <v>10.127673058062255</v>
      </c>
      <c r="R24" s="506">
        <v>12.735846995291666</v>
      </c>
    </row>
    <row r="25" spans="1:18" s="491" customFormat="1" ht="20.25" customHeight="1" x14ac:dyDescent="0.2">
      <c r="A25" s="491" t="s">
        <v>390</v>
      </c>
      <c r="C25" s="505">
        <v>88.571637490819398</v>
      </c>
      <c r="D25" s="505">
        <v>90.037823900859536</v>
      </c>
      <c r="E25" s="505">
        <v>77.853136319576919</v>
      </c>
      <c r="F25" s="505">
        <v>83.471594187227893</v>
      </c>
      <c r="G25" s="505">
        <v>83.796118952288552</v>
      </c>
      <c r="H25" s="505">
        <v>87.179888777366756</v>
      </c>
      <c r="I25" s="505">
        <v>90.798160151553887</v>
      </c>
      <c r="J25" s="505">
        <v>101.4890851747024</v>
      </c>
      <c r="K25" s="505">
        <v>122.03495871134083</v>
      </c>
      <c r="L25" s="505">
        <v>100.2894725522564</v>
      </c>
      <c r="M25" s="505">
        <v>116.26376055227885</v>
      </c>
      <c r="N25" s="505">
        <v>103.13993558766398</v>
      </c>
      <c r="O25" s="505">
        <v>101.15803445968574</v>
      </c>
      <c r="P25" s="505">
        <v>105.46483589373818</v>
      </c>
      <c r="Q25" s="505">
        <v>108.41965979000278</v>
      </c>
      <c r="R25" s="505">
        <v>111.75446067305148</v>
      </c>
    </row>
    <row r="26" spans="1:18" s="485" customFormat="1" ht="12.75" customHeight="1" x14ac:dyDescent="0.2">
      <c r="A26" s="485" t="s">
        <v>635</v>
      </c>
      <c r="C26" s="506">
        <v>98.236720016955303</v>
      </c>
      <c r="D26" s="506">
        <v>99.756528947515662</v>
      </c>
      <c r="E26" s="506">
        <v>86.712545059611827</v>
      </c>
      <c r="F26" s="506">
        <v>92.647023365372789</v>
      </c>
      <c r="G26" s="506">
        <v>93.086467499066757</v>
      </c>
      <c r="H26" s="506">
        <v>96.702015668743272</v>
      </c>
      <c r="I26" s="506">
        <v>100.71864374334355</v>
      </c>
      <c r="J26" s="506">
        <v>111.55954084064331</v>
      </c>
      <c r="K26" s="506">
        <v>132.49769055012811</v>
      </c>
      <c r="L26" s="506">
        <v>110.37799043771308</v>
      </c>
      <c r="M26" s="506">
        <v>126.75613576801905</v>
      </c>
      <c r="N26" s="506">
        <v>113.90683616489392</v>
      </c>
      <c r="O26" s="506">
        <v>111.78538840298273</v>
      </c>
      <c r="P26" s="506">
        <v>116.20082373895751</v>
      </c>
      <c r="Q26" s="506">
        <v>122.81750788758521</v>
      </c>
      <c r="R26" s="506">
        <v>127.09640377520503</v>
      </c>
    </row>
    <row r="27" spans="1:18" s="485" customFormat="1" ht="12.75" customHeight="1" x14ac:dyDescent="0.2">
      <c r="A27" s="492" t="s">
        <v>392</v>
      </c>
      <c r="C27" s="506">
        <v>77.242459999999994</v>
      </c>
      <c r="D27" s="506">
        <v>77.151481000000004</v>
      </c>
      <c r="E27" s="506">
        <v>65.970006000000012</v>
      </c>
      <c r="F27" s="506">
        <v>71.009335000000007</v>
      </c>
      <c r="G27" s="506">
        <v>70.867740000000012</v>
      </c>
      <c r="H27" s="506">
        <v>70.443642999999994</v>
      </c>
      <c r="I27" s="506">
        <v>70.482366999999996</v>
      </c>
      <c r="J27" s="506">
        <v>81.465097</v>
      </c>
      <c r="K27" s="506">
        <v>90.242786999999993</v>
      </c>
      <c r="L27" s="506">
        <v>73.870265000000003</v>
      </c>
      <c r="M27" s="506">
        <v>82.505561999999998</v>
      </c>
      <c r="N27" s="506">
        <v>79.594801000000004</v>
      </c>
      <c r="O27" s="506">
        <v>79.205303000000001</v>
      </c>
      <c r="P27" s="506">
        <v>78.956707999999992</v>
      </c>
      <c r="Q27" s="506">
        <v>84.447259000000003</v>
      </c>
      <c r="R27" s="506">
        <v>85.562257000000002</v>
      </c>
    </row>
    <row r="28" spans="1:18" s="485" customFormat="1" ht="12.75" customHeight="1" x14ac:dyDescent="0.2">
      <c r="A28" s="494" t="s">
        <v>393</v>
      </c>
      <c r="C28" s="506">
        <v>62.936169</v>
      </c>
      <c r="D28" s="506">
        <v>63.243418000000005</v>
      </c>
      <c r="E28" s="506">
        <v>56.025051000000005</v>
      </c>
      <c r="F28" s="506">
        <v>56.074823000000002</v>
      </c>
      <c r="G28" s="506">
        <v>55.675823000000008</v>
      </c>
      <c r="H28" s="506">
        <v>54.680031999999997</v>
      </c>
      <c r="I28" s="506">
        <v>55.284499999999994</v>
      </c>
      <c r="J28" s="506">
        <v>65.951768000000001</v>
      </c>
      <c r="K28" s="506">
        <v>66.426597000000001</v>
      </c>
      <c r="L28" s="506">
        <v>52.084136999999998</v>
      </c>
      <c r="M28" s="506">
        <v>55.967887000000005</v>
      </c>
      <c r="N28" s="506">
        <v>59.304878000000002</v>
      </c>
      <c r="O28" s="506">
        <v>60.643234</v>
      </c>
      <c r="P28" s="506">
        <v>57.906419999999997</v>
      </c>
      <c r="Q28" s="506">
        <v>65.784957000000006</v>
      </c>
      <c r="R28" s="506">
        <v>65.867512000000005</v>
      </c>
    </row>
    <row r="29" spans="1:18" s="485" customFormat="1" ht="12.75" customHeight="1" x14ac:dyDescent="0.2">
      <c r="A29" s="494" t="s">
        <v>394</v>
      </c>
      <c r="C29" s="506">
        <v>14.306291</v>
      </c>
      <c r="D29" s="506">
        <v>13.908063</v>
      </c>
      <c r="E29" s="506">
        <v>9.9449550000000002</v>
      </c>
      <c r="F29" s="506">
        <v>14.934512</v>
      </c>
      <c r="G29" s="506">
        <v>15.191917</v>
      </c>
      <c r="H29" s="506">
        <v>15.763610999999999</v>
      </c>
      <c r="I29" s="506">
        <v>15.197867</v>
      </c>
      <c r="J29" s="506">
        <v>15.513329000000001</v>
      </c>
      <c r="K29" s="506">
        <v>23.816189999999999</v>
      </c>
      <c r="L29" s="506">
        <v>21.786128000000001</v>
      </c>
      <c r="M29" s="506">
        <v>26.537675</v>
      </c>
      <c r="N29" s="506">
        <v>20.289923000000002</v>
      </c>
      <c r="O29" s="506">
        <v>18.562069000000001</v>
      </c>
      <c r="P29" s="506">
        <v>21.050287999999998</v>
      </c>
      <c r="Q29" s="506">
        <v>18.662302</v>
      </c>
      <c r="R29" s="506">
        <v>19.694745000000001</v>
      </c>
    </row>
    <row r="30" spans="1:18" s="485" customFormat="1" ht="12.75" customHeight="1" x14ac:dyDescent="0.2">
      <c r="A30" s="492" t="s">
        <v>638</v>
      </c>
      <c r="C30" s="506">
        <v>12.704203900000001</v>
      </c>
      <c r="D30" s="506">
        <v>13.609384349999999</v>
      </c>
      <c r="E30" s="506">
        <v>12.08432825</v>
      </c>
      <c r="F30" s="506">
        <v>11.07212575</v>
      </c>
      <c r="G30" s="506">
        <v>11.882969900000001</v>
      </c>
      <c r="H30" s="506">
        <v>12.06224825</v>
      </c>
      <c r="I30" s="506">
        <v>13.3699792</v>
      </c>
      <c r="J30" s="506">
        <v>11.54435245</v>
      </c>
      <c r="K30" s="506">
        <v>21.653484300000002</v>
      </c>
      <c r="L30" s="506">
        <v>13.853195399999999</v>
      </c>
      <c r="M30" s="506">
        <v>19.886344118518519</v>
      </c>
      <c r="N30" s="506">
        <v>10.6504943</v>
      </c>
      <c r="O30" s="506">
        <v>6.9489893599999988</v>
      </c>
      <c r="P30" s="506">
        <v>8.6782454399999978</v>
      </c>
      <c r="Q30" s="506">
        <v>6.3557792499999994</v>
      </c>
      <c r="R30" s="506">
        <v>5.7777185500000003</v>
      </c>
    </row>
    <row r="31" spans="1:18" s="485" customFormat="1" ht="12.75" customHeight="1" x14ac:dyDescent="0.2">
      <c r="A31" s="492" t="s">
        <v>396</v>
      </c>
      <c r="C31" s="506">
        <v>4.0999999999999996</v>
      </c>
      <c r="D31" s="506">
        <v>4.2</v>
      </c>
      <c r="E31" s="506">
        <v>3.6173199999999999</v>
      </c>
      <c r="F31" s="506">
        <v>4.9123380000000001</v>
      </c>
      <c r="G31" s="506">
        <v>4.1532349999999996</v>
      </c>
      <c r="H31" s="506">
        <v>6.2050289999999997</v>
      </c>
      <c r="I31" s="506">
        <v>8.17</v>
      </c>
      <c r="J31" s="506">
        <v>9.36</v>
      </c>
      <c r="K31" s="506">
        <v>10.1</v>
      </c>
      <c r="L31" s="506">
        <v>10.8</v>
      </c>
      <c r="M31" s="506">
        <v>11.511111111111111</v>
      </c>
      <c r="N31" s="506">
        <v>9.4015945945945951</v>
      </c>
      <c r="O31" s="506">
        <v>10.242630999999999</v>
      </c>
      <c r="P31" s="506">
        <v>10.811</v>
      </c>
      <c r="Q31" s="506">
        <v>13.307272000000001</v>
      </c>
      <c r="R31" s="506">
        <v>16.328161000000001</v>
      </c>
    </row>
    <row r="32" spans="1:18" s="485" customFormat="1" ht="12.75" customHeight="1" x14ac:dyDescent="0.2">
      <c r="A32" s="492" t="s">
        <v>639</v>
      </c>
      <c r="C32" s="506">
        <v>4.1900561169553079</v>
      </c>
      <c r="D32" s="506">
        <v>4.7956635975156585</v>
      </c>
      <c r="E32" s="506">
        <v>5.040890809611815</v>
      </c>
      <c r="F32" s="506">
        <v>5.6532246153727819</v>
      </c>
      <c r="G32" s="506">
        <v>6.1825225990667443</v>
      </c>
      <c r="H32" s="506">
        <v>7.9910954187432779</v>
      </c>
      <c r="I32" s="506">
        <v>8.6962975433435528</v>
      </c>
      <c r="J32" s="506">
        <v>9.1900913906433104</v>
      </c>
      <c r="K32" s="506">
        <v>10.501419250128118</v>
      </c>
      <c r="L32" s="506">
        <v>11.854530037713079</v>
      </c>
      <c r="M32" s="506">
        <v>12.853118538389422</v>
      </c>
      <c r="N32" s="506">
        <v>14.25994627029932</v>
      </c>
      <c r="O32" s="506">
        <v>15.388465042982734</v>
      </c>
      <c r="P32" s="506">
        <v>17.75487029895752</v>
      </c>
      <c r="Q32" s="506">
        <v>18.707197637585207</v>
      </c>
      <c r="R32" s="506">
        <v>19.428267225205026</v>
      </c>
    </row>
    <row r="33" spans="1:23" s="485" customFormat="1" ht="12.75" customHeight="1" x14ac:dyDescent="0.2">
      <c r="A33" s="485" t="s">
        <v>640</v>
      </c>
      <c r="C33" s="506">
        <v>9.6650825261359081</v>
      </c>
      <c r="D33" s="506">
        <v>9.7187050466561331</v>
      </c>
      <c r="E33" s="506">
        <v>8.8594087400349082</v>
      </c>
      <c r="F33" s="506">
        <v>9.1754291781448938</v>
      </c>
      <c r="G33" s="506">
        <v>9.2903485467782065</v>
      </c>
      <c r="H33" s="506">
        <v>9.5221268913765105</v>
      </c>
      <c r="I33" s="506">
        <v>9.9204835917896652</v>
      </c>
      <c r="J33" s="506">
        <v>10.070455665940917</v>
      </c>
      <c r="K33" s="506">
        <v>10.462731838787274</v>
      </c>
      <c r="L33" s="506">
        <v>10.088517885456689</v>
      </c>
      <c r="M33" s="506">
        <v>10.492375215740189</v>
      </c>
      <c r="N33" s="506">
        <v>10.766900577229938</v>
      </c>
      <c r="O33" s="506">
        <v>10.627353943296995</v>
      </c>
      <c r="P33" s="506">
        <v>10.735987845219334</v>
      </c>
      <c r="Q33" s="506">
        <v>14.397848097582431</v>
      </c>
      <c r="R33" s="506">
        <v>15.341943102153552</v>
      </c>
    </row>
    <row r="34" spans="1:23" s="489" customFormat="1" ht="20.25" customHeight="1" x14ac:dyDescent="0.2">
      <c r="A34" s="489" t="s">
        <v>400</v>
      </c>
      <c r="C34" s="504">
        <v>39.431065000000004</v>
      </c>
      <c r="D34" s="504">
        <v>37.019417340136052</v>
      </c>
      <c r="E34" s="504">
        <v>30.290208159606159</v>
      </c>
      <c r="F34" s="504">
        <v>28.844963793835838</v>
      </c>
      <c r="G34" s="504">
        <v>30.297690122172622</v>
      </c>
      <c r="H34" s="504">
        <v>31.922842147806893</v>
      </c>
      <c r="I34" s="504">
        <v>32.246005000000004</v>
      </c>
      <c r="J34" s="504">
        <v>39.110666000000002</v>
      </c>
      <c r="K34" s="504">
        <v>39.370666999999997</v>
      </c>
      <c r="L34" s="504">
        <v>8.6192660550458715</v>
      </c>
      <c r="M34" s="504">
        <v>43.071790559709243</v>
      </c>
      <c r="N34" s="504">
        <v>34.952104367517052</v>
      </c>
      <c r="O34" s="504">
        <v>37.344612872969599</v>
      </c>
      <c r="P34" s="504">
        <v>48.941866571428569</v>
      </c>
      <c r="Q34" s="504">
        <v>75.825902411764716</v>
      </c>
      <c r="R34" s="504">
        <v>85.718957071682084</v>
      </c>
      <c r="S34" s="490"/>
      <c r="T34" s="490"/>
      <c r="U34" s="490"/>
      <c r="V34" s="490"/>
      <c r="W34" s="490"/>
    </row>
    <row r="35" spans="1:23" s="485" customFormat="1" ht="12.75" customHeight="1" x14ac:dyDescent="0.2">
      <c r="A35" s="544" t="s">
        <v>621</v>
      </c>
      <c r="C35" s="506">
        <v>0</v>
      </c>
      <c r="D35" s="506">
        <v>0</v>
      </c>
      <c r="E35" s="506">
        <v>0</v>
      </c>
      <c r="F35" s="506">
        <v>0</v>
      </c>
      <c r="G35" s="506">
        <v>0</v>
      </c>
      <c r="H35" s="506">
        <v>0</v>
      </c>
      <c r="I35" s="506">
        <v>0</v>
      </c>
      <c r="J35" s="506">
        <v>0</v>
      </c>
      <c r="K35" s="506">
        <v>0</v>
      </c>
      <c r="L35" s="506">
        <v>0</v>
      </c>
      <c r="M35" s="506">
        <v>32.188000000000002</v>
      </c>
      <c r="N35" s="506">
        <v>16.441693999999998</v>
      </c>
      <c r="O35" s="506">
        <v>17.688604999999999</v>
      </c>
      <c r="P35" s="506">
        <v>18.99568</v>
      </c>
      <c r="Q35" s="506">
        <v>20.911560000000001</v>
      </c>
      <c r="R35" s="506">
        <v>21.518180000000001</v>
      </c>
    </row>
    <row r="36" spans="1:23" s="485" customFormat="1" ht="12.75" customHeight="1" x14ac:dyDescent="0.2">
      <c r="A36" s="545" t="s">
        <v>402</v>
      </c>
      <c r="C36" s="506">
        <v>29.783999000000001</v>
      </c>
      <c r="D36" s="506">
        <v>30.192</v>
      </c>
      <c r="E36" s="506">
        <v>21.963999999999999</v>
      </c>
      <c r="F36" s="506">
        <v>23.28</v>
      </c>
      <c r="G36" s="506">
        <v>23.68</v>
      </c>
      <c r="H36" s="506">
        <v>24.624991999999999</v>
      </c>
      <c r="I36" s="506">
        <v>24.960034</v>
      </c>
      <c r="J36" s="506">
        <v>31.810666000000001</v>
      </c>
      <c r="K36" s="506">
        <v>31.810666999999999</v>
      </c>
      <c r="L36" s="506">
        <v>0</v>
      </c>
      <c r="M36" s="506">
        <v>7.2179999999999996E-3</v>
      </c>
      <c r="N36" s="506">
        <v>2.9764119999999998</v>
      </c>
      <c r="O36" s="506">
        <v>7.03193</v>
      </c>
      <c r="P36" s="506">
        <v>4.8661789999999998</v>
      </c>
      <c r="Q36" s="506">
        <v>7.5151159999999999</v>
      </c>
      <c r="R36" s="506">
        <v>16.337391</v>
      </c>
    </row>
    <row r="37" spans="1:23" s="485" customFormat="1" ht="12.75" customHeight="1" x14ac:dyDescent="0.2">
      <c r="A37" s="545" t="s">
        <v>33</v>
      </c>
      <c r="C37" s="506">
        <v>9.6470660000000024</v>
      </c>
      <c r="D37" s="506">
        <v>6.8274173401360514</v>
      </c>
      <c r="E37" s="506">
        <v>8.3262081596061606</v>
      </c>
      <c r="F37" s="506">
        <v>5.5649637938358367</v>
      </c>
      <c r="G37" s="506">
        <v>6.6176901221726219</v>
      </c>
      <c r="H37" s="506">
        <v>7.2978501478068942</v>
      </c>
      <c r="I37" s="506">
        <v>7.2859710000000035</v>
      </c>
      <c r="J37" s="506">
        <v>7.3000000000000007</v>
      </c>
      <c r="K37" s="506">
        <v>7.5599999999999987</v>
      </c>
      <c r="L37" s="506">
        <v>8.6192660550458715</v>
      </c>
      <c r="M37" s="506">
        <v>10.87657255970924</v>
      </c>
      <c r="N37" s="506">
        <v>15.533998367517054</v>
      </c>
      <c r="O37" s="506">
        <v>12.6240778729696</v>
      </c>
      <c r="P37" s="506">
        <v>25.08000757142857</v>
      </c>
      <c r="Q37" s="506">
        <v>47.399226411764715</v>
      </c>
      <c r="R37" s="506">
        <v>47.863386071682086</v>
      </c>
    </row>
    <row r="38" spans="1:23" s="489" customFormat="1" ht="20.25" customHeight="1" x14ac:dyDescent="0.2">
      <c r="A38" s="489" t="s">
        <v>403</v>
      </c>
      <c r="C38" s="504">
        <v>19.320331473452683</v>
      </c>
      <c r="D38" s="504">
        <v>-2.3886447393479884</v>
      </c>
      <c r="E38" s="504">
        <v>-30.92333012838926</v>
      </c>
      <c r="F38" s="504">
        <v>-24.712158399390979</v>
      </c>
      <c r="G38" s="504">
        <v>-12.901437990832367</v>
      </c>
      <c r="H38" s="504">
        <v>0.92146912391662639</v>
      </c>
      <c r="I38" s="504">
        <v>-6.3212795810017397</v>
      </c>
      <c r="J38" s="504">
        <v>18.614466125893451</v>
      </c>
      <c r="K38" s="504">
        <v>29.990577045493183</v>
      </c>
      <c r="L38" s="504">
        <v>-30.185373511567832</v>
      </c>
      <c r="M38" s="504">
        <v>26.103337965786082</v>
      </c>
      <c r="N38" s="504">
        <v>5.4307787258437372</v>
      </c>
      <c r="O38" s="504">
        <v>18.490076469637508</v>
      </c>
      <c r="P38" s="504">
        <v>7.7557555069905746</v>
      </c>
      <c r="Q38" s="504">
        <v>22.87144724234436</v>
      </c>
      <c r="R38" s="504">
        <v>39.504326535088879</v>
      </c>
      <c r="S38" s="490"/>
      <c r="T38" s="490"/>
      <c r="U38" s="490"/>
      <c r="V38" s="490"/>
      <c r="W38" s="490"/>
    </row>
    <row r="39" spans="1:23" s="489" customFormat="1" ht="20.25" customHeight="1" x14ac:dyDescent="0.2">
      <c r="A39" s="489" t="s">
        <v>404</v>
      </c>
      <c r="C39" s="504">
        <v>-8.5917048413512127</v>
      </c>
      <c r="D39" s="504">
        <v>-21.054942052229158</v>
      </c>
      <c r="E39" s="504">
        <v>-19.57721438374962</v>
      </c>
      <c r="F39" s="504">
        <v>1.8484069578768945</v>
      </c>
      <c r="G39" s="504">
        <v>-12.938870323123114</v>
      </c>
      <c r="H39" s="504">
        <v>-19.573387298851017</v>
      </c>
      <c r="I39" s="504">
        <v>-9.3511446052010996</v>
      </c>
      <c r="J39" s="504">
        <v>-2.1163716590501949</v>
      </c>
      <c r="K39" s="504">
        <v>-46.85200722563664</v>
      </c>
      <c r="L39" s="504">
        <v>-16.562772091659518</v>
      </c>
      <c r="M39" s="504">
        <v>16.239381218440492</v>
      </c>
      <c r="N39" s="504">
        <v>-4.8374047293800038</v>
      </c>
      <c r="O39" s="504">
        <v>-16.128334494718494</v>
      </c>
      <c r="P39" s="504">
        <v>-9.3409627445100032</v>
      </c>
      <c r="Q39" s="504">
        <v>-21.5519682290895</v>
      </c>
      <c r="R39" s="504">
        <v>-29.44944224781084</v>
      </c>
      <c r="S39" s="490"/>
      <c r="T39" s="490"/>
      <c r="U39" s="490"/>
      <c r="V39" s="490"/>
      <c r="W39" s="490"/>
    </row>
    <row r="40" spans="1:23" s="485" customFormat="1" ht="12.75" customHeight="1" x14ac:dyDescent="0.2">
      <c r="A40" s="485" t="s">
        <v>405</v>
      </c>
      <c r="C40" s="508">
        <v>0.20469582859737723</v>
      </c>
      <c r="D40" s="508">
        <v>0.34996423383198466</v>
      </c>
      <c r="E40" s="508">
        <v>0.36773161824009959</v>
      </c>
      <c r="F40" s="508">
        <v>0.41085229333235551</v>
      </c>
      <c r="G40" s="508">
        <v>0.48514813380108429</v>
      </c>
      <c r="H40" s="508">
        <v>0.26685099460008371</v>
      </c>
      <c r="I40" s="508">
        <v>0.26660538684092067</v>
      </c>
      <c r="J40" s="508">
        <v>0.36106145830272668</v>
      </c>
      <c r="K40" s="508">
        <v>0.37905891436335021</v>
      </c>
      <c r="L40" s="508">
        <v>0.18188215834049998</v>
      </c>
      <c r="M40" s="508">
        <v>0.15745583844050001</v>
      </c>
      <c r="N40" s="508">
        <v>0.14984099061999989</v>
      </c>
      <c r="O40" s="508">
        <v>0.12497622528150003</v>
      </c>
      <c r="P40" s="508">
        <v>-5.29867101451</v>
      </c>
      <c r="Q40" s="508">
        <v>0.58905444591049982</v>
      </c>
      <c r="R40" s="508">
        <v>0.77417549218916648</v>
      </c>
    </row>
    <row r="41" spans="1:23" s="485" customFormat="1" ht="12.75" customHeight="1" x14ac:dyDescent="0.2">
      <c r="A41" s="485" t="s">
        <v>456</v>
      </c>
      <c r="C41" s="506">
        <v>-5.4659592007199613</v>
      </c>
      <c r="D41" s="506">
        <v>-12.098395286061148</v>
      </c>
      <c r="E41" s="506">
        <v>-27.463048001989716</v>
      </c>
      <c r="F41" s="506">
        <v>-3.8018763354554661</v>
      </c>
      <c r="G41" s="506">
        <v>-16.484850456924192</v>
      </c>
      <c r="H41" s="506">
        <v>-21.433524293451114</v>
      </c>
      <c r="I41" s="506">
        <v>-10.928316992042014</v>
      </c>
      <c r="J41" s="506">
        <v>-3.2042991173529218</v>
      </c>
      <c r="K41" s="506">
        <v>-23.141883139999997</v>
      </c>
      <c r="L41" s="506">
        <v>39.387863749999987</v>
      </c>
      <c r="M41" s="506">
        <v>-52.289423460000002</v>
      </c>
      <c r="N41" s="506">
        <v>-8.1611410700000011</v>
      </c>
      <c r="O41" s="506">
        <v>-17.269835430000001</v>
      </c>
      <c r="P41" s="506">
        <v>-20.040284480000004</v>
      </c>
      <c r="Q41" s="506">
        <v>-17.930036999999999</v>
      </c>
      <c r="R41" s="506">
        <v>-17.898437000000001</v>
      </c>
    </row>
    <row r="42" spans="1:23" s="485" customFormat="1" ht="12.75" customHeight="1" x14ac:dyDescent="0.2">
      <c r="A42" s="492" t="s">
        <v>408</v>
      </c>
      <c r="C42" s="506">
        <v>0.49904079928003831</v>
      </c>
      <c r="D42" s="506">
        <v>-1.0180562860611464</v>
      </c>
      <c r="E42" s="506">
        <v>-17.265589001989714</v>
      </c>
      <c r="F42" s="506">
        <v>7.1223186645445331</v>
      </c>
      <c r="G42" s="506">
        <v>-4.4022494569241939</v>
      </c>
      <c r="H42" s="506">
        <v>-2.8679482934511142</v>
      </c>
      <c r="I42" s="506">
        <v>-2.6601509920420141</v>
      </c>
      <c r="J42" s="506">
        <v>-2.3652611173529232</v>
      </c>
      <c r="K42" s="506">
        <v>-24.107804139999999</v>
      </c>
      <c r="L42" s="506">
        <v>40.906020749999989</v>
      </c>
      <c r="M42" s="506">
        <v>-53.241326460000003</v>
      </c>
      <c r="N42" s="506">
        <v>-8.7143310700000036</v>
      </c>
      <c r="O42" s="506">
        <v>-17.249529429999999</v>
      </c>
      <c r="P42" s="506">
        <v>-22.162605480000003</v>
      </c>
      <c r="Q42" s="506">
        <v>-17.335802000000005</v>
      </c>
      <c r="R42" s="506">
        <v>-16.331133999999999</v>
      </c>
    </row>
    <row r="43" spans="1:23" s="485" customFormat="1" ht="12.75" customHeight="1" x14ac:dyDescent="0.2">
      <c r="A43" s="494" t="s">
        <v>630</v>
      </c>
      <c r="C43" s="506">
        <v>0</v>
      </c>
      <c r="D43" s="506">
        <v>0</v>
      </c>
      <c r="E43" s="506">
        <v>0</v>
      </c>
      <c r="F43" s="506">
        <v>0</v>
      </c>
      <c r="G43" s="506">
        <v>0</v>
      </c>
      <c r="H43" s="506">
        <v>0</v>
      </c>
      <c r="I43" s="506">
        <v>0</v>
      </c>
      <c r="J43" s="506">
        <v>0</v>
      </c>
      <c r="K43" s="506">
        <v>0</v>
      </c>
      <c r="L43" s="506">
        <v>0</v>
      </c>
      <c r="M43" s="506">
        <v>-62.446382999999997</v>
      </c>
      <c r="N43" s="506">
        <v>-16.441693999999998</v>
      </c>
      <c r="O43" s="506">
        <v>-17.688604999999999</v>
      </c>
      <c r="P43" s="506">
        <v>-18.99568</v>
      </c>
      <c r="Q43" s="506">
        <v>-20.911560000000001</v>
      </c>
      <c r="R43" s="506">
        <v>-21.518180000000001</v>
      </c>
    </row>
    <row r="44" spans="1:23" s="485" customFormat="1" ht="12.75" customHeight="1" x14ac:dyDescent="0.2">
      <c r="A44" s="496" t="s">
        <v>641</v>
      </c>
      <c r="C44" s="506">
        <v>0.49904079928003831</v>
      </c>
      <c r="D44" s="506">
        <v>-1.0180562860611464</v>
      </c>
      <c r="E44" s="506">
        <v>-17.265589001989714</v>
      </c>
      <c r="F44" s="506">
        <v>7.1223186645445331</v>
      </c>
      <c r="G44" s="506">
        <v>-4.4022494569241939</v>
      </c>
      <c r="H44" s="506">
        <v>-2.8679482934511142</v>
      </c>
      <c r="I44" s="506">
        <v>-2.6601509920420141</v>
      </c>
      <c r="J44" s="506">
        <v>-2.3652611173529232</v>
      </c>
      <c r="K44" s="506">
        <v>-24.107804139999999</v>
      </c>
      <c r="L44" s="506">
        <v>40.906020749999989</v>
      </c>
      <c r="M44" s="506">
        <v>9.205056539999994</v>
      </c>
      <c r="N44" s="506">
        <v>7.7273629299999946</v>
      </c>
      <c r="O44" s="506">
        <v>0.43907556999999997</v>
      </c>
      <c r="P44" s="506">
        <v>-3.1669254800000033</v>
      </c>
      <c r="Q44" s="506">
        <v>3.5757579999999969</v>
      </c>
      <c r="R44" s="506">
        <v>5.1870460000000023</v>
      </c>
    </row>
    <row r="45" spans="1:23" s="485" customFormat="1" ht="12.75" customHeight="1" x14ac:dyDescent="0.2">
      <c r="A45" s="492" t="s">
        <v>642</v>
      </c>
      <c r="C45" s="506">
        <v>-5.9649999999999999</v>
      </c>
      <c r="D45" s="506">
        <v>-11.080339000000002</v>
      </c>
      <c r="E45" s="506">
        <v>-10.197459000000002</v>
      </c>
      <c r="F45" s="506">
        <v>-10.924194999999999</v>
      </c>
      <c r="G45" s="506">
        <v>-12.082601</v>
      </c>
      <c r="H45" s="506">
        <v>-18.565576</v>
      </c>
      <c r="I45" s="506">
        <v>-8.268165999999999</v>
      </c>
      <c r="J45" s="506">
        <v>-0.83903799999999862</v>
      </c>
      <c r="K45" s="506">
        <v>0.96592099999999981</v>
      </c>
      <c r="L45" s="506">
        <v>-1.5181570000000004</v>
      </c>
      <c r="M45" s="506">
        <v>0.95190299999999972</v>
      </c>
      <c r="N45" s="506">
        <v>0.55319000000000251</v>
      </c>
      <c r="O45" s="506">
        <v>-2.0306000000003266E-2</v>
      </c>
      <c r="P45" s="506">
        <v>2.1223209999999995</v>
      </c>
      <c r="Q45" s="506">
        <v>-0.59423499999999407</v>
      </c>
      <c r="R45" s="506">
        <v>-1.5673030000000026</v>
      </c>
    </row>
    <row r="46" spans="1:23" s="485" customFormat="1" ht="12.75" customHeight="1" x14ac:dyDescent="0.2">
      <c r="A46" s="485" t="s">
        <v>459</v>
      </c>
      <c r="C46" s="506">
        <v>-3.3304414692286279</v>
      </c>
      <c r="D46" s="506">
        <v>-9.3065109999999933</v>
      </c>
      <c r="E46" s="506">
        <v>7.5181019999999936</v>
      </c>
      <c r="F46" s="506">
        <v>5.2394310000000051</v>
      </c>
      <c r="G46" s="506">
        <v>3.0608319999999938</v>
      </c>
      <c r="H46" s="506">
        <v>1.5932860000000133</v>
      </c>
      <c r="I46" s="506">
        <v>1.3105669999999927</v>
      </c>
      <c r="J46" s="506">
        <v>0.72686600000000023</v>
      </c>
      <c r="K46" s="506">
        <v>-24.089182999999998</v>
      </c>
      <c r="L46" s="506">
        <v>-56.132518000000005</v>
      </c>
      <c r="M46" s="506">
        <v>68.371348839999996</v>
      </c>
      <c r="N46" s="506">
        <v>3.1738953499999978</v>
      </c>
      <c r="O46" s="506">
        <v>1.0165247100000063</v>
      </c>
      <c r="P46" s="506">
        <v>15.99799275</v>
      </c>
      <c r="Q46" s="506">
        <v>-4.2109856749999999</v>
      </c>
      <c r="R46" s="506">
        <v>-12.325180740000004</v>
      </c>
    </row>
    <row r="47" spans="1:23" s="485" customFormat="1" ht="12.75" customHeight="1" x14ac:dyDescent="0.2">
      <c r="A47" s="492" t="s">
        <v>643</v>
      </c>
      <c r="C47" s="506">
        <v>-4.0109654692286281</v>
      </c>
      <c r="D47" s="506">
        <v>-1.3199999999999932</v>
      </c>
      <c r="E47" s="506">
        <v>-2.4240000000000066</v>
      </c>
      <c r="F47" s="506">
        <v>-4.0999999999999943</v>
      </c>
      <c r="G47" s="506">
        <v>2.3379999999999939</v>
      </c>
      <c r="H47" s="506">
        <v>-1.032999999999987</v>
      </c>
      <c r="I47" s="506">
        <v>-0.81400000000000716</v>
      </c>
      <c r="J47" s="506">
        <v>-0.49699999999999989</v>
      </c>
      <c r="K47" s="506">
        <v>-26.302999999999997</v>
      </c>
      <c r="L47" s="506">
        <v>-56.416766000000003</v>
      </c>
      <c r="M47" s="506">
        <v>67.440765999999996</v>
      </c>
      <c r="N47" s="506">
        <v>1.5559999999999974</v>
      </c>
      <c r="O47" s="506">
        <v>-1.4569999999999936</v>
      </c>
      <c r="P47" s="506">
        <v>11.853999999999999</v>
      </c>
      <c r="Q47" s="506">
        <v>-17.747</v>
      </c>
      <c r="R47" s="506">
        <v>-12.456000000000003</v>
      </c>
    </row>
    <row r="48" spans="1:23" s="485" customFormat="1" ht="12.75" customHeight="1" x14ac:dyDescent="0.2">
      <c r="A48" s="492" t="s">
        <v>644</v>
      </c>
      <c r="C48" s="506">
        <v>0.68052399999999991</v>
      </c>
      <c r="D48" s="506">
        <v>-7.9865110000000001</v>
      </c>
      <c r="E48" s="506">
        <v>9.9421020000000002</v>
      </c>
      <c r="F48" s="506">
        <v>9.3394309999999994</v>
      </c>
      <c r="G48" s="506">
        <v>0.72283200000000003</v>
      </c>
      <c r="H48" s="506">
        <v>2.6262860000000003</v>
      </c>
      <c r="I48" s="506">
        <v>2.1245669999999999</v>
      </c>
      <c r="J48" s="506">
        <v>1.2238660000000001</v>
      </c>
      <c r="K48" s="506">
        <v>2.2138170000000001</v>
      </c>
      <c r="L48" s="506">
        <v>0.28424800000000006</v>
      </c>
      <c r="M48" s="506">
        <v>0.93058284000000013</v>
      </c>
      <c r="N48" s="506">
        <v>1.6178953500000002</v>
      </c>
      <c r="O48" s="506">
        <v>2.47352471</v>
      </c>
      <c r="P48" s="506">
        <v>4.1439927500000007</v>
      </c>
      <c r="Q48" s="506">
        <v>13.536014325</v>
      </c>
      <c r="R48" s="506">
        <v>0.13081925999999999</v>
      </c>
    </row>
    <row r="49" spans="1:23" s="485" customFormat="1" ht="12.75" customHeight="1" x14ac:dyDescent="0.2">
      <c r="A49" s="497" t="s">
        <v>411</v>
      </c>
      <c r="C49" s="506">
        <v>0</v>
      </c>
      <c r="D49" s="506">
        <v>0</v>
      </c>
      <c r="E49" s="506">
        <v>0</v>
      </c>
      <c r="F49" s="506">
        <v>0</v>
      </c>
      <c r="G49" s="506">
        <v>0</v>
      </c>
      <c r="H49" s="506">
        <v>0</v>
      </c>
      <c r="I49" s="506">
        <v>0</v>
      </c>
      <c r="J49" s="506">
        <v>0</v>
      </c>
      <c r="K49" s="506">
        <v>0</v>
      </c>
      <c r="L49" s="506">
        <v>0</v>
      </c>
      <c r="M49" s="506">
        <v>0</v>
      </c>
      <c r="N49" s="506">
        <v>0</v>
      </c>
      <c r="O49" s="506">
        <v>0</v>
      </c>
      <c r="P49" s="506">
        <v>0</v>
      </c>
      <c r="Q49" s="506">
        <v>0</v>
      </c>
      <c r="R49" s="506">
        <v>0</v>
      </c>
    </row>
    <row r="50" spans="1:23" s="525" customFormat="1" ht="20.25" customHeight="1" x14ac:dyDescent="0.2">
      <c r="A50" s="526" t="s">
        <v>412</v>
      </c>
      <c r="B50" s="526"/>
      <c r="C50" s="527">
        <v>10.72862663210147</v>
      </c>
      <c r="D50" s="527">
        <v>-23.443586791577147</v>
      </c>
      <c r="E50" s="527">
        <v>-50.50054451213888</v>
      </c>
      <c r="F50" s="527">
        <v>-22.863751441514086</v>
      </c>
      <c r="G50" s="527">
        <v>-25.840308313955482</v>
      </c>
      <c r="H50" s="527">
        <v>-18.651918174934391</v>
      </c>
      <c r="I50" s="527">
        <v>-15.672424186202839</v>
      </c>
      <c r="J50" s="527">
        <v>16.498094466843256</v>
      </c>
      <c r="K50" s="527">
        <v>-16.861430180143458</v>
      </c>
      <c r="L50" s="527">
        <v>-46.74814560322735</v>
      </c>
      <c r="M50" s="527">
        <v>42.342719184226574</v>
      </c>
      <c r="N50" s="527">
        <v>0.59337399646373346</v>
      </c>
      <c r="O50" s="527">
        <v>2.3617419749190134</v>
      </c>
      <c r="P50" s="527">
        <v>-1.5852072375194286</v>
      </c>
      <c r="Q50" s="527">
        <v>1.3194790132548597</v>
      </c>
      <c r="R50" s="527">
        <v>10.054884287278039</v>
      </c>
      <c r="S50" s="524"/>
      <c r="T50" s="524"/>
      <c r="U50" s="524"/>
      <c r="V50" s="524"/>
      <c r="W50" s="524"/>
    </row>
    <row r="51" spans="1:23" s="485" customFormat="1" ht="12.75" customHeight="1" x14ac:dyDescent="0.2">
      <c r="A51" s="485" t="s">
        <v>625</v>
      </c>
      <c r="C51" s="506"/>
      <c r="D51" s="506"/>
      <c r="E51" s="506"/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506"/>
      <c r="Q51" s="506"/>
      <c r="R51" s="506"/>
    </row>
    <row r="52" spans="1:23" s="485" customFormat="1" ht="26.25" customHeight="1" x14ac:dyDescent="0.2">
      <c r="A52" s="498" t="s">
        <v>626</v>
      </c>
      <c r="C52" s="546" t="s">
        <v>884</v>
      </c>
      <c r="D52" s="546" t="s">
        <v>884</v>
      </c>
      <c r="E52" s="546" t="s">
        <v>884</v>
      </c>
      <c r="F52" s="546" t="s">
        <v>884</v>
      </c>
      <c r="G52" s="546" t="s">
        <v>884</v>
      </c>
      <c r="H52" s="546" t="s">
        <v>884</v>
      </c>
      <c r="I52" s="546" t="s">
        <v>884</v>
      </c>
      <c r="J52" s="546" t="s">
        <v>884</v>
      </c>
      <c r="K52" s="546" t="s">
        <v>884</v>
      </c>
      <c r="L52" s="546" t="s">
        <v>884</v>
      </c>
      <c r="M52" s="546" t="s">
        <v>884</v>
      </c>
      <c r="N52" s="546">
        <v>5.1158196678082186</v>
      </c>
      <c r="O52" s="546">
        <v>16.962446192805757</v>
      </c>
      <c r="P52" s="546">
        <v>16.267486828292693</v>
      </c>
      <c r="Q52" s="546">
        <v>19.098854586452671</v>
      </c>
      <c r="R52" s="546">
        <v>31.711325095049094</v>
      </c>
    </row>
  </sheetData>
  <pageMargins left="0.70866141732283472" right="0.70866141732283472" top="0.74803149606299213" bottom="0.74803149606299213" header="0.31496062992125984" footer="0.31496062992125984"/>
  <pageSetup paperSize="9" scale="61" orientation="landscape" horizontalDpi="4294967293" verticalDpi="300" r:id="rId1"/>
  <headerFooter>
    <oddFooter>&amp;LFSM Compact Economic Report - FY 2010&amp;RPage S&amp;P  of 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zoomScale="80" zoomScaleNormal="80" workbookViewId="0">
      <pane xSplit="2" ySplit="2" topLeftCell="C6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customHeight="1" x14ac:dyDescent="0.2"/>
  <cols>
    <col min="1" max="1" width="38.7109375" style="485" customWidth="1"/>
    <col min="2" max="2" width="1.5703125" style="486" hidden="1" customWidth="1"/>
    <col min="3" max="18" width="8.85546875" style="486" customWidth="1"/>
    <col min="19" max="23" width="8.85546875" style="651" bestFit="1" customWidth="1"/>
    <col min="24" max="16384" width="9.140625" style="651"/>
  </cols>
  <sheetData>
    <row r="1" spans="1:23" ht="22.5" customHeight="1" x14ac:dyDescent="0.2">
      <c r="A1" s="485" t="s">
        <v>826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</row>
    <row r="2" spans="1:23" s="570" customFormat="1" ht="25.5" customHeight="1" x14ac:dyDescent="0.2">
      <c r="A2" s="487"/>
      <c r="B2" s="487"/>
      <c r="C2" s="606" t="s">
        <v>237</v>
      </c>
      <c r="D2" s="606" t="s">
        <v>17</v>
      </c>
      <c r="E2" s="606" t="s">
        <v>18</v>
      </c>
      <c r="F2" s="606" t="s">
        <v>19</v>
      </c>
      <c r="G2" s="606" t="s">
        <v>20</v>
      </c>
      <c r="H2" s="606" t="s">
        <v>21</v>
      </c>
      <c r="I2" s="606" t="s">
        <v>22</v>
      </c>
      <c r="J2" s="606" t="s">
        <v>23</v>
      </c>
      <c r="K2" s="606" t="s">
        <v>24</v>
      </c>
      <c r="L2" s="606" t="s">
        <v>25</v>
      </c>
      <c r="M2" s="606" t="s">
        <v>26</v>
      </c>
      <c r="N2" s="606" t="s">
        <v>191</v>
      </c>
      <c r="O2" s="606" t="s">
        <v>203</v>
      </c>
      <c r="P2" s="606" t="s">
        <v>232</v>
      </c>
      <c r="Q2" s="606" t="s">
        <v>545</v>
      </c>
      <c r="R2" s="606" t="s">
        <v>584</v>
      </c>
      <c r="S2" s="652"/>
      <c r="T2" s="652"/>
      <c r="U2" s="652"/>
      <c r="V2" s="652"/>
      <c r="W2" s="652"/>
    </row>
    <row r="3" spans="1:23" s="654" customFormat="1" ht="20.25" customHeight="1" x14ac:dyDescent="0.2">
      <c r="A3" s="489" t="s">
        <v>369</v>
      </c>
      <c r="B3" s="489"/>
      <c r="C3" s="504">
        <v>-20.110733526547321</v>
      </c>
      <c r="D3" s="504">
        <v>-39.40806207948404</v>
      </c>
      <c r="E3" s="504">
        <v>-61.213538287995419</v>
      </c>
      <c r="F3" s="504">
        <v>-53.557122193226817</v>
      </c>
      <c r="G3" s="504">
        <v>-43.199128113004988</v>
      </c>
      <c r="H3" s="504">
        <v>-31.001373023890281</v>
      </c>
      <c r="I3" s="504">
        <v>-38.567284581001744</v>
      </c>
      <c r="J3" s="504">
        <v>-20.496199874106551</v>
      </c>
      <c r="K3" s="504">
        <v>-9.3800899545068148</v>
      </c>
      <c r="L3" s="504">
        <v>-38.804639566613702</v>
      </c>
      <c r="M3" s="504">
        <v>-16.968452593923161</v>
      </c>
      <c r="N3" s="504">
        <v>-29.521325641673315</v>
      </c>
      <c r="O3" s="504">
        <v>-18.854536403332119</v>
      </c>
      <c r="P3" s="504">
        <v>-41.186111064437995</v>
      </c>
      <c r="Q3" s="504">
        <v>-52.954455169420356</v>
      </c>
      <c r="R3" s="504">
        <v>-46.214630536593205</v>
      </c>
      <c r="S3" s="653"/>
      <c r="T3" s="653"/>
      <c r="U3" s="653"/>
      <c r="V3" s="653"/>
      <c r="W3" s="653"/>
    </row>
    <row r="4" spans="1:23" s="655" customFormat="1" ht="20.25" customHeight="1" x14ac:dyDescent="0.2">
      <c r="A4" s="491" t="s">
        <v>370</v>
      </c>
      <c r="B4" s="491"/>
      <c r="C4" s="505">
        <v>-120.10962374959644</v>
      </c>
      <c r="D4" s="505">
        <v>-140.02291857021677</v>
      </c>
      <c r="E4" s="505">
        <v>-141.7846447614767</v>
      </c>
      <c r="F4" s="505">
        <v>-137.90421471050865</v>
      </c>
      <c r="G4" s="505">
        <v>-133.1338118245574</v>
      </c>
      <c r="H4" s="505">
        <v>-124.49229531955629</v>
      </c>
      <c r="I4" s="505">
        <v>-134.58843561884626</v>
      </c>
      <c r="J4" s="505">
        <v>-126.68108682787843</v>
      </c>
      <c r="K4" s="505">
        <v>-135.65666179244525</v>
      </c>
      <c r="L4" s="505">
        <v>-146.54167368769834</v>
      </c>
      <c r="M4" s="505">
        <v>-145.46031229072869</v>
      </c>
      <c r="N4" s="505">
        <v>-147.9709639927739</v>
      </c>
      <c r="O4" s="505">
        <v>-137.53039745584124</v>
      </c>
      <c r="P4" s="505">
        <v>-158.98171100187119</v>
      </c>
      <c r="Q4" s="505">
        <v>-180.16369598336087</v>
      </c>
      <c r="R4" s="505">
        <v>-172.20591948185302</v>
      </c>
    </row>
    <row r="5" spans="1:23" s="655" customFormat="1" ht="20.25" customHeight="1" x14ac:dyDescent="0.2">
      <c r="A5" s="491" t="s">
        <v>371</v>
      </c>
      <c r="B5" s="491"/>
      <c r="C5" s="505">
        <v>-88.651988040985515</v>
      </c>
      <c r="D5" s="505">
        <v>-102.61530723340215</v>
      </c>
      <c r="E5" s="505">
        <v>-101.31394783130818</v>
      </c>
      <c r="F5" s="505">
        <v>-95.635879287869031</v>
      </c>
      <c r="G5" s="505">
        <v>-97.951432165839861</v>
      </c>
      <c r="H5" s="505">
        <v>-88.989293329145838</v>
      </c>
      <c r="I5" s="505">
        <v>-95.497974031457076</v>
      </c>
      <c r="J5" s="505">
        <v>-90.621320895620215</v>
      </c>
      <c r="K5" s="505">
        <v>-96.538274572705532</v>
      </c>
      <c r="L5" s="505">
        <v>-109.32545190084799</v>
      </c>
      <c r="M5" s="505">
        <v>-107.02508736829745</v>
      </c>
      <c r="N5" s="505">
        <v>-110.76255322608503</v>
      </c>
      <c r="O5" s="505">
        <v>-104.37110082353712</v>
      </c>
      <c r="P5" s="505">
        <v>-119.37488711014591</v>
      </c>
      <c r="Q5" s="505">
        <v>-127.65911513198036</v>
      </c>
      <c r="R5" s="505">
        <v>-127.57620378075366</v>
      </c>
    </row>
    <row r="6" spans="1:23" s="570" customFormat="1" ht="20.25" customHeight="1" x14ac:dyDescent="0.2">
      <c r="A6" s="485" t="s">
        <v>372</v>
      </c>
      <c r="B6" s="485"/>
      <c r="C6" s="506">
        <v>22.178572385471242</v>
      </c>
      <c r="D6" s="506">
        <v>20.169588418113385</v>
      </c>
      <c r="E6" s="506">
        <v>17.249857723999721</v>
      </c>
      <c r="F6" s="506">
        <v>23.580368322213108</v>
      </c>
      <c r="G6" s="506">
        <v>17.850280666750315</v>
      </c>
      <c r="H6" s="506">
        <v>20.380114874307541</v>
      </c>
      <c r="I6" s="506">
        <v>26.014717670637925</v>
      </c>
      <c r="J6" s="506">
        <v>21.053339965114773</v>
      </c>
      <c r="K6" s="506">
        <v>23.907887611295806</v>
      </c>
      <c r="L6" s="506">
        <v>15.299615711712367</v>
      </c>
      <c r="M6" s="506">
        <v>18.692373386489358</v>
      </c>
      <c r="N6" s="506">
        <v>18.730213471354411</v>
      </c>
      <c r="O6" s="506">
        <v>26.002722501459964</v>
      </c>
      <c r="P6" s="506">
        <v>27.355136880754248</v>
      </c>
      <c r="Q6" s="506">
        <v>25.233561191532072</v>
      </c>
      <c r="R6" s="506">
        <v>30.054218996827284</v>
      </c>
    </row>
    <row r="7" spans="1:23" s="570" customFormat="1" ht="12.75" customHeight="1" x14ac:dyDescent="0.2">
      <c r="A7" s="492" t="s">
        <v>156</v>
      </c>
      <c r="B7" s="485"/>
      <c r="C7" s="506">
        <v>17.085485550000001</v>
      </c>
      <c r="D7" s="506">
        <v>15.025339799999999</v>
      </c>
      <c r="E7" s="506">
        <v>12.59369985</v>
      </c>
      <c r="F7" s="506">
        <v>18.822303050000002</v>
      </c>
      <c r="G7" s="506">
        <v>12.776242400000001</v>
      </c>
      <c r="H7" s="506">
        <v>14.550000650000001</v>
      </c>
      <c r="I7" s="506">
        <v>13.9098574</v>
      </c>
      <c r="J7" s="506">
        <v>12.140013210000001</v>
      </c>
      <c r="K7" s="506">
        <v>15.416660630000003</v>
      </c>
      <c r="L7" s="506">
        <v>7.8076100500000001</v>
      </c>
      <c r="M7" s="506">
        <v>10.443631999999999</v>
      </c>
      <c r="N7" s="506">
        <v>10.481744039999999</v>
      </c>
      <c r="O7" s="506">
        <v>14.438517000000001</v>
      </c>
      <c r="P7" s="506">
        <v>18.20258051836818</v>
      </c>
      <c r="Q7" s="506">
        <v>15.293970652105569</v>
      </c>
      <c r="R7" s="506">
        <v>19.302531432738252</v>
      </c>
    </row>
    <row r="8" spans="1:23" s="570" customFormat="1" ht="12.75" customHeight="1" x14ac:dyDescent="0.2">
      <c r="A8" s="492" t="s">
        <v>373</v>
      </c>
      <c r="B8" s="485"/>
      <c r="C8" s="506">
        <v>2.2330459576411545</v>
      </c>
      <c r="D8" s="506">
        <v>2.3206163873525725</v>
      </c>
      <c r="E8" s="506">
        <v>2.461490556888331</v>
      </c>
      <c r="F8" s="506">
        <v>2.0883643781179426</v>
      </c>
      <c r="G8" s="506">
        <v>1.8137116667503137</v>
      </c>
      <c r="H8" s="506">
        <v>2.7586416000000002</v>
      </c>
      <c r="I8" s="506">
        <v>6.7017069946637653</v>
      </c>
      <c r="J8" s="506">
        <v>3.4713342751147742</v>
      </c>
      <c r="K8" s="506">
        <v>3.574805901295802</v>
      </c>
      <c r="L8" s="506">
        <v>2.9195735517123662</v>
      </c>
      <c r="M8" s="506">
        <v>6.6177131464893595</v>
      </c>
      <c r="N8" s="506">
        <v>5.4383615863544108</v>
      </c>
      <c r="O8" s="506">
        <v>8.8080236514599619</v>
      </c>
      <c r="P8" s="506">
        <v>6.8320581557194036</v>
      </c>
      <c r="Q8" s="506">
        <v>7.1777933817280877</v>
      </c>
      <c r="R8" s="506">
        <v>7.9177095742666603</v>
      </c>
    </row>
    <row r="9" spans="1:23" s="570" customFormat="1" ht="12.75" customHeight="1" x14ac:dyDescent="0.2">
      <c r="A9" s="492" t="s">
        <v>33</v>
      </c>
      <c r="B9" s="485"/>
      <c r="C9" s="506">
        <v>2.8600408778300861</v>
      </c>
      <c r="D9" s="506">
        <v>2.823632230760813</v>
      </c>
      <c r="E9" s="506">
        <v>2.1946673171113895</v>
      </c>
      <c r="F9" s="506">
        <v>2.6697008940951616</v>
      </c>
      <c r="G9" s="506">
        <v>3.2603266</v>
      </c>
      <c r="H9" s="506">
        <v>3.0714726243075399</v>
      </c>
      <c r="I9" s="506">
        <v>5.4031532759741578</v>
      </c>
      <c r="J9" s="506">
        <v>5.4419924799999997</v>
      </c>
      <c r="K9" s="506">
        <v>4.9164210799999992</v>
      </c>
      <c r="L9" s="506">
        <v>4.5724321100000003</v>
      </c>
      <c r="M9" s="506">
        <v>1.63102824</v>
      </c>
      <c r="N9" s="506">
        <v>2.8101078450000001</v>
      </c>
      <c r="O9" s="506">
        <v>2.7561818500000004</v>
      </c>
      <c r="P9" s="506">
        <v>2.3204982066666666</v>
      </c>
      <c r="Q9" s="506">
        <v>2.7617971576984131</v>
      </c>
      <c r="R9" s="506">
        <v>2.8339779898223738</v>
      </c>
    </row>
    <row r="10" spans="1:23" s="570" customFormat="1" ht="20.25" customHeight="1" x14ac:dyDescent="0.2">
      <c r="A10" s="485" t="s">
        <v>661</v>
      </c>
      <c r="B10" s="485"/>
      <c r="C10" s="506">
        <v>110.83056042645676</v>
      </c>
      <c r="D10" s="506">
        <v>122.78489565151553</v>
      </c>
      <c r="E10" s="506">
        <v>118.56380555530791</v>
      </c>
      <c r="F10" s="506">
        <v>119.21624761008214</v>
      </c>
      <c r="G10" s="506">
        <v>115.80171283259018</v>
      </c>
      <c r="H10" s="506">
        <v>109.36940820345337</v>
      </c>
      <c r="I10" s="506">
        <v>121.512691702095</v>
      </c>
      <c r="J10" s="506">
        <v>111.67466086073499</v>
      </c>
      <c r="K10" s="506">
        <v>120.44616218400134</v>
      </c>
      <c r="L10" s="506">
        <v>124.62506761256036</v>
      </c>
      <c r="M10" s="506">
        <v>125.71746075478681</v>
      </c>
      <c r="N10" s="506">
        <v>129.49276669743944</v>
      </c>
      <c r="O10" s="506">
        <v>130.37382332499709</v>
      </c>
      <c r="P10" s="506">
        <v>146.73002399090015</v>
      </c>
      <c r="Q10" s="506">
        <v>152.89267632351243</v>
      </c>
      <c r="R10" s="506">
        <v>157.63042277758095</v>
      </c>
    </row>
    <row r="11" spans="1:23" s="655" customFormat="1" ht="20.25" customHeight="1" x14ac:dyDescent="0.2">
      <c r="A11" s="491" t="s">
        <v>374</v>
      </c>
      <c r="B11" s="491"/>
      <c r="C11" s="505">
        <v>-31.457635708610926</v>
      </c>
      <c r="D11" s="505">
        <v>-37.407611336814625</v>
      </c>
      <c r="E11" s="505">
        <v>-40.470696930168522</v>
      </c>
      <c r="F11" s="505">
        <v>-42.268335422639623</v>
      </c>
      <c r="G11" s="505">
        <v>-35.182379658717537</v>
      </c>
      <c r="H11" s="505">
        <v>-35.503001990410446</v>
      </c>
      <c r="I11" s="505">
        <v>-39.090461587389193</v>
      </c>
      <c r="J11" s="505">
        <v>-36.059765932258209</v>
      </c>
      <c r="K11" s="505">
        <v>-39.118387219739716</v>
      </c>
      <c r="L11" s="505">
        <v>-37.216221786850326</v>
      </c>
      <c r="M11" s="505">
        <v>-38.435224922431239</v>
      </c>
      <c r="N11" s="505">
        <v>-37.208410766688871</v>
      </c>
      <c r="O11" s="505">
        <v>-33.159296632304105</v>
      </c>
      <c r="P11" s="505">
        <v>-39.606823891725284</v>
      </c>
      <c r="Q11" s="505">
        <v>-52.504580851380496</v>
      </c>
      <c r="R11" s="505">
        <v>-44.629715701099357</v>
      </c>
    </row>
    <row r="12" spans="1:23" s="570" customFormat="1" ht="20.25" customHeight="1" x14ac:dyDescent="0.2">
      <c r="A12" s="485" t="s">
        <v>375</v>
      </c>
      <c r="B12" s="485"/>
      <c r="C12" s="507">
        <v>18.078379878250328</v>
      </c>
      <c r="D12" s="507">
        <v>20.016652660325644</v>
      </c>
      <c r="E12" s="507">
        <v>19.919848899350889</v>
      </c>
      <c r="F12" s="507">
        <v>17.359513741235435</v>
      </c>
      <c r="G12" s="507">
        <v>18.244724188406426</v>
      </c>
      <c r="H12" s="507">
        <v>21.377900292136843</v>
      </c>
      <c r="I12" s="507">
        <v>20.266879896915889</v>
      </c>
      <c r="J12" s="507">
        <v>22.662813227194853</v>
      </c>
      <c r="K12" s="507">
        <v>22.008783695052802</v>
      </c>
      <c r="L12" s="507">
        <v>21.88809939131513</v>
      </c>
      <c r="M12" s="507">
        <v>23.009632721582292</v>
      </c>
      <c r="N12" s="507">
        <v>26.819886625582381</v>
      </c>
      <c r="O12" s="507">
        <v>30.123733574537194</v>
      </c>
      <c r="P12" s="507">
        <v>32.001162229323313</v>
      </c>
      <c r="Q12" s="507">
        <v>33.278420005882083</v>
      </c>
      <c r="R12" s="507">
        <v>36.186041266142809</v>
      </c>
      <c r="S12" s="656"/>
      <c r="T12" s="656"/>
      <c r="U12" s="656"/>
      <c r="V12" s="656"/>
      <c r="W12" s="656"/>
    </row>
    <row r="13" spans="1:23" s="570" customFormat="1" ht="12.75" customHeight="1" x14ac:dyDescent="0.2">
      <c r="A13" s="492" t="s">
        <v>376</v>
      </c>
      <c r="B13" s="485"/>
      <c r="C13" s="507">
        <v>5.3081004800000002</v>
      </c>
      <c r="D13" s="507">
        <v>6.1786465800000006</v>
      </c>
      <c r="E13" s="507">
        <v>5.0342674440000001</v>
      </c>
      <c r="F13" s="507">
        <v>3.9533665999999998</v>
      </c>
      <c r="G13" s="507">
        <v>3.6822867640000001</v>
      </c>
      <c r="H13" s="507">
        <v>3.7491554640000002</v>
      </c>
      <c r="I13" s="507">
        <v>4.1049150360000004</v>
      </c>
      <c r="J13" s="507">
        <v>4.4265977320000003</v>
      </c>
      <c r="K13" s="507">
        <v>3.9884514800000002</v>
      </c>
      <c r="L13" s="507">
        <v>4.2254282982599998</v>
      </c>
      <c r="M13" s="507">
        <v>4.5577131226400001</v>
      </c>
      <c r="N13" s="507">
        <v>5.2068449821200007</v>
      </c>
      <c r="O13" s="507">
        <v>5.30955617564</v>
      </c>
      <c r="P13" s="507">
        <v>4.8615705453999993</v>
      </c>
      <c r="Q13" s="507">
        <v>5.3173371272000001</v>
      </c>
      <c r="R13" s="507">
        <v>5.3497480330000009</v>
      </c>
      <c r="S13" s="656"/>
      <c r="T13" s="656"/>
      <c r="U13" s="656"/>
      <c r="V13" s="656"/>
      <c r="W13" s="656"/>
    </row>
    <row r="14" spans="1:23" s="570" customFormat="1" ht="26.25" customHeight="1" x14ac:dyDescent="0.2">
      <c r="A14" s="492" t="s">
        <v>116</v>
      </c>
      <c r="B14" s="485"/>
      <c r="C14" s="507">
        <v>11.025404707702965</v>
      </c>
      <c r="D14" s="507">
        <v>11.828325507310176</v>
      </c>
      <c r="E14" s="507">
        <v>13.007842864890916</v>
      </c>
      <c r="F14" s="507">
        <v>11.245283044026877</v>
      </c>
      <c r="G14" s="507">
        <v>12.141954185248618</v>
      </c>
      <c r="H14" s="507">
        <v>14.94</v>
      </c>
      <c r="I14" s="507">
        <v>13.046070174706195</v>
      </c>
      <c r="J14" s="507">
        <v>14.968431093624101</v>
      </c>
      <c r="K14" s="507">
        <v>14.954341835964438</v>
      </c>
      <c r="L14" s="507">
        <v>15.009125412978534</v>
      </c>
      <c r="M14" s="507">
        <v>15.895621258045276</v>
      </c>
      <c r="N14" s="507">
        <v>17.890926858418933</v>
      </c>
      <c r="O14" s="507">
        <v>19.680906527382373</v>
      </c>
      <c r="P14" s="507">
        <v>21.651394992448555</v>
      </c>
      <c r="Q14" s="507">
        <v>21.795582215486977</v>
      </c>
      <c r="R14" s="507">
        <v>23.993351496521186</v>
      </c>
      <c r="S14" s="656"/>
      <c r="T14" s="656"/>
      <c r="U14" s="656"/>
      <c r="V14" s="656"/>
      <c r="W14" s="656"/>
    </row>
    <row r="15" spans="1:23" s="570" customFormat="1" ht="12.75" customHeight="1" x14ac:dyDescent="0.2">
      <c r="A15" s="492" t="s">
        <v>377</v>
      </c>
      <c r="B15" s="485"/>
      <c r="C15" s="507">
        <v>0.75964100000000001</v>
      </c>
      <c r="D15" s="507">
        <v>0.99689700000000003</v>
      </c>
      <c r="E15" s="507">
        <v>0.81317200000000001</v>
      </c>
      <c r="F15" s="507">
        <v>1.0526549999999999</v>
      </c>
      <c r="G15" s="507">
        <v>1.142854</v>
      </c>
      <c r="H15" s="507">
        <v>1.140506</v>
      </c>
      <c r="I15" s="507">
        <v>1.811267</v>
      </c>
      <c r="J15" s="507">
        <v>2.0990519999999999</v>
      </c>
      <c r="K15" s="507">
        <v>1.8959999999999999</v>
      </c>
      <c r="L15" s="507">
        <v>1.45</v>
      </c>
      <c r="M15" s="507">
        <v>1.339</v>
      </c>
      <c r="N15" s="507">
        <v>1.8380000000000001</v>
      </c>
      <c r="O15" s="507">
        <v>1.712418</v>
      </c>
      <c r="P15" s="507">
        <v>1.7709299999999999</v>
      </c>
      <c r="Q15" s="507">
        <v>1.7961229999999999</v>
      </c>
      <c r="R15" s="507">
        <v>1.6745110000000001</v>
      </c>
      <c r="S15" s="656"/>
      <c r="T15" s="656"/>
      <c r="U15" s="656"/>
      <c r="V15" s="656"/>
      <c r="W15" s="656"/>
    </row>
    <row r="16" spans="1:23" s="570" customFormat="1" ht="12.75" customHeight="1" x14ac:dyDescent="0.2">
      <c r="A16" s="492" t="s">
        <v>33</v>
      </c>
      <c r="B16" s="485"/>
      <c r="C16" s="507">
        <v>0.98523369054736265</v>
      </c>
      <c r="D16" s="507">
        <v>1.0127835730154677</v>
      </c>
      <c r="E16" s="507">
        <v>1.0645665904599722</v>
      </c>
      <c r="F16" s="507">
        <v>1.1082090972085572</v>
      </c>
      <c r="G16" s="507">
        <v>1.2776292391578068</v>
      </c>
      <c r="H16" s="507">
        <v>1.5482388281368453</v>
      </c>
      <c r="I16" s="507">
        <v>1.3046276862096919</v>
      </c>
      <c r="J16" s="507">
        <v>1.1687324015707499</v>
      </c>
      <c r="K16" s="507">
        <v>1.1699903790883626</v>
      </c>
      <c r="L16" s="507">
        <v>1.2035456800765969</v>
      </c>
      <c r="M16" s="507">
        <v>1.2172983408970177</v>
      </c>
      <c r="N16" s="507">
        <v>1.884114785043447</v>
      </c>
      <c r="O16" s="507">
        <v>3.4208528715148239</v>
      </c>
      <c r="P16" s="507">
        <v>3.7172666914747574</v>
      </c>
      <c r="Q16" s="507">
        <v>4.3693776631951078</v>
      </c>
      <c r="R16" s="507">
        <v>5.1684307366216116</v>
      </c>
      <c r="S16" s="656"/>
      <c r="T16" s="656"/>
      <c r="U16" s="656"/>
      <c r="V16" s="656"/>
      <c r="W16" s="656"/>
    </row>
    <row r="17" spans="1:23" s="570" customFormat="1" ht="20.25" customHeight="1" x14ac:dyDescent="0.2">
      <c r="A17" s="485" t="s">
        <v>378</v>
      </c>
      <c r="B17" s="485"/>
      <c r="C17" s="506">
        <v>49.536015586861254</v>
      </c>
      <c r="D17" s="506">
        <v>57.424263997140272</v>
      </c>
      <c r="E17" s="506">
        <v>60.390545829519411</v>
      </c>
      <c r="F17" s="506">
        <v>59.627849163875055</v>
      </c>
      <c r="G17" s="506">
        <v>53.427103847123959</v>
      </c>
      <c r="H17" s="506">
        <v>56.880902282547289</v>
      </c>
      <c r="I17" s="506">
        <v>59.357341484305081</v>
      </c>
      <c r="J17" s="506">
        <v>58.722579159453062</v>
      </c>
      <c r="K17" s="506">
        <v>61.127170914792515</v>
      </c>
      <c r="L17" s="506">
        <v>59.104321178165456</v>
      </c>
      <c r="M17" s="506">
        <v>61.444857644013531</v>
      </c>
      <c r="N17" s="506">
        <v>64.028297392271256</v>
      </c>
      <c r="O17" s="506">
        <v>63.283030206841296</v>
      </c>
      <c r="P17" s="506">
        <v>71.607986121048597</v>
      </c>
      <c r="Q17" s="506">
        <v>85.783000857262579</v>
      </c>
      <c r="R17" s="506">
        <v>80.815756967242166</v>
      </c>
    </row>
    <row r="18" spans="1:23" s="570" customFormat="1" ht="12.75" customHeight="1" x14ac:dyDescent="0.2">
      <c r="A18" s="492" t="s">
        <v>376</v>
      </c>
      <c r="B18" s="485"/>
      <c r="C18" s="506">
        <v>31.537588486714423</v>
      </c>
      <c r="D18" s="506">
        <v>32.758018816659742</v>
      </c>
      <c r="E18" s="506">
        <v>32.409361766364711</v>
      </c>
      <c r="F18" s="506">
        <v>32.04531461756256</v>
      </c>
      <c r="G18" s="506">
        <v>30.420745880787862</v>
      </c>
      <c r="H18" s="506">
        <v>32.571671849565618</v>
      </c>
      <c r="I18" s="506">
        <v>35.222194423554022</v>
      </c>
      <c r="J18" s="506">
        <v>35.477557876342786</v>
      </c>
      <c r="K18" s="506">
        <v>35.049985235090013</v>
      </c>
      <c r="L18" s="506">
        <v>35.311506144338523</v>
      </c>
      <c r="M18" s="506">
        <v>36.047730602939531</v>
      </c>
      <c r="N18" s="506">
        <v>36.766378977438201</v>
      </c>
      <c r="O18" s="506">
        <v>36.854985990396536</v>
      </c>
      <c r="P18" s="506">
        <v>38.613981595054675</v>
      </c>
      <c r="Q18" s="506">
        <v>41.179533935730404</v>
      </c>
      <c r="R18" s="506">
        <v>41.706756497449142</v>
      </c>
    </row>
    <row r="19" spans="1:23" s="570" customFormat="1" ht="12.75" customHeight="1" x14ac:dyDescent="0.2">
      <c r="A19" s="494" t="s">
        <v>613</v>
      </c>
      <c r="B19" s="485"/>
      <c r="C19" s="506">
        <v>15.549661654249999</v>
      </c>
      <c r="D19" s="506">
        <v>15.023173042000002</v>
      </c>
      <c r="E19" s="506">
        <v>15.313980641750002</v>
      </c>
      <c r="F19" s="506">
        <v>14.850445081499998</v>
      </c>
      <c r="G19" s="506">
        <v>13.7449096235</v>
      </c>
      <c r="H19" s="506">
        <v>14.099393531947872</v>
      </c>
      <c r="I19" s="506">
        <v>14.678121943658113</v>
      </c>
      <c r="J19" s="506">
        <v>16.570109602522873</v>
      </c>
      <c r="K19" s="506">
        <v>14.716663076000559</v>
      </c>
      <c r="L19" s="506">
        <v>14.327016353123211</v>
      </c>
      <c r="M19" s="506">
        <v>15.618089455601185</v>
      </c>
      <c r="N19" s="506">
        <v>15.898404153372436</v>
      </c>
      <c r="O19" s="506">
        <v>15.03374912987252</v>
      </c>
      <c r="P19" s="506">
        <v>15.387871326018768</v>
      </c>
      <c r="Q19" s="506">
        <v>15.680446887984168</v>
      </c>
      <c r="R19" s="506">
        <v>15.629938244604448</v>
      </c>
    </row>
    <row r="20" spans="1:23" s="570" customFormat="1" ht="12.75" customHeight="1" x14ac:dyDescent="0.2">
      <c r="A20" s="494" t="s">
        <v>614</v>
      </c>
      <c r="B20" s="485"/>
      <c r="C20" s="506">
        <v>15.950453476836229</v>
      </c>
      <c r="D20" s="506">
        <v>17.696324559469751</v>
      </c>
      <c r="E20" s="506">
        <v>17.055832677019648</v>
      </c>
      <c r="F20" s="506">
        <v>17.154675458461909</v>
      </c>
      <c r="G20" s="506">
        <v>16.634870724025575</v>
      </c>
      <c r="H20" s="506">
        <v>18.43055930917734</v>
      </c>
      <c r="I20" s="506">
        <v>20.501804009651497</v>
      </c>
      <c r="J20" s="506">
        <v>18.865247183419498</v>
      </c>
      <c r="K20" s="506">
        <v>20.291224290211989</v>
      </c>
      <c r="L20" s="506">
        <v>20.941657109793255</v>
      </c>
      <c r="M20" s="506">
        <v>20.385058105952695</v>
      </c>
      <c r="N20" s="506">
        <v>20.821431958720591</v>
      </c>
      <c r="O20" s="506">
        <v>21.773000126028911</v>
      </c>
      <c r="P20" s="506">
        <v>23.174680269035903</v>
      </c>
      <c r="Q20" s="506">
        <v>25.444957047746239</v>
      </c>
      <c r="R20" s="506">
        <v>26.001286252844693</v>
      </c>
    </row>
    <row r="21" spans="1:23" s="570" customFormat="1" ht="12.75" customHeight="1" x14ac:dyDescent="0.2">
      <c r="A21" s="492" t="s">
        <v>380</v>
      </c>
      <c r="B21" s="485"/>
      <c r="C21" s="506">
        <v>1.9349472614916863</v>
      </c>
      <c r="D21" s="506">
        <v>2.1397760121576987</v>
      </c>
      <c r="E21" s="506">
        <v>2.4132190809128797</v>
      </c>
      <c r="F21" s="506">
        <v>2.354289239930313</v>
      </c>
      <c r="G21" s="506">
        <v>3.0326865955455928</v>
      </c>
      <c r="H21" s="506">
        <v>3.5727576847980775</v>
      </c>
      <c r="I21" s="506">
        <v>3.5796934560942226</v>
      </c>
      <c r="J21" s="506">
        <v>3.0475927824617619</v>
      </c>
      <c r="K21" s="506">
        <v>3.7562039999999999</v>
      </c>
      <c r="L21" s="506">
        <v>3.685987397009642</v>
      </c>
      <c r="M21" s="506">
        <v>4.0215316619076722</v>
      </c>
      <c r="N21" s="506">
        <v>2.9762556888842671</v>
      </c>
      <c r="O21" s="506">
        <v>3.1649379657929582</v>
      </c>
      <c r="P21" s="506">
        <v>3.6284151529385804</v>
      </c>
      <c r="Q21" s="506">
        <v>2.8809200000000001</v>
      </c>
      <c r="R21" s="506">
        <v>3.5774189999999999</v>
      </c>
    </row>
    <row r="22" spans="1:23" s="570" customFormat="1" ht="12.75" customHeight="1" x14ac:dyDescent="0.2">
      <c r="A22" s="492" t="s">
        <v>615</v>
      </c>
      <c r="B22" s="485"/>
      <c r="C22" s="506">
        <v>6.0637592933965427</v>
      </c>
      <c r="D22" s="506">
        <v>5.928864373190045</v>
      </c>
      <c r="E22" s="506">
        <v>6.0027595613409357</v>
      </c>
      <c r="F22" s="506">
        <v>6.2257784933664251</v>
      </c>
      <c r="G22" s="506">
        <v>6.3410521174789718</v>
      </c>
      <c r="H22" s="506">
        <v>6.6290373660256918</v>
      </c>
      <c r="I22" s="506">
        <v>6.8469623110552824</v>
      </c>
      <c r="J22" s="506">
        <v>6.7537757869022164</v>
      </c>
      <c r="K22" s="506">
        <v>6.8416652788707566</v>
      </c>
      <c r="L22" s="506">
        <v>6.7827303334890594</v>
      </c>
      <c r="M22" s="506">
        <v>7.0085622727502406</v>
      </c>
      <c r="N22" s="506">
        <v>7.1358921873262009</v>
      </c>
      <c r="O22" s="506">
        <v>7.2113659295067318</v>
      </c>
      <c r="P22" s="506">
        <v>7.3228426688791641</v>
      </c>
      <c r="Q22" s="506">
        <v>7.6829134001756501</v>
      </c>
      <c r="R22" s="506">
        <v>8.225933019454768</v>
      </c>
    </row>
    <row r="23" spans="1:23" s="570" customFormat="1" ht="12.75" customHeight="1" x14ac:dyDescent="0.2">
      <c r="A23" s="492" t="s">
        <v>616</v>
      </c>
      <c r="B23" s="485"/>
      <c r="C23" s="506">
        <v>2.9558441425799202</v>
      </c>
      <c r="D23" s="506">
        <v>3.1685500011464089</v>
      </c>
      <c r="E23" s="506">
        <v>3.6554909160002125</v>
      </c>
      <c r="F23" s="506">
        <v>2.4890613483209574</v>
      </c>
      <c r="G23" s="506">
        <v>3.0142849267661789</v>
      </c>
      <c r="H23" s="506">
        <v>3.5842837865274997</v>
      </c>
      <c r="I23" s="506">
        <v>4.1279491369625161</v>
      </c>
      <c r="J23" s="506">
        <v>4.2442293943417413</v>
      </c>
      <c r="K23" s="506">
        <v>4.3953937289347351</v>
      </c>
      <c r="L23" s="506">
        <v>3.5577491592634685</v>
      </c>
      <c r="M23" s="506">
        <v>3.5395978341475525</v>
      </c>
      <c r="N23" s="506">
        <v>6.9366382078545925</v>
      </c>
      <c r="O23" s="506">
        <v>4.4699970063994714</v>
      </c>
      <c r="P23" s="506">
        <v>10.385441440389862</v>
      </c>
      <c r="Q23" s="506">
        <v>18.436633951314231</v>
      </c>
      <c r="R23" s="506">
        <v>10.18920794064338</v>
      </c>
    </row>
    <row r="24" spans="1:23" s="570" customFormat="1" ht="12.75" customHeight="1" x14ac:dyDescent="0.2">
      <c r="A24" s="492" t="s">
        <v>379</v>
      </c>
      <c r="B24" s="485"/>
      <c r="C24" s="506">
        <v>2.7753053400000001</v>
      </c>
      <c r="D24" s="506">
        <v>2.7186436300000003</v>
      </c>
      <c r="E24" s="506">
        <v>2.0519937600000002</v>
      </c>
      <c r="F24" s="506">
        <v>2.8009250300000001</v>
      </c>
      <c r="G24" s="506">
        <v>2.8355457800000003</v>
      </c>
      <c r="H24" s="506">
        <v>2.9113419699999996</v>
      </c>
      <c r="I24" s="506">
        <v>2.8325250500000001</v>
      </c>
      <c r="J24" s="506">
        <v>2.9865170299999999</v>
      </c>
      <c r="K24" s="506">
        <v>4.2366944699999998</v>
      </c>
      <c r="L24" s="506">
        <v>3.78876057</v>
      </c>
      <c r="M24" s="506">
        <v>4.5403301200000001</v>
      </c>
      <c r="N24" s="506">
        <v>3.6365372300000005</v>
      </c>
      <c r="O24" s="506">
        <v>3.3907426900000002</v>
      </c>
      <c r="P24" s="506">
        <v>3.7366073999999996</v>
      </c>
      <c r="Q24" s="506">
        <v>3.4571948700000004</v>
      </c>
      <c r="R24" s="506">
        <v>3.6128868700000005</v>
      </c>
    </row>
    <row r="25" spans="1:23" s="570" customFormat="1" ht="12.75" customHeight="1" x14ac:dyDescent="0.2">
      <c r="A25" s="492" t="s">
        <v>617</v>
      </c>
      <c r="B25" s="485"/>
      <c r="C25" s="506">
        <v>0.38154826114797413</v>
      </c>
      <c r="D25" s="506">
        <v>0.43171028851568516</v>
      </c>
      <c r="E25" s="506">
        <v>0.55940054831031749</v>
      </c>
      <c r="F25" s="506">
        <v>0.63574849740787232</v>
      </c>
      <c r="G25" s="506">
        <v>0.678484765502126</v>
      </c>
      <c r="H25" s="506">
        <v>0.67572897911202046</v>
      </c>
      <c r="I25" s="506">
        <v>0.59272210146566184</v>
      </c>
      <c r="J25" s="506">
        <v>1.4047109222356977</v>
      </c>
      <c r="K25" s="506">
        <v>1.5281656851800132</v>
      </c>
      <c r="L25" s="506">
        <v>1.5624524970930811</v>
      </c>
      <c r="M25" s="506">
        <v>1.7433443296887705</v>
      </c>
      <c r="N25" s="506">
        <v>1.8814998581908107</v>
      </c>
      <c r="O25" s="506">
        <v>1.8973899534673437</v>
      </c>
      <c r="P25" s="506">
        <v>1.9742254320432713</v>
      </c>
      <c r="Q25" s="506">
        <v>2.8203817499999997</v>
      </c>
      <c r="R25" s="506">
        <v>2.8203855</v>
      </c>
    </row>
    <row r="26" spans="1:23" s="570" customFormat="1" ht="12.75" customHeight="1" x14ac:dyDescent="0.2">
      <c r="A26" s="492" t="s">
        <v>618</v>
      </c>
      <c r="B26" s="485"/>
      <c r="C26" s="506">
        <v>1.7153419999999999</v>
      </c>
      <c r="D26" s="506">
        <v>8.2086060000000014</v>
      </c>
      <c r="E26" s="506">
        <v>11.854150000000001</v>
      </c>
      <c r="F26" s="506">
        <v>11.501729000000001</v>
      </c>
      <c r="G26" s="506">
        <v>5.5146689999999996</v>
      </c>
      <c r="H26" s="506">
        <v>5.428808000000001</v>
      </c>
      <c r="I26" s="506">
        <v>4.6936970000000002</v>
      </c>
      <c r="J26" s="506">
        <v>3.5474029999999996</v>
      </c>
      <c r="K26" s="506">
        <v>3.8165119999999999</v>
      </c>
      <c r="L26" s="506">
        <v>3.6028466729999997</v>
      </c>
      <c r="M26" s="506">
        <v>3.714741385</v>
      </c>
      <c r="N26" s="506">
        <v>3.7100041334999996</v>
      </c>
      <c r="O26" s="506">
        <v>5.2767683080000003</v>
      </c>
      <c r="P26" s="506">
        <v>4.480932533499999</v>
      </c>
      <c r="Q26" s="506">
        <v>5.8517710369999998</v>
      </c>
      <c r="R26" s="506">
        <v>8.7867881674999992</v>
      </c>
    </row>
    <row r="27" spans="1:23" s="570" customFormat="1" ht="12.75" customHeight="1" x14ac:dyDescent="0.2">
      <c r="A27" s="569" t="s">
        <v>33</v>
      </c>
      <c r="C27" s="571">
        <v>2.1716808015306994</v>
      </c>
      <c r="D27" s="571">
        <v>2.0700948754706867</v>
      </c>
      <c r="E27" s="571">
        <v>1.4441701965903482</v>
      </c>
      <c r="F27" s="571">
        <v>1.5750029372869196</v>
      </c>
      <c r="G27" s="571">
        <v>1.5896347810432236</v>
      </c>
      <c r="H27" s="571">
        <v>1.5072726465183743</v>
      </c>
      <c r="I27" s="571">
        <v>1.4615980051733795</v>
      </c>
      <c r="J27" s="571">
        <v>1.2607923671688488</v>
      </c>
      <c r="K27" s="571">
        <v>1.5025505167169984</v>
      </c>
      <c r="L27" s="571">
        <v>0.81228840397167801</v>
      </c>
      <c r="M27" s="571">
        <v>0.82901943757976604</v>
      </c>
      <c r="N27" s="571">
        <v>0.9850911090771951</v>
      </c>
      <c r="O27" s="571">
        <v>1.0168423632782373</v>
      </c>
      <c r="P27" s="571">
        <v>1.465539898243061</v>
      </c>
      <c r="Q27" s="571">
        <v>3.4736519130423011</v>
      </c>
      <c r="R27" s="571">
        <v>1.8963799721948862</v>
      </c>
    </row>
    <row r="28" spans="1:23" s="570" customFormat="1" ht="12.75" customHeight="1" x14ac:dyDescent="0.2">
      <c r="A28" s="566"/>
      <c r="B28" s="567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605" t="s">
        <v>117</v>
      </c>
    </row>
    <row r="29" spans="1:23" ht="22.5" customHeight="1" x14ac:dyDescent="0.2">
      <c r="A29" s="485" t="s">
        <v>827</v>
      </c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</row>
    <row r="30" spans="1:23" s="570" customFormat="1" ht="25.5" customHeight="1" x14ac:dyDescent="0.2">
      <c r="A30" s="487"/>
      <c r="B30" s="487"/>
      <c r="C30" s="606" t="str">
        <f>C2</f>
        <v>FY1995</v>
      </c>
      <c r="D30" s="606" t="str">
        <f t="shared" ref="D30:R30" si="0">D2</f>
        <v>FY1996</v>
      </c>
      <c r="E30" s="606" t="str">
        <f t="shared" si="0"/>
        <v>FY1997</v>
      </c>
      <c r="F30" s="606" t="str">
        <f t="shared" si="0"/>
        <v>FY1998</v>
      </c>
      <c r="G30" s="606" t="str">
        <f t="shared" si="0"/>
        <v>FY1999</v>
      </c>
      <c r="H30" s="606" t="str">
        <f t="shared" si="0"/>
        <v>FY2000</v>
      </c>
      <c r="I30" s="606" t="str">
        <f t="shared" si="0"/>
        <v>FY2001</v>
      </c>
      <c r="J30" s="606" t="str">
        <f t="shared" si="0"/>
        <v>FY2002</v>
      </c>
      <c r="K30" s="606" t="str">
        <f t="shared" si="0"/>
        <v>FY2003</v>
      </c>
      <c r="L30" s="606" t="str">
        <f t="shared" si="0"/>
        <v>FY2004</v>
      </c>
      <c r="M30" s="606" t="str">
        <f t="shared" si="0"/>
        <v>FY2005</v>
      </c>
      <c r="N30" s="606" t="str">
        <f t="shared" si="0"/>
        <v>FY2006</v>
      </c>
      <c r="O30" s="606" t="str">
        <f t="shared" si="0"/>
        <v>FY2007</v>
      </c>
      <c r="P30" s="606" t="str">
        <f t="shared" si="0"/>
        <v>FY2008</v>
      </c>
      <c r="Q30" s="606" t="str">
        <f t="shared" si="0"/>
        <v>FY2009</v>
      </c>
      <c r="R30" s="606" t="str">
        <f t="shared" si="0"/>
        <v>FY2010</v>
      </c>
      <c r="S30" s="652"/>
      <c r="T30" s="652"/>
      <c r="U30" s="652"/>
      <c r="V30" s="652"/>
      <c r="W30" s="652"/>
    </row>
    <row r="31" spans="1:23" s="655" customFormat="1" ht="20.25" customHeight="1" x14ac:dyDescent="0.2">
      <c r="A31" s="491" t="s">
        <v>381</v>
      </c>
      <c r="B31" s="491"/>
      <c r="C31" s="505">
        <v>11.427252732229714</v>
      </c>
      <c r="D31" s="505">
        <v>10.577032589873198</v>
      </c>
      <c r="E31" s="505">
        <v>2.7179701539043464</v>
      </c>
      <c r="F31" s="505">
        <v>0.87549833005395072</v>
      </c>
      <c r="G31" s="505">
        <v>6.1385647592638612</v>
      </c>
      <c r="H31" s="505">
        <v>6.3110335182992578</v>
      </c>
      <c r="I31" s="505">
        <v>5.2229908862906296</v>
      </c>
      <c r="J31" s="505">
        <v>4.6958017790694804</v>
      </c>
      <c r="K31" s="505">
        <v>4.2416131265975991</v>
      </c>
      <c r="L31" s="505">
        <v>7.4475615688282222</v>
      </c>
      <c r="M31" s="505">
        <v>12.228099144526677</v>
      </c>
      <c r="N31" s="505">
        <v>15.309702763436608</v>
      </c>
      <c r="O31" s="505">
        <v>17.517826592823376</v>
      </c>
      <c r="P31" s="505">
        <v>12.330764043694998</v>
      </c>
      <c r="Q31" s="505">
        <v>18.789581023937743</v>
      </c>
      <c r="R31" s="505">
        <v>14.236828272208335</v>
      </c>
    </row>
    <row r="32" spans="1:23" s="570" customFormat="1" ht="20.25" customHeight="1" x14ac:dyDescent="0.2">
      <c r="A32" s="485" t="s">
        <v>382</v>
      </c>
      <c r="B32" s="485"/>
      <c r="C32" s="506">
        <v>30.571374681844979</v>
      </c>
      <c r="D32" s="506">
        <v>29.647911100034051</v>
      </c>
      <c r="E32" s="506">
        <v>19.823789250183829</v>
      </c>
      <c r="F32" s="506">
        <v>19.221812109165221</v>
      </c>
      <c r="G32" s="506">
        <v>22.697659463625488</v>
      </c>
      <c r="H32" s="506">
        <v>21.13895806850973</v>
      </c>
      <c r="I32" s="506">
        <v>19.273863804699836</v>
      </c>
      <c r="J32" s="506">
        <v>18.414770372096747</v>
      </c>
      <c r="K32" s="506">
        <v>18.350126080231103</v>
      </c>
      <c r="L32" s="506">
        <v>19.494737165583015</v>
      </c>
      <c r="M32" s="506">
        <v>23.684196529271304</v>
      </c>
      <c r="N32" s="506">
        <v>27.210759129476607</v>
      </c>
      <c r="O32" s="506">
        <v>29.757748340983738</v>
      </c>
      <c r="P32" s="506">
        <v>27.728798076499999</v>
      </c>
      <c r="Q32" s="506">
        <v>28.917254081999999</v>
      </c>
      <c r="R32" s="506">
        <v>26.972675267500001</v>
      </c>
    </row>
    <row r="33" spans="1:18" s="570" customFormat="1" ht="12.75" customHeight="1" x14ac:dyDescent="0.2">
      <c r="A33" s="492" t="s">
        <v>383</v>
      </c>
      <c r="B33" s="485"/>
      <c r="C33" s="506">
        <v>21.509273</v>
      </c>
      <c r="D33" s="506">
        <v>20.468343999999998</v>
      </c>
      <c r="E33" s="506">
        <v>14.372185</v>
      </c>
      <c r="F33" s="506">
        <v>13.471197</v>
      </c>
      <c r="G33" s="506">
        <v>15.937201690000002</v>
      </c>
      <c r="H33" s="506">
        <v>14.44060897</v>
      </c>
      <c r="I33" s="506">
        <v>10.873824390000001</v>
      </c>
      <c r="J33" s="506">
        <v>11.06703914</v>
      </c>
      <c r="K33" s="506">
        <v>11.24568159</v>
      </c>
      <c r="L33" s="506">
        <v>12.643886060000002</v>
      </c>
      <c r="M33" s="506">
        <v>13.699527310000001</v>
      </c>
      <c r="N33" s="506">
        <v>13.338422</v>
      </c>
      <c r="O33" s="506">
        <v>14.838137070000002</v>
      </c>
      <c r="P33" s="506">
        <v>16.984909279999997</v>
      </c>
      <c r="Q33" s="506">
        <v>20.420999999999999</v>
      </c>
      <c r="R33" s="506">
        <v>17.727383</v>
      </c>
    </row>
    <row r="34" spans="1:18" s="570" customFormat="1" ht="12.75" customHeight="1" x14ac:dyDescent="0.2">
      <c r="A34" s="492" t="s">
        <v>662</v>
      </c>
      <c r="B34" s="485"/>
      <c r="C34" s="506">
        <v>0.44973824999999995</v>
      </c>
      <c r="D34" s="506">
        <v>0.43289439000000002</v>
      </c>
      <c r="E34" s="506">
        <v>0.43791152999999999</v>
      </c>
      <c r="F34" s="506">
        <v>0.42553346999999997</v>
      </c>
      <c r="G34" s="506">
        <v>0.40367106000000003</v>
      </c>
      <c r="H34" s="506">
        <v>0.41784413999999998</v>
      </c>
      <c r="I34" s="506">
        <v>0.43499510999999996</v>
      </c>
      <c r="J34" s="506">
        <v>0.49106531999999997</v>
      </c>
      <c r="K34" s="506">
        <v>0.43613730000000001</v>
      </c>
      <c r="L34" s="506">
        <v>0.42458988134999998</v>
      </c>
      <c r="M34" s="506">
        <v>0.46285162139999997</v>
      </c>
      <c r="N34" s="506">
        <v>0.47115891869999998</v>
      </c>
      <c r="O34" s="506">
        <v>0.44553433889999999</v>
      </c>
      <c r="P34" s="506">
        <v>0.45602896649999991</v>
      </c>
      <c r="Q34" s="506">
        <v>0.46469962199999998</v>
      </c>
      <c r="R34" s="506">
        <v>0.46320276750000006</v>
      </c>
    </row>
    <row r="35" spans="1:18" s="570" customFormat="1" ht="12.75" customHeight="1" x14ac:dyDescent="0.2">
      <c r="A35" s="492" t="s">
        <v>384</v>
      </c>
      <c r="B35" s="485"/>
      <c r="C35" s="506">
        <v>8.50105343184498</v>
      </c>
      <c r="D35" s="506">
        <v>8.6064727100340495</v>
      </c>
      <c r="E35" s="506">
        <v>4.8633427201838302</v>
      </c>
      <c r="F35" s="506">
        <v>5.1364516391652204</v>
      </c>
      <c r="G35" s="506">
        <v>6.1476467136254866</v>
      </c>
      <c r="H35" s="506">
        <v>6.0399749585097311</v>
      </c>
      <c r="I35" s="506">
        <v>7.701754304699838</v>
      </c>
      <c r="J35" s="506">
        <v>6.5580059120967444</v>
      </c>
      <c r="K35" s="506">
        <v>6.3818071902311031</v>
      </c>
      <c r="L35" s="506">
        <v>6.1083912242330101</v>
      </c>
      <c r="M35" s="506">
        <v>9.1864575978713034</v>
      </c>
      <c r="N35" s="506">
        <v>13.007968210776605</v>
      </c>
      <c r="O35" s="506">
        <v>14.028506932083737</v>
      </c>
      <c r="P35" s="506">
        <v>9.8227098300000009</v>
      </c>
      <c r="Q35" s="506">
        <v>7.5056344599999996</v>
      </c>
      <c r="R35" s="506">
        <v>8.1614295000000006</v>
      </c>
    </row>
    <row r="36" spans="1:18" s="570" customFormat="1" ht="12.75" customHeight="1" x14ac:dyDescent="0.2">
      <c r="A36" s="494" t="s">
        <v>385</v>
      </c>
      <c r="B36" s="485"/>
      <c r="C36" s="506">
        <v>5.4295176000000014</v>
      </c>
      <c r="D36" s="506">
        <v>5.4224883884000006</v>
      </c>
      <c r="E36" s="506">
        <v>1.18</v>
      </c>
      <c r="F36" s="506">
        <v>1.369</v>
      </c>
      <c r="G36" s="506">
        <v>1.76</v>
      </c>
      <c r="H36" s="506">
        <v>2.0840000000000001</v>
      </c>
      <c r="I36" s="506">
        <v>2.76</v>
      </c>
      <c r="J36" s="506">
        <v>2.0390000000000001</v>
      </c>
      <c r="K36" s="506">
        <v>1.4970000000000001</v>
      </c>
      <c r="L36" s="506">
        <v>1.9803739999999999</v>
      </c>
      <c r="M36" s="506">
        <v>2.7983219999999998</v>
      </c>
      <c r="N36" s="506">
        <v>3.8996509999999995</v>
      </c>
      <c r="O36" s="506">
        <v>4.3068670000000004</v>
      </c>
      <c r="P36" s="506">
        <v>2.3222559999999999</v>
      </c>
      <c r="Q36" s="506">
        <v>1.37581</v>
      </c>
      <c r="R36" s="506">
        <v>1.0684900000000002</v>
      </c>
    </row>
    <row r="37" spans="1:18" s="570" customFormat="1" ht="12.75" customHeight="1" x14ac:dyDescent="0.2">
      <c r="A37" s="494" t="s">
        <v>630</v>
      </c>
      <c r="B37" s="485"/>
      <c r="C37" s="506">
        <v>0</v>
      </c>
      <c r="D37" s="506">
        <v>0</v>
      </c>
      <c r="E37" s="506">
        <v>0</v>
      </c>
      <c r="F37" s="506">
        <v>0</v>
      </c>
      <c r="G37" s="506">
        <v>0</v>
      </c>
      <c r="H37" s="506">
        <v>0</v>
      </c>
      <c r="I37" s="506">
        <v>0</v>
      </c>
      <c r="J37" s="506">
        <v>0</v>
      </c>
      <c r="K37" s="506">
        <v>0</v>
      </c>
      <c r="L37" s="506">
        <v>0</v>
      </c>
      <c r="M37" s="506">
        <v>2.1480260088046612</v>
      </c>
      <c r="N37" s="506">
        <v>4.8237902939991271</v>
      </c>
      <c r="O37" s="506">
        <v>5.0987074465421465</v>
      </c>
      <c r="P37" s="506">
        <v>3.6435318600000017</v>
      </c>
      <c r="Q37" s="506">
        <v>3.7119474599999998</v>
      </c>
      <c r="R37" s="506">
        <v>2.9960610000000001</v>
      </c>
    </row>
    <row r="38" spans="1:18" s="570" customFormat="1" ht="12.75" customHeight="1" x14ac:dyDescent="0.2">
      <c r="A38" s="496" t="s">
        <v>663</v>
      </c>
      <c r="B38" s="485"/>
      <c r="C38" s="506">
        <v>1.9976746498686966</v>
      </c>
      <c r="D38" s="506">
        <v>1.9982527651804045</v>
      </c>
      <c r="E38" s="506">
        <v>2.5032260096534262</v>
      </c>
      <c r="F38" s="506">
        <v>2.3874192002505912</v>
      </c>
      <c r="G38" s="506">
        <v>2.5500466647246705</v>
      </c>
      <c r="H38" s="506">
        <v>2.6846387929358921</v>
      </c>
      <c r="I38" s="506">
        <v>2.8142043272615687</v>
      </c>
      <c r="J38" s="506">
        <v>2.9741068696283159</v>
      </c>
      <c r="K38" s="506">
        <v>3.8364839070179499</v>
      </c>
      <c r="L38" s="506">
        <v>2.8399208303570282</v>
      </c>
      <c r="M38" s="506">
        <v>2.9636994000000003</v>
      </c>
      <c r="N38" s="506">
        <v>2.7642529500000004</v>
      </c>
      <c r="O38" s="506">
        <v>3.0171232800000003</v>
      </c>
      <c r="P38" s="506">
        <v>3.3618819700000002</v>
      </c>
      <c r="Q38" s="506">
        <v>0.91379299999999997</v>
      </c>
      <c r="R38" s="506">
        <v>2.7323</v>
      </c>
    </row>
    <row r="39" spans="1:18" s="570" customFormat="1" ht="12.75" customHeight="1" x14ac:dyDescent="0.2">
      <c r="A39" s="496" t="s">
        <v>619</v>
      </c>
      <c r="B39" s="485"/>
      <c r="C39" s="506">
        <v>0.54695859000000002</v>
      </c>
      <c r="D39" s="506">
        <v>0.59951121000000007</v>
      </c>
      <c r="E39" s="506">
        <v>0.6853733099999999</v>
      </c>
      <c r="F39" s="506">
        <v>0.83374828499999998</v>
      </c>
      <c r="G39" s="506">
        <v>1.2</v>
      </c>
      <c r="H39" s="506">
        <v>0.7</v>
      </c>
      <c r="I39" s="506">
        <v>1.4</v>
      </c>
      <c r="J39" s="506">
        <v>1.1000000000000001</v>
      </c>
      <c r="K39" s="506">
        <v>0.66</v>
      </c>
      <c r="L39" s="506">
        <v>0.90100000000000002</v>
      </c>
      <c r="M39" s="506">
        <v>0.83788300000000004</v>
      </c>
      <c r="N39" s="506">
        <v>0.893007</v>
      </c>
      <c r="O39" s="506">
        <v>1.060147</v>
      </c>
      <c r="P39" s="506">
        <v>1.209E-3</v>
      </c>
      <c r="Q39" s="506">
        <v>1.0655380000000001</v>
      </c>
      <c r="R39" s="506">
        <v>0.86697000000000002</v>
      </c>
    </row>
    <row r="40" spans="1:18" s="570" customFormat="1" ht="12.75" customHeight="1" x14ac:dyDescent="0.2">
      <c r="A40" s="496" t="s">
        <v>622</v>
      </c>
      <c r="B40" s="485"/>
      <c r="C40" s="506">
        <v>0.13113435405361323</v>
      </c>
      <c r="D40" s="506">
        <v>0.14485508580301021</v>
      </c>
      <c r="E40" s="506">
        <v>0.15607413575989626</v>
      </c>
      <c r="F40" s="506">
        <v>0.13891941709822303</v>
      </c>
      <c r="G40" s="506">
        <v>0.15245435944769056</v>
      </c>
      <c r="H40" s="506">
        <v>0.14452981401133833</v>
      </c>
      <c r="I40" s="506">
        <v>0.14902469618826911</v>
      </c>
      <c r="J40" s="506">
        <v>0.15048541746842875</v>
      </c>
      <c r="K40" s="506">
        <v>0.14651278321315248</v>
      </c>
      <c r="L40" s="506">
        <v>0.14641039387598237</v>
      </c>
      <c r="M40" s="506">
        <v>0.12903618906664294</v>
      </c>
      <c r="N40" s="506">
        <v>0.13473196677747851</v>
      </c>
      <c r="O40" s="506">
        <v>0.14732720554158776</v>
      </c>
      <c r="P40" s="506">
        <v>0.126474</v>
      </c>
      <c r="Q40" s="506">
        <v>0.156336</v>
      </c>
      <c r="R40" s="506">
        <v>0.19056450000000003</v>
      </c>
    </row>
    <row r="41" spans="1:18" s="570" customFormat="1" ht="12.75" customHeight="1" x14ac:dyDescent="0.2">
      <c r="A41" s="496" t="s">
        <v>623</v>
      </c>
      <c r="B41" s="485"/>
      <c r="C41" s="506">
        <v>0.348097875</v>
      </c>
      <c r="D41" s="506">
        <v>0.39313350000000002</v>
      </c>
      <c r="E41" s="506">
        <v>0.29109200000000002</v>
      </c>
      <c r="F41" s="506">
        <v>0.35988799999999999</v>
      </c>
      <c r="G41" s="506">
        <v>0.43774999999999997</v>
      </c>
      <c r="H41" s="506">
        <v>0.37632900000000002</v>
      </c>
      <c r="I41" s="506">
        <v>0.53356599999999998</v>
      </c>
      <c r="J41" s="506">
        <v>0.247339</v>
      </c>
      <c r="K41" s="506">
        <v>0.194739</v>
      </c>
      <c r="L41" s="506">
        <v>0.167738</v>
      </c>
      <c r="M41" s="506">
        <v>0.28465099999999999</v>
      </c>
      <c r="N41" s="506">
        <v>0.35671399999999998</v>
      </c>
      <c r="O41" s="506">
        <v>0.26683200000000001</v>
      </c>
      <c r="P41" s="506">
        <v>9.3021999999999994E-2</v>
      </c>
      <c r="Q41" s="506">
        <v>0.16894500000000001</v>
      </c>
      <c r="R41" s="506">
        <v>0.17328299999999999</v>
      </c>
    </row>
    <row r="42" spans="1:18" s="570" customFormat="1" ht="12.75" customHeight="1" x14ac:dyDescent="0.2">
      <c r="A42" s="496" t="s">
        <v>33</v>
      </c>
      <c r="B42" s="485"/>
      <c r="C42" s="506">
        <v>4.7670362922668449E-2</v>
      </c>
      <c r="D42" s="506">
        <v>4.823176065063476E-2</v>
      </c>
      <c r="E42" s="506">
        <v>4.7577264770507804E-2</v>
      </c>
      <c r="F42" s="506">
        <v>4.747673681640624E-2</v>
      </c>
      <c r="G42" s="506">
        <v>4.7395689453124994E-2</v>
      </c>
      <c r="H42" s="506">
        <v>5.0477351562499995E-2</v>
      </c>
      <c r="I42" s="506">
        <v>4.4959281249999997E-2</v>
      </c>
      <c r="J42" s="506">
        <v>4.7074624999999995E-2</v>
      </c>
      <c r="K42" s="506">
        <v>4.7071499999999995E-2</v>
      </c>
      <c r="L42" s="506">
        <v>7.2947999999999999E-2</v>
      </c>
      <c r="M42" s="506">
        <v>2.4840000000000001E-2</v>
      </c>
      <c r="N42" s="506">
        <v>0.135821</v>
      </c>
      <c r="O42" s="506">
        <v>0.13150300000000001</v>
      </c>
      <c r="P42" s="506">
        <v>0.274335</v>
      </c>
      <c r="Q42" s="506">
        <v>0.11326500000000003</v>
      </c>
      <c r="R42" s="506">
        <v>0.13376099999999999</v>
      </c>
    </row>
    <row r="43" spans="1:18" s="570" customFormat="1" ht="12.75" customHeight="1" x14ac:dyDescent="0.2">
      <c r="A43" s="495" t="s">
        <v>627</v>
      </c>
      <c r="B43" s="485"/>
      <c r="C43" s="506">
        <v>0.11131000000000001</v>
      </c>
      <c r="D43" s="506">
        <v>0.14019999999999999</v>
      </c>
      <c r="E43" s="506">
        <v>0.15034999999999998</v>
      </c>
      <c r="F43" s="506">
        <v>0.18862999999999999</v>
      </c>
      <c r="G43" s="506">
        <v>0.20913999999999999</v>
      </c>
      <c r="H43" s="506">
        <v>0.24052999999999999</v>
      </c>
      <c r="I43" s="506">
        <v>0.26329000000000002</v>
      </c>
      <c r="J43" s="506">
        <v>0.29866000000000004</v>
      </c>
      <c r="K43" s="506">
        <v>0.28649999999999998</v>
      </c>
      <c r="L43" s="506">
        <v>0.31786999999999999</v>
      </c>
      <c r="M43" s="506">
        <v>0.33535999999999999</v>
      </c>
      <c r="N43" s="506">
        <v>0.39321</v>
      </c>
      <c r="O43" s="506">
        <v>0.44556999999999997</v>
      </c>
      <c r="P43" s="506">
        <v>0.46514999999999995</v>
      </c>
      <c r="Q43" s="506">
        <v>0.52591999999999994</v>
      </c>
      <c r="R43" s="506">
        <v>0.62065999999999999</v>
      </c>
    </row>
    <row r="44" spans="1:18" s="570" customFormat="1" ht="20.25" customHeight="1" x14ac:dyDescent="0.2">
      <c r="A44" s="485" t="s">
        <v>386</v>
      </c>
      <c r="B44" s="485"/>
      <c r="C44" s="506">
        <v>19.144121949615265</v>
      </c>
      <c r="D44" s="506">
        <v>19.070878510160853</v>
      </c>
      <c r="E44" s="506">
        <v>17.105819096279482</v>
      </c>
      <c r="F44" s="506">
        <v>18.34631377911127</v>
      </c>
      <c r="G44" s="506">
        <v>16.559094704361627</v>
      </c>
      <c r="H44" s="506">
        <v>14.827924550210472</v>
      </c>
      <c r="I44" s="506">
        <v>14.050872918409206</v>
      </c>
      <c r="J44" s="506">
        <v>13.718968593027267</v>
      </c>
      <c r="K44" s="506">
        <v>14.108512953633504</v>
      </c>
      <c r="L44" s="506">
        <v>12.047175596754792</v>
      </c>
      <c r="M44" s="506">
        <v>11.456097384744627</v>
      </c>
      <c r="N44" s="506">
        <v>11.901056366039999</v>
      </c>
      <c r="O44" s="506">
        <v>12.239921748160363</v>
      </c>
      <c r="P44" s="506">
        <v>15.398034032805</v>
      </c>
      <c r="Q44" s="506">
        <v>10.127673058062255</v>
      </c>
      <c r="R44" s="506">
        <v>12.735846995291666</v>
      </c>
    </row>
    <row r="45" spans="1:18" s="570" customFormat="1" ht="12.75" customHeight="1" x14ac:dyDescent="0.2">
      <c r="A45" s="492" t="s">
        <v>387</v>
      </c>
      <c r="B45" s="485"/>
      <c r="C45" s="506">
        <v>7.1702232859737727</v>
      </c>
      <c r="D45" s="506">
        <v>8.4997153383198469</v>
      </c>
      <c r="E45" s="506">
        <v>7.984080182400997</v>
      </c>
      <c r="F45" s="506">
        <v>7.6830379333235559</v>
      </c>
      <c r="G45" s="506">
        <v>8.1718243380108433</v>
      </c>
      <c r="H45" s="506">
        <v>7.0278429460008383</v>
      </c>
      <c r="I45" s="506">
        <v>7.6664808684092076</v>
      </c>
      <c r="J45" s="506">
        <v>7.7911775830272667</v>
      </c>
      <c r="K45" s="506">
        <v>8.3672781436335022</v>
      </c>
      <c r="L45" s="506">
        <v>6.8334141013800007</v>
      </c>
      <c r="M45" s="506">
        <v>7.4514389730350015</v>
      </c>
      <c r="N45" s="506">
        <v>8.1138860121399983</v>
      </c>
      <c r="O45" s="506">
        <v>9.184823388689999</v>
      </c>
      <c r="P45" s="506">
        <v>12.074087518305001</v>
      </c>
      <c r="Q45" s="506">
        <v>5.8905444591049996</v>
      </c>
      <c r="R45" s="506">
        <v>7.7417549218916664</v>
      </c>
    </row>
    <row r="46" spans="1:18" s="570" customFormat="1" ht="12.75" customHeight="1" x14ac:dyDescent="0.2">
      <c r="A46" s="492" t="s">
        <v>388</v>
      </c>
      <c r="B46" s="485"/>
      <c r="C46" s="506">
        <v>3.2974613436414937</v>
      </c>
      <c r="D46" s="506">
        <v>2.9695308518410055</v>
      </c>
      <c r="E46" s="506">
        <v>2.9076529238784827</v>
      </c>
      <c r="F46" s="506">
        <v>5.1529964157877135</v>
      </c>
      <c r="G46" s="506">
        <v>3.844399446350784</v>
      </c>
      <c r="H46" s="506">
        <v>4.1247661942096343</v>
      </c>
      <c r="I46" s="506">
        <v>4.36148019</v>
      </c>
      <c r="J46" s="506">
        <v>4.4081415900000005</v>
      </c>
      <c r="K46" s="506">
        <v>4.3559263800000005</v>
      </c>
      <c r="L46" s="506">
        <v>3.6676263853747919</v>
      </c>
      <c r="M46" s="506">
        <v>2.3650553642096259</v>
      </c>
      <c r="N46" s="506">
        <v>2.1710135399999997</v>
      </c>
      <c r="O46" s="506">
        <v>1.452251669870364</v>
      </c>
      <c r="P46" s="506">
        <v>1.59713493</v>
      </c>
      <c r="Q46" s="506">
        <v>2.1818192972572565</v>
      </c>
      <c r="R46" s="506">
        <v>2.6490209999999998</v>
      </c>
    </row>
    <row r="47" spans="1:18" s="570" customFormat="1" ht="12.75" customHeight="1" x14ac:dyDescent="0.2">
      <c r="A47" s="492" t="s">
        <v>389</v>
      </c>
      <c r="B47" s="485"/>
      <c r="C47" s="506">
        <v>1.9718673199999999</v>
      </c>
      <c r="D47" s="506">
        <v>1.9219473199999999</v>
      </c>
      <c r="E47" s="506">
        <v>1.60833599</v>
      </c>
      <c r="F47" s="506">
        <v>1.71587943</v>
      </c>
      <c r="G47" s="506">
        <v>1.7021709199999999</v>
      </c>
      <c r="H47" s="506">
        <v>1.70754041</v>
      </c>
      <c r="I47" s="506">
        <v>1.70373686</v>
      </c>
      <c r="J47" s="506">
        <v>1.5196494199999999</v>
      </c>
      <c r="K47" s="506">
        <v>1.38530843</v>
      </c>
      <c r="L47" s="506">
        <v>1.5461351099999998</v>
      </c>
      <c r="M47" s="506">
        <v>1.6396030474999999</v>
      </c>
      <c r="N47" s="506">
        <v>1.6161568139</v>
      </c>
      <c r="O47" s="506">
        <v>1.6028466896</v>
      </c>
      <c r="P47" s="506">
        <v>1.7268115844999998</v>
      </c>
      <c r="Q47" s="506">
        <v>2.0553093016999999</v>
      </c>
      <c r="R47" s="506">
        <v>2.3450710734000002</v>
      </c>
    </row>
    <row r="48" spans="1:18" s="570" customFormat="1" ht="12.75" customHeight="1" x14ac:dyDescent="0.2">
      <c r="A48" s="492" t="s">
        <v>33</v>
      </c>
      <c r="B48" s="485"/>
      <c r="C48" s="506">
        <v>6.7045700000000004</v>
      </c>
      <c r="D48" s="506">
        <v>5.6796850000000001</v>
      </c>
      <c r="E48" s="506">
        <v>4.6057500000000005</v>
      </c>
      <c r="F48" s="506">
        <v>3.7943999999999996</v>
      </c>
      <c r="G48" s="506">
        <v>2.8407</v>
      </c>
      <c r="H48" s="506">
        <v>1.9677749999999996</v>
      </c>
      <c r="I48" s="506">
        <v>0.31917499999999982</v>
      </c>
      <c r="J48" s="506">
        <v>0</v>
      </c>
      <c r="K48" s="506">
        <v>0</v>
      </c>
      <c r="L48" s="506">
        <v>0</v>
      </c>
      <c r="M48" s="506">
        <v>0</v>
      </c>
      <c r="N48" s="506">
        <v>0</v>
      </c>
      <c r="O48" s="506">
        <v>0</v>
      </c>
      <c r="P48" s="506">
        <v>0</v>
      </c>
      <c r="Q48" s="506">
        <v>0</v>
      </c>
      <c r="R48" s="506">
        <v>0</v>
      </c>
    </row>
    <row r="49" spans="1:18" s="655" customFormat="1" ht="20.25" customHeight="1" x14ac:dyDescent="0.2">
      <c r="A49" s="491" t="s">
        <v>390</v>
      </c>
      <c r="B49" s="491"/>
      <c r="C49" s="505">
        <v>88.571637490819398</v>
      </c>
      <c r="D49" s="505">
        <v>90.037823900859536</v>
      </c>
      <c r="E49" s="505">
        <v>77.853136319576919</v>
      </c>
      <c r="F49" s="505">
        <v>83.471594187227893</v>
      </c>
      <c r="G49" s="505">
        <v>83.796118952288552</v>
      </c>
      <c r="H49" s="505">
        <v>87.179888777366756</v>
      </c>
      <c r="I49" s="505">
        <v>90.798160151553887</v>
      </c>
      <c r="J49" s="505">
        <v>101.4890851747024</v>
      </c>
      <c r="K49" s="505">
        <v>122.03495871134083</v>
      </c>
      <c r="L49" s="505">
        <v>100.2894725522564</v>
      </c>
      <c r="M49" s="505">
        <v>116.26376055227885</v>
      </c>
      <c r="N49" s="505">
        <v>103.13993558766398</v>
      </c>
      <c r="O49" s="505">
        <v>101.15803445968574</v>
      </c>
      <c r="P49" s="505">
        <v>105.46483589373818</v>
      </c>
      <c r="Q49" s="505">
        <v>108.41965979000278</v>
      </c>
      <c r="R49" s="505">
        <v>111.75446067305148</v>
      </c>
    </row>
    <row r="50" spans="1:18" s="570" customFormat="1" ht="20.25" customHeight="1" x14ac:dyDescent="0.2">
      <c r="A50" s="485" t="s">
        <v>391</v>
      </c>
      <c r="B50" s="485"/>
      <c r="C50" s="506">
        <v>98.236720016955303</v>
      </c>
      <c r="D50" s="506">
        <v>99.756528947515662</v>
      </c>
      <c r="E50" s="506">
        <v>86.712545059611827</v>
      </c>
      <c r="F50" s="506">
        <v>92.647023365372789</v>
      </c>
      <c r="G50" s="506">
        <v>93.086467499066757</v>
      </c>
      <c r="H50" s="506">
        <v>96.702015668743272</v>
      </c>
      <c r="I50" s="506">
        <v>100.71864374334355</v>
      </c>
      <c r="J50" s="506">
        <v>111.55954084064331</v>
      </c>
      <c r="K50" s="506">
        <v>132.49769055012811</v>
      </c>
      <c r="L50" s="506">
        <v>110.37799043771308</v>
      </c>
      <c r="M50" s="506">
        <v>126.75613576801905</v>
      </c>
      <c r="N50" s="506">
        <v>113.90683616489392</v>
      </c>
      <c r="O50" s="506">
        <v>111.78538840298273</v>
      </c>
      <c r="P50" s="506">
        <v>116.20082373895751</v>
      </c>
      <c r="Q50" s="506">
        <v>122.81750788758521</v>
      </c>
      <c r="R50" s="506">
        <v>127.09640377520503</v>
      </c>
    </row>
    <row r="51" spans="1:18" s="570" customFormat="1" ht="12.75" customHeight="1" x14ac:dyDescent="0.2">
      <c r="A51" s="492" t="s">
        <v>392</v>
      </c>
      <c r="B51" s="485"/>
      <c r="C51" s="506">
        <v>77.242459999999994</v>
      </c>
      <c r="D51" s="506">
        <v>77.151481000000004</v>
      </c>
      <c r="E51" s="506">
        <v>65.970006000000012</v>
      </c>
      <c r="F51" s="506">
        <v>71.009335000000007</v>
      </c>
      <c r="G51" s="506">
        <v>70.867740000000012</v>
      </c>
      <c r="H51" s="506">
        <v>70.443642999999994</v>
      </c>
      <c r="I51" s="506">
        <v>70.482366999999996</v>
      </c>
      <c r="J51" s="506">
        <v>81.465097</v>
      </c>
      <c r="K51" s="506">
        <v>90.242786999999993</v>
      </c>
      <c r="L51" s="506">
        <v>73.870265000000003</v>
      </c>
      <c r="M51" s="506">
        <v>82.505561999999998</v>
      </c>
      <c r="N51" s="506">
        <v>79.594801000000004</v>
      </c>
      <c r="O51" s="506">
        <v>79.205303000000001</v>
      </c>
      <c r="P51" s="506">
        <v>78.956707999999992</v>
      </c>
      <c r="Q51" s="506">
        <v>84.447259000000003</v>
      </c>
      <c r="R51" s="506">
        <v>85.562257000000002</v>
      </c>
    </row>
    <row r="52" spans="1:18" s="570" customFormat="1" ht="12.75" customHeight="1" x14ac:dyDescent="0.2">
      <c r="A52" s="494" t="s">
        <v>393</v>
      </c>
      <c r="B52" s="485"/>
      <c r="C52" s="506">
        <v>62.936169</v>
      </c>
      <c r="D52" s="506">
        <v>63.243418000000005</v>
      </c>
      <c r="E52" s="506">
        <v>56.025051000000005</v>
      </c>
      <c r="F52" s="506">
        <v>56.074823000000002</v>
      </c>
      <c r="G52" s="506">
        <v>55.675823000000008</v>
      </c>
      <c r="H52" s="506">
        <v>54.680031999999997</v>
      </c>
      <c r="I52" s="506">
        <v>55.284499999999994</v>
      </c>
      <c r="J52" s="506">
        <v>65.951768000000001</v>
      </c>
      <c r="K52" s="506">
        <v>66.426597000000001</v>
      </c>
      <c r="L52" s="506">
        <v>52.084136999999998</v>
      </c>
      <c r="M52" s="506">
        <v>55.967887000000005</v>
      </c>
      <c r="N52" s="506">
        <v>59.304878000000002</v>
      </c>
      <c r="O52" s="506">
        <v>60.643234</v>
      </c>
      <c r="P52" s="506">
        <v>57.906419999999997</v>
      </c>
      <c r="Q52" s="506">
        <v>65.784957000000006</v>
      </c>
      <c r="R52" s="506">
        <v>65.867512000000005</v>
      </c>
    </row>
    <row r="53" spans="1:18" s="570" customFormat="1" ht="12.75" customHeight="1" x14ac:dyDescent="0.2">
      <c r="A53" s="494" t="s">
        <v>394</v>
      </c>
      <c r="B53" s="485"/>
      <c r="C53" s="506">
        <v>14.306291</v>
      </c>
      <c r="D53" s="506">
        <v>13.908063</v>
      </c>
      <c r="E53" s="506">
        <v>9.9449550000000002</v>
      </c>
      <c r="F53" s="506">
        <v>14.934512</v>
      </c>
      <c r="G53" s="506">
        <v>15.191917</v>
      </c>
      <c r="H53" s="506">
        <v>15.763610999999999</v>
      </c>
      <c r="I53" s="506">
        <v>15.197867</v>
      </c>
      <c r="J53" s="506">
        <v>15.513329000000001</v>
      </c>
      <c r="K53" s="506">
        <v>23.816189999999999</v>
      </c>
      <c r="L53" s="506">
        <v>21.786128000000001</v>
      </c>
      <c r="M53" s="506">
        <v>26.537675</v>
      </c>
      <c r="N53" s="506">
        <v>20.289923000000002</v>
      </c>
      <c r="O53" s="506">
        <v>18.562069000000001</v>
      </c>
      <c r="P53" s="506">
        <v>21.050287999999998</v>
      </c>
      <c r="Q53" s="506">
        <v>18.662302</v>
      </c>
      <c r="R53" s="506">
        <v>19.694745000000001</v>
      </c>
    </row>
    <row r="54" spans="1:18" s="570" customFormat="1" ht="12.75" customHeight="1" x14ac:dyDescent="0.2">
      <c r="A54" s="492" t="s">
        <v>638</v>
      </c>
      <c r="B54" s="485"/>
      <c r="C54" s="506">
        <v>12.704203900000001</v>
      </c>
      <c r="D54" s="506">
        <v>13.609384349999999</v>
      </c>
      <c r="E54" s="506">
        <v>12.08432825</v>
      </c>
      <c r="F54" s="506">
        <v>11.07212575</v>
      </c>
      <c r="G54" s="506">
        <v>11.882969900000001</v>
      </c>
      <c r="H54" s="506">
        <v>12.06224825</v>
      </c>
      <c r="I54" s="506">
        <v>13.3699792</v>
      </c>
      <c r="J54" s="506">
        <v>11.54435245</v>
      </c>
      <c r="K54" s="506">
        <v>21.653484300000002</v>
      </c>
      <c r="L54" s="506">
        <v>13.853195399999999</v>
      </c>
      <c r="M54" s="506">
        <v>19.886344118518519</v>
      </c>
      <c r="N54" s="506">
        <v>10.6504943</v>
      </c>
      <c r="O54" s="506">
        <v>6.9489893599999988</v>
      </c>
      <c r="P54" s="506">
        <v>9.0672454399999989</v>
      </c>
      <c r="Q54" s="506">
        <v>6.8287792500000002</v>
      </c>
      <c r="R54" s="506">
        <v>6.2987185500000002</v>
      </c>
    </row>
    <row r="55" spans="1:18" s="570" customFormat="1" ht="12.75" customHeight="1" x14ac:dyDescent="0.2">
      <c r="A55" s="492" t="s">
        <v>395</v>
      </c>
      <c r="B55" s="485"/>
      <c r="C55" s="506">
        <v>2.8830234388549711</v>
      </c>
      <c r="D55" s="506">
        <v>3.3320444501510518</v>
      </c>
      <c r="E55" s="506">
        <v>3.6845999798119862</v>
      </c>
      <c r="F55" s="506">
        <v>4.2392899999999996</v>
      </c>
      <c r="G55" s="506">
        <v>4.9000000000000004</v>
      </c>
      <c r="H55" s="506">
        <v>6.9993058727524993</v>
      </c>
      <c r="I55" s="506">
        <v>7.6783232724416735</v>
      </c>
      <c r="J55" s="506">
        <v>8.2157383605263199</v>
      </c>
      <c r="K55" s="506">
        <v>9.4682658776191602</v>
      </c>
      <c r="L55" s="506">
        <v>10.814359925182856</v>
      </c>
      <c r="M55" s="506">
        <v>11.804306268006602</v>
      </c>
      <c r="N55" s="506">
        <v>13.1295</v>
      </c>
      <c r="O55" s="506">
        <v>14.259074650000001</v>
      </c>
      <c r="P55" s="506">
        <v>16.177366502471401</v>
      </c>
      <c r="Q55" s="506">
        <v>16.859071570324133</v>
      </c>
      <c r="R55" s="506">
        <v>17.461367980815261</v>
      </c>
    </row>
    <row r="56" spans="1:18" s="570" customFormat="1" ht="12.75" customHeight="1" x14ac:dyDescent="0.2">
      <c r="A56" s="492" t="s">
        <v>396</v>
      </c>
      <c r="B56" s="485"/>
      <c r="C56" s="506">
        <v>4.0999999999999996</v>
      </c>
      <c r="D56" s="506">
        <v>4.2</v>
      </c>
      <c r="E56" s="506">
        <v>3.6173199999999999</v>
      </c>
      <c r="F56" s="506">
        <v>4.9123380000000001</v>
      </c>
      <c r="G56" s="506">
        <v>4.1532349999999996</v>
      </c>
      <c r="H56" s="506">
        <v>6.2050289999999997</v>
      </c>
      <c r="I56" s="506">
        <v>8.17</v>
      </c>
      <c r="J56" s="506">
        <v>9.36</v>
      </c>
      <c r="K56" s="506">
        <v>10.1</v>
      </c>
      <c r="L56" s="506">
        <v>10.8</v>
      </c>
      <c r="M56" s="506">
        <v>11.511111111111111</v>
      </c>
      <c r="N56" s="506">
        <v>9.4015945945945951</v>
      </c>
      <c r="O56" s="506">
        <v>10.242630999999999</v>
      </c>
      <c r="P56" s="506">
        <v>10.811</v>
      </c>
      <c r="Q56" s="506">
        <v>13.307272000000001</v>
      </c>
      <c r="R56" s="506">
        <v>16.328161000000001</v>
      </c>
    </row>
    <row r="57" spans="1:18" s="570" customFormat="1" ht="12.75" customHeight="1" x14ac:dyDescent="0.2">
      <c r="A57" s="492" t="s">
        <v>397</v>
      </c>
      <c r="B57" s="485"/>
      <c r="C57" s="506">
        <v>1.3070326781003363</v>
      </c>
      <c r="D57" s="506">
        <v>1.4636191473646067</v>
      </c>
      <c r="E57" s="506">
        <v>1.356290829799828</v>
      </c>
      <c r="F57" s="506">
        <v>1.4139346153727881</v>
      </c>
      <c r="G57" s="506">
        <v>1.2825225990667515</v>
      </c>
      <c r="H57" s="506">
        <v>0.99178954599078095</v>
      </c>
      <c r="I57" s="506">
        <v>1.017974270901878</v>
      </c>
      <c r="J57" s="506">
        <v>0.97435303011698582</v>
      </c>
      <c r="K57" s="506">
        <v>1.0331533725089688</v>
      </c>
      <c r="L57" s="506">
        <v>1.040170112530219</v>
      </c>
      <c r="M57" s="506">
        <v>1.0488122703828249</v>
      </c>
      <c r="N57" s="506">
        <v>1.1304462702993185</v>
      </c>
      <c r="O57" s="506">
        <v>1.1293903929827218</v>
      </c>
      <c r="P57" s="506">
        <v>1.1541857964861222</v>
      </c>
      <c r="Q57" s="506">
        <v>1.3172180672610723</v>
      </c>
      <c r="R57" s="506">
        <v>1.4458992443897727</v>
      </c>
    </row>
    <row r="58" spans="1:18" s="570" customFormat="1" ht="12.75" customHeight="1" x14ac:dyDescent="0.2">
      <c r="A58" s="495" t="s">
        <v>664</v>
      </c>
      <c r="B58" s="485"/>
      <c r="C58" s="506">
        <v>0</v>
      </c>
      <c r="D58" s="506">
        <v>0</v>
      </c>
      <c r="E58" s="506">
        <v>0</v>
      </c>
      <c r="F58" s="506">
        <v>0</v>
      </c>
      <c r="G58" s="506">
        <v>0</v>
      </c>
      <c r="H58" s="506">
        <v>0</v>
      </c>
      <c r="I58" s="506">
        <v>0</v>
      </c>
      <c r="J58" s="506">
        <v>0</v>
      </c>
      <c r="K58" s="506">
        <v>0</v>
      </c>
      <c r="L58" s="506">
        <v>0</v>
      </c>
      <c r="M58" s="506">
        <v>0</v>
      </c>
      <c r="N58" s="506">
        <v>0</v>
      </c>
      <c r="O58" s="506">
        <v>0</v>
      </c>
      <c r="P58" s="506">
        <v>3.4318000000000001E-2</v>
      </c>
      <c r="Q58" s="506">
        <v>5.7908000000000001E-2</v>
      </c>
      <c r="R58" s="506">
        <v>0</v>
      </c>
    </row>
    <row r="59" spans="1:18" s="570" customFormat="1" ht="20.25" customHeight="1" x14ac:dyDescent="0.2">
      <c r="A59" s="485" t="s">
        <v>398</v>
      </c>
      <c r="B59" s="485"/>
      <c r="C59" s="506">
        <v>9.6650825261359081</v>
      </c>
      <c r="D59" s="506">
        <v>9.7187050466561331</v>
      </c>
      <c r="E59" s="506">
        <v>8.8594087400349082</v>
      </c>
      <c r="F59" s="506">
        <v>9.1754291781448938</v>
      </c>
      <c r="G59" s="506">
        <v>9.2903485467782065</v>
      </c>
      <c r="H59" s="506">
        <v>9.5221268913765105</v>
      </c>
      <c r="I59" s="506">
        <v>9.9204835917896652</v>
      </c>
      <c r="J59" s="506">
        <v>10.070455665940917</v>
      </c>
      <c r="K59" s="506">
        <v>10.462731838787274</v>
      </c>
      <c r="L59" s="506">
        <v>10.088517885456689</v>
      </c>
      <c r="M59" s="506">
        <v>10.492375215740189</v>
      </c>
      <c r="N59" s="506">
        <v>10.766900577229938</v>
      </c>
      <c r="O59" s="506">
        <v>10.627353943296995</v>
      </c>
      <c r="P59" s="506">
        <v>10.735987845219334</v>
      </c>
      <c r="Q59" s="506">
        <v>14.397848097582431</v>
      </c>
      <c r="R59" s="506">
        <v>15.341943102153552</v>
      </c>
    </row>
    <row r="60" spans="1:18" s="570" customFormat="1" ht="12.75" customHeight="1" x14ac:dyDescent="0.2">
      <c r="A60" s="492" t="s">
        <v>395</v>
      </c>
      <c r="B60" s="485"/>
      <c r="C60" s="506">
        <v>8.3580498480355718</v>
      </c>
      <c r="D60" s="506">
        <v>8.2550858992915259</v>
      </c>
      <c r="E60" s="506">
        <v>7.5031179102350798</v>
      </c>
      <c r="F60" s="506">
        <v>7.7614945627721061</v>
      </c>
      <c r="G60" s="506">
        <v>8.0078259477114546</v>
      </c>
      <c r="H60" s="506">
        <v>8.5303373453857301</v>
      </c>
      <c r="I60" s="506">
        <v>8.9025093208877877</v>
      </c>
      <c r="J60" s="506">
        <v>9.0961026358239323</v>
      </c>
      <c r="K60" s="506">
        <v>9.429578466278306</v>
      </c>
      <c r="L60" s="506">
        <v>9.0483477729264692</v>
      </c>
      <c r="M60" s="506">
        <v>9.443562945357364</v>
      </c>
      <c r="N60" s="506">
        <v>9.6364543069306201</v>
      </c>
      <c r="O60" s="506">
        <v>9.4979635503142728</v>
      </c>
      <c r="P60" s="506">
        <v>9.5818020487332127</v>
      </c>
      <c r="Q60" s="506">
        <v>13.080630030321359</v>
      </c>
      <c r="R60" s="506">
        <v>13.896043857763779</v>
      </c>
    </row>
    <row r="61" spans="1:18" s="570" customFormat="1" ht="12.75" customHeight="1" x14ac:dyDescent="0.2">
      <c r="A61" s="494" t="s">
        <v>628</v>
      </c>
      <c r="B61" s="485"/>
      <c r="C61" s="506">
        <v>0.74633528012491113</v>
      </c>
      <c r="D61" s="506">
        <v>0.7350637815585489</v>
      </c>
      <c r="E61" s="506">
        <v>0.69518983921880806</v>
      </c>
      <c r="F61" s="506">
        <v>0.73781699999999995</v>
      </c>
      <c r="G61" s="506">
        <v>0.74120460840635227</v>
      </c>
      <c r="H61" s="506">
        <v>0.78316058781369946</v>
      </c>
      <c r="I61" s="506">
        <v>0.80580887931935841</v>
      </c>
      <c r="J61" s="506">
        <v>0.81040476193631339</v>
      </c>
      <c r="K61" s="506">
        <v>0.82174609752667249</v>
      </c>
      <c r="L61" s="506">
        <v>0.80367848739198722</v>
      </c>
      <c r="M61" s="506">
        <v>0.83826112526654695</v>
      </c>
      <c r="N61" s="506">
        <v>0.85324472749300018</v>
      </c>
      <c r="O61" s="506">
        <v>0.8630823020810422</v>
      </c>
      <c r="P61" s="506">
        <v>0.88316579168068821</v>
      </c>
      <c r="Q61" s="506">
        <v>0.93796336365468969</v>
      </c>
      <c r="R61" s="506">
        <v>0.99717824011278122</v>
      </c>
    </row>
    <row r="62" spans="1:18" s="570" customFormat="1" ht="12.75" customHeight="1" x14ac:dyDescent="0.2">
      <c r="A62" s="494" t="s">
        <v>629</v>
      </c>
      <c r="B62" s="485"/>
      <c r="C62" s="506">
        <v>7.6117145679106599</v>
      </c>
      <c r="D62" s="506">
        <v>7.5200221177329771</v>
      </c>
      <c r="E62" s="506">
        <v>6.8079280710162715</v>
      </c>
      <c r="F62" s="506">
        <v>7.0236775627721064</v>
      </c>
      <c r="G62" s="506">
        <v>7.2666213393051029</v>
      </c>
      <c r="H62" s="506">
        <v>7.7471767575720305</v>
      </c>
      <c r="I62" s="506">
        <v>8.0967004415684301</v>
      </c>
      <c r="J62" s="506">
        <v>8.285697873887619</v>
      </c>
      <c r="K62" s="506">
        <v>8.6078323687516338</v>
      </c>
      <c r="L62" s="506">
        <v>8.2446692855344814</v>
      </c>
      <c r="M62" s="506">
        <v>8.6053018200908173</v>
      </c>
      <c r="N62" s="506">
        <v>8.7832095794376208</v>
      </c>
      <c r="O62" s="506">
        <v>8.6348812482332313</v>
      </c>
      <c r="P62" s="506">
        <v>8.6986362570525237</v>
      </c>
      <c r="Q62" s="506">
        <v>12.142666666666669</v>
      </c>
      <c r="R62" s="506">
        <v>12.898865617650998</v>
      </c>
    </row>
    <row r="63" spans="1:18" s="570" customFormat="1" ht="12.75" customHeight="1" x14ac:dyDescent="0.2">
      <c r="A63" s="569" t="s">
        <v>399</v>
      </c>
      <c r="C63" s="571">
        <v>1.3070326781003363</v>
      </c>
      <c r="D63" s="571">
        <v>1.4636191473646067</v>
      </c>
      <c r="E63" s="571">
        <v>1.356290829799828</v>
      </c>
      <c r="F63" s="571">
        <v>1.4139346153727881</v>
      </c>
      <c r="G63" s="571">
        <v>1.2825225990667515</v>
      </c>
      <c r="H63" s="571">
        <v>0.99178954599078095</v>
      </c>
      <c r="I63" s="571">
        <v>1.017974270901878</v>
      </c>
      <c r="J63" s="571">
        <v>0.97435303011698582</v>
      </c>
      <c r="K63" s="571">
        <v>1.0331533725089688</v>
      </c>
      <c r="L63" s="571">
        <v>1.040170112530219</v>
      </c>
      <c r="M63" s="571">
        <v>1.0488122703828249</v>
      </c>
      <c r="N63" s="571">
        <v>1.1304462702993185</v>
      </c>
      <c r="O63" s="571">
        <v>1.1293903929827218</v>
      </c>
      <c r="P63" s="571">
        <v>1.1541857964861222</v>
      </c>
      <c r="Q63" s="571">
        <v>1.3172180672610723</v>
      </c>
      <c r="R63" s="571">
        <v>1.4458992443897727</v>
      </c>
    </row>
    <row r="64" spans="1:18" s="570" customFormat="1" ht="12.75" customHeight="1" x14ac:dyDescent="0.2">
      <c r="A64" s="566"/>
      <c r="B64" s="567"/>
      <c r="C64" s="568"/>
      <c r="D64" s="568"/>
      <c r="E64" s="568"/>
      <c r="F64" s="568"/>
      <c r="G64" s="568"/>
      <c r="H64" s="568"/>
      <c r="I64" s="568"/>
      <c r="J64" s="568"/>
      <c r="K64" s="568"/>
      <c r="L64" s="568"/>
      <c r="M64" s="568"/>
      <c r="N64" s="568"/>
      <c r="O64" s="568"/>
      <c r="P64" s="568"/>
      <c r="Q64" s="568"/>
      <c r="R64" s="605" t="s">
        <v>117</v>
      </c>
    </row>
    <row r="65" spans="1:23" ht="22.5" customHeight="1" x14ac:dyDescent="0.2">
      <c r="A65" s="485" t="s">
        <v>827</v>
      </c>
      <c r="B65" s="485"/>
      <c r="C65" s="485"/>
      <c r="D65" s="485"/>
      <c r="E65" s="485"/>
      <c r="F65" s="485"/>
      <c r="G65" s="485"/>
      <c r="H65" s="485"/>
      <c r="I65" s="485"/>
      <c r="J65" s="485"/>
      <c r="K65" s="485"/>
      <c r="L65" s="485"/>
      <c r="M65" s="485"/>
      <c r="N65" s="485"/>
      <c r="O65" s="485"/>
      <c r="P65" s="485"/>
      <c r="Q65" s="485"/>
      <c r="R65" s="485"/>
    </row>
    <row r="66" spans="1:23" s="570" customFormat="1" ht="25.5" customHeight="1" x14ac:dyDescent="0.2">
      <c r="A66" s="487"/>
      <c r="B66" s="487"/>
      <c r="C66" s="606" t="str">
        <f>C2</f>
        <v>FY1995</v>
      </c>
      <c r="D66" s="606" t="str">
        <f t="shared" ref="D66:R66" si="1">D2</f>
        <v>FY1996</v>
      </c>
      <c r="E66" s="606" t="str">
        <f t="shared" si="1"/>
        <v>FY1997</v>
      </c>
      <c r="F66" s="606" t="str">
        <f t="shared" si="1"/>
        <v>FY1998</v>
      </c>
      <c r="G66" s="606" t="str">
        <f t="shared" si="1"/>
        <v>FY1999</v>
      </c>
      <c r="H66" s="606" t="str">
        <f t="shared" si="1"/>
        <v>FY2000</v>
      </c>
      <c r="I66" s="606" t="str">
        <f t="shared" si="1"/>
        <v>FY2001</v>
      </c>
      <c r="J66" s="606" t="str">
        <f t="shared" si="1"/>
        <v>FY2002</v>
      </c>
      <c r="K66" s="606" t="str">
        <f t="shared" si="1"/>
        <v>FY2003</v>
      </c>
      <c r="L66" s="606" t="str">
        <f t="shared" si="1"/>
        <v>FY2004</v>
      </c>
      <c r="M66" s="606" t="str">
        <f t="shared" si="1"/>
        <v>FY2005</v>
      </c>
      <c r="N66" s="606" t="str">
        <f t="shared" si="1"/>
        <v>FY2006</v>
      </c>
      <c r="O66" s="606" t="str">
        <f t="shared" si="1"/>
        <v>FY2007</v>
      </c>
      <c r="P66" s="606" t="str">
        <f t="shared" si="1"/>
        <v>FY2008</v>
      </c>
      <c r="Q66" s="606" t="str">
        <f t="shared" si="1"/>
        <v>FY2009</v>
      </c>
      <c r="R66" s="606" t="str">
        <f t="shared" si="1"/>
        <v>FY2010</v>
      </c>
      <c r="S66" s="652"/>
      <c r="T66" s="652"/>
      <c r="U66" s="652"/>
      <c r="V66" s="652"/>
      <c r="W66" s="652"/>
    </row>
    <row r="67" spans="1:23" s="654" customFormat="1" ht="20.25" customHeight="1" x14ac:dyDescent="0.2">
      <c r="A67" s="489" t="s">
        <v>400</v>
      </c>
      <c r="B67" s="489"/>
      <c r="C67" s="504">
        <v>39.431065000000004</v>
      </c>
      <c r="D67" s="504">
        <v>37.019417340136052</v>
      </c>
      <c r="E67" s="504">
        <v>30.290208159606159</v>
      </c>
      <c r="F67" s="504">
        <v>28.844963793835838</v>
      </c>
      <c r="G67" s="504">
        <v>30.297690122172622</v>
      </c>
      <c r="H67" s="504">
        <v>31.922842147806893</v>
      </c>
      <c r="I67" s="504">
        <v>32.246005000000004</v>
      </c>
      <c r="J67" s="504">
        <v>39.110666000000002</v>
      </c>
      <c r="K67" s="504">
        <v>39.370666999999997</v>
      </c>
      <c r="L67" s="504">
        <v>8.6192660550458715</v>
      </c>
      <c r="M67" s="504">
        <v>43.071790559709243</v>
      </c>
      <c r="N67" s="504">
        <v>34.952104367517052</v>
      </c>
      <c r="O67" s="504">
        <v>37.344612872969599</v>
      </c>
      <c r="P67" s="504">
        <v>48.941866571428569</v>
      </c>
      <c r="Q67" s="504">
        <v>75.825902411764716</v>
      </c>
      <c r="R67" s="504">
        <v>85.718957071682084</v>
      </c>
      <c r="S67" s="653"/>
      <c r="T67" s="653"/>
      <c r="U67" s="653"/>
      <c r="V67" s="653"/>
      <c r="W67" s="653"/>
    </row>
    <row r="68" spans="1:23" s="570" customFormat="1" ht="20.25" customHeight="1" x14ac:dyDescent="0.2">
      <c r="A68" s="485" t="s">
        <v>401</v>
      </c>
      <c r="B68" s="485"/>
      <c r="C68" s="506">
        <v>39.431065000000004</v>
      </c>
      <c r="D68" s="506">
        <v>37.019417340136052</v>
      </c>
      <c r="E68" s="506">
        <v>30.290208159606159</v>
      </c>
      <c r="F68" s="506">
        <v>28.844963793835838</v>
      </c>
      <c r="G68" s="506">
        <v>30.297690122172622</v>
      </c>
      <c r="H68" s="506">
        <v>31.922842147806893</v>
      </c>
      <c r="I68" s="506">
        <v>32.246005000000004</v>
      </c>
      <c r="J68" s="506">
        <v>39.110666000000002</v>
      </c>
      <c r="K68" s="506">
        <v>39.370666999999997</v>
      </c>
      <c r="L68" s="506">
        <v>8.6192660550458715</v>
      </c>
      <c r="M68" s="506">
        <v>43.071790559709243</v>
      </c>
      <c r="N68" s="506">
        <v>34.952104367517052</v>
      </c>
      <c r="O68" s="506">
        <v>37.344612872969599</v>
      </c>
      <c r="P68" s="506">
        <v>48.941866571428569</v>
      </c>
      <c r="Q68" s="506">
        <v>75.825902411764716</v>
      </c>
      <c r="R68" s="506">
        <v>85.718957071682084</v>
      </c>
    </row>
    <row r="69" spans="1:23" s="570" customFormat="1" ht="12.75" customHeight="1" x14ac:dyDescent="0.2">
      <c r="A69" s="495" t="s">
        <v>621</v>
      </c>
      <c r="B69" s="485"/>
      <c r="C69" s="506">
        <v>0</v>
      </c>
      <c r="D69" s="506">
        <v>0</v>
      </c>
      <c r="E69" s="506">
        <v>0</v>
      </c>
      <c r="F69" s="506">
        <v>0</v>
      </c>
      <c r="G69" s="506">
        <v>0</v>
      </c>
      <c r="H69" s="506">
        <v>0</v>
      </c>
      <c r="I69" s="506">
        <v>0</v>
      </c>
      <c r="J69" s="506">
        <v>0</v>
      </c>
      <c r="K69" s="506">
        <v>0</v>
      </c>
      <c r="L69" s="506">
        <v>0</v>
      </c>
      <c r="M69" s="506">
        <v>32.188000000000002</v>
      </c>
      <c r="N69" s="506">
        <v>16.441693999999998</v>
      </c>
      <c r="O69" s="506">
        <v>17.688604999999999</v>
      </c>
      <c r="P69" s="506">
        <v>18.99568</v>
      </c>
      <c r="Q69" s="506">
        <v>20.911560000000001</v>
      </c>
      <c r="R69" s="506">
        <v>21.518180000000001</v>
      </c>
    </row>
    <row r="70" spans="1:23" s="570" customFormat="1" ht="12.75" customHeight="1" x14ac:dyDescent="0.2">
      <c r="A70" s="492" t="s">
        <v>402</v>
      </c>
      <c r="B70" s="485"/>
      <c r="C70" s="506">
        <v>29.783999000000001</v>
      </c>
      <c r="D70" s="506">
        <v>30.192</v>
      </c>
      <c r="E70" s="506">
        <v>21.963999999999999</v>
      </c>
      <c r="F70" s="506">
        <v>23.28</v>
      </c>
      <c r="G70" s="506">
        <v>23.68</v>
      </c>
      <c r="H70" s="506">
        <v>24.624991999999999</v>
      </c>
      <c r="I70" s="506">
        <v>24.960034</v>
      </c>
      <c r="J70" s="506">
        <v>31.810666000000001</v>
      </c>
      <c r="K70" s="506">
        <v>31.810666999999999</v>
      </c>
      <c r="L70" s="506">
        <v>0</v>
      </c>
      <c r="M70" s="506">
        <v>7.2179999999999996E-3</v>
      </c>
      <c r="N70" s="506">
        <v>2.9764119999999998</v>
      </c>
      <c r="O70" s="506">
        <v>7.03193</v>
      </c>
      <c r="P70" s="506">
        <v>4.8661789999999998</v>
      </c>
      <c r="Q70" s="506">
        <v>7.5151159999999999</v>
      </c>
      <c r="R70" s="506">
        <v>16.337391</v>
      </c>
    </row>
    <row r="71" spans="1:23" s="570" customFormat="1" ht="12.75" customHeight="1" x14ac:dyDescent="0.2">
      <c r="A71" s="492" t="s">
        <v>33</v>
      </c>
      <c r="B71" s="485"/>
      <c r="C71" s="506">
        <v>9.6470660000000006</v>
      </c>
      <c r="D71" s="506">
        <v>6.8274173401360549</v>
      </c>
      <c r="E71" s="506">
        <v>8.3262081596061641</v>
      </c>
      <c r="F71" s="506">
        <v>5.5649637938358358</v>
      </c>
      <c r="G71" s="506">
        <v>6.6176901221726236</v>
      </c>
      <c r="H71" s="506">
        <v>7.297850147806896</v>
      </c>
      <c r="I71" s="506">
        <v>7.2859710000000009</v>
      </c>
      <c r="J71" s="506">
        <v>7.3</v>
      </c>
      <c r="K71" s="506">
        <v>7.5600000000000005</v>
      </c>
      <c r="L71" s="506">
        <v>8.6192660550458715</v>
      </c>
      <c r="M71" s="506">
        <v>10.876572559709242</v>
      </c>
      <c r="N71" s="506">
        <v>15.533998367517048</v>
      </c>
      <c r="O71" s="506">
        <v>12.6240778729696</v>
      </c>
      <c r="P71" s="506">
        <v>25.080007571428567</v>
      </c>
      <c r="Q71" s="506">
        <v>47.399226411764715</v>
      </c>
      <c r="R71" s="506">
        <v>47.863386071682093</v>
      </c>
    </row>
    <row r="72" spans="1:23" s="654" customFormat="1" ht="20.25" customHeight="1" x14ac:dyDescent="0.2">
      <c r="A72" s="489" t="s">
        <v>670</v>
      </c>
      <c r="B72" s="489"/>
      <c r="C72" s="504">
        <v>19.320331473452683</v>
      </c>
      <c r="D72" s="504">
        <v>-2.3886447393479884</v>
      </c>
      <c r="E72" s="504">
        <v>-30.92333012838926</v>
      </c>
      <c r="F72" s="504">
        <v>-24.712158399390979</v>
      </c>
      <c r="G72" s="504">
        <v>-12.901437990832367</v>
      </c>
      <c r="H72" s="504">
        <v>0.92146912391661218</v>
      </c>
      <c r="I72" s="504">
        <v>-6.3212795810017397</v>
      </c>
      <c r="J72" s="504">
        <v>18.614466125893451</v>
      </c>
      <c r="K72" s="504">
        <v>29.990577045493183</v>
      </c>
      <c r="L72" s="504">
        <v>-30.185373511567832</v>
      </c>
      <c r="M72" s="504">
        <v>26.103337965786082</v>
      </c>
      <c r="N72" s="504">
        <v>5.4307787258437372</v>
      </c>
      <c r="O72" s="504">
        <v>18.490076469637479</v>
      </c>
      <c r="P72" s="504">
        <v>7.7557555069905746</v>
      </c>
      <c r="Q72" s="504">
        <v>22.87144724234436</v>
      </c>
      <c r="R72" s="504">
        <v>39.504326535088879</v>
      </c>
      <c r="S72" s="653"/>
      <c r="T72" s="653"/>
      <c r="U72" s="653"/>
      <c r="V72" s="653"/>
      <c r="W72" s="653"/>
    </row>
    <row r="73" spans="1:23" s="654" customFormat="1" ht="20.25" customHeight="1" x14ac:dyDescent="0.2">
      <c r="A73" s="489" t="s">
        <v>404</v>
      </c>
      <c r="B73" s="489"/>
      <c r="C73" s="504">
        <v>-8.5917048413512127</v>
      </c>
      <c r="D73" s="504">
        <v>-21.054942052229158</v>
      </c>
      <c r="E73" s="504">
        <v>-19.57721438374962</v>
      </c>
      <c r="F73" s="504">
        <v>1.8484069578768945</v>
      </c>
      <c r="G73" s="504">
        <v>-12.938870323123114</v>
      </c>
      <c r="H73" s="504">
        <v>-19.573387298851017</v>
      </c>
      <c r="I73" s="504">
        <v>-9.3511446052010996</v>
      </c>
      <c r="J73" s="504">
        <v>-2.1163716590501949</v>
      </c>
      <c r="K73" s="504">
        <v>-46.85200722563664</v>
      </c>
      <c r="L73" s="504">
        <v>-16.562772091659518</v>
      </c>
      <c r="M73" s="504">
        <v>16.239381218440492</v>
      </c>
      <c r="N73" s="504">
        <v>-4.8374047293800038</v>
      </c>
      <c r="O73" s="504">
        <v>-16.128334494718494</v>
      </c>
      <c r="P73" s="504">
        <v>-9.3409627445100032</v>
      </c>
      <c r="Q73" s="504">
        <v>-21.5519682290895</v>
      </c>
      <c r="R73" s="504">
        <v>-29.44944224781084</v>
      </c>
      <c r="S73" s="653"/>
      <c r="T73" s="653"/>
      <c r="U73" s="653"/>
      <c r="V73" s="653"/>
      <c r="W73" s="653"/>
    </row>
    <row r="74" spans="1:23" s="655" customFormat="1" ht="20.25" customHeight="1" x14ac:dyDescent="0.2">
      <c r="A74" s="491" t="s">
        <v>665</v>
      </c>
      <c r="B74" s="491"/>
      <c r="C74" s="505">
        <v>0.20469582859737723</v>
      </c>
      <c r="D74" s="505">
        <v>0.34996423383198466</v>
      </c>
      <c r="E74" s="505">
        <v>0.36773161824009959</v>
      </c>
      <c r="F74" s="505">
        <v>0.41085229333235551</v>
      </c>
      <c r="G74" s="505">
        <v>0.48514813380108429</v>
      </c>
      <c r="H74" s="505">
        <v>0.26685099460008371</v>
      </c>
      <c r="I74" s="505">
        <v>0.26660538684092067</v>
      </c>
      <c r="J74" s="505">
        <v>0.36106145830272668</v>
      </c>
      <c r="K74" s="505">
        <v>0.37905891436335021</v>
      </c>
      <c r="L74" s="505">
        <v>0.18188215834049998</v>
      </c>
      <c r="M74" s="505">
        <v>0.15745583844050001</v>
      </c>
      <c r="N74" s="505">
        <v>0.14984099061999989</v>
      </c>
      <c r="O74" s="505">
        <v>0.12497622528150003</v>
      </c>
      <c r="P74" s="505">
        <v>-5.29867101451</v>
      </c>
      <c r="Q74" s="505">
        <v>0.58905444591049982</v>
      </c>
      <c r="R74" s="505">
        <v>0.77417549218916648</v>
      </c>
    </row>
    <row r="75" spans="1:23" s="570" customFormat="1" ht="12.75" customHeight="1" x14ac:dyDescent="0.2">
      <c r="A75" s="492" t="s">
        <v>406</v>
      </c>
      <c r="B75" s="485"/>
      <c r="C75" s="506">
        <v>0</v>
      </c>
      <c r="D75" s="506">
        <v>0</v>
      </c>
      <c r="E75" s="506">
        <v>0</v>
      </c>
      <c r="F75" s="506">
        <v>0</v>
      </c>
      <c r="G75" s="506">
        <v>0</v>
      </c>
      <c r="H75" s="506">
        <v>0</v>
      </c>
      <c r="I75" s="506">
        <v>0</v>
      </c>
      <c r="J75" s="506">
        <v>0</v>
      </c>
      <c r="K75" s="506">
        <v>0</v>
      </c>
      <c r="L75" s="506">
        <v>0</v>
      </c>
      <c r="M75" s="506">
        <v>0</v>
      </c>
      <c r="N75" s="506">
        <v>0</v>
      </c>
      <c r="O75" s="506">
        <v>0</v>
      </c>
      <c r="P75" s="506">
        <v>-5.5</v>
      </c>
      <c r="Q75" s="506">
        <v>0</v>
      </c>
      <c r="R75" s="506">
        <v>0</v>
      </c>
    </row>
    <row r="76" spans="1:23" s="570" customFormat="1" ht="12.75" customHeight="1" x14ac:dyDescent="0.2">
      <c r="A76" s="492" t="s">
        <v>407</v>
      </c>
      <c r="B76" s="485"/>
      <c r="C76" s="506">
        <v>0.20469582859737723</v>
      </c>
      <c r="D76" s="506">
        <v>0.34996423383198466</v>
      </c>
      <c r="E76" s="506">
        <v>0.36773161824009959</v>
      </c>
      <c r="F76" s="506">
        <v>0.41085229333235551</v>
      </c>
      <c r="G76" s="506">
        <v>0.48514813380108429</v>
      </c>
      <c r="H76" s="506">
        <v>0.26685099460008371</v>
      </c>
      <c r="I76" s="506">
        <v>0.26660538684092067</v>
      </c>
      <c r="J76" s="506">
        <v>0.36106145830272668</v>
      </c>
      <c r="K76" s="506">
        <v>0.37905891436335021</v>
      </c>
      <c r="L76" s="506">
        <v>0.18188215834049998</v>
      </c>
      <c r="M76" s="506">
        <v>0.15745583844050001</v>
      </c>
      <c r="N76" s="506">
        <v>0.14984099061999989</v>
      </c>
      <c r="O76" s="506">
        <v>0.12497622528150003</v>
      </c>
      <c r="P76" s="506">
        <v>0.20132898548999995</v>
      </c>
      <c r="Q76" s="506">
        <v>0.58905444591049982</v>
      </c>
      <c r="R76" s="506">
        <v>0.77417549218916648</v>
      </c>
    </row>
    <row r="77" spans="1:23" s="655" customFormat="1" ht="20.25" customHeight="1" x14ac:dyDescent="0.2">
      <c r="A77" s="491" t="s">
        <v>456</v>
      </c>
      <c r="B77" s="491"/>
      <c r="C77" s="505">
        <v>-5.4659592007199613</v>
      </c>
      <c r="D77" s="505">
        <v>-12.098395286061148</v>
      </c>
      <c r="E77" s="505">
        <v>-27.463048001989716</v>
      </c>
      <c r="F77" s="505">
        <v>-3.8018763354554661</v>
      </c>
      <c r="G77" s="505">
        <v>-16.484850456924192</v>
      </c>
      <c r="H77" s="505">
        <v>-21.433524293451114</v>
      </c>
      <c r="I77" s="505">
        <v>-10.928316992042014</v>
      </c>
      <c r="J77" s="505">
        <v>-3.2042991173529218</v>
      </c>
      <c r="K77" s="505">
        <v>-23.141883139999997</v>
      </c>
      <c r="L77" s="505">
        <v>39.387863749999987</v>
      </c>
      <c r="M77" s="505">
        <v>-52.289423460000002</v>
      </c>
      <c r="N77" s="505">
        <v>-8.1611410700000011</v>
      </c>
      <c r="O77" s="505">
        <v>-17.269835430000001</v>
      </c>
      <c r="P77" s="505">
        <v>-20.040284480000004</v>
      </c>
      <c r="Q77" s="505">
        <v>-17.930036999999999</v>
      </c>
      <c r="R77" s="505">
        <v>-17.898437000000001</v>
      </c>
    </row>
    <row r="78" spans="1:23" s="570" customFormat="1" ht="12.75" customHeight="1" x14ac:dyDescent="0.2">
      <c r="A78" s="492" t="s">
        <v>457</v>
      </c>
      <c r="B78" s="485"/>
      <c r="C78" s="506">
        <v>0.49904079928003831</v>
      </c>
      <c r="D78" s="506">
        <v>-1.0180562860611464</v>
      </c>
      <c r="E78" s="506">
        <v>-17.265589001989714</v>
      </c>
      <c r="F78" s="506">
        <v>7.1223186645445331</v>
      </c>
      <c r="G78" s="506">
        <v>-4.4022494569241939</v>
      </c>
      <c r="H78" s="506">
        <v>-2.8679482934511142</v>
      </c>
      <c r="I78" s="506">
        <v>-2.6601509920420141</v>
      </c>
      <c r="J78" s="506">
        <v>-2.3652611173529232</v>
      </c>
      <c r="K78" s="506">
        <v>-24.107804139999999</v>
      </c>
      <c r="L78" s="506">
        <v>40.906020749999989</v>
      </c>
      <c r="M78" s="506">
        <v>-53.241326460000003</v>
      </c>
      <c r="N78" s="506">
        <v>-8.7143310700000036</v>
      </c>
      <c r="O78" s="506">
        <v>-17.249529429999999</v>
      </c>
      <c r="P78" s="506">
        <v>-22.162605480000003</v>
      </c>
      <c r="Q78" s="506">
        <v>-17.335802000000001</v>
      </c>
      <c r="R78" s="506">
        <v>-16.331133999999999</v>
      </c>
    </row>
    <row r="79" spans="1:23" s="570" customFormat="1" ht="12.75" customHeight="1" x14ac:dyDescent="0.2">
      <c r="A79" s="494" t="s">
        <v>630</v>
      </c>
      <c r="B79" s="485"/>
      <c r="C79" s="506">
        <v>0</v>
      </c>
      <c r="D79" s="506">
        <v>0</v>
      </c>
      <c r="E79" s="506">
        <v>0</v>
      </c>
      <c r="F79" s="506">
        <v>0</v>
      </c>
      <c r="G79" s="506">
        <v>0</v>
      </c>
      <c r="H79" s="506">
        <v>0</v>
      </c>
      <c r="I79" s="506">
        <v>0</v>
      </c>
      <c r="J79" s="506">
        <v>0</v>
      </c>
      <c r="K79" s="506">
        <v>0</v>
      </c>
      <c r="L79" s="506">
        <v>0</v>
      </c>
      <c r="M79" s="506">
        <v>-62.446382999999997</v>
      </c>
      <c r="N79" s="506">
        <v>-16.441693999999998</v>
      </c>
      <c r="O79" s="506">
        <v>-17.688604999999999</v>
      </c>
      <c r="P79" s="506">
        <v>-18.99568</v>
      </c>
      <c r="Q79" s="506">
        <v>-20.911560000000001</v>
      </c>
      <c r="R79" s="506">
        <v>-21.518180000000001</v>
      </c>
    </row>
    <row r="80" spans="1:23" s="570" customFormat="1" ht="12.75" customHeight="1" x14ac:dyDescent="0.2">
      <c r="A80" s="496" t="s">
        <v>663</v>
      </c>
      <c r="B80" s="485"/>
      <c r="C80" s="506">
        <v>1.8745422964161662</v>
      </c>
      <c r="D80" s="506">
        <v>1.8745422964161662</v>
      </c>
      <c r="E80" s="506">
        <v>-14.695644488591956</v>
      </c>
      <c r="F80" s="506">
        <v>6.0893833657093346</v>
      </c>
      <c r="G80" s="506">
        <v>-2.9666951726201942</v>
      </c>
      <c r="H80" s="506">
        <v>-2.1051506815311152</v>
      </c>
      <c r="I80" s="506">
        <v>-1.9766061904420122</v>
      </c>
      <c r="J80" s="506">
        <v>-1.8480616993529235</v>
      </c>
      <c r="K80" s="506">
        <v>-27.503999999999994</v>
      </c>
      <c r="L80" s="506">
        <v>34.898999999999987</v>
      </c>
      <c r="M80" s="506">
        <v>4.5061022900000047</v>
      </c>
      <c r="N80" s="506">
        <v>6.0593294299999947</v>
      </c>
      <c r="O80" s="506">
        <v>-6.4458041799999961</v>
      </c>
      <c r="P80" s="506">
        <v>-5.4200649799999994</v>
      </c>
      <c r="Q80" s="506">
        <v>-1.5</v>
      </c>
      <c r="R80" s="506">
        <v>28.920570999999999</v>
      </c>
    </row>
    <row r="81" spans="1:23" s="570" customFormat="1" ht="12.75" customHeight="1" x14ac:dyDescent="0.2">
      <c r="A81" s="496" t="s">
        <v>861</v>
      </c>
      <c r="B81" s="485"/>
      <c r="C81" s="485">
        <v>0</v>
      </c>
      <c r="D81" s="485">
        <v>0</v>
      </c>
      <c r="E81" s="485">
        <v>0</v>
      </c>
      <c r="F81" s="485">
        <v>0</v>
      </c>
      <c r="G81" s="485">
        <v>0</v>
      </c>
      <c r="H81" s="485">
        <v>0</v>
      </c>
      <c r="I81" s="485">
        <v>0</v>
      </c>
      <c r="J81" s="485">
        <v>0</v>
      </c>
      <c r="K81" s="485">
        <v>0</v>
      </c>
      <c r="L81" s="485">
        <v>0</v>
      </c>
      <c r="M81" s="485">
        <v>0</v>
      </c>
      <c r="N81" s="485">
        <v>0</v>
      </c>
      <c r="O81" s="485">
        <v>0</v>
      </c>
      <c r="P81" s="485">
        <v>0</v>
      </c>
      <c r="Q81" s="485">
        <v>0</v>
      </c>
      <c r="R81" s="485">
        <v>-30.193702999999999</v>
      </c>
    </row>
    <row r="82" spans="1:23" s="570" customFormat="1" ht="12.75" customHeight="1" x14ac:dyDescent="0.2">
      <c r="A82" s="496" t="s">
        <v>619</v>
      </c>
      <c r="B82" s="485"/>
      <c r="C82" s="506">
        <v>0</v>
      </c>
      <c r="D82" s="506">
        <v>0</v>
      </c>
      <c r="E82" s="506">
        <v>0</v>
      </c>
      <c r="F82" s="506">
        <v>0</v>
      </c>
      <c r="G82" s="506">
        <v>0</v>
      </c>
      <c r="H82" s="506">
        <v>0</v>
      </c>
      <c r="I82" s="506">
        <v>0</v>
      </c>
      <c r="J82" s="506">
        <v>0</v>
      </c>
      <c r="K82" s="506">
        <v>0</v>
      </c>
      <c r="L82" s="506">
        <v>1.925027</v>
      </c>
      <c r="M82" s="506">
        <v>0.960229</v>
      </c>
      <c r="N82" s="506">
        <v>1.25</v>
      </c>
      <c r="O82" s="506">
        <v>2.9</v>
      </c>
      <c r="P82" s="506">
        <v>1.4</v>
      </c>
      <c r="Q82" s="506">
        <v>3</v>
      </c>
      <c r="R82" s="506">
        <v>2</v>
      </c>
    </row>
    <row r="83" spans="1:23" s="570" customFormat="1" ht="12.75" customHeight="1" x14ac:dyDescent="0.2">
      <c r="A83" s="496" t="s">
        <v>622</v>
      </c>
      <c r="B83" s="485"/>
      <c r="C83" s="506">
        <v>0</v>
      </c>
      <c r="D83" s="506">
        <v>-2.8935390000000005</v>
      </c>
      <c r="E83" s="506">
        <v>-2.5739829999999992</v>
      </c>
      <c r="F83" s="506">
        <v>1.5663667499999985</v>
      </c>
      <c r="G83" s="506">
        <v>-0.94441724999999899</v>
      </c>
      <c r="H83" s="506">
        <v>0.33443150000000088</v>
      </c>
      <c r="I83" s="506">
        <v>-0.71594200000000185</v>
      </c>
      <c r="J83" s="506">
        <v>-0.53672824999999946</v>
      </c>
      <c r="K83" s="506">
        <v>0.91780349999999888</v>
      </c>
      <c r="L83" s="506">
        <v>2.8571097500000011</v>
      </c>
      <c r="M83" s="506">
        <v>4.6566532499999997</v>
      </c>
      <c r="N83" s="506">
        <v>0.70474850000000044</v>
      </c>
      <c r="O83" s="506">
        <v>-0.72020725000000008</v>
      </c>
      <c r="P83" s="506">
        <v>-0.9271275000000001</v>
      </c>
      <c r="Q83" s="506">
        <v>1.7000000000000002</v>
      </c>
      <c r="R83" s="506">
        <v>2.6</v>
      </c>
    </row>
    <row r="84" spans="1:23" s="570" customFormat="1" ht="12.75" customHeight="1" x14ac:dyDescent="0.2">
      <c r="A84" s="496" t="s">
        <v>631</v>
      </c>
      <c r="B84" s="485"/>
      <c r="C84" s="506">
        <v>-0.37423600000000001</v>
      </c>
      <c r="D84" s="506">
        <v>0</v>
      </c>
      <c r="E84" s="506">
        <v>0</v>
      </c>
      <c r="F84" s="506">
        <v>-0.54986225</v>
      </c>
      <c r="G84" s="506">
        <v>-0.46915299999999999</v>
      </c>
      <c r="H84" s="506">
        <v>-1.0710487499999999</v>
      </c>
      <c r="I84" s="506">
        <v>0</v>
      </c>
      <c r="J84" s="506">
        <v>0</v>
      </c>
      <c r="K84" s="506">
        <v>2.4</v>
      </c>
      <c r="L84" s="506">
        <v>0.624884</v>
      </c>
      <c r="M84" s="506">
        <v>-0.89398700000000009</v>
      </c>
      <c r="N84" s="506">
        <v>-0.61199999999999999</v>
      </c>
      <c r="O84" s="506">
        <v>4.7531689999999998</v>
      </c>
      <c r="P84" s="506">
        <v>1.3069770000000001</v>
      </c>
      <c r="Q84" s="506">
        <v>0.54886699999999999</v>
      </c>
      <c r="R84" s="506">
        <v>2.2843</v>
      </c>
    </row>
    <row r="85" spans="1:23" s="570" customFormat="1" ht="12.75" customHeight="1" x14ac:dyDescent="0.2">
      <c r="A85" s="496" t="s">
        <v>620</v>
      </c>
      <c r="B85" s="485"/>
      <c r="C85" s="506">
        <v>-1.0012654971361279</v>
      </c>
      <c r="D85" s="506">
        <v>9.4041752268791967E-4</v>
      </c>
      <c r="E85" s="506">
        <v>4.0384866022400434E-3</v>
      </c>
      <c r="F85" s="506">
        <v>1.6430798835199933E-2</v>
      </c>
      <c r="G85" s="506">
        <v>-2.1984034304000089E-2</v>
      </c>
      <c r="H85" s="506">
        <v>-2.6180361919999839E-2</v>
      </c>
      <c r="I85" s="506">
        <v>3.2397198400000105E-2</v>
      </c>
      <c r="J85" s="506">
        <v>1.9528831999999774E-2</v>
      </c>
      <c r="K85" s="506">
        <v>7.8392360000000161E-2</v>
      </c>
      <c r="L85" s="506">
        <v>0.6</v>
      </c>
      <c r="M85" s="506">
        <v>-2.3941E-2</v>
      </c>
      <c r="N85" s="506">
        <v>0.32528499999999999</v>
      </c>
      <c r="O85" s="506">
        <v>-4.8082E-2</v>
      </c>
      <c r="P85" s="506">
        <v>0.47328999999999999</v>
      </c>
      <c r="Q85" s="506">
        <v>-0.17310900000000001</v>
      </c>
      <c r="R85" s="506">
        <v>-0.42412200000000005</v>
      </c>
    </row>
    <row r="86" spans="1:23" s="570" customFormat="1" ht="12.75" customHeight="1" x14ac:dyDescent="0.2">
      <c r="A86" s="492" t="s">
        <v>458</v>
      </c>
      <c r="B86" s="485"/>
      <c r="C86" s="506">
        <v>-5.9649999999999999</v>
      </c>
      <c r="D86" s="506">
        <v>-11.080339000000002</v>
      </c>
      <c r="E86" s="506">
        <v>-10.197459000000002</v>
      </c>
      <c r="F86" s="506">
        <v>-10.924194999999999</v>
      </c>
      <c r="G86" s="506">
        <v>-12.082601</v>
      </c>
      <c r="H86" s="506">
        <v>-18.565576</v>
      </c>
      <c r="I86" s="506">
        <v>-8.268165999999999</v>
      </c>
      <c r="J86" s="506">
        <v>-0.83903799999999862</v>
      </c>
      <c r="K86" s="506">
        <v>0.96592099999999981</v>
      </c>
      <c r="L86" s="506">
        <v>-1.5181570000000004</v>
      </c>
      <c r="M86" s="506">
        <v>0.95190299999999972</v>
      </c>
      <c r="N86" s="506">
        <v>0.55319000000000251</v>
      </c>
      <c r="O86" s="506">
        <v>-2.0306000000003266E-2</v>
      </c>
      <c r="P86" s="506">
        <v>2.1223209999999995</v>
      </c>
      <c r="Q86" s="506">
        <v>-0.59423499999999407</v>
      </c>
      <c r="R86" s="506">
        <v>-1.5673030000000026</v>
      </c>
    </row>
    <row r="87" spans="1:23" s="570" customFormat="1" ht="12.75" customHeight="1" x14ac:dyDescent="0.2">
      <c r="A87" s="496" t="s">
        <v>666</v>
      </c>
      <c r="B87" s="485"/>
      <c r="C87" s="506">
        <v>3.2349999999999999</v>
      </c>
      <c r="D87" s="506">
        <v>4.7196609999999994</v>
      </c>
      <c r="E87" s="506">
        <v>-1.8974590000000005</v>
      </c>
      <c r="F87" s="506">
        <v>0.3758050000000015</v>
      </c>
      <c r="G87" s="506">
        <v>-1.0826010000000004</v>
      </c>
      <c r="H87" s="506">
        <v>-6.5576000000001855E-2</v>
      </c>
      <c r="I87" s="506">
        <v>-6.8165999999999727E-2</v>
      </c>
      <c r="J87" s="506">
        <v>-0.83903799999999862</v>
      </c>
      <c r="K87" s="506">
        <v>0.96592099999999981</v>
      </c>
      <c r="L87" s="506">
        <v>-1.5181570000000004</v>
      </c>
      <c r="M87" s="506">
        <v>0.95190299999999972</v>
      </c>
      <c r="N87" s="506">
        <v>0.55319000000000251</v>
      </c>
      <c r="O87" s="506">
        <v>-2.0306000000003266E-2</v>
      </c>
      <c r="P87" s="506">
        <v>2.1223209999999995</v>
      </c>
      <c r="Q87" s="506">
        <v>-0.59423499999999407</v>
      </c>
      <c r="R87" s="506">
        <v>-1.5673030000000026</v>
      </c>
    </row>
    <row r="88" spans="1:23" s="570" customFormat="1" ht="12.75" customHeight="1" x14ac:dyDescent="0.2">
      <c r="A88" s="496" t="s">
        <v>667</v>
      </c>
      <c r="B88" s="485"/>
      <c r="C88" s="506">
        <v>-9.1999999999999993</v>
      </c>
      <c r="D88" s="506">
        <v>-15.8</v>
      </c>
      <c r="E88" s="506">
        <v>-8.3000000000000007</v>
      </c>
      <c r="F88" s="506">
        <v>-11.3</v>
      </c>
      <c r="G88" s="506">
        <v>-11</v>
      </c>
      <c r="H88" s="506">
        <v>-18.5</v>
      </c>
      <c r="I88" s="506">
        <v>-8.1999999999999993</v>
      </c>
      <c r="J88" s="506">
        <v>0</v>
      </c>
      <c r="K88" s="506">
        <v>0</v>
      </c>
      <c r="L88" s="506">
        <v>0</v>
      </c>
      <c r="M88" s="506">
        <v>0</v>
      </c>
      <c r="N88" s="506">
        <v>0</v>
      </c>
      <c r="O88" s="506">
        <v>0</v>
      </c>
      <c r="P88" s="506">
        <v>0</v>
      </c>
      <c r="Q88" s="506">
        <v>0</v>
      </c>
      <c r="R88" s="506">
        <v>0</v>
      </c>
    </row>
    <row r="89" spans="1:23" s="655" customFormat="1" ht="20.25" customHeight="1" x14ac:dyDescent="0.2">
      <c r="A89" s="491" t="s">
        <v>459</v>
      </c>
      <c r="B89" s="491"/>
      <c r="C89" s="505">
        <v>-3.3304414692286279</v>
      </c>
      <c r="D89" s="505">
        <v>-9.3065109999999933</v>
      </c>
      <c r="E89" s="505">
        <v>7.5181019999999936</v>
      </c>
      <c r="F89" s="505">
        <v>5.2394310000000051</v>
      </c>
      <c r="G89" s="505">
        <v>3.0608319999999938</v>
      </c>
      <c r="H89" s="505">
        <v>1.5932860000000133</v>
      </c>
      <c r="I89" s="505">
        <v>1.3105669999999927</v>
      </c>
      <c r="J89" s="505">
        <v>0.72686600000000023</v>
      </c>
      <c r="K89" s="505">
        <v>-24.089182999999998</v>
      </c>
      <c r="L89" s="505">
        <v>-56.132518000000005</v>
      </c>
      <c r="M89" s="505">
        <v>68.371348839999996</v>
      </c>
      <c r="N89" s="505">
        <v>3.1738953499999978</v>
      </c>
      <c r="O89" s="505">
        <v>1.0165247100000063</v>
      </c>
      <c r="P89" s="505">
        <v>15.99799275</v>
      </c>
      <c r="Q89" s="505">
        <v>-4.2109856749999999</v>
      </c>
      <c r="R89" s="505">
        <v>-12.325180740000004</v>
      </c>
    </row>
    <row r="90" spans="1:23" s="570" customFormat="1" ht="12.75" customHeight="1" x14ac:dyDescent="0.2">
      <c r="A90" s="492" t="s">
        <v>457</v>
      </c>
      <c r="B90" s="485"/>
      <c r="C90" s="506">
        <v>-4.0109654692286281</v>
      </c>
      <c r="D90" s="506">
        <v>-1.3199999999999932</v>
      </c>
      <c r="E90" s="506">
        <v>-2.4240000000000066</v>
      </c>
      <c r="F90" s="506">
        <v>-4.0999999999999943</v>
      </c>
      <c r="G90" s="506">
        <v>2.3379999999999939</v>
      </c>
      <c r="H90" s="506">
        <v>-1.032999999999987</v>
      </c>
      <c r="I90" s="506">
        <v>-0.81400000000000716</v>
      </c>
      <c r="J90" s="506">
        <v>-0.49699999999999989</v>
      </c>
      <c r="K90" s="506">
        <v>-26.302999999999997</v>
      </c>
      <c r="L90" s="506">
        <v>-56.416766000000003</v>
      </c>
      <c r="M90" s="506">
        <v>67.440765999999996</v>
      </c>
      <c r="N90" s="506">
        <v>1.5559999999999974</v>
      </c>
      <c r="O90" s="506">
        <v>-1.4569999999999936</v>
      </c>
      <c r="P90" s="506">
        <v>11.853999999999999</v>
      </c>
      <c r="Q90" s="506">
        <v>-17.747</v>
      </c>
      <c r="R90" s="506">
        <v>-12.456000000000003</v>
      </c>
    </row>
    <row r="91" spans="1:23" s="570" customFormat="1" ht="12.75" customHeight="1" x14ac:dyDescent="0.2">
      <c r="A91" s="494" t="s">
        <v>624</v>
      </c>
      <c r="B91" s="485"/>
      <c r="C91" s="506">
        <v>-4.0109654692286281</v>
      </c>
      <c r="D91" s="506">
        <v>-1.3199999999999932</v>
      </c>
      <c r="E91" s="506">
        <v>-2.4240000000000066</v>
      </c>
      <c r="F91" s="506">
        <v>-4.0999999999999943</v>
      </c>
      <c r="G91" s="506">
        <v>2.3379999999999939</v>
      </c>
      <c r="H91" s="506">
        <v>-1.032999999999987</v>
      </c>
      <c r="I91" s="506">
        <v>-0.81400000000000716</v>
      </c>
      <c r="J91" s="506">
        <v>-0.49699999999999989</v>
      </c>
      <c r="K91" s="506">
        <v>-26.302999999999997</v>
      </c>
      <c r="L91" s="506">
        <v>-26.158383000000004</v>
      </c>
      <c r="M91" s="506">
        <v>37.182383000000002</v>
      </c>
      <c r="N91" s="506">
        <v>1.5559999999999974</v>
      </c>
      <c r="O91" s="506">
        <v>-1.4569999999999936</v>
      </c>
      <c r="P91" s="506">
        <v>11.853999999999999</v>
      </c>
      <c r="Q91" s="506">
        <v>-17.747</v>
      </c>
      <c r="R91" s="506">
        <v>-12.456000000000003</v>
      </c>
    </row>
    <row r="92" spans="1:23" s="570" customFormat="1" ht="12.75" customHeight="1" x14ac:dyDescent="0.2">
      <c r="A92" s="496" t="s">
        <v>668</v>
      </c>
      <c r="B92" s="485"/>
      <c r="C92" s="506">
        <v>0</v>
      </c>
      <c r="D92" s="506">
        <v>0</v>
      </c>
      <c r="E92" s="506">
        <v>0</v>
      </c>
      <c r="F92" s="506">
        <v>0</v>
      </c>
      <c r="G92" s="506">
        <v>0</v>
      </c>
      <c r="H92" s="506">
        <v>0</v>
      </c>
      <c r="I92" s="506">
        <v>0</v>
      </c>
      <c r="J92" s="506">
        <v>0</v>
      </c>
      <c r="K92" s="506">
        <v>0</v>
      </c>
      <c r="L92" s="506">
        <v>-30.258382999999998</v>
      </c>
      <c r="M92" s="506">
        <v>30.258382999999998</v>
      </c>
      <c r="N92" s="506">
        <v>0</v>
      </c>
      <c r="O92" s="506">
        <v>0</v>
      </c>
      <c r="P92" s="506">
        <v>0</v>
      </c>
      <c r="Q92" s="506">
        <v>0</v>
      </c>
      <c r="R92" s="506">
        <v>0</v>
      </c>
    </row>
    <row r="93" spans="1:23" s="570" customFormat="1" ht="12.75" customHeight="1" x14ac:dyDescent="0.2">
      <c r="A93" s="492" t="s">
        <v>458</v>
      </c>
      <c r="B93" s="485"/>
      <c r="C93" s="506">
        <v>0.68052399999999991</v>
      </c>
      <c r="D93" s="506">
        <v>-7.9865110000000001</v>
      </c>
      <c r="E93" s="506">
        <v>9.9421020000000002</v>
      </c>
      <c r="F93" s="506">
        <v>9.3394309999999994</v>
      </c>
      <c r="G93" s="506">
        <v>0.72283200000000003</v>
      </c>
      <c r="H93" s="506">
        <v>2.6262860000000003</v>
      </c>
      <c r="I93" s="506">
        <v>2.1245669999999999</v>
      </c>
      <c r="J93" s="506">
        <v>1.2238660000000001</v>
      </c>
      <c r="K93" s="506">
        <v>2.2138170000000001</v>
      </c>
      <c r="L93" s="506">
        <v>0.28424800000000006</v>
      </c>
      <c r="M93" s="506">
        <v>0.93058284000000013</v>
      </c>
      <c r="N93" s="506">
        <v>1.6178953500000002</v>
      </c>
      <c r="O93" s="506">
        <v>2.47352471</v>
      </c>
      <c r="P93" s="506">
        <v>4.1439927500000007</v>
      </c>
      <c r="Q93" s="506">
        <v>13.536014325</v>
      </c>
      <c r="R93" s="506">
        <v>0.13081925999999999</v>
      </c>
    </row>
    <row r="94" spans="1:23" s="655" customFormat="1" ht="20.25" customHeight="1" x14ac:dyDescent="0.2">
      <c r="A94" s="494" t="s">
        <v>669</v>
      </c>
      <c r="B94" s="485"/>
      <c r="C94" s="506">
        <v>0.68052399999999991</v>
      </c>
      <c r="D94" s="506">
        <v>-7.9865110000000001</v>
      </c>
      <c r="E94" s="506">
        <v>9.9421020000000002</v>
      </c>
      <c r="F94" s="506">
        <v>9.3394309999999994</v>
      </c>
      <c r="G94" s="506">
        <v>0.72283200000000003</v>
      </c>
      <c r="H94" s="506">
        <v>2.6262860000000003</v>
      </c>
      <c r="I94" s="506">
        <v>2.1245669999999999</v>
      </c>
      <c r="J94" s="506">
        <v>1.2238660000000001</v>
      </c>
      <c r="K94" s="506">
        <v>2.2138170000000001</v>
      </c>
      <c r="L94" s="506">
        <v>0.28424800000000006</v>
      </c>
      <c r="M94" s="506">
        <v>0.93058284000000013</v>
      </c>
      <c r="N94" s="506">
        <v>1.6178953500000002</v>
      </c>
      <c r="O94" s="506">
        <v>2.47352471</v>
      </c>
      <c r="P94" s="506">
        <v>4.1439927500000007</v>
      </c>
      <c r="Q94" s="506">
        <v>13.536014325</v>
      </c>
      <c r="R94" s="506">
        <v>0.13081925999999999</v>
      </c>
    </row>
    <row r="95" spans="1:23" s="658" customFormat="1" ht="20.25" customHeight="1" x14ac:dyDescent="0.2">
      <c r="A95" s="547" t="s">
        <v>411</v>
      </c>
      <c r="B95" s="491"/>
      <c r="C95" s="505">
        <v>0</v>
      </c>
      <c r="D95" s="505">
        <v>0</v>
      </c>
      <c r="E95" s="505">
        <v>0</v>
      </c>
      <c r="F95" s="505">
        <v>0</v>
      </c>
      <c r="G95" s="505">
        <v>0</v>
      </c>
      <c r="H95" s="505">
        <v>0</v>
      </c>
      <c r="I95" s="505">
        <v>0</v>
      </c>
      <c r="J95" s="505">
        <v>0</v>
      </c>
      <c r="K95" s="505">
        <v>0</v>
      </c>
      <c r="L95" s="505">
        <v>0</v>
      </c>
      <c r="M95" s="505">
        <v>0</v>
      </c>
      <c r="N95" s="505">
        <v>0</v>
      </c>
      <c r="O95" s="505">
        <v>0</v>
      </c>
      <c r="P95" s="505">
        <v>0</v>
      </c>
      <c r="Q95" s="505">
        <v>0</v>
      </c>
      <c r="R95" s="505">
        <v>0</v>
      </c>
      <c r="S95" s="657"/>
      <c r="T95" s="657"/>
      <c r="U95" s="657"/>
      <c r="V95" s="657"/>
      <c r="W95" s="657"/>
    </row>
    <row r="96" spans="1:23" s="570" customFormat="1" ht="12.75" customHeight="1" x14ac:dyDescent="0.2">
      <c r="A96" s="526" t="s">
        <v>412</v>
      </c>
      <c r="B96" s="526"/>
      <c r="C96" s="527">
        <v>10.72862663210147</v>
      </c>
      <c r="D96" s="527">
        <v>-23.443586791577147</v>
      </c>
      <c r="E96" s="527">
        <v>-50.50054451213888</v>
      </c>
      <c r="F96" s="527">
        <v>-22.863751441514086</v>
      </c>
      <c r="G96" s="527">
        <v>-25.840308313955482</v>
      </c>
      <c r="H96" s="527">
        <v>-18.651918174934405</v>
      </c>
      <c r="I96" s="527">
        <v>-15.672424186202839</v>
      </c>
      <c r="J96" s="527">
        <v>16.498094466843256</v>
      </c>
      <c r="K96" s="527">
        <v>-16.861430180143458</v>
      </c>
      <c r="L96" s="527">
        <v>-46.74814560322735</v>
      </c>
      <c r="M96" s="527">
        <v>42.342719184226574</v>
      </c>
      <c r="N96" s="527">
        <v>0.59337399646373346</v>
      </c>
      <c r="O96" s="527">
        <v>2.361741974918985</v>
      </c>
      <c r="P96" s="527">
        <v>-1.5852072375194286</v>
      </c>
      <c r="Q96" s="527">
        <v>1.3194790132548597</v>
      </c>
      <c r="R96" s="527">
        <v>10.054884287278039</v>
      </c>
    </row>
    <row r="97" spans="1:18" s="570" customFormat="1" ht="26.25" customHeight="1" x14ac:dyDescent="0.2">
      <c r="A97" s="485" t="s">
        <v>625</v>
      </c>
      <c r="B97" s="485"/>
      <c r="C97" s="506"/>
      <c r="D97" s="506"/>
      <c r="E97" s="506"/>
      <c r="F97" s="506"/>
      <c r="G97" s="506"/>
      <c r="H97" s="506"/>
      <c r="I97" s="506"/>
      <c r="J97" s="506"/>
      <c r="K97" s="506"/>
      <c r="L97" s="506"/>
      <c r="M97" s="506"/>
      <c r="N97" s="506"/>
      <c r="O97" s="506"/>
      <c r="P97" s="506"/>
      <c r="Q97" s="506"/>
      <c r="R97" s="506"/>
    </row>
    <row r="98" spans="1:18" ht="12.75" customHeight="1" x14ac:dyDescent="0.2">
      <c r="A98" s="498" t="s">
        <v>626</v>
      </c>
      <c r="B98" s="485"/>
      <c r="C98" s="546" t="s">
        <v>884</v>
      </c>
      <c r="D98" s="546" t="s">
        <v>884</v>
      </c>
      <c r="E98" s="546" t="s">
        <v>884</v>
      </c>
      <c r="F98" s="546" t="s">
        <v>884</v>
      </c>
      <c r="G98" s="546" t="s">
        <v>884</v>
      </c>
      <c r="H98" s="546" t="s">
        <v>884</v>
      </c>
      <c r="I98" s="546" t="s">
        <v>884</v>
      </c>
      <c r="J98" s="546" t="s">
        <v>884</v>
      </c>
      <c r="K98" s="546" t="s">
        <v>884</v>
      </c>
      <c r="L98" s="546" t="s">
        <v>884</v>
      </c>
      <c r="M98" s="546" t="s">
        <v>884</v>
      </c>
      <c r="N98" s="546">
        <v>5.1158196678082186</v>
      </c>
      <c r="O98" s="546">
        <v>16.962446192805757</v>
      </c>
      <c r="P98" s="546">
        <v>16.267486828292693</v>
      </c>
      <c r="Q98" s="546">
        <v>19.098854586452671</v>
      </c>
      <c r="R98" s="546">
        <v>31.711325095049094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4294967293" verticalDpi="300" r:id="rId1"/>
  <headerFooter>
    <oddFooter>&amp;LFSM Compact Economic Report - FY 2010&amp;RPage S&amp;P  of  &amp;N</oddFooter>
  </headerFooter>
  <rowBreaks count="2" manualBreakCount="2">
    <brk id="28" max="17" man="1"/>
    <brk id="64" max="1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zoomScale="80" zoomScaleNormal="80" workbookViewId="0">
      <pane xSplit="2" ySplit="2" topLeftCell="C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x14ac:dyDescent="0.2"/>
  <cols>
    <col min="1" max="1" width="38.7109375" customWidth="1"/>
    <col min="2" max="2" width="0" hidden="1" customWidth="1"/>
    <col min="3" max="18" width="9" customWidth="1"/>
    <col min="19" max="16384" width="9.140625" style="8"/>
  </cols>
  <sheetData>
    <row r="1" spans="1:24" s="651" customFormat="1" ht="22.5" customHeight="1" x14ac:dyDescent="0.2">
      <c r="A1" s="485" t="s">
        <v>832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6"/>
    </row>
    <row r="2" spans="1:24" s="651" customFormat="1" ht="25.5" customHeight="1" x14ac:dyDescent="0.2">
      <c r="A2" s="487"/>
      <c r="B2" s="487"/>
      <c r="C2" s="606" t="s">
        <v>237</v>
      </c>
      <c r="D2" s="606" t="s">
        <v>17</v>
      </c>
      <c r="E2" s="606" t="s">
        <v>18</v>
      </c>
      <c r="F2" s="606" t="s">
        <v>19</v>
      </c>
      <c r="G2" s="606" t="s">
        <v>20</v>
      </c>
      <c r="H2" s="606" t="s">
        <v>21</v>
      </c>
      <c r="I2" s="606" t="s">
        <v>22</v>
      </c>
      <c r="J2" s="606" t="s">
        <v>23</v>
      </c>
      <c r="K2" s="606" t="s">
        <v>24</v>
      </c>
      <c r="L2" s="606" t="s">
        <v>25</v>
      </c>
      <c r="M2" s="606" t="s">
        <v>26</v>
      </c>
      <c r="N2" s="606" t="s">
        <v>191</v>
      </c>
      <c r="O2" s="606" t="s">
        <v>203</v>
      </c>
      <c r="P2" s="606" t="s">
        <v>232</v>
      </c>
      <c r="Q2" s="606" t="s">
        <v>545</v>
      </c>
      <c r="R2" s="606" t="s">
        <v>584</v>
      </c>
      <c r="S2" s="659"/>
      <c r="T2" s="659"/>
      <c r="U2" s="659"/>
      <c r="V2" s="659"/>
      <c r="W2" s="659"/>
    </row>
    <row r="3" spans="1:24" s="661" customFormat="1" ht="20.25" customHeight="1" x14ac:dyDescent="0.2">
      <c r="A3" s="222" t="s">
        <v>413</v>
      </c>
      <c r="B3" s="222"/>
      <c r="C3" s="572">
        <v>61.37675209377246</v>
      </c>
      <c r="D3" s="572">
        <v>86.96672482663736</v>
      </c>
      <c r="E3" s="572">
        <v>112.15032937328905</v>
      </c>
      <c r="F3" s="572">
        <v>124.08835894073596</v>
      </c>
      <c r="G3" s="572">
        <v>148.80547020583714</v>
      </c>
      <c r="H3" s="572">
        <v>172.87679621727131</v>
      </c>
      <c r="I3" s="572">
        <v>179.86745971692241</v>
      </c>
      <c r="J3" s="572">
        <v>182.56929813785001</v>
      </c>
      <c r="K3" s="572">
        <v>235.37171139455063</v>
      </c>
      <c r="L3" s="572">
        <v>230.28648598505768</v>
      </c>
      <c r="M3" s="572">
        <v>256.13550273756982</v>
      </c>
      <c r="N3" s="572">
        <v>277.6460851613611</v>
      </c>
      <c r="O3" s="572">
        <v>317.85967946343419</v>
      </c>
      <c r="P3" s="572">
        <v>269.30168852999998</v>
      </c>
      <c r="Q3" s="572">
        <v>302.24739532000001</v>
      </c>
      <c r="R3" s="572">
        <v>363.59134410000001</v>
      </c>
      <c r="S3" s="660"/>
      <c r="T3" s="660"/>
      <c r="U3" s="660"/>
      <c r="V3" s="660"/>
      <c r="W3" s="660"/>
      <c r="X3" s="660"/>
    </row>
    <row r="4" spans="1:24" s="663" customFormat="1" ht="20.25" customHeight="1" x14ac:dyDescent="0.2">
      <c r="A4" s="224" t="s">
        <v>414</v>
      </c>
      <c r="B4" s="223"/>
      <c r="C4" s="572" t="s">
        <v>660</v>
      </c>
      <c r="D4" s="572" t="s">
        <v>660</v>
      </c>
      <c r="E4" s="572" t="s">
        <v>660</v>
      </c>
      <c r="F4" s="572" t="s">
        <v>660</v>
      </c>
      <c r="G4" s="572" t="s">
        <v>660</v>
      </c>
      <c r="H4" s="572" t="s">
        <v>660</v>
      </c>
      <c r="I4" s="572" t="s">
        <v>660</v>
      </c>
      <c r="J4" s="572" t="s">
        <v>660</v>
      </c>
      <c r="K4" s="572" t="s">
        <v>660</v>
      </c>
      <c r="L4" s="572" t="s">
        <v>660</v>
      </c>
      <c r="M4" s="572" t="s">
        <v>660</v>
      </c>
      <c r="N4" s="572" t="s">
        <v>660</v>
      </c>
      <c r="O4" s="572" t="s">
        <v>660</v>
      </c>
      <c r="P4" s="572" t="s">
        <v>660</v>
      </c>
      <c r="Q4" s="572" t="s">
        <v>660</v>
      </c>
      <c r="R4" s="572" t="s">
        <v>660</v>
      </c>
      <c r="S4" s="662"/>
      <c r="T4" s="662"/>
      <c r="U4" s="662"/>
      <c r="V4" s="662"/>
      <c r="W4" s="662"/>
      <c r="X4" s="662"/>
    </row>
    <row r="5" spans="1:24" s="663" customFormat="1" ht="20.25" customHeight="1" x14ac:dyDescent="0.2">
      <c r="A5" s="222" t="s">
        <v>415</v>
      </c>
      <c r="B5" s="223"/>
      <c r="C5" s="572">
        <v>36.254731093772435</v>
      </c>
      <c r="D5" s="572">
        <v>52.605536826637348</v>
      </c>
      <c r="E5" s="572">
        <v>85.370751373289082</v>
      </c>
      <c r="F5" s="572">
        <v>99.209835940735957</v>
      </c>
      <c r="G5" s="572">
        <v>123.79077920583714</v>
      </c>
      <c r="H5" s="572">
        <v>149.37905788393797</v>
      </c>
      <c r="I5" s="572">
        <v>157.60395505025576</v>
      </c>
      <c r="J5" s="572">
        <v>160.95632613785</v>
      </c>
      <c r="K5" s="572">
        <v>189.59322306121732</v>
      </c>
      <c r="L5" s="572">
        <v>158.55752931839103</v>
      </c>
      <c r="M5" s="572">
        <v>222.44317857756977</v>
      </c>
      <c r="N5" s="572">
        <v>247.0513230180278</v>
      </c>
      <c r="O5" s="572">
        <v>288.19917391676745</v>
      </c>
      <c r="P5" s="572">
        <v>255.57553724999994</v>
      </c>
      <c r="Q5" s="572">
        <v>282.80524525000004</v>
      </c>
      <c r="R5" s="572">
        <v>331.02047548000002</v>
      </c>
      <c r="S5" s="661"/>
      <c r="T5" s="661"/>
      <c r="U5" s="661"/>
      <c r="V5" s="661"/>
      <c r="W5" s="661"/>
      <c r="X5" s="661"/>
    </row>
    <row r="6" spans="1:24" s="663" customFormat="1" ht="12.75" customHeight="1" x14ac:dyDescent="0.2">
      <c r="A6" s="483" t="s">
        <v>408</v>
      </c>
      <c r="B6" s="223"/>
      <c r="C6" s="506">
        <v>112.34708509377244</v>
      </c>
      <c r="D6" s="506">
        <v>117.61755182663734</v>
      </c>
      <c r="E6" s="506">
        <v>140.18530737328908</v>
      </c>
      <c r="F6" s="506">
        <v>143.10019694073597</v>
      </c>
      <c r="G6" s="506">
        <v>155.59853920583714</v>
      </c>
      <c r="H6" s="506">
        <v>162.62124188393798</v>
      </c>
      <c r="I6" s="506">
        <v>162.57797305025576</v>
      </c>
      <c r="J6" s="506">
        <v>165.09130613785001</v>
      </c>
      <c r="K6" s="506">
        <v>194.69412406121731</v>
      </c>
      <c r="L6" s="506">
        <v>162.14027331839102</v>
      </c>
      <c r="M6" s="506">
        <v>226.97782557756977</v>
      </c>
      <c r="N6" s="506">
        <v>252.13916001802781</v>
      </c>
      <c r="O6" s="506">
        <v>293.26670491676742</v>
      </c>
      <c r="P6" s="506">
        <v>262.76538924999994</v>
      </c>
      <c r="Q6" s="506">
        <v>289.40086225000005</v>
      </c>
      <c r="R6" s="506">
        <v>336.04878948000004</v>
      </c>
      <c r="S6" s="664"/>
      <c r="T6" s="664"/>
      <c r="U6" s="664"/>
      <c r="V6" s="664"/>
      <c r="W6" s="664"/>
      <c r="X6" s="664"/>
    </row>
    <row r="7" spans="1:24" s="664" customFormat="1" ht="12.75" customHeight="1" x14ac:dyDescent="0.2">
      <c r="A7" s="484" t="s">
        <v>630</v>
      </c>
      <c r="B7" s="483"/>
      <c r="C7" s="506">
        <v>0</v>
      </c>
      <c r="D7" s="506">
        <v>0</v>
      </c>
      <c r="E7" s="506">
        <v>0</v>
      </c>
      <c r="F7" s="506">
        <v>0</v>
      </c>
      <c r="G7" s="506">
        <v>0</v>
      </c>
      <c r="H7" s="506">
        <v>0</v>
      </c>
      <c r="I7" s="506">
        <v>0</v>
      </c>
      <c r="J7" s="506">
        <v>0</v>
      </c>
      <c r="K7" s="506">
        <v>0</v>
      </c>
      <c r="L7" s="506">
        <v>0</v>
      </c>
      <c r="M7" s="506">
        <v>64.240148500000004</v>
      </c>
      <c r="N7" s="506">
        <v>86.528460539999998</v>
      </c>
      <c r="O7" s="506">
        <v>122.63946199999999</v>
      </c>
      <c r="P7" s="506">
        <v>117.515688</v>
      </c>
      <c r="Q7" s="506">
        <v>138.075219</v>
      </c>
      <c r="R7" s="506">
        <v>177.198362</v>
      </c>
    </row>
    <row r="8" spans="1:24" s="664" customFormat="1" ht="12.75" customHeight="1" x14ac:dyDescent="0.2">
      <c r="A8" s="484" t="s">
        <v>416</v>
      </c>
      <c r="B8" s="483"/>
      <c r="C8" s="506">
        <v>67.430999999999997</v>
      </c>
      <c r="D8" s="506">
        <v>67.430999999999997</v>
      </c>
      <c r="E8" s="506">
        <v>84.474999999999994</v>
      </c>
      <c r="F8" s="506">
        <v>80.626999999999995</v>
      </c>
      <c r="G8" s="506">
        <v>85.983999999999995</v>
      </c>
      <c r="H8" s="506">
        <v>90.608000000000004</v>
      </c>
      <c r="I8" s="506">
        <v>95.231999999999999</v>
      </c>
      <c r="J8" s="506">
        <v>99.855999999999995</v>
      </c>
      <c r="K8" s="506">
        <v>129.75399999999999</v>
      </c>
      <c r="L8" s="506">
        <v>96.960999999999999</v>
      </c>
      <c r="M8" s="506">
        <v>96.952669299999997</v>
      </c>
      <c r="N8" s="506">
        <v>95.860989889999999</v>
      </c>
      <c r="O8" s="506">
        <v>105.76201555999999</v>
      </c>
      <c r="P8" s="506">
        <v>91.741451249999997</v>
      </c>
      <c r="Q8" s="506">
        <v>94.357641999999998</v>
      </c>
      <c r="R8" s="506">
        <v>70.634255480000007</v>
      </c>
    </row>
    <row r="9" spans="1:24" s="664" customFormat="1" ht="12.75" customHeight="1" x14ac:dyDescent="0.2">
      <c r="A9" s="484" t="s">
        <v>861</v>
      </c>
      <c r="B9" s="650"/>
      <c r="C9" s="506">
        <v>0</v>
      </c>
      <c r="D9" s="506">
        <v>0</v>
      </c>
      <c r="E9" s="506">
        <v>0</v>
      </c>
      <c r="F9" s="506">
        <v>0</v>
      </c>
      <c r="G9" s="506">
        <v>0</v>
      </c>
      <c r="H9" s="506">
        <v>0</v>
      </c>
      <c r="I9" s="506">
        <v>0</v>
      </c>
      <c r="J9" s="506">
        <v>0</v>
      </c>
      <c r="K9" s="506">
        <v>0</v>
      </c>
      <c r="L9" s="506">
        <v>0</v>
      </c>
      <c r="M9" s="506">
        <v>0</v>
      </c>
      <c r="N9" s="506">
        <v>0</v>
      </c>
      <c r="O9" s="506">
        <v>0</v>
      </c>
      <c r="P9" s="506">
        <v>0</v>
      </c>
      <c r="Q9" s="506">
        <v>0</v>
      </c>
      <c r="R9" s="506">
        <v>31.720185000000001</v>
      </c>
    </row>
    <row r="10" spans="1:24" s="664" customFormat="1" ht="12.75" customHeight="1" x14ac:dyDescent="0.2">
      <c r="A10" s="484" t="s">
        <v>619</v>
      </c>
      <c r="B10" s="483"/>
      <c r="C10" s="506">
        <v>18.231953000000001</v>
      </c>
      <c r="D10" s="506">
        <v>21.735461000000001</v>
      </c>
      <c r="E10" s="506">
        <v>23.956092999999999</v>
      </c>
      <c r="F10" s="506">
        <v>31.627126000000001</v>
      </c>
      <c r="G10" s="506">
        <v>36.347149000000002</v>
      </c>
      <c r="H10" s="506">
        <v>36.456000000000003</v>
      </c>
      <c r="I10" s="506">
        <v>33.31035</v>
      </c>
      <c r="J10" s="506">
        <v>31.9</v>
      </c>
      <c r="K10" s="506">
        <v>33.318406000000003</v>
      </c>
      <c r="L10" s="506">
        <v>35.855044999999997</v>
      </c>
      <c r="M10" s="506">
        <v>37.809060000000002</v>
      </c>
      <c r="N10" s="506">
        <v>41.806274999999999</v>
      </c>
      <c r="O10" s="506">
        <v>39.618679</v>
      </c>
      <c r="P10" s="506">
        <v>31.637481000000001</v>
      </c>
      <c r="Q10" s="506">
        <v>36.409512999999997</v>
      </c>
      <c r="R10" s="506">
        <v>36.910189000000003</v>
      </c>
    </row>
    <row r="11" spans="1:24" s="664" customFormat="1" ht="12.75" customHeight="1" x14ac:dyDescent="0.2">
      <c r="A11" s="484" t="s">
        <v>622</v>
      </c>
      <c r="B11" s="483"/>
      <c r="C11" s="506">
        <v>15.007047</v>
      </c>
      <c r="D11" s="506">
        <v>16.718349</v>
      </c>
      <c r="E11" s="506">
        <v>19.292331999999998</v>
      </c>
      <c r="F11" s="506">
        <v>17.725965250000002</v>
      </c>
      <c r="G11" s="506">
        <v>18.670382499999999</v>
      </c>
      <c r="H11" s="506">
        <v>18.335950999999998</v>
      </c>
      <c r="I11" s="506">
        <v>19.051893</v>
      </c>
      <c r="J11" s="506">
        <v>19.588621249999999</v>
      </c>
      <c r="K11" s="506">
        <v>18.670817750000001</v>
      </c>
      <c r="L11" s="506">
        <v>15.813708</v>
      </c>
      <c r="M11" s="506">
        <v>11.15705475</v>
      </c>
      <c r="N11" s="506">
        <v>10.452306249999999</v>
      </c>
      <c r="O11" s="506">
        <v>11.172513500000001</v>
      </c>
      <c r="P11" s="506">
        <v>10.614311000000001</v>
      </c>
      <c r="Q11" s="506">
        <v>9.3444092500000018</v>
      </c>
      <c r="R11" s="506">
        <v>9.5243770000000012</v>
      </c>
    </row>
    <row r="12" spans="1:24" s="664" customFormat="1" ht="12.75" customHeight="1" x14ac:dyDescent="0.2">
      <c r="A12" s="484" t="s">
        <v>631</v>
      </c>
      <c r="B12" s="483"/>
      <c r="C12" s="506">
        <v>8.259091999999999</v>
      </c>
      <c r="D12" s="506">
        <v>8.259091999999999</v>
      </c>
      <c r="E12" s="506">
        <v>8.936788</v>
      </c>
      <c r="F12" s="506">
        <v>9.5765702499999996</v>
      </c>
      <c r="G12" s="506">
        <v>10.989820249999999</v>
      </c>
      <c r="H12" s="506">
        <v>13.54722625</v>
      </c>
      <c r="I12" s="506">
        <v>11.312384999999999</v>
      </c>
      <c r="J12" s="506">
        <v>10.098507999999999</v>
      </c>
      <c r="K12" s="506">
        <v>9.386690999999999</v>
      </c>
      <c r="L12" s="506">
        <v>9.6925639999999991</v>
      </c>
      <c r="M12" s="506">
        <v>12.859233999999999</v>
      </c>
      <c r="N12" s="506">
        <v>13.7509</v>
      </c>
      <c r="O12" s="506">
        <v>10.197503999999999</v>
      </c>
      <c r="P12" s="506">
        <v>7.5801619999999996</v>
      </c>
      <c r="Q12" s="506">
        <v>7.2710730000000003</v>
      </c>
      <c r="R12" s="506">
        <v>5.4658109999999995</v>
      </c>
    </row>
    <row r="13" spans="1:24" s="664" customFormat="1" ht="12.75" customHeight="1" x14ac:dyDescent="0.2">
      <c r="A13" s="484" t="s">
        <v>33</v>
      </c>
      <c r="B13" s="483"/>
      <c r="C13" s="506">
        <v>3.4179930937724397</v>
      </c>
      <c r="D13" s="506">
        <v>3.4736498266373363</v>
      </c>
      <c r="E13" s="506">
        <v>3.5250943732890669</v>
      </c>
      <c r="F13" s="506">
        <v>3.5435354407359809</v>
      </c>
      <c r="G13" s="506">
        <v>3.6071874558371397</v>
      </c>
      <c r="H13" s="506">
        <v>3.6740646339379825</v>
      </c>
      <c r="I13" s="506">
        <v>3.6713450502557401</v>
      </c>
      <c r="J13" s="506">
        <v>3.6481768878500205</v>
      </c>
      <c r="K13" s="506">
        <v>3.564209311217311</v>
      </c>
      <c r="L13" s="506">
        <v>3.8179563183910372</v>
      </c>
      <c r="M13" s="506">
        <v>3.9596590275698191</v>
      </c>
      <c r="N13" s="506">
        <v>3.7402283380277956</v>
      </c>
      <c r="O13" s="506">
        <v>3.8765308567675136</v>
      </c>
      <c r="P13" s="506">
        <v>3.6762959999999998</v>
      </c>
      <c r="Q13" s="506">
        <v>3.9430060000000005</v>
      </c>
      <c r="R13" s="506">
        <v>4.5956099999999998</v>
      </c>
    </row>
    <row r="14" spans="1:24" s="664" customFormat="1" ht="12.75" customHeight="1" x14ac:dyDescent="0.2">
      <c r="A14" s="483" t="s">
        <v>409</v>
      </c>
      <c r="B14" s="483"/>
      <c r="C14" s="506">
        <v>76.092354</v>
      </c>
      <c r="D14" s="506">
        <v>65.012014999999991</v>
      </c>
      <c r="E14" s="506">
        <v>54.814555999999996</v>
      </c>
      <c r="F14" s="506">
        <v>43.890361000000006</v>
      </c>
      <c r="G14" s="506">
        <v>31.807760000000002</v>
      </c>
      <c r="H14" s="506">
        <v>13.242184000000002</v>
      </c>
      <c r="I14" s="506">
        <v>4.9740179999999992</v>
      </c>
      <c r="J14" s="506">
        <v>4.1349800000000005</v>
      </c>
      <c r="K14" s="506">
        <v>5.1009010000000004</v>
      </c>
      <c r="L14" s="506">
        <v>3.5827439999999999</v>
      </c>
      <c r="M14" s="506">
        <v>4.5346469999999997</v>
      </c>
      <c r="N14" s="506">
        <v>5.0878370000000022</v>
      </c>
      <c r="O14" s="506">
        <v>5.0675309999999989</v>
      </c>
      <c r="P14" s="506">
        <v>7.1898519999999984</v>
      </c>
      <c r="Q14" s="506">
        <v>6.5956170000000043</v>
      </c>
      <c r="R14" s="506">
        <v>5.0283140000000017</v>
      </c>
    </row>
    <row r="15" spans="1:24" s="664" customFormat="1" ht="12.75" customHeight="1" x14ac:dyDescent="0.2">
      <c r="A15" s="499" t="s">
        <v>417</v>
      </c>
      <c r="B15" s="483"/>
      <c r="C15" s="506">
        <v>2.9923540000000006</v>
      </c>
      <c r="D15" s="506">
        <v>7.7120150000000001</v>
      </c>
      <c r="E15" s="506">
        <v>5.8145559999999996</v>
      </c>
      <c r="F15" s="506">
        <v>6.1903610000000011</v>
      </c>
      <c r="G15" s="506">
        <v>5.1077600000000007</v>
      </c>
      <c r="H15" s="506">
        <v>5.0421839999999989</v>
      </c>
      <c r="I15" s="506">
        <v>4.9740179999999992</v>
      </c>
      <c r="J15" s="506">
        <v>4.1349800000000005</v>
      </c>
      <c r="K15" s="506">
        <v>5.1009010000000004</v>
      </c>
      <c r="L15" s="506">
        <v>3.5827439999999999</v>
      </c>
      <c r="M15" s="506">
        <v>4.5346469999999997</v>
      </c>
      <c r="N15" s="506">
        <v>5.0878370000000022</v>
      </c>
      <c r="O15" s="506">
        <v>5.0675309999999989</v>
      </c>
      <c r="P15" s="506">
        <v>7.1898519999999984</v>
      </c>
      <c r="Q15" s="506">
        <v>6.5956170000000043</v>
      </c>
      <c r="R15" s="506">
        <v>5.0283140000000017</v>
      </c>
    </row>
    <row r="16" spans="1:24" s="670" customFormat="1" ht="20.25" customHeight="1" x14ac:dyDescent="0.2">
      <c r="A16" s="671" t="s">
        <v>632</v>
      </c>
      <c r="B16" s="667"/>
      <c r="C16" s="668">
        <v>73.099999999999994</v>
      </c>
      <c r="D16" s="668">
        <v>57.3</v>
      </c>
      <c r="E16" s="668">
        <v>49</v>
      </c>
      <c r="F16" s="668">
        <v>37.700000000000003</v>
      </c>
      <c r="G16" s="668">
        <v>26.700000000000003</v>
      </c>
      <c r="H16" s="668">
        <v>8.2000000000000028</v>
      </c>
      <c r="I16" s="668">
        <v>0</v>
      </c>
      <c r="J16" s="668">
        <v>0</v>
      </c>
      <c r="K16" s="668">
        <v>0</v>
      </c>
      <c r="L16" s="668">
        <v>0</v>
      </c>
      <c r="M16" s="668">
        <v>0</v>
      </c>
      <c r="N16" s="668">
        <v>0</v>
      </c>
      <c r="O16" s="668">
        <v>0</v>
      </c>
      <c r="P16" s="668">
        <v>0</v>
      </c>
      <c r="Q16" s="668">
        <v>0</v>
      </c>
      <c r="R16" s="668">
        <v>0</v>
      </c>
      <c r="S16" s="669"/>
      <c r="T16" s="669"/>
      <c r="U16" s="669"/>
      <c r="V16" s="669"/>
      <c r="W16" s="669"/>
      <c r="X16" s="669"/>
    </row>
    <row r="17" spans="1:24" s="663" customFormat="1" x14ac:dyDescent="0.2">
      <c r="A17" s="222" t="s">
        <v>418</v>
      </c>
      <c r="B17" s="223"/>
      <c r="C17" s="572">
        <v>23.782021000000007</v>
      </c>
      <c r="D17" s="572">
        <v>33.021187999999995</v>
      </c>
      <c r="E17" s="572">
        <v>25.45257800000001</v>
      </c>
      <c r="F17" s="572">
        <v>23.517522999999997</v>
      </c>
      <c r="G17" s="572">
        <v>23.556691000000008</v>
      </c>
      <c r="H17" s="572">
        <v>21.963404999999995</v>
      </c>
      <c r="I17" s="572">
        <v>20.652838000000003</v>
      </c>
      <c r="J17" s="572">
        <v>19.925972000000002</v>
      </c>
      <c r="K17" s="572">
        <v>44.015155</v>
      </c>
      <c r="L17" s="572">
        <v>69.889290000000003</v>
      </c>
      <c r="M17" s="572">
        <v>31.776324159999994</v>
      </c>
      <c r="N17" s="572">
        <v>28.602428810000006</v>
      </c>
      <c r="O17" s="572">
        <v>27.591838879999997</v>
      </c>
      <c r="P17" s="572">
        <v>11.581151279999986</v>
      </c>
      <c r="Q17" s="572">
        <v>17.297150069999986</v>
      </c>
      <c r="R17" s="572">
        <v>30.425868620000003</v>
      </c>
      <c r="S17" s="661"/>
      <c r="T17" s="661"/>
      <c r="U17" s="661"/>
      <c r="V17" s="661"/>
      <c r="W17" s="661"/>
      <c r="X17" s="661"/>
    </row>
    <row r="18" spans="1:24" s="664" customFormat="1" ht="12.75" customHeight="1" x14ac:dyDescent="0.2">
      <c r="A18" s="483" t="s">
        <v>408</v>
      </c>
      <c r="B18" s="223"/>
      <c r="C18" s="506">
        <v>70.427000000000007</v>
      </c>
      <c r="D18" s="506">
        <v>71.747</v>
      </c>
      <c r="E18" s="506">
        <v>74.171000000000006</v>
      </c>
      <c r="F18" s="506">
        <v>78.271000000000001</v>
      </c>
      <c r="G18" s="506">
        <v>75.933000000000007</v>
      </c>
      <c r="H18" s="506">
        <v>76.965999999999994</v>
      </c>
      <c r="I18" s="506">
        <v>77.78</v>
      </c>
      <c r="J18" s="506">
        <v>78.277000000000001</v>
      </c>
      <c r="K18" s="506">
        <v>104.58</v>
      </c>
      <c r="L18" s="506">
        <v>130.738383</v>
      </c>
      <c r="M18" s="506">
        <v>93.555999999999997</v>
      </c>
      <c r="N18" s="506">
        <v>92</v>
      </c>
      <c r="O18" s="506">
        <v>93.456999999999994</v>
      </c>
      <c r="P18" s="506">
        <v>81.602999999999994</v>
      </c>
      <c r="Q18" s="506">
        <v>99.35</v>
      </c>
      <c r="R18" s="506">
        <v>111.806</v>
      </c>
    </row>
    <row r="19" spans="1:24" s="664" customFormat="1" ht="12.75" customHeight="1" x14ac:dyDescent="0.2">
      <c r="A19" s="166" t="s">
        <v>624</v>
      </c>
      <c r="B19" s="483"/>
      <c r="C19" s="506">
        <v>70.427000000000007</v>
      </c>
      <c r="D19" s="506">
        <v>71.747</v>
      </c>
      <c r="E19" s="506">
        <v>74.171000000000006</v>
      </c>
      <c r="F19" s="506">
        <v>78.271000000000001</v>
      </c>
      <c r="G19" s="506">
        <v>75.933000000000007</v>
      </c>
      <c r="H19" s="506">
        <v>76.965999999999994</v>
      </c>
      <c r="I19" s="506">
        <v>77.78</v>
      </c>
      <c r="J19" s="506">
        <v>78.277000000000001</v>
      </c>
      <c r="K19" s="506">
        <v>104.58</v>
      </c>
      <c r="L19" s="506">
        <v>100.48</v>
      </c>
      <c r="M19" s="506">
        <v>93.555999999999997</v>
      </c>
      <c r="N19" s="506">
        <v>92</v>
      </c>
      <c r="O19" s="506">
        <v>93.456999999999994</v>
      </c>
      <c r="P19" s="506">
        <v>81.602999999999994</v>
      </c>
      <c r="Q19" s="506">
        <v>99.35</v>
      </c>
      <c r="R19" s="506">
        <v>111.806</v>
      </c>
    </row>
    <row r="20" spans="1:24" s="664" customFormat="1" ht="12.75" customHeight="1" x14ac:dyDescent="0.2">
      <c r="A20" s="166" t="s">
        <v>410</v>
      </c>
      <c r="B20" s="483"/>
      <c r="C20" s="506">
        <v>0</v>
      </c>
      <c r="D20" s="506">
        <v>0</v>
      </c>
      <c r="E20" s="506">
        <v>0</v>
      </c>
      <c r="F20" s="506">
        <v>0</v>
      </c>
      <c r="G20" s="506">
        <v>0</v>
      </c>
      <c r="H20" s="506">
        <v>0</v>
      </c>
      <c r="I20" s="506">
        <v>0</v>
      </c>
      <c r="J20" s="506">
        <v>0</v>
      </c>
      <c r="K20" s="506">
        <v>0</v>
      </c>
      <c r="L20" s="506">
        <v>30.258382999999998</v>
      </c>
      <c r="M20" s="506">
        <v>0</v>
      </c>
      <c r="N20" s="506">
        <v>0</v>
      </c>
      <c r="O20" s="506">
        <v>0</v>
      </c>
      <c r="P20" s="506">
        <v>0</v>
      </c>
      <c r="Q20" s="506">
        <v>0</v>
      </c>
      <c r="R20" s="506">
        <v>0</v>
      </c>
      <c r="S20" s="665"/>
      <c r="T20" s="665"/>
      <c r="U20" s="665"/>
      <c r="V20" s="665"/>
      <c r="W20" s="665"/>
      <c r="X20" s="665"/>
    </row>
    <row r="21" spans="1:24" s="664" customFormat="1" ht="12.75" customHeight="1" x14ac:dyDescent="0.2">
      <c r="A21" s="210" t="s">
        <v>633</v>
      </c>
      <c r="B21" s="483"/>
      <c r="C21" s="506">
        <v>46.644978999999999</v>
      </c>
      <c r="D21" s="506">
        <v>38.725812000000005</v>
      </c>
      <c r="E21" s="506">
        <v>48.718421999999997</v>
      </c>
      <c r="F21" s="506">
        <v>54.753477000000004</v>
      </c>
      <c r="G21" s="506">
        <v>52.376308999999999</v>
      </c>
      <c r="H21" s="506">
        <v>55.002594999999999</v>
      </c>
      <c r="I21" s="506">
        <v>57.127161999999998</v>
      </c>
      <c r="J21" s="506">
        <v>58.351027999999999</v>
      </c>
      <c r="K21" s="506">
        <v>60.564844999999998</v>
      </c>
      <c r="L21" s="506">
        <v>60.849092999999996</v>
      </c>
      <c r="M21" s="506">
        <v>61.779675840000003</v>
      </c>
      <c r="N21" s="506">
        <v>63.397571189999994</v>
      </c>
      <c r="O21" s="506">
        <v>65.865161119999996</v>
      </c>
      <c r="P21" s="506">
        <v>70.021848720000008</v>
      </c>
      <c r="Q21" s="506">
        <v>82.052849930000008</v>
      </c>
      <c r="R21" s="506">
        <v>81.380131379999995</v>
      </c>
      <c r="S21" s="665"/>
      <c r="T21" s="665"/>
      <c r="U21" s="665"/>
      <c r="V21" s="665"/>
      <c r="W21" s="665"/>
      <c r="X21" s="665"/>
    </row>
    <row r="22" spans="1:24" s="664" customFormat="1" ht="12.75" customHeight="1" x14ac:dyDescent="0.2">
      <c r="A22" s="500" t="s">
        <v>7</v>
      </c>
      <c r="B22" s="483"/>
      <c r="C22" s="506">
        <v>1.3130319999999998</v>
      </c>
      <c r="D22" s="506">
        <v>1.6530319999999998</v>
      </c>
      <c r="E22" s="506">
        <v>12.167299</v>
      </c>
      <c r="F22" s="506">
        <v>22.014943000000002</v>
      </c>
      <c r="G22" s="506">
        <v>23.276692000000001</v>
      </c>
      <c r="H22" s="506">
        <v>26.468441000000002</v>
      </c>
      <c r="I22" s="506">
        <v>29.189486000000002</v>
      </c>
      <c r="J22" s="506">
        <v>31.039242000000002</v>
      </c>
      <c r="K22" s="506">
        <v>33.910843</v>
      </c>
      <c r="L22" s="506">
        <v>34.885435000000001</v>
      </c>
      <c r="M22" s="506">
        <v>35.965734840000003</v>
      </c>
      <c r="N22" s="506">
        <v>38.347967189999999</v>
      </c>
      <c r="O22" s="506">
        <v>41.627512119999999</v>
      </c>
      <c r="P22" s="506">
        <v>44.631631720000001</v>
      </c>
      <c r="Q22" s="506">
        <v>46.868629929999997</v>
      </c>
      <c r="R22" s="506">
        <v>46.375429379999993</v>
      </c>
      <c r="S22" s="665"/>
      <c r="T22" s="665"/>
      <c r="U22" s="665"/>
      <c r="V22" s="665"/>
      <c r="W22" s="665"/>
      <c r="X22" s="665"/>
    </row>
    <row r="23" spans="1:24" s="664" customFormat="1" ht="20.25" customHeight="1" x14ac:dyDescent="0.2">
      <c r="A23" s="500" t="s">
        <v>634</v>
      </c>
      <c r="B23" s="483"/>
      <c r="C23" s="506">
        <v>45.331947</v>
      </c>
      <c r="D23" s="506">
        <v>37.072780000000002</v>
      </c>
      <c r="E23" s="506">
        <v>36.551122999999997</v>
      </c>
      <c r="F23" s="506">
        <v>32.738534000000001</v>
      </c>
      <c r="G23" s="506">
        <v>29.099616999999999</v>
      </c>
      <c r="H23" s="506">
        <v>28.534154000000001</v>
      </c>
      <c r="I23" s="506">
        <v>27.937676</v>
      </c>
      <c r="J23" s="506">
        <v>27.311786000000001</v>
      </c>
      <c r="K23" s="506">
        <v>26.654001999999998</v>
      </c>
      <c r="L23" s="506">
        <v>25.963657999999999</v>
      </c>
      <c r="M23" s="506">
        <v>25.813941</v>
      </c>
      <c r="N23" s="506">
        <v>25.049603999999999</v>
      </c>
      <c r="O23" s="506">
        <v>24.237649000000001</v>
      </c>
      <c r="P23" s="506">
        <v>25.390217</v>
      </c>
      <c r="Q23" s="506">
        <v>35.184220000000003</v>
      </c>
      <c r="R23" s="506">
        <v>35.004701999999995</v>
      </c>
      <c r="S23" s="666"/>
      <c r="T23" s="666"/>
      <c r="U23" s="666"/>
      <c r="V23" s="666"/>
      <c r="W23" s="666"/>
      <c r="X23" s="666"/>
    </row>
    <row r="24" spans="1:24" s="664" customFormat="1" ht="20.25" customHeight="1" x14ac:dyDescent="0.2">
      <c r="A24" s="10" t="s">
        <v>411</v>
      </c>
      <c r="B24" s="483"/>
      <c r="C24" s="517">
        <v>1.34</v>
      </c>
      <c r="D24" s="517">
        <v>1.34</v>
      </c>
      <c r="E24" s="517">
        <v>1.327</v>
      </c>
      <c r="F24" s="517">
        <v>1.361</v>
      </c>
      <c r="G24" s="517">
        <v>1.458</v>
      </c>
      <c r="H24" s="517">
        <v>1.5343333333333333</v>
      </c>
      <c r="I24" s="517">
        <v>1.6106666666666665</v>
      </c>
      <c r="J24" s="517">
        <v>1.6870000000000001</v>
      </c>
      <c r="K24" s="517">
        <v>1.7633333333333334</v>
      </c>
      <c r="L24" s="517">
        <v>1.8396666666666666</v>
      </c>
      <c r="M24" s="517">
        <v>1.9160000000000001</v>
      </c>
      <c r="N24" s="517">
        <v>1.9923333333333335</v>
      </c>
      <c r="O24" s="517">
        <v>2.0686666666666667</v>
      </c>
      <c r="P24" s="517">
        <v>2.145</v>
      </c>
      <c r="Q24" s="517">
        <v>2.145</v>
      </c>
      <c r="R24" s="517">
        <v>2.145</v>
      </c>
    </row>
    <row r="25" spans="1:24" x14ac:dyDescent="0.2">
      <c r="A25" s="501" t="s">
        <v>419</v>
      </c>
      <c r="B25" s="502"/>
      <c r="C25" s="568">
        <v>1.34</v>
      </c>
      <c r="D25" s="568">
        <v>1.34</v>
      </c>
      <c r="E25" s="568">
        <v>1.327</v>
      </c>
      <c r="F25" s="568">
        <v>1.361</v>
      </c>
      <c r="G25" s="568">
        <v>1.458</v>
      </c>
      <c r="H25" s="568">
        <v>1.5343333333333333</v>
      </c>
      <c r="I25" s="568">
        <v>1.6106666666666665</v>
      </c>
      <c r="J25" s="568">
        <v>1.6870000000000001</v>
      </c>
      <c r="K25" s="568">
        <v>1.7633333333333334</v>
      </c>
      <c r="L25" s="568">
        <v>1.8396666666666666</v>
      </c>
      <c r="M25" s="568">
        <v>1.9160000000000001</v>
      </c>
      <c r="N25" s="568">
        <v>1.9923333333333335</v>
      </c>
      <c r="O25" s="568">
        <v>2.0686666666666667</v>
      </c>
      <c r="P25" s="568">
        <v>2.145</v>
      </c>
      <c r="Q25" s="568">
        <v>2.145</v>
      </c>
      <c r="R25" s="568">
        <v>2.145</v>
      </c>
    </row>
  </sheetData>
  <pageMargins left="0.70866141732283472" right="0.70866141732283472" top="0.74803149606299213" bottom="0.74803149606299213" header="0.31496062992125984" footer="0.31496062992125984"/>
  <pageSetup scale="67" orientation="landscape" r:id="rId1"/>
  <headerFooter>
    <oddFooter>&amp;LFSM Compact Economic Report - FY 2010&amp;RPage S&amp;P  of 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M35"/>
  <sheetViews>
    <sheetView showGridLines="0" zoomScale="80" zoomScaleNormal="80" zoomScaleSheetLayoutView="80" workbookViewId="0">
      <pane xSplit="2" ySplit="2" topLeftCell="C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" outlineLevelCol="1" x14ac:dyDescent="0.2"/>
  <cols>
    <col min="1" max="1" width="2.7109375" style="33" customWidth="1"/>
    <col min="2" max="2" width="38.7109375" style="33" customWidth="1"/>
    <col min="3" max="7" width="9.42578125" style="34" hidden="1" customWidth="1" outlineLevel="1"/>
    <col min="8" max="8" width="9" style="34" customWidth="1" collapsed="1"/>
    <col min="9" max="16" width="9" style="34" customWidth="1"/>
    <col min="17" max="22" width="9" customWidth="1"/>
    <col min="23" max="23" width="9" style="8" customWidth="1"/>
    <col min="24" max="39" width="9.140625" style="8"/>
  </cols>
  <sheetData>
    <row r="1" spans="1:39" s="221" customFormat="1" ht="22.5" customHeight="1" x14ac:dyDescent="0.2">
      <c r="A1" s="483" t="s">
        <v>877</v>
      </c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</row>
    <row r="2" spans="1:39" s="25" customFormat="1" ht="25.15" customHeight="1" x14ac:dyDescent="0.25">
      <c r="A2" s="23"/>
      <c r="B2" s="23"/>
      <c r="C2" s="24" t="s">
        <v>454</v>
      </c>
      <c r="D2" s="24" t="s">
        <v>233</v>
      </c>
      <c r="E2" s="24" t="s">
        <v>234</v>
      </c>
      <c r="F2" s="24" t="s">
        <v>235</v>
      </c>
      <c r="G2" s="24" t="s">
        <v>236</v>
      </c>
      <c r="H2" s="24" t="s">
        <v>237</v>
      </c>
      <c r="I2" s="24" t="s">
        <v>17</v>
      </c>
      <c r="J2" s="24" t="s">
        <v>18</v>
      </c>
      <c r="K2" s="24" t="s">
        <v>19</v>
      </c>
      <c r="L2" s="24" t="s">
        <v>20</v>
      </c>
      <c r="M2" s="24" t="s">
        <v>21</v>
      </c>
      <c r="N2" s="24" t="s">
        <v>22</v>
      </c>
      <c r="O2" s="24" t="s">
        <v>23</v>
      </c>
      <c r="P2" s="24" t="s">
        <v>24</v>
      </c>
      <c r="Q2" s="24" t="s">
        <v>25</v>
      </c>
      <c r="R2" s="24" t="s">
        <v>26</v>
      </c>
      <c r="S2" s="24" t="s">
        <v>191</v>
      </c>
      <c r="T2" s="24" t="s">
        <v>203</v>
      </c>
      <c r="U2" s="24" t="s">
        <v>232</v>
      </c>
      <c r="V2" s="24" t="s">
        <v>545</v>
      </c>
      <c r="W2" s="24" t="s">
        <v>584</v>
      </c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</row>
    <row r="3" spans="1:39" ht="12.75" x14ac:dyDescent="0.2">
      <c r="A3" s="10" t="s">
        <v>865</v>
      </c>
      <c r="B3" s="26"/>
      <c r="C3"/>
      <c r="D3"/>
      <c r="E3"/>
      <c r="F3"/>
      <c r="G3"/>
      <c r="H3"/>
      <c r="I3"/>
      <c r="J3"/>
      <c r="K3"/>
      <c r="L3"/>
      <c r="M3"/>
      <c r="N3"/>
      <c r="O3"/>
      <c r="P3"/>
      <c r="W3"/>
    </row>
    <row r="4" spans="1:39" ht="12.75" x14ac:dyDescent="0.2">
      <c r="A4" s="26"/>
      <c r="B4" s="26" t="s">
        <v>866</v>
      </c>
      <c r="C4" s="164">
        <v>19.850000000000001</v>
      </c>
      <c r="D4" s="164">
        <v>91.864000000000004</v>
      </c>
      <c r="E4" s="164">
        <v>19.3</v>
      </c>
      <c r="F4" s="164">
        <v>28.620147000000003</v>
      </c>
      <c r="G4" s="164">
        <v>2.6816189999999995</v>
      </c>
      <c r="H4" s="506">
        <v>1.2775909999999999</v>
      </c>
      <c r="I4" s="506">
        <v>0.34</v>
      </c>
      <c r="J4" s="506">
        <v>10.514267</v>
      </c>
      <c r="K4" s="506">
        <v>9.8520199999999996</v>
      </c>
      <c r="L4" s="506">
        <v>1.261749</v>
      </c>
      <c r="M4" s="506">
        <v>3.1917490000000002</v>
      </c>
      <c r="N4" s="506">
        <v>2.7210449999999997</v>
      </c>
      <c r="O4" s="506">
        <v>1.849756</v>
      </c>
      <c r="P4" s="506">
        <v>2.8716010000000001</v>
      </c>
      <c r="Q4" s="506">
        <v>1.0867290000000001</v>
      </c>
      <c r="R4" s="506">
        <v>1.7614207500000001</v>
      </c>
      <c r="S4" s="506">
        <v>2.4902975500000002</v>
      </c>
      <c r="T4" s="506">
        <v>3.56775902</v>
      </c>
      <c r="U4" s="506">
        <v>3.6324512900000001</v>
      </c>
      <c r="V4" s="506">
        <v>14.704845290000002</v>
      </c>
      <c r="W4" s="506">
        <v>1.71087094</v>
      </c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</row>
    <row r="5" spans="1:39" ht="12.75" x14ac:dyDescent="0.2">
      <c r="A5" s="26"/>
      <c r="B5" s="26" t="s">
        <v>867</v>
      </c>
      <c r="C5" s="164">
        <v>19.850000000000001</v>
      </c>
      <c r="D5" s="164">
        <v>111.714</v>
      </c>
      <c r="E5" s="164">
        <v>128.714</v>
      </c>
      <c r="F5" s="164">
        <v>145.64814699999999</v>
      </c>
      <c r="G5" s="164">
        <v>139.32976600000001</v>
      </c>
      <c r="H5" s="506">
        <v>129.47470100000001</v>
      </c>
      <c r="I5" s="506">
        <v>120.084979</v>
      </c>
      <c r="J5" s="506">
        <v>106.54007899999999</v>
      </c>
      <c r="K5" s="506">
        <v>107.56606599999998</v>
      </c>
      <c r="L5" s="506">
        <v>93.715226000000001</v>
      </c>
      <c r="M5" s="506">
        <v>82.268057999999996</v>
      </c>
      <c r="N5" s="506">
        <v>65.923640000000006</v>
      </c>
      <c r="O5" s="506">
        <v>58.976917999999998</v>
      </c>
      <c r="P5" s="506">
        <v>61.222628999999998</v>
      </c>
      <c r="Q5" s="506">
        <v>61.651574000000004</v>
      </c>
      <c r="R5" s="506">
        <v>62.610513750000003</v>
      </c>
      <c r="S5" s="506">
        <v>64.269973390000004</v>
      </c>
      <c r="T5" s="506">
        <v>66.962005430000005</v>
      </c>
      <c r="U5" s="506">
        <v>69.497612410000002</v>
      </c>
      <c r="V5" s="506">
        <v>82.726694010000003</v>
      </c>
      <c r="W5" s="506">
        <v>82.163720869999992</v>
      </c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</row>
    <row r="6" spans="1:39" ht="12.75" x14ac:dyDescent="0.2">
      <c r="A6" s="26"/>
      <c r="B6" s="26" t="s">
        <v>868</v>
      </c>
      <c r="C6" s="164">
        <v>0</v>
      </c>
      <c r="D6" s="164">
        <v>2.2999999999999998</v>
      </c>
      <c r="E6" s="164">
        <v>11.71</v>
      </c>
      <c r="F6" s="164">
        <v>9</v>
      </c>
      <c r="G6" s="164">
        <v>11.2</v>
      </c>
      <c r="H6" s="506">
        <v>9.7970669999999984</v>
      </c>
      <c r="I6" s="506">
        <v>24.126511000000001</v>
      </c>
      <c r="J6" s="506">
        <v>8.8721650000000007</v>
      </c>
      <c r="K6" s="506">
        <v>15.112589000000002</v>
      </c>
      <c r="L6" s="506">
        <v>14.638916999999999</v>
      </c>
      <c r="M6" s="506">
        <v>19.065463000000001</v>
      </c>
      <c r="N6" s="506">
        <v>8.7964779999999987</v>
      </c>
      <c r="O6" s="506">
        <v>0.62588999999999995</v>
      </c>
      <c r="P6" s="506">
        <v>0.65778400000000004</v>
      </c>
      <c r="Q6" s="506">
        <v>0.802481</v>
      </c>
      <c r="R6" s="506">
        <v>0.83083790999999996</v>
      </c>
      <c r="S6" s="506">
        <v>0.87240220000000002</v>
      </c>
      <c r="T6" s="506">
        <v>1.09423431</v>
      </c>
      <c r="U6" s="506">
        <v>1.4884585400000001</v>
      </c>
      <c r="V6" s="506">
        <v>1.5688309650000001</v>
      </c>
      <c r="W6" s="506">
        <v>2.0966156799999998</v>
      </c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</row>
    <row r="7" spans="1:39" ht="12.75" x14ac:dyDescent="0.2">
      <c r="A7" s="26"/>
      <c r="B7" s="26" t="s">
        <v>520</v>
      </c>
      <c r="C7" s="164">
        <v>0</v>
      </c>
      <c r="D7" s="164">
        <v>2.1211090000000001</v>
      </c>
      <c r="E7" s="164">
        <v>7.5660350000000003</v>
      </c>
      <c r="F7" s="164">
        <v>7.9007519999999998</v>
      </c>
      <c r="G7" s="164">
        <v>8.4751133200000002</v>
      </c>
      <c r="H7" s="506">
        <v>8.6764373199999998</v>
      </c>
      <c r="I7" s="506">
        <v>7.6016323200000002</v>
      </c>
      <c r="J7" s="506">
        <v>6.2140859900000001</v>
      </c>
      <c r="K7" s="506">
        <v>5.5102794299999989</v>
      </c>
      <c r="L7" s="506">
        <v>4.5428709199999995</v>
      </c>
      <c r="M7" s="506">
        <v>3.6753154099999992</v>
      </c>
      <c r="N7" s="506">
        <v>2.0229118599999998</v>
      </c>
      <c r="O7" s="506">
        <v>1.5196494200000001</v>
      </c>
      <c r="P7" s="506">
        <v>1.38530843</v>
      </c>
      <c r="Q7" s="506">
        <v>1.5461351099999998</v>
      </c>
      <c r="R7" s="506">
        <v>1.6396030474999999</v>
      </c>
      <c r="S7" s="506">
        <v>1.6161568138999995</v>
      </c>
      <c r="T7" s="506">
        <v>1.6028466896000002</v>
      </c>
      <c r="U7" s="506">
        <v>1.6492998344999998</v>
      </c>
      <c r="V7" s="506">
        <v>1.8877300517000002</v>
      </c>
      <c r="W7" s="506">
        <v>2.1719785734000001</v>
      </c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</row>
    <row r="8" spans="1:39" ht="12.75" x14ac:dyDescent="0.2">
      <c r="A8" s="26"/>
      <c r="B8" s="26" t="s">
        <v>869</v>
      </c>
      <c r="C8" s="164">
        <v>19.850000000000001</v>
      </c>
      <c r="D8" s="164">
        <v>109.414</v>
      </c>
      <c r="E8" s="164">
        <v>117.02800000000001</v>
      </c>
      <c r="F8" s="164">
        <v>136.64814699999999</v>
      </c>
      <c r="G8" s="164">
        <v>128.19711000000001</v>
      </c>
      <c r="H8" s="506">
        <v>119.744979</v>
      </c>
      <c r="I8" s="506">
        <v>96.025811999999988</v>
      </c>
      <c r="J8" s="506">
        <v>97.71842199999999</v>
      </c>
      <c r="K8" s="506">
        <v>92.453476999999992</v>
      </c>
      <c r="L8" s="506">
        <v>79.076308999999995</v>
      </c>
      <c r="M8" s="506">
        <v>63.202595000000002</v>
      </c>
      <c r="N8" s="506">
        <v>57.127161999999998</v>
      </c>
      <c r="O8" s="506">
        <v>58.351027999999999</v>
      </c>
      <c r="P8" s="506">
        <v>60.564845000000005</v>
      </c>
      <c r="Q8" s="506">
        <v>60.849092999999996</v>
      </c>
      <c r="R8" s="506">
        <v>61.779675840000003</v>
      </c>
      <c r="S8" s="506">
        <v>63.397571190000001</v>
      </c>
      <c r="T8" s="506">
        <v>65.86516112000001</v>
      </c>
      <c r="U8" s="506">
        <v>68.021848719999994</v>
      </c>
      <c r="V8" s="506">
        <v>80.452849929999985</v>
      </c>
      <c r="W8" s="506">
        <v>80.063567379999995</v>
      </c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</row>
    <row r="9" spans="1:39" ht="12.75" x14ac:dyDescent="0.2">
      <c r="A9" s="27" t="s">
        <v>870</v>
      </c>
      <c r="B9" s="27"/>
      <c r="C9" s="225" t="s">
        <v>660</v>
      </c>
      <c r="D9" s="225" t="s">
        <v>660</v>
      </c>
      <c r="E9" s="225" t="s">
        <v>660</v>
      </c>
      <c r="F9" s="225" t="s">
        <v>660</v>
      </c>
      <c r="G9" s="225" t="s">
        <v>660</v>
      </c>
      <c r="H9" s="159">
        <v>0.5378734011984212</v>
      </c>
      <c r="I9" s="159">
        <v>0.43794512010889952</v>
      </c>
      <c r="J9" s="159">
        <v>0.47122655581061518</v>
      </c>
      <c r="K9" s="159">
        <v>0.42007933613359355</v>
      </c>
      <c r="L9" s="159">
        <v>0.35765558125816982</v>
      </c>
      <c r="M9" s="159">
        <v>0.27054581113779425</v>
      </c>
      <c r="N9" s="159">
        <v>0.23766614863596847</v>
      </c>
      <c r="O9" s="159">
        <v>0.24138109610525268</v>
      </c>
      <c r="P9" s="159">
        <v>0.24708119181102786</v>
      </c>
      <c r="Q9" s="159">
        <v>0.25382155091086722</v>
      </c>
      <c r="R9" s="159">
        <v>0.24707171334570116</v>
      </c>
      <c r="S9" s="159">
        <v>0.24908967985440861</v>
      </c>
      <c r="T9" s="159">
        <v>0.25583518630765301</v>
      </c>
      <c r="U9" s="159">
        <v>0.25820397271055695</v>
      </c>
      <c r="V9" s="159">
        <v>0.28754928052998402</v>
      </c>
      <c r="W9" s="159">
        <v>0.2691651763678552</v>
      </c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</row>
    <row r="10" spans="1:39" ht="12.75" x14ac:dyDescent="0.2">
      <c r="A10" s="27" t="s">
        <v>871</v>
      </c>
      <c r="B10" s="27"/>
      <c r="C10" s="225" t="s">
        <v>660</v>
      </c>
      <c r="D10" s="225" t="s">
        <v>660</v>
      </c>
      <c r="E10" s="225" t="s">
        <v>660</v>
      </c>
      <c r="F10" s="225" t="s">
        <v>660</v>
      </c>
      <c r="G10" s="225" t="s">
        <v>660</v>
      </c>
      <c r="H10" s="159">
        <v>0.45888978874955211</v>
      </c>
      <c r="I10" s="159">
        <v>0.78952752157312334</v>
      </c>
      <c r="J10" s="159">
        <v>0.40587490083988381</v>
      </c>
      <c r="K10" s="159">
        <v>0.50373541374737529</v>
      </c>
      <c r="L10" s="159">
        <v>0.5314249990261346</v>
      </c>
      <c r="M10" s="159">
        <v>0.54458475383365157</v>
      </c>
      <c r="N10" s="159">
        <v>0.23377304217313882</v>
      </c>
      <c r="O10" s="159">
        <v>4.9078870470639552E-2</v>
      </c>
      <c r="P10" s="159">
        <v>4.4495656411346063E-2</v>
      </c>
      <c r="Q10" s="159">
        <v>6.3155698151747861E-2</v>
      </c>
      <c r="R10" s="159">
        <v>5.9240338488700008E-2</v>
      </c>
      <c r="S10" s="159">
        <v>5.4633447755416759E-2</v>
      </c>
      <c r="T10" s="159">
        <v>4.8053648638496961E-2</v>
      </c>
      <c r="U10" s="159">
        <v>5.2863106722354065E-2</v>
      </c>
      <c r="V10" s="159">
        <v>5.9074414264625126E-2</v>
      </c>
      <c r="W10" s="159">
        <v>6.4441085171675377E-2</v>
      </c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</row>
    <row r="11" spans="1:39" ht="20.100000000000001" customHeight="1" x14ac:dyDescent="0.2">
      <c r="A11" s="10" t="s">
        <v>872</v>
      </c>
      <c r="B11" s="7"/>
      <c r="C11" s="226"/>
      <c r="D11" s="226"/>
      <c r="E11" s="226"/>
      <c r="F11" s="226"/>
      <c r="G11" s="226"/>
      <c r="H11"/>
      <c r="I11"/>
      <c r="J11"/>
      <c r="K11"/>
      <c r="L11"/>
      <c r="M11"/>
      <c r="N11"/>
      <c r="O11"/>
      <c r="P11"/>
      <c r="W11"/>
    </row>
    <row r="12" spans="1:39" ht="12.75" x14ac:dyDescent="0.2">
      <c r="A12" s="26"/>
      <c r="B12" s="26" t="s">
        <v>866</v>
      </c>
      <c r="C12" s="164">
        <v>19.850000000000001</v>
      </c>
      <c r="D12" s="164">
        <v>20.863999999999997</v>
      </c>
      <c r="E12" s="164">
        <v>19.3</v>
      </c>
      <c r="F12" s="164">
        <v>28.620147000000003</v>
      </c>
      <c r="G12" s="164">
        <v>2.6816189999999995</v>
      </c>
      <c r="H12" s="506">
        <v>1.2775909999999999</v>
      </c>
      <c r="I12" s="506">
        <v>0.34</v>
      </c>
      <c r="J12" s="506">
        <v>0.51426700000000003</v>
      </c>
      <c r="K12" s="506">
        <v>2.17</v>
      </c>
      <c r="L12" s="506">
        <v>1.261749</v>
      </c>
      <c r="M12" s="506">
        <v>3.1917490000000002</v>
      </c>
      <c r="N12" s="506">
        <v>2.7210449999999997</v>
      </c>
      <c r="O12" s="506">
        <v>1.849756</v>
      </c>
      <c r="P12" s="506">
        <v>0.90902300000000003</v>
      </c>
      <c r="Q12" s="506">
        <v>0</v>
      </c>
      <c r="R12" s="506">
        <v>0.57799999999999996</v>
      </c>
      <c r="S12" s="506">
        <v>0</v>
      </c>
      <c r="T12" s="506">
        <v>0</v>
      </c>
      <c r="U12" s="506">
        <v>0.70501497999999996</v>
      </c>
      <c r="V12" s="506">
        <v>11.777408980000001</v>
      </c>
      <c r="W12" s="506">
        <v>1.71087094</v>
      </c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</row>
    <row r="13" spans="1:39" ht="12.75" x14ac:dyDescent="0.2">
      <c r="A13" s="26"/>
      <c r="B13" s="26" t="s">
        <v>867</v>
      </c>
      <c r="C13" s="164">
        <v>19.850000000000001</v>
      </c>
      <c r="D13" s="164">
        <v>40.713999999999999</v>
      </c>
      <c r="E13" s="164">
        <v>57.713999999999999</v>
      </c>
      <c r="F13" s="164">
        <v>81.448147000000006</v>
      </c>
      <c r="G13" s="164">
        <v>81.029766000000009</v>
      </c>
      <c r="H13" s="506">
        <v>77.774700999999993</v>
      </c>
      <c r="I13" s="506">
        <v>75.584979000000004</v>
      </c>
      <c r="J13" s="506">
        <v>59.740078999999994</v>
      </c>
      <c r="K13" s="506">
        <v>59.184046000000002</v>
      </c>
      <c r="L13" s="506">
        <v>53.333205999999997</v>
      </c>
      <c r="M13" s="506">
        <v>47.886037999999999</v>
      </c>
      <c r="N13" s="506">
        <v>45.041620000000002</v>
      </c>
      <c r="O13" s="506">
        <v>41.294897999999996</v>
      </c>
      <c r="P13" s="506">
        <v>41.578030999999996</v>
      </c>
      <c r="Q13" s="506">
        <v>40.920247000000003</v>
      </c>
      <c r="R13" s="506">
        <v>40.695765999999999</v>
      </c>
      <c r="S13" s="506">
        <v>39.864928089999999</v>
      </c>
      <c r="T13" s="506">
        <v>38.992525889999996</v>
      </c>
      <c r="U13" s="506">
        <v>38.600696560000003</v>
      </c>
      <c r="V13" s="506">
        <v>49.256009490000004</v>
      </c>
      <c r="W13" s="506">
        <v>49.071565100000001</v>
      </c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</row>
    <row r="14" spans="1:39" ht="12.75" x14ac:dyDescent="0.2">
      <c r="A14" s="26"/>
      <c r="B14" s="26" t="s">
        <v>868</v>
      </c>
      <c r="C14" s="164">
        <v>0</v>
      </c>
      <c r="D14" s="164">
        <v>2.2999999999999998</v>
      </c>
      <c r="E14" s="164">
        <v>4.91</v>
      </c>
      <c r="F14" s="164">
        <v>3.1</v>
      </c>
      <c r="G14" s="164">
        <v>4.5999999999999996</v>
      </c>
      <c r="H14" s="506">
        <v>2.597067</v>
      </c>
      <c r="I14" s="506">
        <v>16.426510999999998</v>
      </c>
      <c r="J14" s="506">
        <v>2.7721650000000002</v>
      </c>
      <c r="K14" s="506">
        <v>7.1125889999999998</v>
      </c>
      <c r="L14" s="506">
        <v>8.6389169999999993</v>
      </c>
      <c r="M14" s="506">
        <v>5.5654630000000003</v>
      </c>
      <c r="N14" s="506">
        <v>5.5964780000000003</v>
      </c>
      <c r="O14" s="506">
        <v>0.62588999999999995</v>
      </c>
      <c r="P14" s="506">
        <v>0.65778400000000004</v>
      </c>
      <c r="Q14" s="506">
        <v>0.802481</v>
      </c>
      <c r="R14" s="506">
        <v>0.83083790999999996</v>
      </c>
      <c r="S14" s="506">
        <v>0.87240220000000002</v>
      </c>
      <c r="T14" s="506">
        <v>1.09423431</v>
      </c>
      <c r="U14" s="506">
        <v>1.1347909</v>
      </c>
      <c r="V14" s="506">
        <v>1.190302215</v>
      </c>
      <c r="W14" s="506">
        <v>1.2312395899999999</v>
      </c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</row>
    <row r="15" spans="1:39" ht="12.75" x14ac:dyDescent="0.2">
      <c r="A15" s="26"/>
      <c r="B15" s="26" t="s">
        <v>520</v>
      </c>
      <c r="C15" s="164">
        <v>0</v>
      </c>
      <c r="D15" s="164">
        <v>1.8526430000000003</v>
      </c>
      <c r="E15" s="164">
        <v>2.766035</v>
      </c>
      <c r="F15" s="164">
        <v>2.5007519999999999</v>
      </c>
      <c r="G15" s="164">
        <v>3.4751133200000002</v>
      </c>
      <c r="H15" s="506">
        <v>4.2764373200000003</v>
      </c>
      <c r="I15" s="506">
        <v>3.81913232</v>
      </c>
      <c r="J15" s="506">
        <v>2.9860859899999999</v>
      </c>
      <c r="K15" s="506">
        <v>2.7239592300000002</v>
      </c>
      <c r="L15" s="506">
        <v>2.4365507200000001</v>
      </c>
      <c r="M15" s="506">
        <v>2.0789952099999995</v>
      </c>
      <c r="N15" s="506">
        <v>1.71009166</v>
      </c>
      <c r="O15" s="506">
        <v>1.34282922</v>
      </c>
      <c r="P15" s="506">
        <v>1.18886245</v>
      </c>
      <c r="Q15" s="506">
        <v>1.3234486999999999</v>
      </c>
      <c r="R15" s="506">
        <v>1.40226575</v>
      </c>
      <c r="S15" s="506">
        <v>1.3539165408999998</v>
      </c>
      <c r="T15" s="506">
        <v>1.3002272188999999</v>
      </c>
      <c r="U15" s="506">
        <v>1.3403306759999998</v>
      </c>
      <c r="V15" s="506">
        <v>1.5530232065</v>
      </c>
      <c r="W15" s="506">
        <v>1.8410570157000001</v>
      </c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</row>
    <row r="16" spans="1:39" ht="12.75" x14ac:dyDescent="0.2">
      <c r="A16" s="26"/>
      <c r="B16" s="26" t="s">
        <v>869</v>
      </c>
      <c r="C16" s="164">
        <v>19.850000000000001</v>
      </c>
      <c r="D16" s="164">
        <v>38.414000000000001</v>
      </c>
      <c r="E16" s="164">
        <v>52.828000000000003</v>
      </c>
      <c r="F16" s="164">
        <v>78.348147000000012</v>
      </c>
      <c r="G16" s="164">
        <v>76.497109999999992</v>
      </c>
      <c r="H16" s="506">
        <v>75.244979000000001</v>
      </c>
      <c r="I16" s="506">
        <v>59.225811999999998</v>
      </c>
      <c r="J16" s="506">
        <v>57.018422000000001</v>
      </c>
      <c r="K16" s="506">
        <v>52.071457000000002</v>
      </c>
      <c r="L16" s="506">
        <v>44.694288999999991</v>
      </c>
      <c r="M16" s="506">
        <v>42.320575000000005</v>
      </c>
      <c r="N16" s="506">
        <v>39.445141999999997</v>
      </c>
      <c r="O16" s="506">
        <v>40.669007999999998</v>
      </c>
      <c r="P16" s="506">
        <v>40.920247000000003</v>
      </c>
      <c r="Q16" s="506">
        <v>40.117765999999996</v>
      </c>
      <c r="R16" s="506">
        <v>39.864928089999999</v>
      </c>
      <c r="S16" s="506">
        <v>38.992525889999996</v>
      </c>
      <c r="T16" s="506">
        <v>37.895681580000002</v>
      </c>
      <c r="U16" s="506">
        <v>37.47860051</v>
      </c>
      <c r="V16" s="506">
        <v>47.360694159999994</v>
      </c>
      <c r="W16" s="506">
        <v>47.836787699999988</v>
      </c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</row>
    <row r="17" spans="1:39" ht="12.75" x14ac:dyDescent="0.2">
      <c r="A17" s="27" t="s">
        <v>873</v>
      </c>
      <c r="B17" s="27"/>
      <c r="C17" s="225" t="s">
        <v>660</v>
      </c>
      <c r="D17" s="225" t="s">
        <v>660</v>
      </c>
      <c r="E17" s="225" t="s">
        <v>660</v>
      </c>
      <c r="F17" s="225" t="s">
        <v>660</v>
      </c>
      <c r="G17" s="225" t="s">
        <v>660</v>
      </c>
      <c r="H17" s="159">
        <v>0.33798722180939023</v>
      </c>
      <c r="I17" s="159">
        <v>0.27011128372324628</v>
      </c>
      <c r="J17" s="159">
        <v>0.27495935839831931</v>
      </c>
      <c r="K17" s="159">
        <v>0.23659621896176999</v>
      </c>
      <c r="L17" s="159">
        <v>0.20214855894722683</v>
      </c>
      <c r="M17" s="159">
        <v>0.1811579776303941</v>
      </c>
      <c r="N17" s="159">
        <v>0.16410363570203054</v>
      </c>
      <c r="O17" s="159">
        <v>0.16823576319089512</v>
      </c>
      <c r="P17" s="159">
        <v>0.16693881405890887</v>
      </c>
      <c r="Q17" s="159">
        <v>0.16734437742891678</v>
      </c>
      <c r="R17" s="159">
        <v>0.15942939084219496</v>
      </c>
      <c r="S17" s="159">
        <v>0.15320201718053922</v>
      </c>
      <c r="T17" s="159">
        <v>0.14719540030595757</v>
      </c>
      <c r="U17" s="159">
        <v>0.14226492995137618</v>
      </c>
      <c r="V17" s="159">
        <v>0.16927347561904593</v>
      </c>
      <c r="W17" s="159">
        <v>0.16082217941938204</v>
      </c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</row>
    <row r="18" spans="1:39" ht="12.75" x14ac:dyDescent="0.2">
      <c r="A18" s="28" t="s">
        <v>874</v>
      </c>
      <c r="B18" s="28"/>
      <c r="C18" s="227" t="s">
        <v>660</v>
      </c>
      <c r="D18" s="227" t="s">
        <v>660</v>
      </c>
      <c r="E18" s="227" t="s">
        <v>660</v>
      </c>
      <c r="F18" s="227" t="s">
        <v>660</v>
      </c>
      <c r="G18" s="227" t="s">
        <v>660</v>
      </c>
      <c r="H18" s="161">
        <v>0.17074080210970685</v>
      </c>
      <c r="I18" s="161">
        <v>0.50379539804389217</v>
      </c>
      <c r="J18" s="161">
        <v>0.15491784878341155</v>
      </c>
      <c r="K18" s="161">
        <v>0.24026811349273888</v>
      </c>
      <c r="L18" s="161">
        <v>0.30684211747426021</v>
      </c>
      <c r="M18" s="161">
        <v>0.18306565049918563</v>
      </c>
      <c r="N18" s="161">
        <v>0.15787202784724841</v>
      </c>
      <c r="O18" s="161">
        <v>4.5034136726063295E-2</v>
      </c>
      <c r="P18" s="161">
        <v>4.0217341489749411E-2</v>
      </c>
      <c r="Q18" s="161">
        <v>5.7167526805832855E-2</v>
      </c>
      <c r="R18" s="161">
        <v>5.3549070378361735E-2</v>
      </c>
      <c r="S18" s="161">
        <v>4.8876264512308247E-2</v>
      </c>
      <c r="T18" s="161">
        <v>4.2661904853885955E-2</v>
      </c>
      <c r="U18" s="161">
        <v>4.1699391860834059E-2</v>
      </c>
      <c r="V18" s="161">
        <v>4.6884849313925413E-2</v>
      </c>
      <c r="W18" s="161">
        <v>4.6381107101680398E-2</v>
      </c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</row>
    <row r="19" spans="1:39" ht="24.95" customHeight="1" x14ac:dyDescent="0.2">
      <c r="A19" s="29" t="s">
        <v>420</v>
      </c>
      <c r="B19" s="7"/>
      <c r="C19" s="160"/>
      <c r="D19" s="160"/>
      <c r="E19" s="160"/>
      <c r="F19" s="160"/>
      <c r="G19" s="160"/>
      <c r="H19" s="32"/>
      <c r="I19" s="32"/>
      <c r="J19" s="32"/>
      <c r="K19" s="32"/>
      <c r="L19" s="32"/>
      <c r="M19" s="32"/>
      <c r="N19" s="32"/>
      <c r="O19" s="32"/>
      <c r="P19" s="32"/>
      <c r="W19"/>
    </row>
    <row r="20" spans="1:39" ht="12.75" x14ac:dyDescent="0.2">
      <c r="A20" s="29"/>
      <c r="B20" s="7" t="s">
        <v>421</v>
      </c>
      <c r="C20" s="266">
        <v>0</v>
      </c>
      <c r="D20" s="266">
        <v>0</v>
      </c>
      <c r="E20" s="266">
        <v>0</v>
      </c>
      <c r="F20" s="266">
        <v>0</v>
      </c>
      <c r="G20" s="266">
        <v>1.0130319999999997</v>
      </c>
      <c r="H20" s="266">
        <v>1.3130319999999998</v>
      </c>
      <c r="I20" s="266">
        <v>1.6530319999999998</v>
      </c>
      <c r="J20" s="266">
        <v>12.167299</v>
      </c>
      <c r="K20" s="266">
        <v>22.014943000000002</v>
      </c>
      <c r="L20" s="266">
        <v>23.276692000000001</v>
      </c>
      <c r="M20" s="266">
        <v>26.468441000000002</v>
      </c>
      <c r="N20" s="266">
        <v>29.189486000000002</v>
      </c>
      <c r="O20" s="266">
        <v>31.039242000000002</v>
      </c>
      <c r="P20" s="266">
        <v>33.910843</v>
      </c>
      <c r="Q20" s="266">
        <v>34.885435000000001</v>
      </c>
      <c r="R20" s="266">
        <v>35.965734840000003</v>
      </c>
      <c r="S20" s="266">
        <v>38.347967189999999</v>
      </c>
      <c r="T20" s="266">
        <v>41.627512119999999</v>
      </c>
      <c r="U20" s="266">
        <v>44.631631720000001</v>
      </c>
      <c r="V20" s="266">
        <v>46.868629929999997</v>
      </c>
      <c r="W20" s="266">
        <v>46.375429379999993</v>
      </c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</row>
    <row r="21" spans="1:39" ht="12.75" x14ac:dyDescent="0.2">
      <c r="A21" s="9"/>
      <c r="B21" s="9" t="s">
        <v>422</v>
      </c>
      <c r="C21" s="266">
        <v>0</v>
      </c>
      <c r="D21" s="266">
        <v>0</v>
      </c>
      <c r="E21" s="266">
        <v>0</v>
      </c>
      <c r="F21" s="266">
        <v>0</v>
      </c>
      <c r="G21" s="266">
        <v>0</v>
      </c>
      <c r="H21" s="266">
        <v>222.62669753365654</v>
      </c>
      <c r="I21" s="266">
        <v>219.26448678346316</v>
      </c>
      <c r="J21" s="266">
        <v>207.37036314072415</v>
      </c>
      <c r="K21" s="266">
        <v>220.08575296976272</v>
      </c>
      <c r="L21" s="266">
        <v>221.09625333350974</v>
      </c>
      <c r="M21" s="266">
        <v>233.6114343600378</v>
      </c>
      <c r="N21" s="266">
        <v>240.36726445002171</v>
      </c>
      <c r="O21" s="266">
        <v>241.73818472742542</v>
      </c>
      <c r="P21" s="266">
        <v>245.12122738310688</v>
      </c>
      <c r="Q21" s="266">
        <v>239.73178314306318</v>
      </c>
      <c r="R21" s="266">
        <v>250.04754693856142</v>
      </c>
      <c r="S21" s="266">
        <v>254.51705276210356</v>
      </c>
      <c r="T21" s="266">
        <v>257.45153381987996</v>
      </c>
      <c r="U21" s="266">
        <v>263.44230108438933</v>
      </c>
      <c r="V21" s="266">
        <v>279.7880411375636</v>
      </c>
      <c r="W21" s="266">
        <v>297.45143283535663</v>
      </c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</row>
    <row r="22" spans="1:39" ht="13.5" thickBot="1" x14ac:dyDescent="0.25">
      <c r="A22" s="228"/>
      <c r="B22" s="229" t="s">
        <v>423</v>
      </c>
      <c r="C22" s="503">
        <v>0</v>
      </c>
      <c r="D22" s="503">
        <v>0</v>
      </c>
      <c r="E22" s="503">
        <v>0</v>
      </c>
      <c r="F22" s="503">
        <v>0</v>
      </c>
      <c r="G22" s="503">
        <v>0</v>
      </c>
      <c r="H22" s="503">
        <v>40.256952263721573</v>
      </c>
      <c r="I22" s="503">
        <v>40.186241078439025</v>
      </c>
      <c r="J22" s="503">
        <v>37.169706623350606</v>
      </c>
      <c r="K22" s="503">
        <v>40.939882063448543</v>
      </c>
      <c r="L22" s="503">
        <v>36.095004855156745</v>
      </c>
      <c r="M22" s="503">
        <v>41.75801516644438</v>
      </c>
      <c r="N22" s="503">
        <v>46.281597567553817</v>
      </c>
      <c r="O22" s="503">
        <v>43.716153192309626</v>
      </c>
      <c r="P22" s="503">
        <v>45.916671306348604</v>
      </c>
      <c r="Q22" s="503">
        <v>37.1877151030275</v>
      </c>
      <c r="R22" s="503">
        <v>41.70200610807165</v>
      </c>
      <c r="S22" s="503">
        <v>45.550100096936788</v>
      </c>
      <c r="T22" s="503">
        <v>56.126456075997154</v>
      </c>
      <c r="U22" s="503">
        <v>59.356299110077558</v>
      </c>
      <c r="V22" s="503">
        <v>58.511981197414158</v>
      </c>
      <c r="W22" s="503">
        <v>66.240260262970097</v>
      </c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</row>
    <row r="23" spans="1:39" x14ac:dyDescent="0.2">
      <c r="A23" s="30" t="s">
        <v>424</v>
      </c>
      <c r="B23" s="31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W23"/>
    </row>
    <row r="24" spans="1:39" ht="12.75" x14ac:dyDescent="0.2">
      <c r="A24" s="30" t="s">
        <v>425</v>
      </c>
      <c r="B24" s="230" t="s">
        <v>426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39" x14ac:dyDescent="0.2">
      <c r="A25" s="33" t="s">
        <v>427</v>
      </c>
      <c r="B25" s="230" t="s">
        <v>428</v>
      </c>
    </row>
    <row r="35" spans="17:17" x14ac:dyDescent="0.2">
      <c r="Q35" s="3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5" orientation="landscape" r:id="rId1"/>
  <headerFooter alignWithMargins="0">
    <oddFooter>&amp;L&amp;"Times New Roman,Bold Italic"&amp;12FSM Compact Economic Report - FY 2010&amp;RPage S&amp;P  of 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Z62"/>
  <sheetViews>
    <sheetView zoomScale="80" zoomScaleNormal="80" zoomScaleSheetLayoutView="8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x14ac:dyDescent="0.2"/>
  <cols>
    <col min="1" max="1" width="42.7109375" customWidth="1"/>
    <col min="2" max="2" width="7.7109375" bestFit="1" customWidth="1"/>
    <col min="3" max="17" width="7.42578125" customWidth="1"/>
  </cols>
  <sheetData>
    <row r="1" spans="1:17" s="81" customFormat="1" x14ac:dyDescent="0.2">
      <c r="A1" s="573" t="s">
        <v>814</v>
      </c>
    </row>
    <row r="2" spans="1:17" s="81" customFormat="1" x14ac:dyDescent="0.2">
      <c r="A2" s="81" t="s">
        <v>120</v>
      </c>
    </row>
    <row r="3" spans="1:17" s="81" customFormat="1" x14ac:dyDescent="0.2"/>
    <row r="4" spans="1:17" s="96" customFormat="1" ht="30" customHeight="1" x14ac:dyDescent="0.2">
      <c r="A4" s="94"/>
      <c r="B4" s="95" t="s">
        <v>878</v>
      </c>
      <c r="C4" s="95" t="s">
        <v>879</v>
      </c>
      <c r="D4" s="95" t="s">
        <v>880</v>
      </c>
      <c r="E4" s="95" t="s">
        <v>881</v>
      </c>
      <c r="F4" s="95" t="s">
        <v>882</v>
      </c>
      <c r="G4" s="95" t="s">
        <v>50</v>
      </c>
      <c r="H4" s="95" t="s">
        <v>51</v>
      </c>
      <c r="I4" s="95" t="s">
        <v>52</v>
      </c>
      <c r="J4" s="95" t="s">
        <v>53</v>
      </c>
      <c r="K4" s="95" t="s">
        <v>54</v>
      </c>
      <c r="L4" s="95" t="s">
        <v>55</v>
      </c>
      <c r="M4" s="95" t="s">
        <v>192</v>
      </c>
      <c r="N4" s="95" t="s">
        <v>204</v>
      </c>
      <c r="O4" s="95" t="s">
        <v>255</v>
      </c>
      <c r="P4" s="95" t="s">
        <v>608</v>
      </c>
      <c r="Q4" s="95" t="s">
        <v>833</v>
      </c>
    </row>
    <row r="5" spans="1:17" s="84" customFormat="1" ht="20.100000000000001" customHeight="1" x14ac:dyDescent="0.2">
      <c r="A5" s="84" t="s">
        <v>885</v>
      </c>
      <c r="B5" s="80">
        <v>170.32788600000001</v>
      </c>
      <c r="C5" s="80">
        <v>162.87304399999999</v>
      </c>
      <c r="D5" s="80">
        <v>138.66617500000001</v>
      </c>
      <c r="E5" s="80">
        <v>151.6108595</v>
      </c>
      <c r="F5" s="80">
        <v>149.41102991060791</v>
      </c>
      <c r="G5" s="80">
        <v>148.83417</v>
      </c>
      <c r="H5" s="80">
        <v>141.05293</v>
      </c>
      <c r="I5" s="80">
        <v>160.27903156557193</v>
      </c>
      <c r="J5" s="80">
        <v>170.41595100000001</v>
      </c>
      <c r="K5" s="80">
        <v>133.63654299999999</v>
      </c>
      <c r="L5" s="80">
        <v>135.92880600000001</v>
      </c>
      <c r="M5" s="80">
        <v>139.70071100000001</v>
      </c>
      <c r="N5" s="80">
        <v>145.23438300000001</v>
      </c>
      <c r="O5" s="80">
        <v>149.75833499999999</v>
      </c>
      <c r="P5" s="80">
        <v>182.78868199999999</v>
      </c>
      <c r="Q5" s="80">
        <v>202.454262</v>
      </c>
    </row>
    <row r="6" spans="1:17" s="84" customFormat="1" x14ac:dyDescent="0.2">
      <c r="A6" s="84" t="s">
        <v>886</v>
      </c>
      <c r="B6" s="80">
        <v>58.738360999999998</v>
      </c>
      <c r="C6" s="80">
        <v>54.151995999999997</v>
      </c>
      <c r="D6" s="80">
        <v>48.693340999999997</v>
      </c>
      <c r="E6" s="80">
        <v>56.037702500000002</v>
      </c>
      <c r="F6" s="80">
        <v>53.430116910607907</v>
      </c>
      <c r="G6" s="80">
        <v>52.63259</v>
      </c>
      <c r="H6" s="80">
        <v>45.424558000000012</v>
      </c>
      <c r="I6" s="80">
        <v>47.003268565571943</v>
      </c>
      <c r="J6" s="80">
        <v>48.362496999999998</v>
      </c>
      <c r="K6" s="80">
        <v>59.766278</v>
      </c>
      <c r="L6" s="80">
        <v>52.052900999999999</v>
      </c>
      <c r="M6" s="80">
        <v>54.906754999999997</v>
      </c>
      <c r="N6" s="80">
        <v>52.751773999999997</v>
      </c>
      <c r="O6" s="80">
        <v>55.426869000000003</v>
      </c>
      <c r="P6" s="80">
        <v>59.250610000000002</v>
      </c>
      <c r="Q6" s="80">
        <v>66.215511000000006</v>
      </c>
    </row>
    <row r="7" spans="1:17" s="85" customFormat="1" x14ac:dyDescent="0.2">
      <c r="A7" s="85" t="s">
        <v>887</v>
      </c>
      <c r="B7" s="81">
        <v>21.111943</v>
      </c>
      <c r="C7" s="81">
        <v>21.062114000000001</v>
      </c>
      <c r="D7" s="81">
        <v>20.587534999999999</v>
      </c>
      <c r="E7" s="81">
        <v>26.5171995</v>
      </c>
      <c r="F7" s="81">
        <v>25.2797869106079</v>
      </c>
      <c r="G7" s="81">
        <v>27.720811000000001</v>
      </c>
      <c r="H7" s="81">
        <v>26.465338000000013</v>
      </c>
      <c r="I7" s="81">
        <v>26.267336565571942</v>
      </c>
      <c r="J7" s="81">
        <v>24.052567</v>
      </c>
      <c r="K7" s="81">
        <v>27.296308000000003</v>
      </c>
      <c r="L7" s="81">
        <v>29.179068000000001</v>
      </c>
      <c r="M7" s="81">
        <v>29.744444000000005</v>
      </c>
      <c r="N7" s="81">
        <v>27.828722999999997</v>
      </c>
      <c r="O7" s="81">
        <v>29.318978000000001</v>
      </c>
      <c r="P7" s="81">
        <v>31.685451</v>
      </c>
      <c r="Q7" s="81">
        <v>35.347315999999999</v>
      </c>
    </row>
    <row r="8" spans="1:17" s="85" customFormat="1" x14ac:dyDescent="0.2">
      <c r="A8" s="85" t="s">
        <v>888</v>
      </c>
      <c r="B8" s="81">
        <v>6.1697837210522133</v>
      </c>
      <c r="C8" s="81">
        <v>5.604815187981429</v>
      </c>
      <c r="D8" s="81">
        <v>5.4209264129157244</v>
      </c>
      <c r="E8" s="81">
        <v>7.7199113684321388</v>
      </c>
      <c r="F8" s="81">
        <v>5.6482147877004554</v>
      </c>
      <c r="G8" s="81">
        <v>6.4359152667704622</v>
      </c>
      <c r="H8" s="81">
        <v>6.0363585835948044</v>
      </c>
      <c r="I8" s="81">
        <v>7.4984757863664822</v>
      </c>
      <c r="J8" s="81">
        <v>6.4634355690863154</v>
      </c>
      <c r="K8" s="81">
        <v>7.309293457434018</v>
      </c>
      <c r="L8" s="81">
        <v>6.5084836992111024</v>
      </c>
      <c r="M8" s="81">
        <v>6.7417771113037297</v>
      </c>
      <c r="N8" s="81">
        <v>5.415790598626347</v>
      </c>
      <c r="O8" s="81">
        <v>7.3482015046981628</v>
      </c>
      <c r="P8" s="81">
        <v>7.1002282022050007</v>
      </c>
      <c r="Q8" s="81">
        <v>7.9030264646598134</v>
      </c>
    </row>
    <row r="9" spans="1:17" s="85" customFormat="1" x14ac:dyDescent="0.2">
      <c r="A9" s="85" t="s">
        <v>889</v>
      </c>
      <c r="B9" s="81">
        <v>6.1135187307500862</v>
      </c>
      <c r="C9" s="81">
        <v>5.9674165521070508</v>
      </c>
      <c r="D9" s="81">
        <v>5.5306079709420057</v>
      </c>
      <c r="E9" s="81">
        <v>6.189703108373525</v>
      </c>
      <c r="F9" s="81">
        <v>5.7608370312385624</v>
      </c>
      <c r="G9" s="81">
        <v>6.888832857849633</v>
      </c>
      <c r="H9" s="81">
        <v>6.8977282219859379</v>
      </c>
      <c r="I9" s="81">
        <v>6.2138577474017005</v>
      </c>
      <c r="J9" s="81">
        <v>5.1043688202665507</v>
      </c>
      <c r="K9" s="81">
        <v>6.8041565111902145</v>
      </c>
      <c r="L9" s="81">
        <v>6.6977298804708534</v>
      </c>
      <c r="M9" s="81">
        <v>5.7449319686665401</v>
      </c>
      <c r="N9" s="81">
        <v>6.1672972659224818</v>
      </c>
      <c r="O9" s="81">
        <v>6.4304414177991323</v>
      </c>
      <c r="P9" s="81">
        <v>7.7574564084336037</v>
      </c>
      <c r="Q9" s="81">
        <v>8.9446032401339295</v>
      </c>
    </row>
    <row r="10" spans="1:17" s="85" customFormat="1" x14ac:dyDescent="0.2">
      <c r="A10" s="85" t="s">
        <v>890</v>
      </c>
      <c r="B10" s="81">
        <v>0.74985841879204029</v>
      </c>
      <c r="C10" s="81">
        <v>0.87579791302100107</v>
      </c>
      <c r="D10" s="81">
        <v>0.73654007963847257</v>
      </c>
      <c r="E10" s="81">
        <v>0.54391398680696967</v>
      </c>
      <c r="F10" s="81">
        <v>0.80731782782291739</v>
      </c>
      <c r="G10" s="81">
        <v>0.72101137304332474</v>
      </c>
      <c r="H10" s="81">
        <v>0.85631263864734664</v>
      </c>
      <c r="I10" s="81">
        <v>0.82869420066510679</v>
      </c>
      <c r="J10" s="81">
        <v>0.58463436894732246</v>
      </c>
      <c r="K10" s="81">
        <v>0.66100321313765886</v>
      </c>
      <c r="L10" s="81">
        <v>0.57559017807974522</v>
      </c>
      <c r="M10" s="81">
        <v>0.73107976981827394</v>
      </c>
      <c r="N10" s="81">
        <v>0.75064067891060515</v>
      </c>
      <c r="O10" s="81">
        <v>0.66712466377077229</v>
      </c>
      <c r="P10" s="81">
        <v>0.81084337771225679</v>
      </c>
      <c r="Q10" s="81">
        <v>0.75508781057344099</v>
      </c>
    </row>
    <row r="11" spans="1:17" s="85" customFormat="1" x14ac:dyDescent="0.2">
      <c r="A11" s="85" t="s">
        <v>891</v>
      </c>
      <c r="B11" s="81">
        <v>3.8013291294056595</v>
      </c>
      <c r="C11" s="81">
        <v>3.7395373468905202</v>
      </c>
      <c r="D11" s="81">
        <v>4.1433795365037973</v>
      </c>
      <c r="E11" s="81">
        <v>6.4339500363873672</v>
      </c>
      <c r="F11" s="81">
        <v>6.2929302638459683</v>
      </c>
      <c r="G11" s="81">
        <v>7.2350315023365797</v>
      </c>
      <c r="H11" s="81">
        <v>6.9883165557719193</v>
      </c>
      <c r="I11" s="81">
        <v>5.9020808311386519</v>
      </c>
      <c r="J11" s="81">
        <v>5.4311912416998114</v>
      </c>
      <c r="K11" s="81">
        <v>6.2250878182381095</v>
      </c>
      <c r="L11" s="81">
        <v>8.0176842422382997</v>
      </c>
      <c r="M11" s="81">
        <v>10.048479150211458</v>
      </c>
      <c r="N11" s="81">
        <v>8.7407364565405636</v>
      </c>
      <c r="O11" s="81">
        <v>7.7174664137319322</v>
      </c>
      <c r="P11" s="81">
        <v>8.42049401164914</v>
      </c>
      <c r="Q11" s="81">
        <v>8.942860484632817</v>
      </c>
    </row>
    <row r="12" spans="1:17" s="85" customFormat="1" x14ac:dyDescent="0.2">
      <c r="A12" s="85" t="s">
        <v>892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3.4318000000000001E-2</v>
      </c>
      <c r="P12" s="81">
        <v>5.7908000000000001E-2</v>
      </c>
      <c r="Q12" s="81">
        <v>0.81540000000000001</v>
      </c>
    </row>
    <row r="13" spans="1:17" s="85" customFormat="1" x14ac:dyDescent="0.2">
      <c r="A13" s="85" t="s">
        <v>893</v>
      </c>
      <c r="B13" s="81">
        <v>0.27458199999999999</v>
      </c>
      <c r="C13" s="81">
        <v>0.29910999999999999</v>
      </c>
      <c r="D13" s="81">
        <v>0.46830300000000002</v>
      </c>
      <c r="E13" s="81">
        <v>0.237065</v>
      </c>
      <c r="F13" s="81">
        <v>0.72987400000000002</v>
      </c>
      <c r="G13" s="81">
        <v>4.0108999999999999E-2</v>
      </c>
      <c r="H13" s="81">
        <v>0.16381799999999999</v>
      </c>
      <c r="I13" s="81">
        <v>0.91952400000000001</v>
      </c>
      <c r="J13" s="81">
        <v>0.22346299999999999</v>
      </c>
      <c r="K13" s="81">
        <v>1.351E-3</v>
      </c>
      <c r="L13" s="81">
        <v>2.9550000000000002E-3</v>
      </c>
      <c r="M13" s="81">
        <v>1.422E-2</v>
      </c>
      <c r="N13" s="81">
        <v>0</v>
      </c>
      <c r="O13" s="81">
        <v>0</v>
      </c>
      <c r="P13" s="81">
        <v>0</v>
      </c>
      <c r="Q13" s="81">
        <v>0</v>
      </c>
    </row>
    <row r="14" spans="1:17" s="85" customFormat="1" x14ac:dyDescent="0.2">
      <c r="A14" s="85" t="s">
        <v>894</v>
      </c>
      <c r="B14" s="81">
        <v>4.0028709999999998</v>
      </c>
      <c r="C14" s="81">
        <v>4.575437</v>
      </c>
      <c r="D14" s="81">
        <v>4.2877780000000003</v>
      </c>
      <c r="E14" s="81">
        <v>5.3926559999999997</v>
      </c>
      <c r="F14" s="81">
        <v>6.0406129999999996</v>
      </c>
      <c r="G14" s="81">
        <v>6.3999110000000003</v>
      </c>
      <c r="H14" s="81">
        <v>5.5228039999999998</v>
      </c>
      <c r="I14" s="81">
        <v>4.9047039999999997</v>
      </c>
      <c r="J14" s="81">
        <v>6.2454739999999997</v>
      </c>
      <c r="K14" s="81">
        <v>6.2954160000000003</v>
      </c>
      <c r="L14" s="81">
        <v>7.3766249999999998</v>
      </c>
      <c r="M14" s="81">
        <v>6.4639559999999996</v>
      </c>
      <c r="N14" s="81">
        <v>6.7542580000000001</v>
      </c>
      <c r="O14" s="81">
        <v>7.1214259999999996</v>
      </c>
      <c r="P14" s="81">
        <v>7.5385210000000002</v>
      </c>
      <c r="Q14" s="81">
        <v>7.9863379999999999</v>
      </c>
    </row>
    <row r="15" spans="1:17" s="85" customFormat="1" x14ac:dyDescent="0.2">
      <c r="A15" s="85" t="s">
        <v>895</v>
      </c>
      <c r="B15" s="81">
        <v>37.626418000000001</v>
      </c>
      <c r="C15" s="81">
        <v>33.089882000000003</v>
      </c>
      <c r="D15" s="81">
        <v>28.105806000000001</v>
      </c>
      <c r="E15" s="81">
        <v>29.520503000000001</v>
      </c>
      <c r="F15" s="81">
        <v>28.15033</v>
      </c>
      <c r="G15" s="81">
        <v>24.911778999999999</v>
      </c>
      <c r="H15" s="81">
        <v>18.959219999999998</v>
      </c>
      <c r="I15" s="81">
        <v>20.735931999999998</v>
      </c>
      <c r="J15" s="81">
        <v>24.309930000000001</v>
      </c>
      <c r="K15" s="81">
        <v>32.469970000000004</v>
      </c>
      <c r="L15" s="81">
        <v>22.873833000000001</v>
      </c>
      <c r="M15" s="81">
        <v>25.162310999999999</v>
      </c>
      <c r="N15" s="81">
        <v>24.923051000000001</v>
      </c>
      <c r="O15" s="81">
        <v>26.107890999999999</v>
      </c>
      <c r="P15" s="81">
        <v>27.565159000000001</v>
      </c>
      <c r="Q15" s="81">
        <v>30.868195</v>
      </c>
    </row>
    <row r="16" spans="1:17" s="85" customFormat="1" x14ac:dyDescent="0.2">
      <c r="A16" s="85" t="s">
        <v>896</v>
      </c>
      <c r="B16" s="81">
        <v>21.509273</v>
      </c>
      <c r="C16" s="81">
        <v>20.468343999999998</v>
      </c>
      <c r="D16" s="81">
        <v>14.372185</v>
      </c>
      <c r="E16" s="81">
        <v>13.471197</v>
      </c>
      <c r="F16" s="81">
        <v>16.001719000000001</v>
      </c>
      <c r="G16" s="81">
        <v>14.080615</v>
      </c>
      <c r="H16" s="81">
        <v>11.307836</v>
      </c>
      <c r="I16" s="81">
        <v>10.59177</v>
      </c>
      <c r="J16" s="81">
        <v>11.817041</v>
      </c>
      <c r="K16" s="81">
        <v>12.067418</v>
      </c>
      <c r="L16" s="81">
        <v>13.297647</v>
      </c>
      <c r="M16" s="81">
        <v>13.163759000000001</v>
      </c>
      <c r="N16" s="81">
        <v>15.005146999999999</v>
      </c>
      <c r="O16" s="81">
        <v>17.045394999999999</v>
      </c>
      <c r="P16" s="81">
        <v>20.016133</v>
      </c>
      <c r="Q16" s="81">
        <v>17.727383</v>
      </c>
    </row>
    <row r="17" spans="1:17" s="84" customFormat="1" ht="12.75" customHeight="1" x14ac:dyDescent="0.2">
      <c r="A17" s="85" t="s">
        <v>897</v>
      </c>
      <c r="B17" s="81">
        <v>8.2129469999999998</v>
      </c>
      <c r="C17" s="81">
        <v>8.1016349999999999</v>
      </c>
      <c r="D17" s="81">
        <v>8.6809530000000006</v>
      </c>
      <c r="E17" s="81">
        <v>8.8650520000000004</v>
      </c>
      <c r="F17" s="81">
        <v>7.4320259999999996</v>
      </c>
      <c r="G17" s="81">
        <v>5.2393190000000001</v>
      </c>
      <c r="H17" s="81">
        <v>2.105051</v>
      </c>
      <c r="I17" s="81">
        <v>2.2582710000000001</v>
      </c>
      <c r="J17" s="81">
        <v>1.278233</v>
      </c>
      <c r="K17" s="81">
        <v>3.3007019999999998</v>
      </c>
      <c r="L17" s="81">
        <v>2.007755</v>
      </c>
      <c r="M17" s="81">
        <v>1.39401</v>
      </c>
      <c r="N17" s="81">
        <v>2.7235870000000002</v>
      </c>
      <c r="O17" s="81">
        <v>0.455426</v>
      </c>
      <c r="P17" s="81">
        <v>0.73335700000000004</v>
      </c>
      <c r="Q17" s="81">
        <v>2.6770239999999998</v>
      </c>
    </row>
    <row r="18" spans="1:17" s="85" customFormat="1" x14ac:dyDescent="0.2">
      <c r="A18" s="85" t="s">
        <v>898</v>
      </c>
      <c r="B18" s="81">
        <v>7.9041980000000001</v>
      </c>
      <c r="C18" s="81">
        <v>4.5199030000000002</v>
      </c>
      <c r="D18" s="81">
        <v>5.0526679999999997</v>
      </c>
      <c r="E18" s="81">
        <v>7.1842540000000001</v>
      </c>
      <c r="F18" s="81">
        <v>4.7165850000000002</v>
      </c>
      <c r="G18" s="81">
        <v>5.5918450000000002</v>
      </c>
      <c r="H18" s="81">
        <v>5.5463329999999997</v>
      </c>
      <c r="I18" s="81">
        <v>7.885891</v>
      </c>
      <c r="J18" s="81">
        <v>11.214656</v>
      </c>
      <c r="K18" s="81">
        <v>17.101849999999999</v>
      </c>
      <c r="L18" s="81">
        <v>7.5684310000000004</v>
      </c>
      <c r="M18" s="81">
        <v>10.604542</v>
      </c>
      <c r="N18" s="81">
        <v>7.1943169999999999</v>
      </c>
      <c r="O18" s="81">
        <v>8.6070700000000002</v>
      </c>
      <c r="P18" s="81">
        <v>6.8156689999999998</v>
      </c>
      <c r="Q18" s="81">
        <v>10.463787999999999</v>
      </c>
    </row>
    <row r="19" spans="1:17" s="85" customFormat="1" ht="20.100000000000001" customHeight="1" x14ac:dyDescent="0.2">
      <c r="A19" s="84" t="s">
        <v>899</v>
      </c>
      <c r="B19" s="80">
        <v>111.58952499999999</v>
      </c>
      <c r="C19" s="80">
        <v>108.721048</v>
      </c>
      <c r="D19" s="80">
        <v>89.972834000000006</v>
      </c>
      <c r="E19" s="80">
        <v>95.573156999999995</v>
      </c>
      <c r="F19" s="80">
        <v>95.980913000000001</v>
      </c>
      <c r="G19" s="80">
        <v>96.201580000000007</v>
      </c>
      <c r="H19" s="80">
        <v>95.628371999999999</v>
      </c>
      <c r="I19" s="80">
        <v>113.275763</v>
      </c>
      <c r="J19" s="80">
        <v>122.053454</v>
      </c>
      <c r="K19" s="80">
        <v>73.870265000000003</v>
      </c>
      <c r="L19" s="80">
        <v>83.875905000000003</v>
      </c>
      <c r="M19" s="80">
        <v>84.793955999999994</v>
      </c>
      <c r="N19" s="80">
        <v>92.482608999999997</v>
      </c>
      <c r="O19" s="80">
        <v>94.331466000000006</v>
      </c>
      <c r="P19" s="80">
        <v>123.538072</v>
      </c>
      <c r="Q19" s="80">
        <v>136.23875100000001</v>
      </c>
    </row>
    <row r="20" spans="1:17" s="85" customFormat="1" x14ac:dyDescent="0.2">
      <c r="A20" s="85" t="s">
        <v>900</v>
      </c>
      <c r="B20" s="81">
        <v>111.58952499999999</v>
      </c>
      <c r="C20" s="81">
        <v>108.721048</v>
      </c>
      <c r="D20" s="81">
        <v>89.972834000000006</v>
      </c>
      <c r="E20" s="81">
        <v>95.573156999999995</v>
      </c>
      <c r="F20" s="81">
        <v>95.980913000000001</v>
      </c>
      <c r="G20" s="81">
        <v>96.201580000000007</v>
      </c>
      <c r="H20" s="81">
        <v>95.628371999999999</v>
      </c>
      <c r="I20" s="81">
        <v>113.275763</v>
      </c>
      <c r="J20" s="81">
        <v>122.053454</v>
      </c>
      <c r="K20" s="81">
        <v>73.870265000000003</v>
      </c>
      <c r="L20" s="81">
        <v>83.875905000000003</v>
      </c>
      <c r="M20" s="81">
        <v>84.793955999999994</v>
      </c>
      <c r="N20" s="81">
        <v>92.482608999999997</v>
      </c>
      <c r="O20" s="81">
        <v>94.331466000000006</v>
      </c>
      <c r="P20" s="81">
        <v>123.538072</v>
      </c>
      <c r="Q20" s="81">
        <v>136.23875100000001</v>
      </c>
    </row>
    <row r="21" spans="1:17" s="85" customFormat="1" x14ac:dyDescent="0.2">
      <c r="A21" s="85" t="s">
        <v>901</v>
      </c>
      <c r="B21" s="81">
        <v>77.242459999999994</v>
      </c>
      <c r="C21" s="81">
        <v>77.151481000000004</v>
      </c>
      <c r="D21" s="81">
        <v>65.970005999999998</v>
      </c>
      <c r="E21" s="81">
        <v>71.009334999999993</v>
      </c>
      <c r="F21" s="81">
        <v>70.867739999999998</v>
      </c>
      <c r="G21" s="81">
        <v>70.443642999999994</v>
      </c>
      <c r="H21" s="81">
        <v>70.482366999999996</v>
      </c>
      <c r="I21" s="81">
        <v>81.465097</v>
      </c>
      <c r="J21" s="81">
        <v>90.242787000000007</v>
      </c>
      <c r="K21" s="81">
        <v>73.870265000000003</v>
      </c>
      <c r="L21" s="81">
        <v>82.505561999999998</v>
      </c>
      <c r="M21" s="81">
        <v>79.594801000000004</v>
      </c>
      <c r="N21" s="81">
        <v>79.058053000000001</v>
      </c>
      <c r="O21" s="81">
        <v>78.956708000000006</v>
      </c>
      <c r="P21" s="81">
        <v>84.447259000000003</v>
      </c>
      <c r="Q21" s="81">
        <v>85.562257000000002</v>
      </c>
    </row>
    <row r="22" spans="1:17" s="85" customFormat="1" x14ac:dyDescent="0.2">
      <c r="A22" s="85" t="s">
        <v>902</v>
      </c>
      <c r="B22" s="81">
        <v>44.676000999999999</v>
      </c>
      <c r="C22" s="81">
        <v>45.287975000000003</v>
      </c>
      <c r="D22" s="81">
        <v>38.036000000000001</v>
      </c>
      <c r="E22" s="81">
        <v>37.92</v>
      </c>
      <c r="F22" s="81">
        <v>37.520000000000003</v>
      </c>
      <c r="G22" s="81">
        <v>36.935533</v>
      </c>
      <c r="H22" s="81">
        <v>37.44</v>
      </c>
      <c r="I22" s="81">
        <v>47.716000000000001</v>
      </c>
      <c r="J22" s="81">
        <v>47.715998999999996</v>
      </c>
      <c r="K22" s="81">
        <v>0</v>
      </c>
      <c r="L22" s="81">
        <v>9.2689999999999995E-3</v>
      </c>
      <c r="M22" s="81">
        <v>0</v>
      </c>
      <c r="N22" s="81">
        <v>0</v>
      </c>
      <c r="O22" s="81">
        <v>0</v>
      </c>
      <c r="P22" s="81">
        <v>0</v>
      </c>
      <c r="Q22" s="81">
        <v>0</v>
      </c>
    </row>
    <row r="23" spans="1:17" s="85" customFormat="1" x14ac:dyDescent="0.2">
      <c r="A23" s="85" t="s">
        <v>903</v>
      </c>
      <c r="B23" s="81">
        <v>18.260168</v>
      </c>
      <c r="C23" s="81">
        <v>17.955442999999999</v>
      </c>
      <c r="D23" s="81">
        <v>17.989051</v>
      </c>
      <c r="E23" s="81">
        <v>18.154823</v>
      </c>
      <c r="F23" s="81">
        <v>18.155823000000002</v>
      </c>
      <c r="G23" s="81">
        <v>17.744499000000001</v>
      </c>
      <c r="H23" s="81">
        <v>17.8445</v>
      </c>
      <c r="I23" s="81">
        <v>18.235768</v>
      </c>
      <c r="J23" s="81">
        <v>18.710598000000001</v>
      </c>
      <c r="K23" s="81">
        <v>52.084136999999998</v>
      </c>
      <c r="L23" s="81">
        <v>55.958618000000001</v>
      </c>
      <c r="M23" s="81">
        <v>59.304878000000002</v>
      </c>
      <c r="N23" s="81">
        <v>60.495984</v>
      </c>
      <c r="O23" s="81">
        <v>57.906419999999997</v>
      </c>
      <c r="P23" s="81">
        <v>65.784957000000006</v>
      </c>
      <c r="Q23" s="81">
        <v>65.867512000000005</v>
      </c>
    </row>
    <row r="24" spans="1:17" s="85" customFormat="1" x14ac:dyDescent="0.2">
      <c r="A24" s="85" t="s">
        <v>904</v>
      </c>
      <c r="B24" s="81">
        <v>14.306291</v>
      </c>
      <c r="C24" s="81">
        <v>13.908063</v>
      </c>
      <c r="D24" s="81">
        <v>9.9449550000000002</v>
      </c>
      <c r="E24" s="81">
        <v>14.934512</v>
      </c>
      <c r="F24" s="81">
        <v>15.191917</v>
      </c>
      <c r="G24" s="81">
        <v>15.763610999999999</v>
      </c>
      <c r="H24" s="81">
        <v>15.197867</v>
      </c>
      <c r="I24" s="81">
        <v>15.513329000000001</v>
      </c>
      <c r="J24" s="81">
        <v>23.816189999999999</v>
      </c>
      <c r="K24" s="81">
        <v>21.786128000000001</v>
      </c>
      <c r="L24" s="81">
        <v>26.537675</v>
      </c>
      <c r="M24" s="81">
        <v>20.289923000000002</v>
      </c>
      <c r="N24" s="81">
        <v>18.562069000000001</v>
      </c>
      <c r="O24" s="81">
        <v>21.050287999999998</v>
      </c>
      <c r="P24" s="81">
        <v>18.662302</v>
      </c>
      <c r="Q24" s="81">
        <v>19.694745000000001</v>
      </c>
    </row>
    <row r="25" spans="1:17" s="85" customFormat="1" x14ac:dyDescent="0.2">
      <c r="A25" s="85" t="s">
        <v>905</v>
      </c>
      <c r="B25" s="81">
        <v>34.347065000000001</v>
      </c>
      <c r="C25" s="81">
        <v>31.569566999999999</v>
      </c>
      <c r="D25" s="81">
        <v>24.002828000000001</v>
      </c>
      <c r="E25" s="81">
        <v>24.563821999999998</v>
      </c>
      <c r="F25" s="81">
        <v>25.113173</v>
      </c>
      <c r="G25" s="81">
        <v>25.757936999999998</v>
      </c>
      <c r="H25" s="81">
        <v>25.146004999999999</v>
      </c>
      <c r="I25" s="81">
        <v>31.810666000000001</v>
      </c>
      <c r="J25" s="81">
        <v>31.810666999999999</v>
      </c>
      <c r="K25" s="81">
        <v>0</v>
      </c>
      <c r="L25" s="81">
        <v>1.3703430000000001</v>
      </c>
      <c r="M25" s="81">
        <v>5.1991550000000002</v>
      </c>
      <c r="N25" s="81">
        <v>13.424556000000001</v>
      </c>
      <c r="O25" s="81">
        <v>15.374758</v>
      </c>
      <c r="P25" s="81">
        <v>39.090812999999997</v>
      </c>
      <c r="Q25" s="81">
        <v>50.676493999999998</v>
      </c>
    </row>
    <row r="26" spans="1:17" s="85" customFormat="1" x14ac:dyDescent="0.2">
      <c r="A26" s="85" t="s">
        <v>906</v>
      </c>
      <c r="B26" s="81">
        <v>29.783999000000001</v>
      </c>
      <c r="C26" s="81">
        <v>30.192</v>
      </c>
      <c r="D26" s="81">
        <v>21.963999999999999</v>
      </c>
      <c r="E26" s="81">
        <v>23.28</v>
      </c>
      <c r="F26" s="81">
        <v>23.68</v>
      </c>
      <c r="G26" s="81">
        <v>24.624991999999999</v>
      </c>
      <c r="H26" s="81">
        <v>24.960034</v>
      </c>
      <c r="I26" s="81">
        <v>31.810666000000001</v>
      </c>
      <c r="J26" s="81">
        <v>31.810666999999999</v>
      </c>
      <c r="K26" s="81">
        <v>0</v>
      </c>
      <c r="L26" s="81">
        <v>7.2179999999999996E-3</v>
      </c>
      <c r="M26" s="81">
        <v>2.9764119999999998</v>
      </c>
      <c r="N26" s="81">
        <v>7.03193</v>
      </c>
      <c r="O26" s="81">
        <v>4.8661789999999998</v>
      </c>
      <c r="P26" s="81">
        <v>7.5151159999999999</v>
      </c>
      <c r="Q26" s="81">
        <v>16.337391</v>
      </c>
    </row>
    <row r="27" spans="1:17" s="85" customFormat="1" x14ac:dyDescent="0.2">
      <c r="A27" s="85" t="s">
        <v>907</v>
      </c>
      <c r="B27" s="81">
        <v>4.5630660000000001</v>
      </c>
      <c r="C27" s="81">
        <v>1.377567</v>
      </c>
      <c r="D27" s="81">
        <v>2.0388280000000001</v>
      </c>
      <c r="E27" s="81">
        <v>1.283822</v>
      </c>
      <c r="F27" s="81">
        <v>1.433173</v>
      </c>
      <c r="G27" s="81">
        <v>1.1329450000000001</v>
      </c>
      <c r="H27" s="81">
        <v>0.185971</v>
      </c>
      <c r="I27" s="81">
        <v>0</v>
      </c>
      <c r="J27" s="81">
        <v>0</v>
      </c>
      <c r="K27" s="81">
        <v>0</v>
      </c>
      <c r="L27" s="81">
        <v>1.3631249999999999</v>
      </c>
      <c r="M27" s="81">
        <v>2.2227429999999999</v>
      </c>
      <c r="N27" s="81">
        <v>6.3926259999999999</v>
      </c>
      <c r="O27" s="81">
        <v>10.508578999999999</v>
      </c>
      <c r="P27" s="81">
        <v>31.575697000000002</v>
      </c>
      <c r="Q27" s="81">
        <v>34.339103000000001</v>
      </c>
    </row>
    <row r="28" spans="1:17" s="99" customFormat="1" ht="20.100000000000001" customHeight="1" x14ac:dyDescent="0.2">
      <c r="A28" s="101"/>
      <c r="B28" s="102"/>
      <c r="C28" s="102"/>
      <c r="D28" s="102"/>
      <c r="E28" s="102"/>
      <c r="F28" s="102"/>
      <c r="G28" s="102"/>
      <c r="H28" s="102"/>
      <c r="I28" s="102"/>
      <c r="J28" s="103"/>
      <c r="K28" s="102"/>
      <c r="L28" s="103"/>
      <c r="M28" s="103"/>
      <c r="N28" s="103"/>
      <c r="O28" s="103"/>
      <c r="P28" s="103"/>
      <c r="Q28" s="103" t="s">
        <v>117</v>
      </c>
    </row>
    <row r="29" spans="1:17" s="81" customFormat="1" x14ac:dyDescent="0.2">
      <c r="A29" s="81" t="s">
        <v>119</v>
      </c>
    </row>
    <row r="30" spans="1:17" s="81" customFormat="1" ht="13.5" customHeight="1" x14ac:dyDescent="0.2"/>
    <row r="31" spans="1:17" s="96" customFormat="1" ht="30" customHeight="1" x14ac:dyDescent="0.2">
      <c r="A31" s="94"/>
      <c r="B31" s="95" t="str">
        <f t="shared" ref="B31:L31" si="0">B4</f>
        <v>FY95</v>
      </c>
      <c r="C31" s="95" t="str">
        <f t="shared" si="0"/>
        <v>FY96</v>
      </c>
      <c r="D31" s="95" t="str">
        <f t="shared" si="0"/>
        <v>FY97</v>
      </c>
      <c r="E31" s="95" t="str">
        <f t="shared" si="0"/>
        <v>FY98</v>
      </c>
      <c r="F31" s="95" t="str">
        <f t="shared" si="0"/>
        <v>FY99</v>
      </c>
      <c r="G31" s="95" t="str">
        <f t="shared" si="0"/>
        <v>FY00</v>
      </c>
      <c r="H31" s="95" t="str">
        <f t="shared" si="0"/>
        <v>FY01</v>
      </c>
      <c r="I31" s="95" t="str">
        <f t="shared" si="0"/>
        <v>FY02</v>
      </c>
      <c r="J31" s="95" t="str">
        <f t="shared" si="0"/>
        <v>FY03</v>
      </c>
      <c r="K31" s="95" t="str">
        <f t="shared" si="0"/>
        <v>FY04</v>
      </c>
      <c r="L31" s="95" t="str">
        <f t="shared" si="0"/>
        <v>FY05</v>
      </c>
      <c r="M31" s="95" t="str">
        <f>M4</f>
        <v>FY06</v>
      </c>
      <c r="N31" s="95" t="str">
        <f>N4</f>
        <v>FY07</v>
      </c>
      <c r="O31" s="95" t="str">
        <f>O4</f>
        <v>FY08</v>
      </c>
      <c r="P31" s="95" t="str">
        <f>P4</f>
        <v>FY09</v>
      </c>
      <c r="Q31" s="95" t="str">
        <f>Q4</f>
        <v>FY10</v>
      </c>
    </row>
    <row r="32" spans="1:17" s="84" customFormat="1" ht="20.100000000000001" customHeight="1" x14ac:dyDescent="0.2">
      <c r="A32" s="84" t="s">
        <v>908</v>
      </c>
      <c r="B32" s="82">
        <v>171.32761199999999</v>
      </c>
      <c r="C32" s="82">
        <v>157.71258399999999</v>
      </c>
      <c r="D32" s="82">
        <v>133.236786</v>
      </c>
      <c r="E32" s="82">
        <v>158.78475900000001</v>
      </c>
      <c r="F32" s="82">
        <v>160.819154</v>
      </c>
      <c r="G32" s="82">
        <v>156.94823700000001</v>
      </c>
      <c r="H32" s="82">
        <v>154.17499900000001</v>
      </c>
      <c r="I32" s="82">
        <v>142.98110700000001</v>
      </c>
      <c r="J32" s="82">
        <v>156.06086300000001</v>
      </c>
      <c r="K32" s="82">
        <v>169.51071999999999</v>
      </c>
      <c r="L32" s="82">
        <v>148.22456600000001</v>
      </c>
      <c r="M32" s="82">
        <v>152.75204400000001</v>
      </c>
      <c r="N32" s="82">
        <v>151.601889</v>
      </c>
      <c r="O32" s="82">
        <v>154.23379800000001</v>
      </c>
      <c r="P32" s="82">
        <v>178.23334600000001</v>
      </c>
      <c r="Q32" s="82">
        <v>199.09563199999999</v>
      </c>
    </row>
    <row r="33" spans="1:17" s="84" customFormat="1" x14ac:dyDescent="0.2">
      <c r="A33" s="84" t="s">
        <v>909</v>
      </c>
      <c r="B33" s="82">
        <v>171.32761199999999</v>
      </c>
      <c r="C33" s="82">
        <v>157.71258399999999</v>
      </c>
      <c r="D33" s="82">
        <v>133.236786</v>
      </c>
      <c r="E33" s="82">
        <v>158.78475900000001</v>
      </c>
      <c r="F33" s="82">
        <v>160.819154</v>
      </c>
      <c r="G33" s="82">
        <v>156.94823700000001</v>
      </c>
      <c r="H33" s="82">
        <v>154.17499900000001</v>
      </c>
      <c r="I33" s="82">
        <v>142.98110700000001</v>
      </c>
      <c r="J33" s="82">
        <v>156.06086300000001</v>
      </c>
      <c r="K33" s="82">
        <v>169.51071999999999</v>
      </c>
      <c r="L33" s="82">
        <v>148.22456600000001</v>
      </c>
      <c r="M33" s="82">
        <v>152.75204400000001</v>
      </c>
      <c r="N33" s="82">
        <v>151.601889</v>
      </c>
      <c r="O33" s="82">
        <v>154.23379800000001</v>
      </c>
      <c r="P33" s="82">
        <v>178.23334600000001</v>
      </c>
      <c r="Q33" s="82">
        <v>199.09563199999999</v>
      </c>
    </row>
    <row r="34" spans="1:17" s="85" customFormat="1" x14ac:dyDescent="0.2">
      <c r="A34" s="85" t="s">
        <v>910</v>
      </c>
      <c r="B34" s="83">
        <v>140.19315399999999</v>
      </c>
      <c r="C34" s="83">
        <v>128.081962</v>
      </c>
      <c r="D34" s="83">
        <v>119.709406</v>
      </c>
      <c r="E34" s="83">
        <v>118.422866</v>
      </c>
      <c r="F34" s="83">
        <v>122.065253</v>
      </c>
      <c r="G34" s="83">
        <v>125.63455999999999</v>
      </c>
      <c r="H34" s="83">
        <v>123.276674</v>
      </c>
      <c r="I34" s="83">
        <v>119.669822</v>
      </c>
      <c r="J34" s="83">
        <v>130.311905</v>
      </c>
      <c r="K34" s="83">
        <v>126.849667</v>
      </c>
      <c r="L34" s="83">
        <v>135.42659</v>
      </c>
      <c r="M34" s="83">
        <v>143.95166699999999</v>
      </c>
      <c r="N34" s="83">
        <v>132.085972</v>
      </c>
      <c r="O34" s="83">
        <v>131.14241999999999</v>
      </c>
      <c r="P34" s="83">
        <v>131.42287300000001</v>
      </c>
      <c r="Q34" s="83">
        <v>141.42631600000001</v>
      </c>
    </row>
    <row r="35" spans="1:17" s="85" customFormat="1" x14ac:dyDescent="0.2">
      <c r="A35" s="85" t="s">
        <v>911</v>
      </c>
      <c r="B35" s="83">
        <v>130.01354799999999</v>
      </c>
      <c r="C35" s="83">
        <v>119.691548</v>
      </c>
      <c r="D35" s="83">
        <v>113.649728</v>
      </c>
      <c r="E35" s="83">
        <v>109.09891399999999</v>
      </c>
      <c r="F35" s="83">
        <v>114.25334100000001</v>
      </c>
      <c r="G35" s="83">
        <v>119.687834</v>
      </c>
      <c r="H35" s="83">
        <v>122.107113</v>
      </c>
      <c r="I35" s="83">
        <v>113.132424</v>
      </c>
      <c r="J35" s="83">
        <v>123.325171</v>
      </c>
      <c r="K35" s="83">
        <v>120.527334</v>
      </c>
      <c r="L35" s="83">
        <v>130.06499500000001</v>
      </c>
      <c r="M35" s="83">
        <v>138.36913799999999</v>
      </c>
      <c r="N35" s="83">
        <v>128.96237400000001</v>
      </c>
      <c r="O35" s="83">
        <v>127.544973</v>
      </c>
      <c r="P35" s="83">
        <v>128.907535</v>
      </c>
      <c r="Q35" s="83">
        <v>139.08135799999999</v>
      </c>
    </row>
    <row r="36" spans="1:17" s="85" customFormat="1" x14ac:dyDescent="0.2">
      <c r="A36" s="85" t="s">
        <v>912</v>
      </c>
      <c r="B36" s="83">
        <v>62.926844000000003</v>
      </c>
      <c r="C36" s="83">
        <v>63.211328999999999</v>
      </c>
      <c r="D36" s="83">
        <v>58.542422999999999</v>
      </c>
      <c r="E36" s="83">
        <v>50.097876999999997</v>
      </c>
      <c r="F36" s="83">
        <v>50.189134000000003</v>
      </c>
      <c r="G36" s="83">
        <v>52.177756000000002</v>
      </c>
      <c r="H36" s="83">
        <v>54.295402000000003</v>
      </c>
      <c r="I36" s="83">
        <v>58.084203000000002</v>
      </c>
      <c r="J36" s="83">
        <v>59.01107307767807</v>
      </c>
      <c r="K36" s="83">
        <v>57.297277453196088</v>
      </c>
      <c r="L36" s="83">
        <v>60.06558822592477</v>
      </c>
      <c r="M36" s="83">
        <v>65.537818717434817</v>
      </c>
      <c r="N36" s="83">
        <v>61.702525873565534</v>
      </c>
      <c r="O36" s="83">
        <v>60.237067966613274</v>
      </c>
      <c r="P36" s="83">
        <v>63.101500999999999</v>
      </c>
      <c r="Q36" s="83">
        <v>66.419962999999996</v>
      </c>
    </row>
    <row r="37" spans="1:17" s="85" customFormat="1" x14ac:dyDescent="0.2">
      <c r="A37" s="85" t="s">
        <v>913</v>
      </c>
      <c r="B37" s="83">
        <v>6.2231639999999997</v>
      </c>
      <c r="C37" s="83">
        <v>5.1134649999999997</v>
      </c>
      <c r="D37" s="83">
        <v>6.8975689999999998</v>
      </c>
      <c r="E37" s="83">
        <v>6.8234130000000004</v>
      </c>
      <c r="F37" s="83">
        <v>7.6857829999999998</v>
      </c>
      <c r="G37" s="83">
        <v>8.3745729999999998</v>
      </c>
      <c r="H37" s="83">
        <v>8.9128500000000006</v>
      </c>
      <c r="I37" s="83">
        <v>7.8287990000000001</v>
      </c>
      <c r="J37" s="83">
        <v>7.4802546580617166</v>
      </c>
      <c r="K37" s="83">
        <v>7.7105431637846777</v>
      </c>
      <c r="L37" s="83">
        <v>7.7917411591940526</v>
      </c>
      <c r="M37" s="83">
        <v>8.3752132300799431</v>
      </c>
      <c r="N37" s="83">
        <v>8.2456475530186157</v>
      </c>
      <c r="O37" s="83">
        <v>8.1925772861011339</v>
      </c>
      <c r="P37" s="83">
        <v>8.3059170000000009</v>
      </c>
      <c r="Q37" s="83">
        <v>9.9637720000000005</v>
      </c>
    </row>
    <row r="38" spans="1:17" s="85" customFormat="1" x14ac:dyDescent="0.2">
      <c r="A38" s="85" t="s">
        <v>914</v>
      </c>
      <c r="B38" s="83">
        <v>60.86354</v>
      </c>
      <c r="C38" s="83">
        <v>51.366754</v>
      </c>
      <c r="D38" s="83">
        <v>48.209735999999999</v>
      </c>
      <c r="E38" s="83">
        <v>52.177624000000002</v>
      </c>
      <c r="F38" s="83">
        <v>56.378424000000003</v>
      </c>
      <c r="G38" s="83">
        <v>59.135505000000002</v>
      </c>
      <c r="H38" s="83">
        <v>58.898860999999997</v>
      </c>
      <c r="I38" s="83">
        <v>47.219422000000002</v>
      </c>
      <c r="J38" s="83">
        <v>56.83384326426021</v>
      </c>
      <c r="K38" s="83">
        <v>55.519513383019223</v>
      </c>
      <c r="L38" s="83">
        <v>62.207665614881165</v>
      </c>
      <c r="M38" s="83">
        <v>64.456106052485254</v>
      </c>
      <c r="N38" s="83">
        <v>59.014200573415849</v>
      </c>
      <c r="O38" s="83">
        <v>59.115327747285598</v>
      </c>
      <c r="P38" s="83">
        <v>57.500117000000003</v>
      </c>
      <c r="Q38" s="83">
        <v>62.697623</v>
      </c>
    </row>
    <row r="39" spans="1:17" s="85" customFormat="1" x14ac:dyDescent="0.2">
      <c r="A39" s="85" t="s">
        <v>915</v>
      </c>
      <c r="B39" s="83">
        <v>6.7649090000000003</v>
      </c>
      <c r="C39" s="83">
        <v>5.6914429999999996</v>
      </c>
      <c r="D39" s="83">
        <v>4.8329839999999997</v>
      </c>
      <c r="E39" s="83">
        <v>3.593715</v>
      </c>
      <c r="F39" s="83">
        <v>2.8729529999999999</v>
      </c>
      <c r="G39" s="83">
        <v>1.8516969999999999</v>
      </c>
      <c r="H39" s="83">
        <v>0.61948599999999998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83">
        <v>0</v>
      </c>
      <c r="O39" s="83">
        <v>0</v>
      </c>
      <c r="P39" s="83">
        <v>0.14072799999999999</v>
      </c>
      <c r="Q39" s="83">
        <v>9.7642999999999994E-2</v>
      </c>
    </row>
    <row r="40" spans="1:17" s="85" customFormat="1" x14ac:dyDescent="0.2">
      <c r="A40" s="85" t="s">
        <v>916</v>
      </c>
      <c r="B40" s="83">
        <v>4.9194360000000001</v>
      </c>
      <c r="C40" s="83">
        <v>6.2922200000000004</v>
      </c>
      <c r="D40" s="83">
        <v>3.9332180000000001</v>
      </c>
      <c r="E40" s="83">
        <v>3.3885990000000001</v>
      </c>
      <c r="F40" s="83">
        <v>4.2595270000000003</v>
      </c>
      <c r="G40" s="83">
        <v>5.8585200000000004</v>
      </c>
      <c r="H40" s="83">
        <v>3.610986</v>
      </c>
      <c r="I40" s="83">
        <v>4.3650570000000002</v>
      </c>
      <c r="J40" s="83">
        <v>3.5379909999999999</v>
      </c>
      <c r="K40" s="83">
        <v>2.3721540000000001</v>
      </c>
      <c r="L40" s="83">
        <v>1.273971</v>
      </c>
      <c r="M40" s="83">
        <v>1.189271</v>
      </c>
      <c r="N40" s="83">
        <v>2.3877380000000001</v>
      </c>
      <c r="O40" s="83">
        <v>2.8771149999999999</v>
      </c>
      <c r="P40" s="83">
        <v>2.3375149999999998</v>
      </c>
      <c r="Q40" s="83">
        <v>2.5326409999999999</v>
      </c>
    </row>
    <row r="41" spans="1:17" s="85" customFormat="1" x14ac:dyDescent="0.2">
      <c r="A41" s="85" t="s">
        <v>917</v>
      </c>
      <c r="B41" s="83">
        <v>0.55079999999999996</v>
      </c>
      <c r="C41" s="83">
        <v>1.1231089999999999</v>
      </c>
      <c r="D41" s="83">
        <v>1.948798</v>
      </c>
      <c r="E41" s="83">
        <v>8.8430490000000006</v>
      </c>
      <c r="F41" s="83">
        <v>5.1921619999999997</v>
      </c>
      <c r="G41" s="83">
        <v>4.4852600000000002</v>
      </c>
      <c r="H41" s="83">
        <v>3.388862</v>
      </c>
      <c r="I41" s="83">
        <v>4.4360710000000001</v>
      </c>
      <c r="J41" s="83">
        <v>4.3865809999999996</v>
      </c>
      <c r="K41" s="83">
        <v>4.3511389999999999</v>
      </c>
      <c r="L41" s="83">
        <v>4.8205109999999998</v>
      </c>
      <c r="M41" s="83">
        <v>4.7897670000000003</v>
      </c>
      <c r="N41" s="83">
        <v>1.1587730000000001</v>
      </c>
      <c r="O41" s="83">
        <v>1.502569</v>
      </c>
      <c r="P41" s="83">
        <v>0.62804199999999999</v>
      </c>
      <c r="Q41" s="83">
        <v>0.35961399999999999</v>
      </c>
    </row>
    <row r="42" spans="1:17" s="85" customFormat="1" x14ac:dyDescent="0.2">
      <c r="A42" s="85" t="s">
        <v>918</v>
      </c>
      <c r="B42" s="83">
        <v>-2.055539</v>
      </c>
      <c r="C42" s="83">
        <v>-4.7163579999999996</v>
      </c>
      <c r="D42" s="83">
        <v>-4.655322</v>
      </c>
      <c r="E42" s="83">
        <v>-6.5014110000000001</v>
      </c>
      <c r="F42" s="83">
        <v>-4.5127300000000004</v>
      </c>
      <c r="G42" s="83">
        <v>-6.2487510000000004</v>
      </c>
      <c r="H42" s="83">
        <v>-6.4497730000000004</v>
      </c>
      <c r="I42" s="83">
        <v>-2.2637299999999998</v>
      </c>
      <c r="J42" s="83">
        <v>-0.93783799999999995</v>
      </c>
      <c r="K42" s="83">
        <v>-0.40095999999999998</v>
      </c>
      <c r="L42" s="83">
        <v>-0.73288699999999996</v>
      </c>
      <c r="M42" s="83">
        <v>-0.396509</v>
      </c>
      <c r="N42" s="83">
        <v>-0.42291299999999998</v>
      </c>
      <c r="O42" s="83">
        <v>-0.78223699999999996</v>
      </c>
      <c r="P42" s="83">
        <v>-0.590947</v>
      </c>
      <c r="Q42" s="83">
        <v>-0.64493999999999996</v>
      </c>
    </row>
    <row r="43" spans="1:17" s="85" customFormat="1" x14ac:dyDescent="0.2">
      <c r="A43" s="85" t="s">
        <v>919</v>
      </c>
      <c r="B43" s="83">
        <v>31.134457999999999</v>
      </c>
      <c r="C43" s="83">
        <v>29.630621999999999</v>
      </c>
      <c r="D43" s="83">
        <v>13.527380000000001</v>
      </c>
      <c r="E43" s="83">
        <v>40.361893000000002</v>
      </c>
      <c r="F43" s="83">
        <v>38.753900999999999</v>
      </c>
      <c r="G43" s="83">
        <v>31.313676999999998</v>
      </c>
      <c r="H43" s="83">
        <v>30.898325</v>
      </c>
      <c r="I43" s="83">
        <v>23.311285000000002</v>
      </c>
      <c r="J43" s="83">
        <v>25.748957999999998</v>
      </c>
      <c r="K43" s="83">
        <v>42.661053000000003</v>
      </c>
      <c r="L43" s="83">
        <v>12.797976</v>
      </c>
      <c r="M43" s="83">
        <v>8.8003769999999992</v>
      </c>
      <c r="N43" s="83">
        <v>19.515917000000002</v>
      </c>
      <c r="O43" s="83">
        <v>23.091377999999999</v>
      </c>
      <c r="P43" s="83">
        <v>46.810473000000002</v>
      </c>
      <c r="Q43" s="83">
        <v>57.669316000000002</v>
      </c>
    </row>
    <row r="44" spans="1:17" s="85" customFormat="1" x14ac:dyDescent="0.2">
      <c r="A44" s="85" t="s">
        <v>920</v>
      </c>
      <c r="B44" s="83">
        <v>8.1555920000000004</v>
      </c>
      <c r="C44" s="83">
        <v>4.4284819999999998</v>
      </c>
      <c r="D44" s="83">
        <v>3.282092</v>
      </c>
      <c r="E44" s="83">
        <v>21.251988000000001</v>
      </c>
      <c r="F44" s="83">
        <v>14.794040000000001</v>
      </c>
      <c r="G44" s="83">
        <v>9.3507650000000009</v>
      </c>
      <c r="H44" s="83">
        <v>12.149075</v>
      </c>
      <c r="I44" s="83">
        <v>4.612419</v>
      </c>
      <c r="J44" s="83">
        <v>11.630659</v>
      </c>
      <c r="K44" s="83">
        <v>2.8241309999999999</v>
      </c>
      <c r="L44" s="83">
        <v>7.2364509999999997</v>
      </c>
      <c r="M44" s="83">
        <v>4.9683419999999998</v>
      </c>
      <c r="N44" s="83">
        <v>9.1309930000000001</v>
      </c>
      <c r="O44" s="83">
        <v>14.670035</v>
      </c>
      <c r="P44" s="83">
        <v>38.035845999999999</v>
      </c>
      <c r="Q44" s="83">
        <v>40.025168000000001</v>
      </c>
    </row>
    <row r="45" spans="1:17" s="85" customFormat="1" x14ac:dyDescent="0.2">
      <c r="A45" s="85" t="s">
        <v>921</v>
      </c>
      <c r="B45" s="83">
        <v>18.872540999999998</v>
      </c>
      <c r="C45" s="83">
        <v>22.20214</v>
      </c>
      <c r="D45" s="83">
        <v>10.245288</v>
      </c>
      <c r="E45" s="83">
        <v>16.899905</v>
      </c>
      <c r="F45" s="83">
        <v>22.959861</v>
      </c>
      <c r="G45" s="83">
        <v>21.456662000000001</v>
      </c>
      <c r="H45" s="83">
        <v>18.49925</v>
      </c>
      <c r="I45" s="83">
        <v>17.698865999999999</v>
      </c>
      <c r="J45" s="83">
        <v>14.118299</v>
      </c>
      <c r="K45" s="83">
        <v>11.582376</v>
      </c>
      <c r="L45" s="83">
        <v>5.5615249999999996</v>
      </c>
      <c r="M45" s="83">
        <v>3.8320349999999999</v>
      </c>
      <c r="N45" s="83">
        <v>10.384924</v>
      </c>
      <c r="O45" s="83">
        <v>8.4213430000000002</v>
      </c>
      <c r="P45" s="83">
        <v>8.7746270000000006</v>
      </c>
      <c r="Q45" s="83">
        <v>16.030674000000001</v>
      </c>
    </row>
    <row r="46" spans="1:17" s="85" customFormat="1" x14ac:dyDescent="0.2">
      <c r="A46" s="85" t="s">
        <v>922</v>
      </c>
      <c r="B46" s="83">
        <v>4.106325</v>
      </c>
      <c r="C46" s="83">
        <v>3</v>
      </c>
      <c r="D46" s="83">
        <v>0</v>
      </c>
      <c r="E46" s="83">
        <v>2.21</v>
      </c>
      <c r="F46" s="83">
        <v>1</v>
      </c>
      <c r="G46" s="83">
        <v>0.50624999999999998</v>
      </c>
      <c r="H46" s="83">
        <v>0.25</v>
      </c>
      <c r="I46" s="83">
        <v>1</v>
      </c>
      <c r="J46" s="83">
        <v>0</v>
      </c>
      <c r="K46" s="83">
        <v>28.254546000000001</v>
      </c>
      <c r="L46" s="83">
        <v>0</v>
      </c>
      <c r="M46" s="83">
        <v>0</v>
      </c>
      <c r="N46" s="83">
        <v>0</v>
      </c>
      <c r="O46" s="83">
        <v>0</v>
      </c>
      <c r="P46" s="83">
        <v>0</v>
      </c>
      <c r="Q46" s="83">
        <v>1.6134740000000001</v>
      </c>
    </row>
    <row r="47" spans="1:17" s="85" customFormat="1" x14ac:dyDescent="0.2">
      <c r="A47" s="85" t="s">
        <v>923</v>
      </c>
      <c r="B47" s="83">
        <v>0</v>
      </c>
      <c r="C47" s="83">
        <v>0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  <c r="I47" s="83">
        <v>0</v>
      </c>
      <c r="J47" s="83">
        <v>0</v>
      </c>
      <c r="K47" s="83">
        <v>0</v>
      </c>
      <c r="L47" s="83">
        <v>0</v>
      </c>
      <c r="M47" s="83">
        <v>0</v>
      </c>
      <c r="N47" s="83">
        <v>0</v>
      </c>
      <c r="O47" s="83">
        <v>0</v>
      </c>
      <c r="P47" s="83">
        <v>0</v>
      </c>
      <c r="Q47" s="83">
        <v>0</v>
      </c>
    </row>
    <row r="48" spans="1:17" s="84" customFormat="1" ht="20.100000000000001" customHeight="1" x14ac:dyDescent="0.2">
      <c r="A48" s="84" t="s">
        <v>526</v>
      </c>
      <c r="B48" s="82">
        <v>-0.999726</v>
      </c>
      <c r="C48" s="82">
        <v>5.1604599999999996</v>
      </c>
      <c r="D48" s="82">
        <v>5.4293889999999996</v>
      </c>
      <c r="E48" s="82">
        <v>-7.1738995000000001</v>
      </c>
      <c r="F48" s="82">
        <v>-11.408124089392096</v>
      </c>
      <c r="G48" s="82">
        <v>-8.1140670000000004</v>
      </c>
      <c r="H48" s="82">
        <v>-13.122069</v>
      </c>
      <c r="I48" s="82">
        <v>17.297924565571932</v>
      </c>
      <c r="J48" s="82">
        <v>14.355088</v>
      </c>
      <c r="K48" s="82">
        <v>-35.874177000000003</v>
      </c>
      <c r="L48" s="82">
        <v>-12.29576</v>
      </c>
      <c r="M48" s="82">
        <v>-13.051333</v>
      </c>
      <c r="N48" s="82">
        <v>-6.3675059999999997</v>
      </c>
      <c r="O48" s="82">
        <v>-4.4754630000000004</v>
      </c>
      <c r="P48" s="82">
        <v>4.5553359999999996</v>
      </c>
      <c r="Q48" s="82">
        <v>3.3586299999999998</v>
      </c>
    </row>
    <row r="49" spans="1:26" s="85" customFormat="1" x14ac:dyDescent="0.2">
      <c r="A49" s="85" t="s">
        <v>924</v>
      </c>
      <c r="B49" s="83">
        <v>-4.2123330000000001</v>
      </c>
      <c r="C49" s="83">
        <v>3.2215150000000001</v>
      </c>
      <c r="D49" s="83">
        <v>-5.0460589999999996</v>
      </c>
      <c r="E49" s="83">
        <v>8.6241714999999992</v>
      </c>
      <c r="F49" s="83">
        <v>2.2326039106079043</v>
      </c>
      <c r="G49" s="83">
        <v>-2.5583269999999998</v>
      </c>
      <c r="H49" s="83">
        <v>-7.3697489999999855</v>
      </c>
      <c r="I49" s="83">
        <v>8.7985435655719346</v>
      </c>
      <c r="J49" s="83">
        <v>8.2933789999999998</v>
      </c>
      <c r="K49" s="83">
        <v>6.7868760000000004</v>
      </c>
      <c r="L49" s="83">
        <v>-0.86812699999999998</v>
      </c>
      <c r="M49" s="83">
        <v>-9.4501109999999997</v>
      </c>
      <c r="N49" s="83">
        <v>-0.27614499999999997</v>
      </c>
      <c r="O49" s="83">
        <v>3.2411569999999998</v>
      </c>
      <c r="P49" s="83">
        <v>12.274996</v>
      </c>
      <c r="Q49" s="83">
        <v>10.351452</v>
      </c>
    </row>
    <row r="50" spans="1:26" s="92" customFormat="1" ht="20.100000000000001" customHeight="1" x14ac:dyDescent="0.2">
      <c r="A50" s="87" t="s">
        <v>925</v>
      </c>
      <c r="B50" s="88">
        <v>3.2126070000000002</v>
      </c>
      <c r="C50" s="88">
        <v>1.9389449999999999</v>
      </c>
      <c r="D50" s="88">
        <v>10.475448</v>
      </c>
      <c r="E50" s="88">
        <v>-15.798071</v>
      </c>
      <c r="F50" s="88">
        <v>-13.640727999999999</v>
      </c>
      <c r="G50" s="88">
        <v>-5.5557400000000001</v>
      </c>
      <c r="H50" s="88">
        <v>-5.7523200000000001</v>
      </c>
      <c r="I50" s="88">
        <v>8.4993809999999996</v>
      </c>
      <c r="J50" s="88">
        <v>6.0617089999999996</v>
      </c>
      <c r="K50" s="88">
        <v>-42.661053000000003</v>
      </c>
      <c r="L50" s="88">
        <v>-11.427633</v>
      </c>
      <c r="M50" s="88">
        <v>-3.6012219999999999</v>
      </c>
      <c r="N50" s="88">
        <v>-6.091361</v>
      </c>
      <c r="O50" s="88">
        <v>-7.7166199999999998</v>
      </c>
      <c r="P50" s="88">
        <v>-7.7196600000000002</v>
      </c>
      <c r="Q50" s="88">
        <v>-6.9928220000000003</v>
      </c>
    </row>
    <row r="51" spans="1:26" s="85" customFormat="1" x14ac:dyDescent="0.2">
      <c r="A51" s="89" t="s">
        <v>926</v>
      </c>
      <c r="B51" s="273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</row>
    <row r="52" spans="1:26" s="85" customFormat="1" x14ac:dyDescent="0.2">
      <c r="A52" s="89" t="s">
        <v>446</v>
      </c>
      <c r="B52" s="273">
        <v>222.62669753365654</v>
      </c>
      <c r="C52" s="273">
        <v>219.26448678346316</v>
      </c>
      <c r="D52" s="273">
        <v>207.37036314072415</v>
      </c>
      <c r="E52" s="273">
        <v>220.08575296976272</v>
      </c>
      <c r="F52" s="273">
        <v>221.09625333350974</v>
      </c>
      <c r="G52" s="273">
        <v>233.6114343600378</v>
      </c>
      <c r="H52" s="273">
        <v>240.36726445002171</v>
      </c>
      <c r="I52" s="273">
        <v>241.73818472742542</v>
      </c>
      <c r="J52" s="273">
        <v>245.12122738310688</v>
      </c>
      <c r="K52" s="273">
        <v>239.73178314306318</v>
      </c>
      <c r="L52" s="273">
        <v>250.04754693856142</v>
      </c>
      <c r="M52" s="273">
        <v>254.51705276210356</v>
      </c>
      <c r="N52" s="273">
        <v>257.45153381987996</v>
      </c>
      <c r="O52" s="273">
        <v>263.44230108438933</v>
      </c>
      <c r="P52" s="273">
        <v>279.7880411375636</v>
      </c>
      <c r="Q52" s="273">
        <v>297.45143283535663</v>
      </c>
      <c r="R52" s="83"/>
      <c r="S52" s="83"/>
      <c r="T52" s="83"/>
      <c r="U52" s="83"/>
      <c r="V52" s="83"/>
      <c r="W52" s="83"/>
      <c r="X52" s="83"/>
      <c r="Y52" s="83"/>
      <c r="Z52" s="83"/>
    </row>
    <row r="53" spans="1:26" s="85" customFormat="1" x14ac:dyDescent="0.2">
      <c r="A53" s="85" t="s">
        <v>927</v>
      </c>
      <c r="B53" s="90">
        <v>0.76508292979663839</v>
      </c>
      <c r="C53" s="90">
        <v>0.74281542984590521</v>
      </c>
      <c r="D53" s="90">
        <v>0.66868849000326724</v>
      </c>
      <c r="E53" s="90">
        <v>0.68887175773176745</v>
      </c>
      <c r="F53" s="90">
        <v>0.67577368525205539</v>
      </c>
      <c r="G53" s="90">
        <v>0.6371013919233911</v>
      </c>
      <c r="H53" s="90">
        <v>0.58682254558556324</v>
      </c>
      <c r="I53" s="90">
        <v>0.66302736469332035</v>
      </c>
      <c r="J53" s="90">
        <v>0.69523130582914427</v>
      </c>
      <c r="K53" s="90">
        <v>0.55744190965388418</v>
      </c>
      <c r="L53" s="90">
        <v>0.54361183568578952</v>
      </c>
      <c r="M53" s="90">
        <v>0.54888546556673323</v>
      </c>
      <c r="N53" s="90">
        <v>0.56412319959845303</v>
      </c>
      <c r="O53" s="90">
        <v>0.5684673053019963</v>
      </c>
      <c r="P53" s="90">
        <v>0.65331127540983125</v>
      </c>
      <c r="Q53" s="90">
        <v>0.68062964118267055</v>
      </c>
      <c r="R53" s="90"/>
      <c r="S53" s="90"/>
      <c r="T53" s="90"/>
      <c r="U53" s="90"/>
      <c r="V53" s="90"/>
      <c r="W53" s="90"/>
      <c r="X53" s="90"/>
      <c r="Y53" s="90"/>
      <c r="Z53" s="90"/>
    </row>
    <row r="54" spans="1:26" s="85" customFormat="1" x14ac:dyDescent="0.2">
      <c r="A54" s="85" t="s">
        <v>928</v>
      </c>
      <c r="B54" s="90">
        <v>0.50124053510307309</v>
      </c>
      <c r="C54" s="90">
        <v>0.49584430928556417</v>
      </c>
      <c r="D54" s="90">
        <v>0.43387508531748725</v>
      </c>
      <c r="E54" s="90">
        <v>0.43425417461315935</v>
      </c>
      <c r="F54" s="90">
        <v>0.43411370185101622</v>
      </c>
      <c r="G54" s="90">
        <v>0.41180167513434224</v>
      </c>
      <c r="H54" s="90">
        <v>0.39784274376465062</v>
      </c>
      <c r="I54" s="90">
        <v>0.46858862255346767</v>
      </c>
      <c r="J54" s="90">
        <v>0.49793098420333548</v>
      </c>
      <c r="K54" s="90">
        <v>0.30813713572520723</v>
      </c>
      <c r="L54" s="90">
        <v>0.33543982345329287</v>
      </c>
      <c r="M54" s="90">
        <v>0.33315628591399998</v>
      </c>
      <c r="N54" s="90">
        <v>0.35922337547502564</v>
      </c>
      <c r="O54" s="90">
        <v>0.3580725859579495</v>
      </c>
      <c r="P54" s="90">
        <v>0.44154164523157707</v>
      </c>
      <c r="Q54" s="90">
        <v>0.45802015374862892</v>
      </c>
      <c r="R54" s="90"/>
      <c r="S54" s="90"/>
      <c r="T54" s="90"/>
      <c r="U54" s="90"/>
      <c r="V54" s="90"/>
      <c r="W54" s="90"/>
      <c r="X54" s="90"/>
      <c r="Y54" s="90"/>
      <c r="Z54" s="90"/>
    </row>
    <row r="55" spans="1:26" s="85" customFormat="1" x14ac:dyDescent="0.2">
      <c r="A55" s="85" t="s">
        <v>929</v>
      </c>
      <c r="B55" s="90">
        <v>0.65514536474667451</v>
      </c>
      <c r="C55" s="90">
        <v>0.66752020672002665</v>
      </c>
      <c r="D55" s="90">
        <v>0.64884485347634346</v>
      </c>
      <c r="E55" s="90">
        <v>0.6303846394327709</v>
      </c>
      <c r="F55" s="90">
        <v>0.64239509664999328</v>
      </c>
      <c r="G55" s="90">
        <v>0.6463675646526601</v>
      </c>
      <c r="H55" s="90">
        <v>0.67796090446331025</v>
      </c>
      <c r="I55" s="90">
        <v>0.7067409997024946</v>
      </c>
      <c r="J55" s="90">
        <v>0.71620909476953831</v>
      </c>
      <c r="K55" s="90">
        <v>0.55276994856115069</v>
      </c>
      <c r="L55" s="90">
        <v>0.61705761617592669</v>
      </c>
      <c r="M55" s="90">
        <v>0.60696867892103989</v>
      </c>
      <c r="N55" s="90">
        <v>0.63678178052369316</v>
      </c>
      <c r="O55" s="90">
        <v>0.62989125780545041</v>
      </c>
      <c r="P55" s="90">
        <v>0.67585186702095701</v>
      </c>
      <c r="Q55" s="90">
        <v>0.67293594935531664</v>
      </c>
      <c r="R55" s="90"/>
      <c r="S55" s="90"/>
      <c r="T55" s="90"/>
      <c r="U55" s="90"/>
      <c r="V55" s="90"/>
      <c r="W55" s="90"/>
      <c r="X55" s="90"/>
      <c r="Y55" s="90"/>
      <c r="Z55" s="90"/>
    </row>
    <row r="56" spans="1:26" s="85" customFormat="1" x14ac:dyDescent="0.2">
      <c r="A56" s="85" t="s">
        <v>930</v>
      </c>
      <c r="B56" s="90">
        <v>9.4831137657280809E-2</v>
      </c>
      <c r="C56" s="90">
        <v>9.6058027038368979E-2</v>
      </c>
      <c r="D56" s="90">
        <v>9.9279061328686774E-2</v>
      </c>
      <c r="E56" s="90">
        <v>0.12048576130978893</v>
      </c>
      <c r="F56" s="90">
        <v>0.11433837764982357</v>
      </c>
      <c r="G56" s="90">
        <v>0.11866204698386972</v>
      </c>
      <c r="H56" s="90">
        <v>0.11010375335657577</v>
      </c>
      <c r="I56" s="90">
        <v>0.10866027059477579</v>
      </c>
      <c r="J56" s="90">
        <v>9.8125189959201553E-2</v>
      </c>
      <c r="K56" s="90">
        <v>0.11386186529848052</v>
      </c>
      <c r="L56" s="90">
        <v>0.11669407821533045</v>
      </c>
      <c r="M56" s="90">
        <v>0.11686621260620231</v>
      </c>
      <c r="N56" s="90">
        <v>0.1080930557573206</v>
      </c>
      <c r="O56" s="90">
        <v>0.11129183839996963</v>
      </c>
      <c r="P56" s="90">
        <v>0.11324805331626447</v>
      </c>
      <c r="Q56" s="90">
        <v>0.11883390731408988</v>
      </c>
      <c r="R56" s="93"/>
      <c r="S56" s="93"/>
      <c r="T56" s="93"/>
      <c r="U56" s="93"/>
      <c r="V56" s="93"/>
      <c r="W56" s="93"/>
      <c r="X56" s="93"/>
      <c r="Y56" s="93"/>
      <c r="Z56" s="90"/>
    </row>
    <row r="57" spans="1:26" s="85" customFormat="1" x14ac:dyDescent="0.2">
      <c r="A57" s="85" t="s">
        <v>931</v>
      </c>
      <c r="B57" s="90">
        <v>0.76957352329272555</v>
      </c>
      <c r="C57" s="90">
        <v>0.71928010921235341</v>
      </c>
      <c r="D57" s="90">
        <v>0.64250640246785806</v>
      </c>
      <c r="E57" s="90">
        <v>0.72146768637865999</v>
      </c>
      <c r="F57" s="90">
        <v>0.72737168348761871</v>
      </c>
      <c r="G57" s="90">
        <v>0.67183456764412552</v>
      </c>
      <c r="H57" s="90">
        <v>0.64141429305177622</v>
      </c>
      <c r="I57" s="90">
        <v>0.59147092198619733</v>
      </c>
      <c r="J57" s="90">
        <v>0.63666808732190328</v>
      </c>
      <c r="K57" s="90">
        <v>0.70708488368787625</v>
      </c>
      <c r="L57" s="90">
        <v>0.5927855234525452</v>
      </c>
      <c r="M57" s="90">
        <v>0.6001642811052702</v>
      </c>
      <c r="N57" s="90">
        <v>0.58885603340807735</v>
      </c>
      <c r="O57" s="90">
        <v>0.58545570458934681</v>
      </c>
      <c r="P57" s="90">
        <v>0.6370298933268842</v>
      </c>
      <c r="Q57" s="90">
        <v>0.66933828525277972</v>
      </c>
      <c r="R57" s="90"/>
      <c r="S57" s="90"/>
      <c r="T57" s="90"/>
      <c r="U57" s="90"/>
      <c r="V57" s="90"/>
      <c r="W57" s="90"/>
      <c r="X57" s="90"/>
      <c r="Y57" s="90"/>
      <c r="Z57" s="90"/>
    </row>
    <row r="58" spans="1:26" s="85" customFormat="1" x14ac:dyDescent="0.2">
      <c r="A58" s="85" t="s">
        <v>932</v>
      </c>
      <c r="B58" s="90">
        <v>0.62972300965298955</v>
      </c>
      <c r="C58" s="90">
        <v>0.58414366995275724</v>
      </c>
      <c r="D58" s="90">
        <v>0.57727345502483252</v>
      </c>
      <c r="E58" s="90">
        <v>0.5380760199242427</v>
      </c>
      <c r="F58" s="90">
        <v>0.55209100633592501</v>
      </c>
      <c r="G58" s="90">
        <v>0.53779285395069421</v>
      </c>
      <c r="H58" s="90">
        <v>0.51286798259349609</v>
      </c>
      <c r="I58" s="90">
        <v>0.49503897009458825</v>
      </c>
      <c r="J58" s="90">
        <v>0.53162227682685292</v>
      </c>
      <c r="K58" s="90">
        <v>0.52913162091778521</v>
      </c>
      <c r="L58" s="90">
        <v>0.54160335367447277</v>
      </c>
      <c r="M58" s="90">
        <v>0.56558751344080371</v>
      </c>
      <c r="N58" s="90">
        <v>0.51305179674093881</v>
      </c>
      <c r="O58" s="90">
        <v>0.49780319812037593</v>
      </c>
      <c r="P58" s="90">
        <v>0.46972298196041634</v>
      </c>
      <c r="Q58" s="90">
        <v>0.47546019412951152</v>
      </c>
      <c r="R58" s="90"/>
      <c r="S58" s="90"/>
      <c r="T58" s="90"/>
      <c r="U58" s="90"/>
      <c r="V58" s="90"/>
      <c r="W58" s="90"/>
      <c r="X58" s="90"/>
      <c r="Y58" s="90"/>
      <c r="Z58" s="90"/>
    </row>
    <row r="59" spans="1:26" s="85" customFormat="1" x14ac:dyDescent="0.2">
      <c r="A59" s="85" t="s">
        <v>933</v>
      </c>
      <c r="B59" s="90">
        <v>0.13985051363973594</v>
      </c>
      <c r="C59" s="90">
        <v>0.13513643925959617</v>
      </c>
      <c r="D59" s="90">
        <v>6.5232947443025643E-2</v>
      </c>
      <c r="E59" s="90">
        <v>0.18339166645441729</v>
      </c>
      <c r="F59" s="90">
        <v>0.17528067715169368</v>
      </c>
      <c r="G59" s="90">
        <v>0.13404171369343126</v>
      </c>
      <c r="H59" s="90">
        <v>0.12854631045828008</v>
      </c>
      <c r="I59" s="90">
        <v>9.6431951891609094E-2</v>
      </c>
      <c r="J59" s="90">
        <v>0.10504581049505038</v>
      </c>
      <c r="K59" s="90">
        <v>0.17795326277009102</v>
      </c>
      <c r="L59" s="90">
        <v>5.1182169778072488E-2</v>
      </c>
      <c r="M59" s="90">
        <v>3.4576767664466435E-2</v>
      </c>
      <c r="N59" s="90">
        <v>7.5804236667138536E-2</v>
      </c>
      <c r="O59" s="90">
        <v>8.7652506468970839E-2</v>
      </c>
      <c r="P59" s="90">
        <v>0.1673069113664678</v>
      </c>
      <c r="Q59" s="90">
        <v>0.19387809112326834</v>
      </c>
      <c r="R59" s="90"/>
      <c r="S59" s="90"/>
      <c r="T59" s="90"/>
      <c r="U59" s="90"/>
      <c r="V59" s="90"/>
      <c r="W59" s="90"/>
      <c r="X59" s="90"/>
      <c r="Y59" s="90"/>
      <c r="Z59" s="90"/>
    </row>
    <row r="60" spans="1:26" s="85" customFormat="1" x14ac:dyDescent="0.2">
      <c r="A60" s="85" t="s">
        <v>934</v>
      </c>
      <c r="B60" s="90">
        <v>-4.4905934960871533E-3</v>
      </c>
      <c r="C60" s="90">
        <v>2.3535320633551859E-2</v>
      </c>
      <c r="D60" s="90">
        <v>2.6182087535409036E-2</v>
      </c>
      <c r="E60" s="90">
        <v>-3.2595928646892522E-2</v>
      </c>
      <c r="F60" s="90">
        <v>-5.1597998235563318E-2</v>
      </c>
      <c r="G60" s="90">
        <v>-3.4733175720734387E-2</v>
      </c>
      <c r="H60" s="90">
        <v>-5.4591747466212905E-2</v>
      </c>
      <c r="I60" s="90">
        <v>7.1556442707122997E-2</v>
      </c>
      <c r="J60" s="90">
        <v>5.8563218507241027E-2</v>
      </c>
      <c r="K60" s="90">
        <v>-0.14964297403399199</v>
      </c>
      <c r="L60" s="90">
        <v>-4.917368776675566E-2</v>
      </c>
      <c r="M60" s="90">
        <v>-5.1278815538537005E-2</v>
      </c>
      <c r="N60" s="90">
        <v>-2.473283380962445E-2</v>
      </c>
      <c r="O60" s="90">
        <v>-1.6988399287350443E-2</v>
      </c>
      <c r="P60" s="90">
        <v>1.6281382082947118E-2</v>
      </c>
      <c r="Q60" s="90">
        <v>1.1291355929890735E-2</v>
      </c>
      <c r="R60" s="93"/>
      <c r="S60" s="93"/>
      <c r="T60" s="93"/>
      <c r="U60" s="93"/>
      <c r="V60" s="93"/>
      <c r="W60" s="93"/>
      <c r="X60" s="93"/>
      <c r="Y60" s="93"/>
      <c r="Z60" s="165"/>
    </row>
    <row r="61" spans="1:26" s="92" customFormat="1" ht="20.100000000000001" customHeight="1" x14ac:dyDescent="0.2">
      <c r="A61" s="87" t="s">
        <v>205</v>
      </c>
      <c r="B61" s="91">
        <v>-1.8921059543468198E-2</v>
      </c>
      <c r="C61" s="91">
        <v>1.4692370147389347E-2</v>
      </c>
      <c r="D61" s="91">
        <v>-2.4333559162336423E-2</v>
      </c>
      <c r="E61" s="91">
        <v>3.918550557511491E-2</v>
      </c>
      <c r="F61" s="91">
        <v>1.009788215289276E-2</v>
      </c>
      <c r="G61" s="91">
        <v>-1.0951206249849703E-2</v>
      </c>
      <c r="H61" s="91">
        <v>-3.0660368901990556E-2</v>
      </c>
      <c r="I61" s="91">
        <v>3.6396995267805252E-2</v>
      </c>
      <c r="J61" s="91">
        <v>3.3833785382601907E-2</v>
      </c>
      <c r="K61" s="91">
        <v>2.8310288736099046E-2</v>
      </c>
      <c r="L61" s="91">
        <v>-3.4718476970834085E-3</v>
      </c>
      <c r="M61" s="91">
        <v>-3.7129578931722876E-2</v>
      </c>
      <c r="N61" s="91">
        <v>-1.0726096516216464E-3</v>
      </c>
      <c r="O61" s="91">
        <v>1.230310009690414E-2</v>
      </c>
      <c r="P61" s="91">
        <v>4.3872482719748349E-2</v>
      </c>
      <c r="Q61" s="91">
        <v>3.4800477850546005E-2</v>
      </c>
      <c r="R61" s="91"/>
      <c r="S61" s="91"/>
      <c r="T61" s="91"/>
      <c r="U61" s="91"/>
      <c r="V61" s="91"/>
      <c r="W61" s="91"/>
      <c r="X61" s="91"/>
      <c r="Y61" s="91"/>
      <c r="Z61" s="91"/>
    </row>
    <row r="62" spans="1:26" x14ac:dyDescent="0.2">
      <c r="A62" s="15" t="s">
        <v>118</v>
      </c>
      <c r="B62" s="2"/>
      <c r="C62" s="1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</row>
  </sheetData>
  <phoneticPr fontId="6" type="noConversion"/>
  <pageMargins left="0.74803149606299213" right="0.74803149606299213" top="0.98425196850393704" bottom="0.98425196850393704" header="0.51181102362204722" footer="0.51181102362204722"/>
  <pageSetup scale="76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28" max="1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Q65"/>
  <sheetViews>
    <sheetView zoomScale="80" zoomScaleNormal="80" zoomScaleSheetLayoutView="80" workbookViewId="0">
      <pane xSplit="1" ySplit="4" topLeftCell="B3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11.42578125" defaultRowHeight="12.75" x14ac:dyDescent="0.2"/>
  <cols>
    <col min="1" max="1" width="42.7109375" style="99" customWidth="1"/>
    <col min="2" max="5" width="7.42578125" style="100" customWidth="1"/>
    <col min="6" max="17" width="7.42578125" style="99" customWidth="1"/>
    <col min="18" max="16384" width="11.42578125" style="99"/>
  </cols>
  <sheetData>
    <row r="1" spans="1:17" x14ac:dyDescent="0.2">
      <c r="A1" s="573" t="s">
        <v>815</v>
      </c>
    </row>
    <row r="2" spans="1:17" x14ac:dyDescent="0.2">
      <c r="A2" s="81" t="s">
        <v>120</v>
      </c>
    </row>
    <row r="3" spans="1:17" x14ac:dyDescent="0.2">
      <c r="A3" s="81"/>
    </row>
    <row r="4" spans="1:17" s="96" customFormat="1" ht="30" customHeight="1" x14ac:dyDescent="0.2">
      <c r="A4" s="94"/>
      <c r="B4" s="95" t="s">
        <v>878</v>
      </c>
      <c r="C4" s="95" t="s">
        <v>879</v>
      </c>
      <c r="D4" s="95" t="s">
        <v>880</v>
      </c>
      <c r="E4" s="95" t="s">
        <v>881</v>
      </c>
      <c r="F4" s="95" t="s">
        <v>882</v>
      </c>
      <c r="G4" s="95" t="s">
        <v>50</v>
      </c>
      <c r="H4" s="95" t="s">
        <v>51</v>
      </c>
      <c r="I4" s="95" t="s">
        <v>52</v>
      </c>
      <c r="J4" s="95" t="s">
        <v>53</v>
      </c>
      <c r="K4" s="95" t="s">
        <v>54</v>
      </c>
      <c r="L4" s="95" t="s">
        <v>55</v>
      </c>
      <c r="M4" s="95" t="s">
        <v>192</v>
      </c>
      <c r="N4" s="95" t="s">
        <v>204</v>
      </c>
      <c r="O4" s="95" t="s">
        <v>255</v>
      </c>
      <c r="P4" s="95" t="s">
        <v>608</v>
      </c>
      <c r="Q4" s="95" t="s">
        <v>833</v>
      </c>
    </row>
    <row r="5" spans="1:17" s="97" customFormat="1" x14ac:dyDescent="0.2">
      <c r="A5" s="84" t="s">
        <v>885</v>
      </c>
      <c r="B5" s="98">
        <v>54.340420000000002</v>
      </c>
      <c r="C5" s="98">
        <v>52.280351000000003</v>
      </c>
      <c r="D5" s="98">
        <v>41.957157000000002</v>
      </c>
      <c r="E5" s="98">
        <v>47.395844500000003</v>
      </c>
      <c r="F5" s="98">
        <v>42.995046000000002</v>
      </c>
      <c r="G5" s="98">
        <v>39.667312000000003</v>
      </c>
      <c r="H5" s="98">
        <v>37.772483999999999</v>
      </c>
      <c r="I5" s="98">
        <v>42.836939000000001</v>
      </c>
      <c r="J5" s="98">
        <v>51.621792999999997</v>
      </c>
      <c r="K5" s="98">
        <v>49.183723999999998</v>
      </c>
      <c r="L5" s="98">
        <v>46.772975000000002</v>
      </c>
      <c r="M5" s="98">
        <v>45.622884999999997</v>
      </c>
      <c r="N5" s="98">
        <v>55.100693999999997</v>
      </c>
      <c r="O5" s="98">
        <v>60.255867000000002</v>
      </c>
      <c r="P5" s="98">
        <v>89.227366000000004</v>
      </c>
      <c r="Q5" s="98">
        <v>104.23588100000001</v>
      </c>
    </row>
    <row r="6" spans="1:17" s="97" customFormat="1" ht="20.100000000000001" customHeight="1" x14ac:dyDescent="0.2">
      <c r="A6" s="84" t="s">
        <v>886</v>
      </c>
      <c r="B6" s="98">
        <v>33.816395</v>
      </c>
      <c r="C6" s="98">
        <v>32.214053</v>
      </c>
      <c r="D6" s="98">
        <v>26.330477999999999</v>
      </c>
      <c r="E6" s="98">
        <v>30.486416500000001</v>
      </c>
      <c r="F6" s="98">
        <v>25.246834</v>
      </c>
      <c r="G6" s="98">
        <v>20.875869999999999</v>
      </c>
      <c r="H6" s="98">
        <v>19.575520999999998</v>
      </c>
      <c r="I6" s="98">
        <v>22.046320999999999</v>
      </c>
      <c r="J6" s="98">
        <v>23.685915000000001</v>
      </c>
      <c r="K6" s="98">
        <v>30.484293999999998</v>
      </c>
      <c r="L6" s="98">
        <v>28.784407000000002</v>
      </c>
      <c r="M6" s="98">
        <v>27.316238999999999</v>
      </c>
      <c r="N6" s="98">
        <v>29.062284999999999</v>
      </c>
      <c r="O6" s="98">
        <v>33.830682000000003</v>
      </c>
      <c r="P6" s="98">
        <v>35.850296999999998</v>
      </c>
      <c r="Q6" s="98">
        <v>36.203124000000003</v>
      </c>
    </row>
    <row r="7" spans="1:17" x14ac:dyDescent="0.2">
      <c r="A7" s="85" t="s">
        <v>887</v>
      </c>
      <c r="B7" s="100">
        <v>8.3628309999999999</v>
      </c>
      <c r="C7" s="100">
        <v>8.2273910000000008</v>
      </c>
      <c r="D7" s="100">
        <v>8.1702999999999992</v>
      </c>
      <c r="E7" s="100">
        <v>10.850884499999999</v>
      </c>
      <c r="F7" s="100">
        <v>6.367191</v>
      </c>
      <c r="G7" s="100">
        <v>5.5003469999999997</v>
      </c>
      <c r="H7" s="100">
        <v>5.6941959999999998</v>
      </c>
      <c r="I7" s="100">
        <v>7.5142800000000003</v>
      </c>
      <c r="J7" s="100">
        <v>6.3311149999999996</v>
      </c>
      <c r="K7" s="100">
        <v>9.5340790000000002</v>
      </c>
      <c r="L7" s="100">
        <v>11.075462999999999</v>
      </c>
      <c r="M7" s="100">
        <v>11.007856</v>
      </c>
      <c r="N7" s="100">
        <v>10.367609</v>
      </c>
      <c r="O7" s="100">
        <v>11.136476999999999</v>
      </c>
      <c r="P7" s="100">
        <v>11.984202</v>
      </c>
      <c r="Q7" s="100">
        <v>13.374527</v>
      </c>
    </row>
    <row r="8" spans="1:17" x14ac:dyDescent="0.2">
      <c r="A8" s="85" t="s">
        <v>888</v>
      </c>
      <c r="B8" s="100">
        <v>2.841313</v>
      </c>
      <c r="C8" s="100">
        <v>2.677343</v>
      </c>
      <c r="D8" s="100">
        <v>2.588409</v>
      </c>
      <c r="E8" s="100">
        <v>3.9252419999999999</v>
      </c>
      <c r="F8" s="100">
        <v>1.512464</v>
      </c>
      <c r="G8" s="100">
        <v>1.406426</v>
      </c>
      <c r="H8" s="100">
        <v>1.478321</v>
      </c>
      <c r="I8" s="100">
        <v>2.8060450000000001</v>
      </c>
      <c r="J8" s="100">
        <v>2.318022</v>
      </c>
      <c r="K8" s="100">
        <v>3.0736159999999999</v>
      </c>
      <c r="L8" s="100">
        <v>3.2964850000000001</v>
      </c>
      <c r="M8" s="100">
        <v>3.1787269999999999</v>
      </c>
      <c r="N8" s="100">
        <v>2.3986109999999998</v>
      </c>
      <c r="O8" s="100">
        <v>3.6216620000000002</v>
      </c>
      <c r="P8" s="100">
        <v>3.4522599999999999</v>
      </c>
      <c r="Q8" s="100">
        <v>3.4913650000000001</v>
      </c>
    </row>
    <row r="9" spans="1:17" x14ac:dyDescent="0.2">
      <c r="A9" s="85" t="s">
        <v>889</v>
      </c>
      <c r="B9" s="100">
        <v>3.0634709999999998</v>
      </c>
      <c r="C9" s="100">
        <v>3.112949</v>
      </c>
      <c r="D9" s="100">
        <v>2.8985029999999998</v>
      </c>
      <c r="E9" s="100">
        <v>3.2404734999999998</v>
      </c>
      <c r="F9" s="100">
        <v>1.840382</v>
      </c>
      <c r="G9" s="100">
        <v>1.869794</v>
      </c>
      <c r="H9" s="100">
        <v>1.7759659999999999</v>
      </c>
      <c r="I9" s="100">
        <v>1.8566990000000001</v>
      </c>
      <c r="J9" s="100">
        <v>1.702278</v>
      </c>
      <c r="K9" s="100">
        <v>3.4579529999999998</v>
      </c>
      <c r="L9" s="100">
        <v>3.5033799999999999</v>
      </c>
      <c r="M9" s="100">
        <v>2.3829870373233768</v>
      </c>
      <c r="N9" s="100">
        <v>3.1014995368115112</v>
      </c>
      <c r="O9" s="100">
        <v>3.385961</v>
      </c>
      <c r="P9" s="100">
        <v>3.87208</v>
      </c>
      <c r="Q9" s="100">
        <v>4.1165560000000001</v>
      </c>
    </row>
    <row r="10" spans="1:17" x14ac:dyDescent="0.2">
      <c r="A10" s="85" t="s">
        <v>890</v>
      </c>
      <c r="B10" s="100">
        <v>0.20208999999999999</v>
      </c>
      <c r="C10" s="100">
        <v>0.18685299999999999</v>
      </c>
      <c r="D10" s="100">
        <v>0.13323499999999999</v>
      </c>
      <c r="E10" s="100">
        <v>0.203541</v>
      </c>
      <c r="F10" s="100">
        <v>0.23785899999999999</v>
      </c>
      <c r="G10" s="100">
        <v>0.13225799999999999</v>
      </c>
      <c r="H10" s="100">
        <v>0.17211699999999999</v>
      </c>
      <c r="I10" s="100">
        <v>0.148863</v>
      </c>
      <c r="J10" s="100">
        <v>0.13832800000000001</v>
      </c>
      <c r="K10" s="100">
        <v>0.160692</v>
      </c>
      <c r="L10" s="100">
        <v>0.128053</v>
      </c>
      <c r="M10" s="100">
        <v>0.14476</v>
      </c>
      <c r="N10" s="100">
        <v>0.137348</v>
      </c>
      <c r="O10" s="100">
        <v>0.118465</v>
      </c>
      <c r="P10" s="100">
        <v>0.15651100000000001</v>
      </c>
      <c r="Q10" s="100">
        <v>0.14046600000000001</v>
      </c>
    </row>
    <row r="11" spans="1:17" x14ac:dyDescent="0.2">
      <c r="A11" s="85" t="s">
        <v>891</v>
      </c>
      <c r="B11" s="100">
        <v>1.9813750000000001</v>
      </c>
      <c r="C11" s="100">
        <v>1.951136</v>
      </c>
      <c r="D11" s="100">
        <v>2.0818500000000002</v>
      </c>
      <c r="E11" s="100">
        <v>3.2445629999999999</v>
      </c>
      <c r="F11" s="100">
        <v>2.0466120000000001</v>
      </c>
      <c r="G11" s="100">
        <v>2.0517599999999998</v>
      </c>
      <c r="H11" s="100">
        <v>2.103974</v>
      </c>
      <c r="I11" s="100">
        <v>1.7831490000000001</v>
      </c>
      <c r="J11" s="100">
        <v>1.9490240000000001</v>
      </c>
      <c r="K11" s="100">
        <v>2.8404669999999999</v>
      </c>
      <c r="L11" s="100">
        <v>4.14459</v>
      </c>
      <c r="M11" s="100">
        <v>5.287161962676624</v>
      </c>
      <c r="N11" s="100">
        <v>4.7301504631884885</v>
      </c>
      <c r="O11" s="100">
        <v>3.9760710000000001</v>
      </c>
      <c r="P11" s="100">
        <v>4.445443</v>
      </c>
      <c r="Q11" s="100">
        <v>4.81074</v>
      </c>
    </row>
    <row r="12" spans="1:17" x14ac:dyDescent="0.2">
      <c r="A12" s="85" t="s">
        <v>892</v>
      </c>
      <c r="B12" s="100">
        <v>0</v>
      </c>
      <c r="C12" s="100">
        <v>0</v>
      </c>
      <c r="D12" s="100">
        <v>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3.4318000000000001E-2</v>
      </c>
      <c r="P12" s="100">
        <v>5.7908000000000001E-2</v>
      </c>
      <c r="Q12" s="100">
        <v>0.81540000000000001</v>
      </c>
    </row>
    <row r="13" spans="1:17" x14ac:dyDescent="0.2">
      <c r="A13" s="85" t="s">
        <v>893</v>
      </c>
      <c r="B13" s="100">
        <v>0.27458199999999999</v>
      </c>
      <c r="C13" s="100">
        <v>0.29910999999999999</v>
      </c>
      <c r="D13" s="100">
        <v>0.46830300000000002</v>
      </c>
      <c r="E13" s="100">
        <v>0.237065</v>
      </c>
      <c r="F13" s="100">
        <v>0.72987400000000002</v>
      </c>
      <c r="G13" s="100">
        <v>4.0108999999999999E-2</v>
      </c>
      <c r="H13" s="100">
        <v>0.16381799999999999</v>
      </c>
      <c r="I13" s="100">
        <v>0.91952400000000001</v>
      </c>
      <c r="J13" s="100">
        <v>0.22346299999999999</v>
      </c>
      <c r="K13" s="100">
        <v>1.351E-3</v>
      </c>
      <c r="L13" s="100">
        <v>2.9550000000000002E-3</v>
      </c>
      <c r="M13" s="100">
        <v>1.422E-2</v>
      </c>
      <c r="N13" s="100">
        <v>0</v>
      </c>
      <c r="O13" s="100">
        <v>0</v>
      </c>
      <c r="P13" s="100">
        <v>0</v>
      </c>
      <c r="Q13" s="100">
        <v>0</v>
      </c>
    </row>
    <row r="14" spans="1:17" x14ac:dyDescent="0.2">
      <c r="A14" s="85" t="s">
        <v>895</v>
      </c>
      <c r="B14" s="100">
        <v>25.453564</v>
      </c>
      <c r="C14" s="100">
        <v>23.986661999999999</v>
      </c>
      <c r="D14" s="100">
        <v>18.160177999999998</v>
      </c>
      <c r="E14" s="100">
        <v>19.635532000000001</v>
      </c>
      <c r="F14" s="100">
        <v>18.879643000000002</v>
      </c>
      <c r="G14" s="100">
        <v>15.375522999999999</v>
      </c>
      <c r="H14" s="100">
        <v>13.881325</v>
      </c>
      <c r="I14" s="100">
        <v>14.532041</v>
      </c>
      <c r="J14" s="100">
        <v>17.354800000000001</v>
      </c>
      <c r="K14" s="100">
        <v>20.950215</v>
      </c>
      <c r="L14" s="100">
        <v>17.708943999999999</v>
      </c>
      <c r="M14" s="100">
        <v>16.308382999999999</v>
      </c>
      <c r="N14" s="100">
        <v>18.694676000000001</v>
      </c>
      <c r="O14" s="100">
        <v>22.694205</v>
      </c>
      <c r="P14" s="100">
        <v>23.866095000000001</v>
      </c>
      <c r="Q14" s="100">
        <v>22.828596999999998</v>
      </c>
    </row>
    <row r="15" spans="1:17" x14ac:dyDescent="0.2">
      <c r="A15" s="85" t="s">
        <v>896</v>
      </c>
      <c r="B15" s="100">
        <v>21.509273</v>
      </c>
      <c r="C15" s="100">
        <v>20.468343999999998</v>
      </c>
      <c r="D15" s="100">
        <v>14.372185</v>
      </c>
      <c r="E15" s="100">
        <v>13.471197</v>
      </c>
      <c r="F15" s="100">
        <v>16.001719000000001</v>
      </c>
      <c r="G15" s="100">
        <v>14.080615</v>
      </c>
      <c r="H15" s="100">
        <v>11.307836</v>
      </c>
      <c r="I15" s="100">
        <v>10.59177</v>
      </c>
      <c r="J15" s="100">
        <v>11.817041</v>
      </c>
      <c r="K15" s="100">
        <v>12.067418</v>
      </c>
      <c r="L15" s="100">
        <v>13.297647</v>
      </c>
      <c r="M15" s="100">
        <v>13.163759000000001</v>
      </c>
      <c r="N15" s="100">
        <v>15.005146999999999</v>
      </c>
      <c r="O15" s="100">
        <v>17.045394999999999</v>
      </c>
      <c r="P15" s="100">
        <v>20.016133</v>
      </c>
      <c r="Q15" s="100">
        <v>17.727383</v>
      </c>
    </row>
    <row r="16" spans="1:17" x14ac:dyDescent="0.2">
      <c r="A16" s="85" t="s">
        <v>897</v>
      </c>
      <c r="B16" s="100">
        <v>2.425233</v>
      </c>
      <c r="C16" s="100">
        <v>2.1097489999999999</v>
      </c>
      <c r="D16" s="100">
        <v>1.8744099999999999</v>
      </c>
      <c r="E16" s="100">
        <v>2.1804199999999998</v>
      </c>
      <c r="F16" s="100">
        <v>1.632355</v>
      </c>
      <c r="G16" s="100">
        <v>5.3717000000000001E-2</v>
      </c>
      <c r="H16" s="100">
        <v>0.74738700000000002</v>
      </c>
      <c r="I16" s="100">
        <v>0.31308200000000003</v>
      </c>
      <c r="J16" s="100">
        <v>0.52583000000000002</v>
      </c>
      <c r="K16" s="100">
        <v>2.4998450000000001</v>
      </c>
      <c r="L16" s="100">
        <v>0.402507</v>
      </c>
      <c r="M16" s="100">
        <v>0.33480399999999999</v>
      </c>
      <c r="N16" s="100">
        <v>0.57624299999999995</v>
      </c>
      <c r="O16" s="100">
        <v>0.30297000000000002</v>
      </c>
      <c r="P16" s="100">
        <v>0.48696499999999998</v>
      </c>
      <c r="Q16" s="100">
        <v>0.46976200000000001</v>
      </c>
    </row>
    <row r="17" spans="1:17" x14ac:dyDescent="0.2">
      <c r="A17" s="85" t="s">
        <v>898</v>
      </c>
      <c r="B17" s="100">
        <v>1.519058</v>
      </c>
      <c r="C17" s="100">
        <v>1.408569</v>
      </c>
      <c r="D17" s="100">
        <v>1.913583</v>
      </c>
      <c r="E17" s="100">
        <v>3.9839150000000001</v>
      </c>
      <c r="F17" s="100">
        <v>1.2455689999999999</v>
      </c>
      <c r="G17" s="100">
        <v>1.2411909999999999</v>
      </c>
      <c r="H17" s="100">
        <v>1.8261019999999999</v>
      </c>
      <c r="I17" s="100">
        <v>3.627189</v>
      </c>
      <c r="J17" s="100">
        <v>5.0119290000000003</v>
      </c>
      <c r="K17" s="100">
        <v>6.3829520000000004</v>
      </c>
      <c r="L17" s="100">
        <v>4.0087900000000003</v>
      </c>
      <c r="M17" s="100">
        <v>2.8098200000000002</v>
      </c>
      <c r="N17" s="100">
        <v>3.113286</v>
      </c>
      <c r="O17" s="100">
        <v>5.3458399999999999</v>
      </c>
      <c r="P17" s="100">
        <v>3.362997</v>
      </c>
      <c r="Q17" s="100">
        <v>4.6314520000000003</v>
      </c>
    </row>
    <row r="18" spans="1:17" s="85" customFormat="1" ht="20.100000000000001" customHeight="1" x14ac:dyDescent="0.2">
      <c r="A18" s="84" t="s">
        <v>899</v>
      </c>
      <c r="B18" s="80">
        <v>20.524025000000002</v>
      </c>
      <c r="C18" s="80">
        <v>20.066298</v>
      </c>
      <c r="D18" s="80">
        <v>15.626678999999999</v>
      </c>
      <c r="E18" s="80">
        <v>16.909427999999998</v>
      </c>
      <c r="F18" s="80">
        <v>17.748211999999999</v>
      </c>
      <c r="G18" s="80">
        <v>18.791442</v>
      </c>
      <c r="H18" s="80">
        <v>18.196963</v>
      </c>
      <c r="I18" s="80">
        <v>20.790617999999998</v>
      </c>
      <c r="J18" s="80">
        <v>27.935877999999999</v>
      </c>
      <c r="K18" s="80">
        <v>18.69943</v>
      </c>
      <c r="L18" s="80">
        <v>17.988568000000001</v>
      </c>
      <c r="M18" s="80">
        <v>18.306646000000001</v>
      </c>
      <c r="N18" s="80">
        <v>26.038409000000001</v>
      </c>
      <c r="O18" s="80">
        <v>26.425184999999999</v>
      </c>
      <c r="P18" s="80">
        <v>53.377068999999999</v>
      </c>
      <c r="Q18" s="80">
        <v>68.032757000000004</v>
      </c>
    </row>
    <row r="19" spans="1:17" x14ac:dyDescent="0.2">
      <c r="A19" s="85" t="s">
        <v>900</v>
      </c>
      <c r="B19" s="100">
        <v>20.524025000000002</v>
      </c>
      <c r="C19" s="100">
        <v>20.066298</v>
      </c>
      <c r="D19" s="100">
        <v>15.626678999999999</v>
      </c>
      <c r="E19" s="100">
        <v>16.909427999999998</v>
      </c>
      <c r="F19" s="100">
        <v>17.748211999999999</v>
      </c>
      <c r="G19" s="100">
        <v>18.791442</v>
      </c>
      <c r="H19" s="100">
        <v>18.196963</v>
      </c>
      <c r="I19" s="100">
        <v>20.790617999999998</v>
      </c>
      <c r="J19" s="100">
        <v>27.935877999999999</v>
      </c>
      <c r="K19" s="100">
        <v>18.69943</v>
      </c>
      <c r="L19" s="100">
        <v>17.988568000000001</v>
      </c>
      <c r="M19" s="100">
        <v>18.306646000000001</v>
      </c>
      <c r="N19" s="100">
        <v>26.038409000000001</v>
      </c>
      <c r="O19" s="100">
        <v>26.425184999999999</v>
      </c>
      <c r="P19" s="100">
        <v>53.377068999999999</v>
      </c>
      <c r="Q19" s="100">
        <v>68.032757000000004</v>
      </c>
    </row>
    <row r="20" spans="1:17" x14ac:dyDescent="0.2">
      <c r="A20" s="85" t="s">
        <v>901</v>
      </c>
      <c r="B20" s="100">
        <v>14.398135</v>
      </c>
      <c r="C20" s="100">
        <v>17.234289</v>
      </c>
      <c r="D20" s="100">
        <v>13.338812000000001</v>
      </c>
      <c r="E20" s="100">
        <v>14.613204</v>
      </c>
      <c r="F20" s="100">
        <v>15.451988</v>
      </c>
      <c r="G20" s="100">
        <v>16.495218000000001</v>
      </c>
      <c r="H20" s="100">
        <v>15.855715</v>
      </c>
      <c r="I20" s="100">
        <v>17.806778000000001</v>
      </c>
      <c r="J20" s="100">
        <v>24.952037000000001</v>
      </c>
      <c r="K20" s="100">
        <v>18.69943</v>
      </c>
      <c r="L20" s="100">
        <v>16.625443000000001</v>
      </c>
      <c r="M20" s="100">
        <v>13.212541</v>
      </c>
      <c r="N20" s="100">
        <v>12.761103</v>
      </c>
      <c r="O20" s="100">
        <v>11.168042</v>
      </c>
      <c r="P20" s="100">
        <v>15.035195999999999</v>
      </c>
      <c r="Q20" s="100">
        <v>18.220807000000001</v>
      </c>
    </row>
    <row r="21" spans="1:17" x14ac:dyDescent="0.2">
      <c r="A21" s="85" t="s">
        <v>902</v>
      </c>
      <c r="B21" s="100">
        <v>6.5137609999999997</v>
      </c>
      <c r="C21" s="100">
        <v>6.6029910000000003</v>
      </c>
      <c r="D21" s="100">
        <v>5.2488000000000001</v>
      </c>
      <c r="E21" s="100">
        <v>5.3537759999999999</v>
      </c>
      <c r="F21" s="100">
        <v>5.3537759999999999</v>
      </c>
      <c r="G21" s="100">
        <v>5.3537759999999999</v>
      </c>
      <c r="H21" s="100">
        <v>5.4587519999999996</v>
      </c>
      <c r="I21" s="100">
        <v>6.9569929999999998</v>
      </c>
      <c r="J21" s="100">
        <v>6.9569929999999998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</row>
    <row r="22" spans="1:17" x14ac:dyDescent="0.2">
      <c r="A22" s="85" t="s">
        <v>903</v>
      </c>
      <c r="B22" s="100">
        <v>4.0178260000000003</v>
      </c>
      <c r="C22" s="100">
        <v>4.0338279999999997</v>
      </c>
      <c r="D22" s="100">
        <v>4.04983</v>
      </c>
      <c r="E22" s="100">
        <v>4.0728330000000001</v>
      </c>
      <c r="F22" s="100">
        <v>4.0738329999999996</v>
      </c>
      <c r="G22" s="100">
        <v>4.0738329999999996</v>
      </c>
      <c r="H22" s="100">
        <v>4.097836</v>
      </c>
      <c r="I22" s="100">
        <v>4.7696610000000002</v>
      </c>
      <c r="J22" s="100">
        <v>4.7696610000000002</v>
      </c>
      <c r="K22" s="100">
        <v>9.1363369999999993</v>
      </c>
      <c r="L22" s="100">
        <v>6.4447109999999999</v>
      </c>
      <c r="M22" s="100">
        <v>5.3821589999999997</v>
      </c>
      <c r="N22" s="100">
        <v>3.324147</v>
      </c>
      <c r="O22" s="100">
        <v>1.8883449999999999</v>
      </c>
      <c r="P22" s="100">
        <v>2.9490069999999999</v>
      </c>
      <c r="Q22" s="100">
        <v>4.0476809999999999</v>
      </c>
    </row>
    <row r="23" spans="1:17" x14ac:dyDescent="0.2">
      <c r="A23" s="85" t="s">
        <v>904</v>
      </c>
      <c r="B23" s="100">
        <v>3.8665479999999999</v>
      </c>
      <c r="C23" s="100">
        <v>6.5974700000000004</v>
      </c>
      <c r="D23" s="100">
        <v>4.0401819999999997</v>
      </c>
      <c r="E23" s="100">
        <v>5.1865949999999996</v>
      </c>
      <c r="F23" s="100">
        <v>6.0243789999999997</v>
      </c>
      <c r="G23" s="100">
        <v>7.067609</v>
      </c>
      <c r="H23" s="100">
        <v>6.2991270000000004</v>
      </c>
      <c r="I23" s="100">
        <v>6.0801239999999996</v>
      </c>
      <c r="J23" s="100">
        <v>13.225383000000001</v>
      </c>
      <c r="K23" s="100">
        <v>9.5630930000000003</v>
      </c>
      <c r="L23" s="100">
        <v>10.180732000000001</v>
      </c>
      <c r="M23" s="100">
        <v>7.8303820000000002</v>
      </c>
      <c r="N23" s="100">
        <v>9.4369560000000003</v>
      </c>
      <c r="O23" s="100">
        <v>9.2796970000000005</v>
      </c>
      <c r="P23" s="100">
        <v>12.086188999999999</v>
      </c>
      <c r="Q23" s="100">
        <v>14.173126</v>
      </c>
    </row>
    <row r="24" spans="1:17" x14ac:dyDescent="0.2">
      <c r="A24" s="85" t="s">
        <v>905</v>
      </c>
      <c r="B24" s="100">
        <v>6.1258900000000001</v>
      </c>
      <c r="C24" s="100">
        <v>2.8320090000000002</v>
      </c>
      <c r="D24" s="100">
        <v>2.2878669999999999</v>
      </c>
      <c r="E24" s="100">
        <v>2.296224</v>
      </c>
      <c r="F24" s="100">
        <v>2.296224</v>
      </c>
      <c r="G24" s="100">
        <v>2.296224</v>
      </c>
      <c r="H24" s="100">
        <v>2.3412480000000002</v>
      </c>
      <c r="I24" s="100">
        <v>2.9838399999999998</v>
      </c>
      <c r="J24" s="100">
        <v>2.983841</v>
      </c>
      <c r="K24" s="100">
        <v>0</v>
      </c>
      <c r="L24" s="100">
        <v>1.3631249999999999</v>
      </c>
      <c r="M24" s="100">
        <v>5.0941049999999999</v>
      </c>
      <c r="N24" s="100">
        <v>13.277305999999999</v>
      </c>
      <c r="O24" s="100">
        <v>15.257142999999999</v>
      </c>
      <c r="P24" s="100">
        <v>38.341873</v>
      </c>
      <c r="Q24" s="100">
        <v>49.811950000000003</v>
      </c>
    </row>
    <row r="25" spans="1:17" x14ac:dyDescent="0.2">
      <c r="A25" s="85" t="s">
        <v>906</v>
      </c>
      <c r="B25" s="100">
        <v>2.793739</v>
      </c>
      <c r="C25" s="100">
        <v>2.8320090000000002</v>
      </c>
      <c r="D25" s="100">
        <v>2.2511999999999999</v>
      </c>
      <c r="E25" s="100">
        <v>2.296224</v>
      </c>
      <c r="F25" s="100">
        <v>2.296224</v>
      </c>
      <c r="G25" s="100">
        <v>2.296224</v>
      </c>
      <c r="H25" s="100">
        <v>2.3412480000000002</v>
      </c>
      <c r="I25" s="100">
        <v>2.9838399999999998</v>
      </c>
      <c r="J25" s="100">
        <v>2.983841</v>
      </c>
      <c r="K25" s="100">
        <v>0</v>
      </c>
      <c r="L25" s="100">
        <v>0</v>
      </c>
      <c r="M25" s="100">
        <v>2.871362</v>
      </c>
      <c r="N25" s="100">
        <v>6.8846800000000004</v>
      </c>
      <c r="O25" s="100">
        <v>4.748564</v>
      </c>
      <c r="P25" s="100">
        <v>6.7661759999999997</v>
      </c>
      <c r="Q25" s="100">
        <v>15.472847</v>
      </c>
    </row>
    <row r="26" spans="1:17" x14ac:dyDescent="0.2">
      <c r="A26" s="85" t="s">
        <v>907</v>
      </c>
      <c r="B26" s="100">
        <v>3.3321510000000001</v>
      </c>
      <c r="C26" s="100">
        <v>0</v>
      </c>
      <c r="D26" s="100">
        <v>3.6666999999999998E-2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1.3631249999999999</v>
      </c>
      <c r="M26" s="100">
        <v>2.2227429999999999</v>
      </c>
      <c r="N26" s="100">
        <v>6.3926259999999999</v>
      </c>
      <c r="O26" s="100">
        <v>10.508578999999999</v>
      </c>
      <c r="P26" s="100">
        <v>31.575697000000002</v>
      </c>
      <c r="Q26" s="100">
        <v>34.339103000000001</v>
      </c>
    </row>
    <row r="27" spans="1:17" ht="20.100000000000001" customHeight="1" x14ac:dyDescent="0.2">
      <c r="A27" s="101"/>
      <c r="B27" s="102"/>
      <c r="C27" s="102"/>
      <c r="D27" s="102"/>
      <c r="E27" s="102"/>
      <c r="F27" s="102"/>
      <c r="G27" s="102"/>
      <c r="H27" s="102"/>
      <c r="I27" s="102"/>
      <c r="J27" s="103"/>
      <c r="K27" s="102"/>
      <c r="L27" s="103"/>
      <c r="M27" s="103"/>
      <c r="N27" s="103"/>
      <c r="O27" s="103"/>
      <c r="P27" s="103"/>
      <c r="Q27" s="103" t="s">
        <v>117</v>
      </c>
    </row>
    <row r="28" spans="1:17" s="81" customFormat="1" x14ac:dyDescent="0.2">
      <c r="A28" s="81" t="s">
        <v>563</v>
      </c>
    </row>
    <row r="29" spans="1:17" s="96" customFormat="1" ht="30" customHeight="1" x14ac:dyDescent="0.2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s="97" customFormat="1" ht="20.100000000000001" customHeight="1" x14ac:dyDescent="0.2">
      <c r="A30" s="94"/>
      <c r="B30" s="95" t="str">
        <f t="shared" ref="B30:L30" si="0">B4</f>
        <v>FY95</v>
      </c>
      <c r="C30" s="95" t="str">
        <f t="shared" si="0"/>
        <v>FY96</v>
      </c>
      <c r="D30" s="95" t="str">
        <f t="shared" si="0"/>
        <v>FY97</v>
      </c>
      <c r="E30" s="95" t="str">
        <f t="shared" si="0"/>
        <v>FY98</v>
      </c>
      <c r="F30" s="95" t="str">
        <f t="shared" si="0"/>
        <v>FY99</v>
      </c>
      <c r="G30" s="95" t="str">
        <f t="shared" si="0"/>
        <v>FY00</v>
      </c>
      <c r="H30" s="95" t="str">
        <f t="shared" si="0"/>
        <v>FY01</v>
      </c>
      <c r="I30" s="95" t="str">
        <f t="shared" si="0"/>
        <v>FY02</v>
      </c>
      <c r="J30" s="95" t="str">
        <f t="shared" si="0"/>
        <v>FY03</v>
      </c>
      <c r="K30" s="95" t="str">
        <f t="shared" si="0"/>
        <v>FY04</v>
      </c>
      <c r="L30" s="95" t="str">
        <f t="shared" si="0"/>
        <v>FY05</v>
      </c>
      <c r="M30" s="95" t="str">
        <f>M4</f>
        <v>FY06</v>
      </c>
      <c r="N30" s="95" t="str">
        <f>N4</f>
        <v>FY07</v>
      </c>
      <c r="O30" s="95" t="str">
        <f>O4</f>
        <v>FY08</v>
      </c>
      <c r="P30" s="95" t="str">
        <f>P4</f>
        <v>FY09</v>
      </c>
      <c r="Q30" s="95" t="str">
        <f>Q4</f>
        <v>FY10</v>
      </c>
    </row>
    <row r="31" spans="1:17" s="97" customFormat="1" x14ac:dyDescent="0.2">
      <c r="A31" s="84" t="s">
        <v>908</v>
      </c>
      <c r="B31" s="98">
        <v>52.019570000000002</v>
      </c>
      <c r="C31" s="98">
        <v>50.969166999999999</v>
      </c>
      <c r="D31" s="98">
        <v>51.294894999999997</v>
      </c>
      <c r="E31" s="98">
        <v>55.787858999999997</v>
      </c>
      <c r="F31" s="98">
        <v>52.466904</v>
      </c>
      <c r="G31" s="98">
        <v>51.336784000000002</v>
      </c>
      <c r="H31" s="98">
        <v>50.334366000000003</v>
      </c>
      <c r="I31" s="98">
        <v>44.447142999999997</v>
      </c>
      <c r="J31" s="98">
        <v>55.637963999999997</v>
      </c>
      <c r="K31" s="98">
        <v>55.740471999999997</v>
      </c>
      <c r="L31" s="98">
        <v>48.373474000000002</v>
      </c>
      <c r="M31" s="98">
        <v>50.679012</v>
      </c>
      <c r="N31" s="98">
        <v>56.662779999999998</v>
      </c>
      <c r="O31" s="98">
        <v>58.751091000000002</v>
      </c>
      <c r="P31" s="98">
        <v>83.856865999999997</v>
      </c>
      <c r="Q31" s="98">
        <v>100.945182</v>
      </c>
    </row>
    <row r="32" spans="1:17" x14ac:dyDescent="0.2">
      <c r="A32" s="84" t="s">
        <v>909</v>
      </c>
      <c r="B32" s="98">
        <v>52.019570000000002</v>
      </c>
      <c r="C32" s="98">
        <v>50.969166999999999</v>
      </c>
      <c r="D32" s="98">
        <v>51.294894999999997</v>
      </c>
      <c r="E32" s="98">
        <v>55.787858999999997</v>
      </c>
      <c r="F32" s="98">
        <v>52.466904</v>
      </c>
      <c r="G32" s="98">
        <v>51.336784000000002</v>
      </c>
      <c r="H32" s="98">
        <v>50.334366000000003</v>
      </c>
      <c r="I32" s="98">
        <v>44.447142999999997</v>
      </c>
      <c r="J32" s="98">
        <v>55.637963999999997</v>
      </c>
      <c r="K32" s="98">
        <v>55.740471999999997</v>
      </c>
      <c r="L32" s="98">
        <v>48.373474000000002</v>
      </c>
      <c r="M32" s="98">
        <v>50.679012</v>
      </c>
      <c r="N32" s="98">
        <v>56.662779999999998</v>
      </c>
      <c r="O32" s="98">
        <v>58.751091000000002</v>
      </c>
      <c r="P32" s="98">
        <v>83.856865999999997</v>
      </c>
      <c r="Q32" s="98">
        <v>100.945182</v>
      </c>
    </row>
    <row r="33" spans="1:17" x14ac:dyDescent="0.2">
      <c r="A33" s="85" t="s">
        <v>910</v>
      </c>
      <c r="B33" s="100">
        <v>43.387509999999999</v>
      </c>
      <c r="C33" s="100">
        <v>43.657761999999998</v>
      </c>
      <c r="D33" s="100">
        <v>50.402835000000003</v>
      </c>
      <c r="E33" s="100">
        <v>48.079922000000003</v>
      </c>
      <c r="F33" s="100">
        <v>46.980362</v>
      </c>
      <c r="G33" s="100">
        <v>47.863115999999998</v>
      </c>
      <c r="H33" s="100">
        <v>47.018661000000002</v>
      </c>
      <c r="I33" s="100">
        <v>40.785482999999999</v>
      </c>
      <c r="J33" s="100">
        <v>53.449506</v>
      </c>
      <c r="K33" s="100">
        <v>45.648372999999999</v>
      </c>
      <c r="L33" s="100">
        <v>45.357492000000001</v>
      </c>
      <c r="M33" s="100">
        <v>45.890965000000001</v>
      </c>
      <c r="N33" s="100">
        <v>41.603167999999997</v>
      </c>
      <c r="O33" s="100">
        <v>41.783738999999997</v>
      </c>
      <c r="P33" s="100">
        <v>44.860410000000002</v>
      </c>
      <c r="Q33" s="100">
        <v>49.519758000000003</v>
      </c>
    </row>
    <row r="34" spans="1:17" x14ac:dyDescent="0.2">
      <c r="A34" s="85" t="s">
        <v>911</v>
      </c>
      <c r="B34" s="100">
        <v>41.213135000000001</v>
      </c>
      <c r="C34" s="100">
        <v>41.359389999999998</v>
      </c>
      <c r="D34" s="100">
        <v>47.933911000000002</v>
      </c>
      <c r="E34" s="100">
        <v>44.924354000000001</v>
      </c>
      <c r="F34" s="100">
        <v>42.433763999999996</v>
      </c>
      <c r="G34" s="100">
        <v>41.832599000000002</v>
      </c>
      <c r="H34" s="100">
        <v>41.985469000000002</v>
      </c>
      <c r="I34" s="100">
        <v>35.205956999999998</v>
      </c>
      <c r="J34" s="100">
        <v>48.050972999999999</v>
      </c>
      <c r="K34" s="100">
        <v>40.694318000000003</v>
      </c>
      <c r="L34" s="100">
        <v>40.523724999999999</v>
      </c>
      <c r="M34" s="100">
        <v>41.242671999999999</v>
      </c>
      <c r="N34" s="100">
        <v>40.35474</v>
      </c>
      <c r="O34" s="100">
        <v>40.443964000000001</v>
      </c>
      <c r="P34" s="100">
        <v>43.550555000000003</v>
      </c>
      <c r="Q34" s="100">
        <v>47.691405000000003</v>
      </c>
    </row>
    <row r="35" spans="1:17" x14ac:dyDescent="0.2">
      <c r="A35" s="85" t="s">
        <v>912</v>
      </c>
      <c r="B35" s="100">
        <v>10.890790000000001</v>
      </c>
      <c r="C35" s="100">
        <v>11.412737999999999</v>
      </c>
      <c r="D35" s="100">
        <v>13.467464</v>
      </c>
      <c r="E35" s="100">
        <v>12.517371000000001</v>
      </c>
      <c r="F35" s="100">
        <v>11.824064999999999</v>
      </c>
      <c r="G35" s="100">
        <v>11.371788</v>
      </c>
      <c r="H35" s="100">
        <v>11.609356999999999</v>
      </c>
      <c r="I35" s="100">
        <v>12.745661999999999</v>
      </c>
      <c r="J35" s="100">
        <v>12.903770077678068</v>
      </c>
      <c r="K35" s="100">
        <v>12.847599823035386</v>
      </c>
      <c r="L35" s="100">
        <v>11.631099179273711</v>
      </c>
      <c r="M35" s="100">
        <v>11.936854314765208</v>
      </c>
      <c r="N35" s="100">
        <v>13.063679949962109</v>
      </c>
      <c r="O35" s="100">
        <v>14.630214455149217</v>
      </c>
      <c r="P35" s="100">
        <v>16.506724999999999</v>
      </c>
      <c r="Q35" s="100">
        <v>17.377496000000001</v>
      </c>
    </row>
    <row r="36" spans="1:17" x14ac:dyDescent="0.2">
      <c r="A36" s="85" t="s">
        <v>913</v>
      </c>
      <c r="B36" s="100">
        <v>2.856563</v>
      </c>
      <c r="C36" s="100">
        <v>2.610544</v>
      </c>
      <c r="D36" s="100">
        <v>4.2615530000000001</v>
      </c>
      <c r="E36" s="100">
        <v>4.1848530000000004</v>
      </c>
      <c r="F36" s="100">
        <v>4.6538620000000002</v>
      </c>
      <c r="G36" s="100">
        <v>4.8768200000000004</v>
      </c>
      <c r="H36" s="100">
        <v>5.1804779999999999</v>
      </c>
      <c r="I36" s="100">
        <v>4.4215280000000003</v>
      </c>
      <c r="J36" s="100">
        <v>4.5316156580617166</v>
      </c>
      <c r="K36" s="100">
        <v>4.6444442899355431</v>
      </c>
      <c r="L36" s="100">
        <v>4.7600821406688452</v>
      </c>
      <c r="M36" s="100">
        <v>4.878599154481182</v>
      </c>
      <c r="N36" s="100">
        <v>5.0000670170704726</v>
      </c>
      <c r="O36" s="100">
        <v>5.124559198972503</v>
      </c>
      <c r="P36" s="100">
        <v>5.2521509999999996</v>
      </c>
      <c r="Q36" s="100">
        <v>6.290375</v>
      </c>
    </row>
    <row r="37" spans="1:17" x14ac:dyDescent="0.2">
      <c r="A37" s="85" t="s">
        <v>914</v>
      </c>
      <c r="B37" s="100">
        <v>27.465782000000001</v>
      </c>
      <c r="C37" s="100">
        <v>27.336107999999999</v>
      </c>
      <c r="D37" s="100">
        <v>30.204893999999999</v>
      </c>
      <c r="E37" s="100">
        <v>28.22213</v>
      </c>
      <c r="F37" s="100">
        <v>25.955836999999999</v>
      </c>
      <c r="G37" s="100">
        <v>25.583991000000001</v>
      </c>
      <c r="H37" s="100">
        <v>25.195633999999998</v>
      </c>
      <c r="I37" s="100">
        <v>18.038767</v>
      </c>
      <c r="J37" s="100">
        <v>30.615587264260213</v>
      </c>
      <c r="K37" s="100">
        <v>23.202273887029072</v>
      </c>
      <c r="L37" s="100">
        <v>24.132543680057442</v>
      </c>
      <c r="M37" s="100">
        <v>24.42721853075361</v>
      </c>
      <c r="N37" s="100">
        <v>22.290993032967421</v>
      </c>
      <c r="O37" s="100">
        <v>20.689190345878284</v>
      </c>
      <c r="P37" s="100">
        <v>21.791678999999998</v>
      </c>
      <c r="Q37" s="100">
        <v>24.023534000000001</v>
      </c>
    </row>
    <row r="38" spans="1:17" x14ac:dyDescent="0.2">
      <c r="A38" s="85" t="s">
        <v>915</v>
      </c>
      <c r="B38" s="100">
        <v>0</v>
      </c>
      <c r="C38" s="100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0.104988</v>
      </c>
      <c r="Q38" s="100">
        <v>0</v>
      </c>
    </row>
    <row r="39" spans="1:17" x14ac:dyDescent="0.2">
      <c r="A39" s="85" t="s">
        <v>916</v>
      </c>
      <c r="B39" s="100">
        <v>1.689084</v>
      </c>
      <c r="C39" s="100">
        <v>1.4670430000000001</v>
      </c>
      <c r="D39" s="100">
        <v>1.046924</v>
      </c>
      <c r="E39" s="100">
        <v>1.314805</v>
      </c>
      <c r="F39" s="100">
        <v>1.5053209999999999</v>
      </c>
      <c r="G39" s="100">
        <v>2.2406169999999999</v>
      </c>
      <c r="H39" s="100">
        <v>1.6443300000000001</v>
      </c>
      <c r="I39" s="100">
        <v>2.2148759999999998</v>
      </c>
      <c r="J39" s="100">
        <v>1.6735329999999999</v>
      </c>
      <c r="K39" s="100">
        <v>0.966055</v>
      </c>
      <c r="L39" s="100">
        <v>0.60765199999999997</v>
      </c>
      <c r="M39" s="100">
        <v>0.58127600000000001</v>
      </c>
      <c r="N39" s="100">
        <v>0.78947400000000001</v>
      </c>
      <c r="O39" s="100">
        <v>0.60145599999999999</v>
      </c>
      <c r="P39" s="100">
        <v>1.159867</v>
      </c>
      <c r="Q39" s="100">
        <v>1.7703629999999999</v>
      </c>
    </row>
    <row r="40" spans="1:17" x14ac:dyDescent="0.2">
      <c r="A40" s="85" t="s">
        <v>917</v>
      </c>
      <c r="B40" s="100">
        <v>0.48529099999999997</v>
      </c>
      <c r="C40" s="100">
        <v>0.83132899999999998</v>
      </c>
      <c r="D40" s="100">
        <v>1.4219999999999999</v>
      </c>
      <c r="E40" s="100">
        <v>1.8407629999999999</v>
      </c>
      <c r="F40" s="100">
        <v>3.041277</v>
      </c>
      <c r="G40" s="100">
        <v>3.7898999999999998</v>
      </c>
      <c r="H40" s="100">
        <v>3.388862</v>
      </c>
      <c r="I40" s="100">
        <v>3.3646500000000001</v>
      </c>
      <c r="J40" s="100">
        <v>3.7250000000000001</v>
      </c>
      <c r="K40" s="100">
        <v>3.988</v>
      </c>
      <c r="L40" s="100">
        <v>4.2261150000000001</v>
      </c>
      <c r="M40" s="100">
        <v>4.0670169999999999</v>
      </c>
      <c r="N40" s="100">
        <v>0.45895399999999997</v>
      </c>
      <c r="O40" s="100">
        <v>0.73831899999999995</v>
      </c>
      <c r="P40" s="100">
        <v>4.4999999999999998E-2</v>
      </c>
      <c r="Q40" s="100">
        <v>5.799E-2</v>
      </c>
    </row>
    <row r="41" spans="1:17" x14ac:dyDescent="0.2">
      <c r="A41" s="85" t="s">
        <v>919</v>
      </c>
      <c r="B41" s="100">
        <v>8.6320599999999992</v>
      </c>
      <c r="C41" s="100">
        <v>7.3114049999999997</v>
      </c>
      <c r="D41" s="100">
        <v>0.89205999999999996</v>
      </c>
      <c r="E41" s="100">
        <v>7.7079370000000003</v>
      </c>
      <c r="F41" s="100">
        <v>5.486542</v>
      </c>
      <c r="G41" s="100">
        <v>3.473668</v>
      </c>
      <c r="H41" s="100">
        <v>3.3157049999999999</v>
      </c>
      <c r="I41" s="100">
        <v>3.6616599999999999</v>
      </c>
      <c r="J41" s="100">
        <v>2.1884579999999998</v>
      </c>
      <c r="K41" s="100">
        <v>10.092098999999999</v>
      </c>
      <c r="L41" s="100">
        <v>3.0159820000000002</v>
      </c>
      <c r="M41" s="100">
        <v>4.7880469999999997</v>
      </c>
      <c r="N41" s="100">
        <v>15.059612</v>
      </c>
      <c r="O41" s="100">
        <v>16.967352000000002</v>
      </c>
      <c r="P41" s="100">
        <v>38.996456000000002</v>
      </c>
      <c r="Q41" s="100">
        <v>51.425424</v>
      </c>
    </row>
    <row r="42" spans="1:17" x14ac:dyDescent="0.2">
      <c r="A42" s="85" t="s">
        <v>920</v>
      </c>
      <c r="B42" s="100">
        <v>0.54162699999999997</v>
      </c>
      <c r="C42" s="100">
        <v>0</v>
      </c>
      <c r="D42" s="100">
        <v>0</v>
      </c>
      <c r="E42" s="100">
        <v>3.3260909999999999</v>
      </c>
      <c r="F42" s="100">
        <v>3.6830539999999998</v>
      </c>
      <c r="G42" s="100">
        <v>2.7353710000000002</v>
      </c>
      <c r="H42" s="100">
        <v>1.606779</v>
      </c>
      <c r="I42" s="100">
        <v>1.3607450000000001</v>
      </c>
      <c r="J42" s="100">
        <v>0</v>
      </c>
      <c r="K42" s="100">
        <v>0</v>
      </c>
      <c r="L42" s="100">
        <v>1.3631249999999999</v>
      </c>
      <c r="M42" s="100">
        <v>2.2227429999999999</v>
      </c>
      <c r="N42" s="100">
        <v>6.3926259999999999</v>
      </c>
      <c r="O42" s="100">
        <v>10.508578999999999</v>
      </c>
      <c r="P42" s="100">
        <v>33.419190999999998</v>
      </c>
      <c r="Q42" s="100">
        <v>34.339103000000001</v>
      </c>
    </row>
    <row r="43" spans="1:17" x14ac:dyDescent="0.2">
      <c r="A43" s="85" t="s">
        <v>921</v>
      </c>
      <c r="B43" s="100">
        <v>4.6654330000000002</v>
      </c>
      <c r="C43" s="100">
        <v>4.3114049999999997</v>
      </c>
      <c r="D43" s="100">
        <v>0.89205999999999996</v>
      </c>
      <c r="E43" s="100">
        <v>2.8818459999999999</v>
      </c>
      <c r="F43" s="100">
        <v>0.80348799999999998</v>
      </c>
      <c r="G43" s="100">
        <v>0.73829699999999998</v>
      </c>
      <c r="H43" s="100">
        <v>1.7089259999999999</v>
      </c>
      <c r="I43" s="100">
        <v>1.300915</v>
      </c>
      <c r="J43" s="100">
        <v>2.1884579999999998</v>
      </c>
      <c r="K43" s="100">
        <v>2.077099</v>
      </c>
      <c r="L43" s="100">
        <v>1.652857</v>
      </c>
      <c r="M43" s="100">
        <v>2.5653039999999998</v>
      </c>
      <c r="N43" s="100">
        <v>8.6669859999999996</v>
      </c>
      <c r="O43" s="100">
        <v>6.4587729999999999</v>
      </c>
      <c r="P43" s="100">
        <v>5.5772649999999997</v>
      </c>
      <c r="Q43" s="100">
        <v>15.472847</v>
      </c>
    </row>
    <row r="44" spans="1:17" x14ac:dyDescent="0.2">
      <c r="A44" s="85" t="s">
        <v>922</v>
      </c>
      <c r="B44" s="100">
        <v>3.4249999999999998</v>
      </c>
      <c r="C44" s="100">
        <v>3</v>
      </c>
      <c r="D44" s="100">
        <v>0</v>
      </c>
      <c r="E44" s="100">
        <v>1.5</v>
      </c>
      <c r="F44" s="100">
        <v>1</v>
      </c>
      <c r="G44" s="100">
        <v>0</v>
      </c>
      <c r="H44" s="100">
        <v>0</v>
      </c>
      <c r="I44" s="100">
        <v>1</v>
      </c>
      <c r="J44" s="100">
        <v>0</v>
      </c>
      <c r="K44" s="100">
        <v>8.0150000000000006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0">
        <v>1.6134740000000001</v>
      </c>
    </row>
    <row r="45" spans="1:17" s="105" customFormat="1" ht="20.100000000000001" customHeight="1" x14ac:dyDescent="0.2">
      <c r="A45" s="84" t="s">
        <v>526</v>
      </c>
      <c r="B45" s="98">
        <v>2.3208500000000001</v>
      </c>
      <c r="C45" s="98">
        <v>1.3111839999999999</v>
      </c>
      <c r="D45" s="98">
        <v>-9.3377379999999999</v>
      </c>
      <c r="E45" s="98">
        <v>-8.3920145000000002</v>
      </c>
      <c r="F45" s="98">
        <v>-9.4718579999999992</v>
      </c>
      <c r="G45" s="98">
        <v>-11.669472000000001</v>
      </c>
      <c r="H45" s="98">
        <v>-12.561882000000001</v>
      </c>
      <c r="I45" s="98">
        <v>-1.610204</v>
      </c>
      <c r="J45" s="98">
        <v>-4.0161709999999999</v>
      </c>
      <c r="K45" s="98">
        <v>-6.5567479999999998</v>
      </c>
      <c r="L45" s="98">
        <v>-1.6004989999999999</v>
      </c>
      <c r="M45" s="98">
        <v>-5.056127</v>
      </c>
      <c r="N45" s="98">
        <v>-1.5620860000000001</v>
      </c>
      <c r="O45" s="98">
        <v>1.5047759999999999</v>
      </c>
      <c r="P45" s="98">
        <v>5.3704999999999998</v>
      </c>
      <c r="Q45" s="98">
        <v>3.290699</v>
      </c>
    </row>
    <row r="46" spans="1:17" x14ac:dyDescent="0.2">
      <c r="A46" s="85" t="s">
        <v>924</v>
      </c>
      <c r="B46" s="100">
        <v>4.8270200000000001</v>
      </c>
      <c r="C46" s="100">
        <v>5.7905800000000003</v>
      </c>
      <c r="D46" s="100">
        <v>-10.733544999999999</v>
      </c>
      <c r="E46" s="100">
        <v>-2.9803014999999999</v>
      </c>
      <c r="F46" s="100">
        <v>-6.2815399999999997</v>
      </c>
      <c r="G46" s="100">
        <v>-10.492027999999999</v>
      </c>
      <c r="H46" s="100">
        <v>-11.587425</v>
      </c>
      <c r="I46" s="100">
        <v>-0.93238399999999999</v>
      </c>
      <c r="J46" s="100">
        <v>-4.8115540000000001</v>
      </c>
      <c r="K46" s="100">
        <v>3.5353509999999999</v>
      </c>
      <c r="L46" s="100">
        <v>5.2358000000000002E-2</v>
      </c>
      <c r="M46" s="100">
        <v>-5.3621850000000002</v>
      </c>
      <c r="N46" s="100">
        <v>0.22022</v>
      </c>
      <c r="O46" s="100">
        <v>3.214985</v>
      </c>
      <c r="P46" s="100">
        <v>6.0250830000000004</v>
      </c>
      <c r="Q46" s="100">
        <v>4.9041730000000001</v>
      </c>
    </row>
    <row r="47" spans="1:17" s="85" customFormat="1" x14ac:dyDescent="0.2">
      <c r="A47" s="87" t="s">
        <v>925</v>
      </c>
      <c r="B47" s="104">
        <v>-2.50617</v>
      </c>
      <c r="C47" s="104">
        <v>-4.4793960000000004</v>
      </c>
      <c r="D47" s="104">
        <v>1.395807</v>
      </c>
      <c r="E47" s="104">
        <v>-5.4117129999999998</v>
      </c>
      <c r="F47" s="104">
        <v>-3.190318</v>
      </c>
      <c r="G47" s="104">
        <v>-1.1774439999999999</v>
      </c>
      <c r="H47" s="104">
        <v>-0.97445700000000002</v>
      </c>
      <c r="I47" s="104">
        <v>-0.67781999999999998</v>
      </c>
      <c r="J47" s="104">
        <v>0.79538299999999995</v>
      </c>
      <c r="K47" s="104">
        <v>-10.092098999999999</v>
      </c>
      <c r="L47" s="104">
        <v>-1.652857</v>
      </c>
      <c r="M47" s="104">
        <v>0.306058</v>
      </c>
      <c r="N47" s="104">
        <v>-1.7823059999999999</v>
      </c>
      <c r="O47" s="104">
        <v>-1.7102090000000001</v>
      </c>
      <c r="P47" s="104">
        <v>-0.65458300000000003</v>
      </c>
      <c r="Q47" s="104">
        <v>-1.6134740000000001</v>
      </c>
    </row>
    <row r="48" spans="1:17" s="85" customFormat="1" x14ac:dyDescent="0.2">
      <c r="A48" s="89" t="s">
        <v>926</v>
      </c>
      <c r="B48" s="274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spans="1:17" s="85" customFormat="1" x14ac:dyDescent="0.2">
      <c r="A49" s="89" t="s">
        <v>446</v>
      </c>
      <c r="B49" s="274">
        <v>222.62669753365654</v>
      </c>
      <c r="C49" s="274">
        <v>219.26448678346316</v>
      </c>
      <c r="D49" s="274">
        <v>207.37036314072415</v>
      </c>
      <c r="E49" s="274">
        <v>220.08575296976272</v>
      </c>
      <c r="F49" s="274">
        <v>221.09625333350974</v>
      </c>
      <c r="G49" s="274">
        <v>233.6114343600378</v>
      </c>
      <c r="H49" s="274">
        <v>240.36726445002171</v>
      </c>
      <c r="I49" s="274">
        <v>241.73818472742542</v>
      </c>
      <c r="J49" s="274">
        <v>245.12122738310688</v>
      </c>
      <c r="K49" s="274">
        <v>239.73178314306318</v>
      </c>
      <c r="L49" s="274">
        <v>250.04754693856142</v>
      </c>
      <c r="M49" s="274">
        <v>254.51705276210356</v>
      </c>
      <c r="N49" s="274">
        <v>257.45153381987996</v>
      </c>
      <c r="O49" s="274">
        <v>263.44230108438933</v>
      </c>
      <c r="P49" s="274">
        <v>279.7880411375636</v>
      </c>
      <c r="Q49" s="274">
        <v>297.45143283535663</v>
      </c>
    </row>
    <row r="50" spans="1:17" s="85" customFormat="1" x14ac:dyDescent="0.2">
      <c r="A50" s="85" t="s">
        <v>927</v>
      </c>
      <c r="B50" s="90">
        <v>0.2440876166336019</v>
      </c>
      <c r="C50" s="90">
        <v>0.23843510532387302</v>
      </c>
      <c r="D50" s="90">
        <v>0.20232957286923081</v>
      </c>
      <c r="E50" s="90">
        <v>0.21535171568562028</v>
      </c>
      <c r="F50" s="90">
        <v>0.19446302391721079</v>
      </c>
      <c r="G50" s="90">
        <v>0.16980038716283657</v>
      </c>
      <c r="H50" s="90">
        <v>0.15714487613954534</v>
      </c>
      <c r="I50" s="90">
        <v>0.17720385816705486</v>
      </c>
      <c r="J50" s="90">
        <v>0.21059699133816281</v>
      </c>
      <c r="K50" s="90">
        <v>0.2051614656812065</v>
      </c>
      <c r="L50" s="90">
        <v>0.18705632417778717</v>
      </c>
      <c r="M50" s="90">
        <v>0.1792527632427191</v>
      </c>
      <c r="N50" s="90">
        <v>0.21402356079397036</v>
      </c>
      <c r="O50" s="90">
        <v>0.22872510129152737</v>
      </c>
      <c r="P50" s="90">
        <v>0.31891057829783909</v>
      </c>
      <c r="Q50" s="90">
        <v>0.35042991726886713</v>
      </c>
    </row>
    <row r="51" spans="1:17" s="85" customFormat="1" x14ac:dyDescent="0.2">
      <c r="A51" s="85" t="s">
        <v>928</v>
      </c>
      <c r="B51" s="90">
        <v>9.2190313324381032E-2</v>
      </c>
      <c r="C51" s="90">
        <v>9.1516406940156586E-2</v>
      </c>
      <c r="D51" s="90">
        <v>7.535637572952282E-2</v>
      </c>
      <c r="E51" s="90">
        <v>7.6831088663531805E-2</v>
      </c>
      <c r="F51" s="90">
        <v>8.0273689546552118E-2</v>
      </c>
      <c r="G51" s="90">
        <v>8.043887942162524E-2</v>
      </c>
      <c r="H51" s="90">
        <v>7.5704830446175833E-2</v>
      </c>
      <c r="I51" s="90">
        <v>8.600469149481986E-2</v>
      </c>
      <c r="J51" s="90">
        <v>0.1139676000248572</v>
      </c>
      <c r="K51" s="90">
        <v>7.800146378104926E-2</v>
      </c>
      <c r="L51" s="90">
        <v>7.1940589780790487E-2</v>
      </c>
      <c r="M51" s="90">
        <v>7.1926991929735951E-2</v>
      </c>
      <c r="N51" s="90">
        <v>0.10113907116287439</v>
      </c>
      <c r="O51" s="90">
        <v>0.100307296479069</v>
      </c>
      <c r="P51" s="90">
        <v>0.19077680655320095</v>
      </c>
      <c r="Q51" s="90">
        <v>0.22871887471342944</v>
      </c>
    </row>
    <row r="52" spans="1:17" s="85" customFormat="1" x14ac:dyDescent="0.2">
      <c r="A52" s="85" t="s">
        <v>929</v>
      </c>
      <c r="B52" s="90">
        <v>0.37769352905259107</v>
      </c>
      <c r="C52" s="90">
        <v>0.38382102675630464</v>
      </c>
      <c r="D52" s="90">
        <v>0.37244370489640177</v>
      </c>
      <c r="E52" s="90">
        <v>0.35677026495434633</v>
      </c>
      <c r="F52" s="90">
        <v>0.41279667429591765</v>
      </c>
      <c r="G52" s="90">
        <v>0.47372612492623645</v>
      </c>
      <c r="H52" s="90">
        <v>0.48175182230535862</v>
      </c>
      <c r="I52" s="90">
        <v>0.48534322211958231</v>
      </c>
      <c r="J52" s="90">
        <v>0.54116442642741991</v>
      </c>
      <c r="K52" s="90">
        <v>0.3801954890605681</v>
      </c>
      <c r="L52" s="90">
        <v>0.38459319724691449</v>
      </c>
      <c r="M52" s="90">
        <v>0.40126015704618423</v>
      </c>
      <c r="N52" s="90">
        <v>0.47256045450171646</v>
      </c>
      <c r="O52" s="90">
        <v>0.43854957725527371</v>
      </c>
      <c r="P52" s="90">
        <v>0.59821410619697102</v>
      </c>
      <c r="Q52" s="90">
        <v>0.652680788489714</v>
      </c>
    </row>
    <row r="53" spans="1:17" s="85" customFormat="1" x14ac:dyDescent="0.2">
      <c r="A53" s="85" t="s">
        <v>930</v>
      </c>
      <c r="B53" s="90">
        <v>7.6618618471943498E-2</v>
      </c>
      <c r="C53" s="90">
        <v>7.6237749419532236E-2</v>
      </c>
      <c r="D53" s="90">
        <v>7.8468310290596421E-2</v>
      </c>
      <c r="E53" s="90">
        <v>0.10030329861030531</v>
      </c>
      <c r="F53" s="90">
        <v>9.0084576436893521E-2</v>
      </c>
      <c r="G53" s="90">
        <v>7.9025807892952105E-2</v>
      </c>
      <c r="H53" s="90">
        <v>7.8568406738791646E-2</v>
      </c>
      <c r="I53" s="90">
        <v>9.5765379499739386E-2</v>
      </c>
      <c r="J53" s="90">
        <v>8.4908393650206707E-2</v>
      </c>
      <c r="K53" s="90">
        <v>0.13366993137024619</v>
      </c>
      <c r="L53" s="90">
        <v>0.14847070935588302</v>
      </c>
      <c r="M53" s="90">
        <v>0.14498415567655978</v>
      </c>
      <c r="N53" s="90">
        <v>0.13512294715765163</v>
      </c>
      <c r="O53" s="90">
        <v>0.1412249975808382</v>
      </c>
      <c r="P53" s="90">
        <v>0.14301956880396371</v>
      </c>
      <c r="Q53" s="90">
        <v>0.14152853884542696</v>
      </c>
    </row>
    <row r="54" spans="1:17" s="85" customFormat="1" x14ac:dyDescent="0.2">
      <c r="A54" s="85" t="s">
        <v>931</v>
      </c>
      <c r="B54" s="90">
        <v>0.23366276630921914</v>
      </c>
      <c r="C54" s="90">
        <v>0.23245518573345217</v>
      </c>
      <c r="D54" s="90">
        <v>0.24735885216727249</v>
      </c>
      <c r="E54" s="90">
        <v>0.25348237333501827</v>
      </c>
      <c r="F54" s="90">
        <v>0.23730345136539691</v>
      </c>
      <c r="G54" s="90">
        <v>0.21975287357244963</v>
      </c>
      <c r="H54" s="90">
        <v>0.20940607746719919</v>
      </c>
      <c r="I54" s="90">
        <v>0.1838648000526556</v>
      </c>
      <c r="J54" s="90">
        <v>0.22698141892477494</v>
      </c>
      <c r="K54" s="90">
        <v>0.23251181495086162</v>
      </c>
      <c r="L54" s="90">
        <v>0.19345710282807024</v>
      </c>
      <c r="M54" s="90">
        <v>0.19911833588364528</v>
      </c>
      <c r="N54" s="90">
        <v>0.22009105620494307</v>
      </c>
      <c r="O54" s="90">
        <v>0.22301312567559176</v>
      </c>
      <c r="P54" s="90">
        <v>0.29971569070305626</v>
      </c>
      <c r="Q54" s="90">
        <v>0.33936693811750612</v>
      </c>
    </row>
    <row r="55" spans="1:17" s="85" customFormat="1" x14ac:dyDescent="0.2">
      <c r="A55" s="85" t="s">
        <v>932</v>
      </c>
      <c r="B55" s="90">
        <v>0.19488906982254769</v>
      </c>
      <c r="C55" s="90">
        <v>0.19911004577369001</v>
      </c>
      <c r="D55" s="90">
        <v>0.24305708027234346</v>
      </c>
      <c r="E55" s="90">
        <v>0.21845994732155896</v>
      </c>
      <c r="F55" s="90">
        <v>0.21248827735281922</v>
      </c>
      <c r="G55" s="90">
        <v>0.20488344729836389</v>
      </c>
      <c r="H55" s="90">
        <v>0.19561174899411621</v>
      </c>
      <c r="I55" s="90">
        <v>0.16871758611899945</v>
      </c>
      <c r="J55" s="90">
        <v>0.21805335494857922</v>
      </c>
      <c r="K55" s="90">
        <v>0.19041435558320907</v>
      </c>
      <c r="L55" s="90">
        <v>0.18139546880315799</v>
      </c>
      <c r="M55" s="90">
        <v>0.1803060521956231</v>
      </c>
      <c r="N55" s="90">
        <v>0.1615961162970064</v>
      </c>
      <c r="O55" s="90">
        <v>0.15860679483897797</v>
      </c>
      <c r="P55" s="90">
        <v>0.16033712455187979</v>
      </c>
      <c r="Q55" s="90">
        <v>0.16648014611316347</v>
      </c>
    </row>
    <row r="56" spans="1:17" s="92" customFormat="1" ht="20.100000000000001" customHeight="1" x14ac:dyDescent="0.2">
      <c r="A56" s="85" t="s">
        <v>933</v>
      </c>
      <c r="B56" s="90">
        <v>3.8773696486671422E-2</v>
      </c>
      <c r="C56" s="90">
        <v>3.3345139959762161E-2</v>
      </c>
      <c r="D56" s="90">
        <v>4.3017718949290591E-3</v>
      </c>
      <c r="E56" s="90">
        <v>3.5022426013459319E-2</v>
      </c>
      <c r="F56" s="90">
        <v>2.481517401257767E-2</v>
      </c>
      <c r="G56" s="90">
        <v>1.486942627408573E-2</v>
      </c>
      <c r="H56" s="90">
        <v>1.3794328473082977E-2</v>
      </c>
      <c r="I56" s="90">
        <v>1.5147213933656138E-2</v>
      </c>
      <c r="J56" s="90">
        <v>8.9280639761957336E-3</v>
      </c>
      <c r="K56" s="90">
        <v>4.2097459367652572E-2</v>
      </c>
      <c r="L56" s="90">
        <v>1.2061634024912268E-2</v>
      </c>
      <c r="M56" s="90">
        <v>1.8812283688022173E-2</v>
      </c>
      <c r="N56" s="90">
        <v>5.8494939907936652E-2</v>
      </c>
      <c r="O56" s="90">
        <v>6.4406330836613804E-2</v>
      </c>
      <c r="P56" s="90">
        <v>0.1393785661511765</v>
      </c>
      <c r="Q56" s="90">
        <v>0.17288679200434265</v>
      </c>
    </row>
    <row r="57" spans="1:17" x14ac:dyDescent="0.2">
      <c r="A57" s="85" t="s">
        <v>934</v>
      </c>
      <c r="B57" s="90">
        <v>1.0424850324382751E-2</v>
      </c>
      <c r="C57" s="90">
        <v>5.979919590420827E-3</v>
      </c>
      <c r="D57" s="90">
        <v>-4.5029279298041701E-2</v>
      </c>
      <c r="E57" s="90">
        <v>-3.8130657649397992E-2</v>
      </c>
      <c r="F57" s="90">
        <v>-4.2840427448186107E-2</v>
      </c>
      <c r="G57" s="90">
        <v>-4.9952486409613056E-2</v>
      </c>
      <c r="H57" s="90">
        <v>-5.2261201327653856E-2</v>
      </c>
      <c r="I57" s="90">
        <v>-6.6609418856007517E-3</v>
      </c>
      <c r="J57" s="90">
        <v>-1.6384427586612127E-2</v>
      </c>
      <c r="K57" s="90">
        <v>-2.7350349269655128E-2</v>
      </c>
      <c r="L57" s="90">
        <v>-6.4007786502830784E-3</v>
      </c>
      <c r="M57" s="90">
        <v>-1.9865572640926143E-2</v>
      </c>
      <c r="N57" s="90">
        <v>-6.067495410972683E-3</v>
      </c>
      <c r="O57" s="90">
        <v>5.7119756159356126E-3</v>
      </c>
      <c r="P57" s="90">
        <v>1.9194887594782804E-2</v>
      </c>
      <c r="Q57" s="90">
        <v>1.1062979151360976E-2</v>
      </c>
    </row>
    <row r="58" spans="1:17" x14ac:dyDescent="0.2">
      <c r="A58" s="87" t="s">
        <v>205</v>
      </c>
      <c r="B58" s="91">
        <v>2.168212551987506E-2</v>
      </c>
      <c r="C58" s="91">
        <v>2.6409110225490119E-2</v>
      </c>
      <c r="D58" s="91">
        <v>-5.1760265244441321E-2</v>
      </c>
      <c r="E58" s="91">
        <v>-1.3541546691618242E-2</v>
      </c>
      <c r="F58" s="91">
        <v>-2.841088397153747E-2</v>
      </c>
      <c r="G58" s="91">
        <v>-4.4912305036532894E-2</v>
      </c>
      <c r="H58" s="91">
        <v>-4.8207167587952938E-2</v>
      </c>
      <c r="I58" s="91">
        <v>-3.8569992616239754E-3</v>
      </c>
      <c r="J58" s="91">
        <v>-1.9629283238207219E-2</v>
      </c>
      <c r="K58" s="91">
        <v>1.4747110097997441E-2</v>
      </c>
      <c r="L58" s="91">
        <v>2.0939217617225718E-4</v>
      </c>
      <c r="M58" s="91">
        <v>-2.1068077528824839E-2</v>
      </c>
      <c r="N58" s="91">
        <v>8.55384299842905E-4</v>
      </c>
      <c r="O58" s="91">
        <v>1.2203753864760442E-2</v>
      </c>
      <c r="P58" s="91">
        <v>2.1534455066425241E-2</v>
      </c>
      <c r="Q58" s="91">
        <v>1.6487306694920264E-2</v>
      </c>
    </row>
    <row r="59" spans="1:17" x14ac:dyDescent="0.2">
      <c r="A59" s="15" t="s">
        <v>118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</row>
    <row r="60" spans="1:17" x14ac:dyDescent="0.2">
      <c r="A60" s="105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1:17" x14ac:dyDescent="0.2">
      <c r="A61" s="105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</row>
    <row r="62" spans="1:17" x14ac:dyDescent="0.2"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</row>
    <row r="63" spans="1:17" x14ac:dyDescent="0.2"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1:17" x14ac:dyDescent="0.2">
      <c r="F64" s="100"/>
      <c r="G64" s="100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6:17" x14ac:dyDescent="0.2"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</sheetData>
  <phoneticPr fontId="16" type="noConversion"/>
  <pageMargins left="0.74803149606299213" right="0.74803149606299213" top="0.98425196850393704" bottom="0.98425196850393704" header="0.51181102362204722" footer="0.51181102362204722"/>
  <pageSetup scale="76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27" max="16" man="1"/>
  </rowBreaks>
  <colBreaks count="1" manualBreakCount="1">
    <brk id="1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W63"/>
  <sheetViews>
    <sheetView zoomScale="80" zoomScaleNormal="80" zoomScaleSheetLayoutView="8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11.42578125" defaultRowHeight="12.75" x14ac:dyDescent="0.2"/>
  <cols>
    <col min="1" max="1" width="42.7109375" style="99" customWidth="1"/>
    <col min="2" max="17" width="7.42578125" style="99" customWidth="1"/>
    <col min="18" max="16384" width="11.42578125" style="99"/>
  </cols>
  <sheetData>
    <row r="1" spans="1:17" x14ac:dyDescent="0.2">
      <c r="A1" s="573" t="s">
        <v>816</v>
      </c>
    </row>
    <row r="2" spans="1:17" x14ac:dyDescent="0.2">
      <c r="A2" s="81" t="s">
        <v>120</v>
      </c>
    </row>
    <row r="3" spans="1:17" x14ac:dyDescent="0.2">
      <c r="A3" s="81"/>
    </row>
    <row r="4" spans="1:17" s="96" customFormat="1" ht="30" customHeight="1" x14ac:dyDescent="0.2">
      <c r="A4" s="94"/>
      <c r="B4" s="95" t="s">
        <v>878</v>
      </c>
      <c r="C4" s="95" t="s">
        <v>879</v>
      </c>
      <c r="D4" s="95" t="s">
        <v>880</v>
      </c>
      <c r="E4" s="95" t="s">
        <v>881</v>
      </c>
      <c r="F4" s="95" t="s">
        <v>882</v>
      </c>
      <c r="G4" s="95" t="s">
        <v>50</v>
      </c>
      <c r="H4" s="95" t="s">
        <v>51</v>
      </c>
      <c r="I4" s="95" t="s">
        <v>52</v>
      </c>
      <c r="J4" s="95" t="s">
        <v>53</v>
      </c>
      <c r="K4" s="95" t="s">
        <v>54</v>
      </c>
      <c r="L4" s="95" t="s">
        <v>55</v>
      </c>
      <c r="M4" s="95" t="s">
        <v>192</v>
      </c>
      <c r="N4" s="95" t="s">
        <v>204</v>
      </c>
      <c r="O4" s="95" t="s">
        <v>255</v>
      </c>
      <c r="P4" s="95" t="s">
        <v>608</v>
      </c>
      <c r="Q4" s="95" t="s">
        <v>833</v>
      </c>
    </row>
    <row r="5" spans="1:17" s="97" customFormat="1" ht="20.100000000000001" customHeight="1" x14ac:dyDescent="0.2">
      <c r="A5" s="84" t="s">
        <v>885</v>
      </c>
      <c r="B5" s="107">
        <v>42.796222999999998</v>
      </c>
      <c r="C5" s="107">
        <v>39.981904999999998</v>
      </c>
      <c r="D5" s="107">
        <v>34.240689000000003</v>
      </c>
      <c r="E5" s="107">
        <v>37.529318000000004</v>
      </c>
      <c r="F5" s="107">
        <v>39.290770900607896</v>
      </c>
      <c r="G5" s="107">
        <v>42.199551999999997</v>
      </c>
      <c r="H5" s="107">
        <v>38.722411999999998</v>
      </c>
      <c r="I5" s="107">
        <v>42.205216999999998</v>
      </c>
      <c r="J5" s="107">
        <v>42.946643000000002</v>
      </c>
      <c r="K5" s="107">
        <v>24.899009</v>
      </c>
      <c r="L5" s="107">
        <v>27.383419</v>
      </c>
      <c r="M5" s="107">
        <v>32.249679</v>
      </c>
      <c r="N5" s="107">
        <v>28.464631000000001</v>
      </c>
      <c r="O5" s="107">
        <v>27.207898</v>
      </c>
      <c r="P5" s="107">
        <v>31.206448999999999</v>
      </c>
      <c r="Q5" s="107">
        <v>32.818426000000002</v>
      </c>
    </row>
    <row r="6" spans="1:17" s="97" customFormat="1" x14ac:dyDescent="0.2">
      <c r="A6" s="84" t="s">
        <v>886</v>
      </c>
      <c r="B6" s="107">
        <v>6.9653229999999997</v>
      </c>
      <c r="C6" s="107">
        <v>5.3177159999999999</v>
      </c>
      <c r="D6" s="107">
        <v>6.0487399999999996</v>
      </c>
      <c r="E6" s="107">
        <v>8.012753</v>
      </c>
      <c r="F6" s="107">
        <v>8.5811539006079034</v>
      </c>
      <c r="G6" s="107">
        <v>10.103637000000001</v>
      </c>
      <c r="H6" s="107">
        <v>8.2521719999999998</v>
      </c>
      <c r="I6" s="107">
        <v>5.6405339999999997</v>
      </c>
      <c r="J6" s="107">
        <v>6.5880029999999987</v>
      </c>
      <c r="K6" s="107">
        <v>6.5285979999999997</v>
      </c>
      <c r="L6" s="107">
        <v>5.3954819999999994</v>
      </c>
      <c r="M6" s="107">
        <v>6.987868999999999</v>
      </c>
      <c r="N6" s="107">
        <v>5.2447429999999997</v>
      </c>
      <c r="O6" s="107">
        <v>5.0422190000000002</v>
      </c>
      <c r="P6" s="107">
        <v>5.4333369999999999</v>
      </c>
      <c r="Q6" s="107">
        <v>7.4148750000000012</v>
      </c>
    </row>
    <row r="7" spans="1:17" x14ac:dyDescent="0.2">
      <c r="A7" s="592" t="s">
        <v>887</v>
      </c>
      <c r="B7" s="106">
        <v>3.6379039999999994</v>
      </c>
      <c r="C7" s="106">
        <v>2.7975560000000006</v>
      </c>
      <c r="D7" s="106">
        <v>3.2048800000000002</v>
      </c>
      <c r="E7" s="106">
        <v>4.9992349999999997</v>
      </c>
      <c r="F7" s="106">
        <v>5.3008999006079032</v>
      </c>
      <c r="G7" s="106">
        <v>7.3950009999999997</v>
      </c>
      <c r="H7" s="106">
        <v>6.2952830000000004</v>
      </c>
      <c r="I7" s="106">
        <v>4.3568129999999998</v>
      </c>
      <c r="J7" s="106">
        <v>5.6053479999999993</v>
      </c>
      <c r="K7" s="106">
        <v>5.2094370000000003</v>
      </c>
      <c r="L7" s="106">
        <v>4.8106659999999994</v>
      </c>
      <c r="M7" s="106">
        <v>4.8765189999999992</v>
      </c>
      <c r="N7" s="106">
        <v>4.1067099999999996</v>
      </c>
      <c r="O7" s="106">
        <v>4.158747</v>
      </c>
      <c r="P7" s="106">
        <v>4.7887829999999996</v>
      </c>
      <c r="Q7" s="106">
        <v>6.2368270000000008</v>
      </c>
    </row>
    <row r="8" spans="1:17" x14ac:dyDescent="0.2">
      <c r="A8" s="592" t="s">
        <v>888</v>
      </c>
      <c r="B8" s="106">
        <v>0.91346072105221376</v>
      </c>
      <c r="C8" s="106">
        <v>0.7087431879814281</v>
      </c>
      <c r="D8" s="106">
        <v>0.54235641291572434</v>
      </c>
      <c r="E8" s="106">
        <v>1.6970529999999999</v>
      </c>
      <c r="F8" s="106">
        <v>1.1379514077004553</v>
      </c>
      <c r="G8" s="106">
        <v>1.4465008939318365</v>
      </c>
      <c r="H8" s="106">
        <v>1.4209428564933002</v>
      </c>
      <c r="I8" s="106">
        <v>0.90691313359269055</v>
      </c>
      <c r="J8" s="106">
        <v>1.1111084493355645</v>
      </c>
      <c r="K8" s="106">
        <v>1.0818120588407676</v>
      </c>
      <c r="L8" s="106">
        <v>0.91389678485655124</v>
      </c>
      <c r="M8" s="106">
        <v>0.91187708518218191</v>
      </c>
      <c r="N8" s="106">
        <v>0.58931513337181129</v>
      </c>
      <c r="O8" s="106">
        <v>0.67027563823663927</v>
      </c>
      <c r="P8" s="106">
        <v>0.86096002141991512</v>
      </c>
      <c r="Q8" s="106">
        <v>1.0053127130135853</v>
      </c>
    </row>
    <row r="9" spans="1:17" x14ac:dyDescent="0.2">
      <c r="A9" s="592" t="s">
        <v>889</v>
      </c>
      <c r="B9" s="106">
        <v>0.69890773075008616</v>
      </c>
      <c r="C9" s="106">
        <v>0.51213355210705047</v>
      </c>
      <c r="D9" s="106">
        <v>0.55740797094200545</v>
      </c>
      <c r="E9" s="106">
        <v>0.69669199999999998</v>
      </c>
      <c r="F9" s="106">
        <v>0.93509488123856199</v>
      </c>
      <c r="G9" s="106">
        <v>1.6914489051891182</v>
      </c>
      <c r="H9" s="106">
        <v>1.2841168414037789</v>
      </c>
      <c r="I9" s="106">
        <v>0.94362038449353691</v>
      </c>
      <c r="J9" s="106">
        <v>0.92901076060629406</v>
      </c>
      <c r="K9" s="106">
        <v>0.92981919249664324</v>
      </c>
      <c r="L9" s="106">
        <v>0.84283830766122658</v>
      </c>
      <c r="M9" s="106">
        <v>0.76042574225337733</v>
      </c>
      <c r="N9" s="106">
        <v>0.6500880632842484</v>
      </c>
      <c r="O9" s="106">
        <v>0.66493899534366852</v>
      </c>
      <c r="P9" s="106">
        <v>0.72735644450894466</v>
      </c>
      <c r="Q9" s="106">
        <v>1.0270330116158808</v>
      </c>
    </row>
    <row r="10" spans="1:17" x14ac:dyDescent="0.2">
      <c r="A10" s="592" t="s">
        <v>890</v>
      </c>
      <c r="B10" s="106">
        <v>0.25865041879204032</v>
      </c>
      <c r="C10" s="106">
        <v>0.11681191302100107</v>
      </c>
      <c r="D10" s="106">
        <v>0.12548207963847247</v>
      </c>
      <c r="E10" s="106">
        <v>0.18271000000000001</v>
      </c>
      <c r="F10" s="106">
        <v>0.12722797782291742</v>
      </c>
      <c r="G10" s="106">
        <v>0.27693503382553308</v>
      </c>
      <c r="H10" s="106">
        <v>0.25041670664081189</v>
      </c>
      <c r="I10" s="106">
        <v>0.17784815962892511</v>
      </c>
      <c r="J10" s="106">
        <v>0.15775202265769517</v>
      </c>
      <c r="K10" s="106">
        <v>0.18786954302228231</v>
      </c>
      <c r="L10" s="106">
        <v>0.17682464551896551</v>
      </c>
      <c r="M10" s="106">
        <v>0.1557259126192464</v>
      </c>
      <c r="N10" s="106">
        <v>0.10743808218913381</v>
      </c>
      <c r="O10" s="106">
        <v>0.10338426170013482</v>
      </c>
      <c r="P10" s="106">
        <v>0.13921602772098118</v>
      </c>
      <c r="Q10" s="106">
        <v>0.14321479793003355</v>
      </c>
    </row>
    <row r="11" spans="1:17" x14ac:dyDescent="0.2">
      <c r="A11" s="592" t="s">
        <v>891</v>
      </c>
      <c r="B11" s="106">
        <v>0.50500812940565976</v>
      </c>
      <c r="C11" s="106">
        <v>0.32947934689052061</v>
      </c>
      <c r="D11" s="106">
        <v>0.4889845365037977</v>
      </c>
      <c r="E11" s="106">
        <v>0.82205300000000003</v>
      </c>
      <c r="F11" s="106">
        <v>1.2016946338459682</v>
      </c>
      <c r="G11" s="106">
        <v>1.5915671670535123</v>
      </c>
      <c r="H11" s="106">
        <v>1.3641115954621088</v>
      </c>
      <c r="I11" s="106">
        <v>0.8506083222848474</v>
      </c>
      <c r="J11" s="106">
        <v>1.0857387674004459</v>
      </c>
      <c r="K11" s="106">
        <v>1.0524412056403072</v>
      </c>
      <c r="L11" s="106">
        <v>0.89509826196325659</v>
      </c>
      <c r="M11" s="106">
        <v>1.0983582599451944</v>
      </c>
      <c r="N11" s="106">
        <v>0.9079517211548066</v>
      </c>
      <c r="O11" s="106">
        <v>0.8679681047195571</v>
      </c>
      <c r="P11" s="106">
        <v>0.93328850635015859</v>
      </c>
      <c r="Q11" s="106">
        <v>1.2686214774405007</v>
      </c>
    </row>
    <row r="12" spans="1:17" x14ac:dyDescent="0.2">
      <c r="A12" s="592" t="s">
        <v>894</v>
      </c>
      <c r="B12" s="106">
        <v>1.2618769999999999</v>
      </c>
      <c r="C12" s="106">
        <v>1.1303879999999999</v>
      </c>
      <c r="D12" s="106">
        <v>1.4906489999999999</v>
      </c>
      <c r="E12" s="106">
        <v>1.600727</v>
      </c>
      <c r="F12" s="106">
        <v>1.8989309999999999</v>
      </c>
      <c r="G12" s="106">
        <v>2.3885489999999998</v>
      </c>
      <c r="H12" s="106">
        <v>1.975695</v>
      </c>
      <c r="I12" s="106">
        <v>1.4778230000000001</v>
      </c>
      <c r="J12" s="106">
        <v>2.3217379999999999</v>
      </c>
      <c r="K12" s="106">
        <v>1.957495</v>
      </c>
      <c r="L12" s="106">
        <v>1.982008</v>
      </c>
      <c r="M12" s="106">
        <v>1.950132</v>
      </c>
      <c r="N12" s="106">
        <v>1.851917</v>
      </c>
      <c r="O12" s="106">
        <v>1.8521799999999999</v>
      </c>
      <c r="P12" s="106">
        <v>2.1279620000000001</v>
      </c>
      <c r="Q12" s="106">
        <v>2.7926449999999998</v>
      </c>
    </row>
    <row r="13" spans="1:17" x14ac:dyDescent="0.2">
      <c r="A13" s="592" t="s">
        <v>895</v>
      </c>
      <c r="B13" s="106">
        <v>3.3274189999999999</v>
      </c>
      <c r="C13" s="106">
        <v>2.5201600000000002</v>
      </c>
      <c r="D13" s="106">
        <v>2.8438599999999998</v>
      </c>
      <c r="E13" s="106">
        <v>3.0135179999999999</v>
      </c>
      <c r="F13" s="106">
        <v>3.2802539999999998</v>
      </c>
      <c r="G13" s="106">
        <v>2.7086359999999998</v>
      </c>
      <c r="H13" s="106">
        <v>1.9568890000000001</v>
      </c>
      <c r="I13" s="106">
        <v>1.2837209999999999</v>
      </c>
      <c r="J13" s="106">
        <v>0.98265499999999995</v>
      </c>
      <c r="K13" s="106">
        <v>1.319161</v>
      </c>
      <c r="L13" s="106">
        <v>0.584816</v>
      </c>
      <c r="M13" s="106">
        <v>2.1113499999999998</v>
      </c>
      <c r="N13" s="106">
        <v>1.1380330000000001</v>
      </c>
      <c r="O13" s="106">
        <v>0.88347200000000004</v>
      </c>
      <c r="P13" s="106">
        <v>0.64455399999999996</v>
      </c>
      <c r="Q13" s="106">
        <v>1.178048</v>
      </c>
    </row>
    <row r="14" spans="1:17" x14ac:dyDescent="0.2">
      <c r="A14" s="592" t="s">
        <v>897</v>
      </c>
      <c r="B14" s="106">
        <v>1.207104</v>
      </c>
      <c r="C14" s="106">
        <v>1.398431</v>
      </c>
      <c r="D14" s="106">
        <v>1.9391119999999999</v>
      </c>
      <c r="E14" s="106">
        <v>2.191935</v>
      </c>
      <c r="F14" s="106">
        <v>2.181298</v>
      </c>
      <c r="G14" s="106">
        <v>1.5696129999999999</v>
      </c>
      <c r="H14" s="106">
        <v>0.28497600000000001</v>
      </c>
      <c r="I14" s="106">
        <v>0.54344800000000004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0.17150000000000001</v>
      </c>
    </row>
    <row r="15" spans="1:17" x14ac:dyDescent="0.2">
      <c r="A15" s="592" t="s">
        <v>898</v>
      </c>
      <c r="B15" s="106">
        <v>2.1203150000000002</v>
      </c>
      <c r="C15" s="106">
        <v>1.121729</v>
      </c>
      <c r="D15" s="106">
        <v>0.904748</v>
      </c>
      <c r="E15" s="106">
        <v>0.82158299999999995</v>
      </c>
      <c r="F15" s="106">
        <v>1.098956</v>
      </c>
      <c r="G15" s="106">
        <v>1.1390229999999999</v>
      </c>
      <c r="H15" s="106">
        <v>1.671913</v>
      </c>
      <c r="I15" s="106">
        <v>0.74027299999999996</v>
      </c>
      <c r="J15" s="106">
        <v>0.98265499999999995</v>
      </c>
      <c r="K15" s="106">
        <v>1.319161</v>
      </c>
      <c r="L15" s="106">
        <v>0.584816</v>
      </c>
      <c r="M15" s="106">
        <v>2.1113499999999998</v>
      </c>
      <c r="N15" s="106">
        <v>1.1380330000000001</v>
      </c>
      <c r="O15" s="106">
        <v>0.88347200000000004</v>
      </c>
      <c r="P15" s="106">
        <v>0.64455399999999996</v>
      </c>
      <c r="Q15" s="106">
        <v>1.006548</v>
      </c>
    </row>
    <row r="16" spans="1:17" s="85" customFormat="1" ht="20.100000000000001" customHeight="1" x14ac:dyDescent="0.2">
      <c r="A16" s="84" t="s">
        <v>899</v>
      </c>
      <c r="B16" s="80">
        <v>35.8309</v>
      </c>
      <c r="C16" s="80">
        <v>34.664189</v>
      </c>
      <c r="D16" s="80">
        <v>28.191949000000001</v>
      </c>
      <c r="E16" s="80">
        <v>29.516565</v>
      </c>
      <c r="F16" s="80">
        <v>30.709617000000001</v>
      </c>
      <c r="G16" s="80">
        <v>32.095914999999998</v>
      </c>
      <c r="H16" s="80">
        <v>30.47024</v>
      </c>
      <c r="I16" s="80">
        <v>36.564683000000002</v>
      </c>
      <c r="J16" s="80">
        <v>36.358640000000001</v>
      </c>
      <c r="K16" s="80">
        <v>18.370411000000001</v>
      </c>
      <c r="L16" s="80">
        <v>21.987936999999999</v>
      </c>
      <c r="M16" s="80">
        <v>25.261810000000001</v>
      </c>
      <c r="N16" s="80">
        <v>23.219888000000001</v>
      </c>
      <c r="O16" s="80">
        <v>22.165679000000001</v>
      </c>
      <c r="P16" s="80">
        <v>25.773112000000001</v>
      </c>
      <c r="Q16" s="80">
        <v>25.403551</v>
      </c>
    </row>
    <row r="17" spans="1:23" x14ac:dyDescent="0.2">
      <c r="A17" s="85" t="s">
        <v>900</v>
      </c>
      <c r="B17" s="100">
        <v>35.8309</v>
      </c>
      <c r="C17" s="100">
        <v>34.664189</v>
      </c>
      <c r="D17" s="100">
        <v>28.191949000000001</v>
      </c>
      <c r="E17" s="100">
        <v>29.244761</v>
      </c>
      <c r="F17" s="100">
        <v>30.480896999999999</v>
      </c>
      <c r="G17" s="100">
        <v>29.041035000000001</v>
      </c>
      <c r="H17" s="100">
        <v>29.487190999999999</v>
      </c>
      <c r="I17" s="100">
        <v>36.086579999999998</v>
      </c>
      <c r="J17" s="100">
        <v>36.350251</v>
      </c>
      <c r="K17" s="100">
        <v>18.370411000000001</v>
      </c>
      <c r="L17" s="100">
        <v>21.987936999999999</v>
      </c>
      <c r="M17" s="100">
        <v>25.261810000000001</v>
      </c>
      <c r="N17" s="100">
        <v>23.219888000000001</v>
      </c>
      <c r="O17" s="100">
        <v>22.165679000000001</v>
      </c>
      <c r="P17" s="100">
        <v>25.729150000000001</v>
      </c>
      <c r="Q17" s="100">
        <v>25.403551</v>
      </c>
    </row>
    <row r="18" spans="1:23" x14ac:dyDescent="0.2">
      <c r="A18" s="592" t="s">
        <v>901</v>
      </c>
      <c r="B18" s="106">
        <v>24.331827000000001</v>
      </c>
      <c r="C18" s="106">
        <v>22.951090000000001</v>
      </c>
      <c r="D18" s="106">
        <v>18.971882999999998</v>
      </c>
      <c r="E18" s="106">
        <v>19.844441</v>
      </c>
      <c r="F18" s="106">
        <v>21.080577000000002</v>
      </c>
      <c r="G18" s="106">
        <v>19.579274999999999</v>
      </c>
      <c r="H18" s="106">
        <v>19.902550999999999</v>
      </c>
      <c r="I18" s="106">
        <v>23.871283999999999</v>
      </c>
      <c r="J18" s="106">
        <v>24.134955000000001</v>
      </c>
      <c r="K18" s="106">
        <v>18.370411000000001</v>
      </c>
      <c r="L18" s="106">
        <v>21.987936999999999</v>
      </c>
      <c r="M18" s="106">
        <v>25.261810000000001</v>
      </c>
      <c r="N18" s="106">
        <v>23.219888000000001</v>
      </c>
      <c r="O18" s="106">
        <v>22.165679000000001</v>
      </c>
      <c r="P18" s="106">
        <v>25.729150000000001</v>
      </c>
      <c r="Q18" s="106">
        <v>25.128454000000001</v>
      </c>
    </row>
    <row r="19" spans="1:23" x14ac:dyDescent="0.2">
      <c r="A19" s="592" t="s">
        <v>902</v>
      </c>
      <c r="B19" s="106">
        <v>16.410983999999999</v>
      </c>
      <c r="C19" s="106">
        <v>16.635767000000001</v>
      </c>
      <c r="D19" s="106">
        <v>13.224</v>
      </c>
      <c r="E19" s="106">
        <v>13.488479999999999</v>
      </c>
      <c r="F19" s="106">
        <v>13.488479999999999</v>
      </c>
      <c r="G19" s="106">
        <v>13.576639999999999</v>
      </c>
      <c r="H19" s="106">
        <v>13.75296</v>
      </c>
      <c r="I19" s="106">
        <v>17.527677000000001</v>
      </c>
      <c r="J19" s="106">
        <v>17.527677000000001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</row>
    <row r="20" spans="1:23" x14ac:dyDescent="0.2">
      <c r="A20" s="592" t="s">
        <v>903</v>
      </c>
      <c r="B20" s="106">
        <v>5.3483549999999997</v>
      </c>
      <c r="C20" s="106">
        <v>4.9676920000000004</v>
      </c>
      <c r="D20" s="106">
        <v>4.9907870000000001</v>
      </c>
      <c r="E20" s="106">
        <v>5.0267809999999997</v>
      </c>
      <c r="F20" s="106">
        <v>5.0267809999999997</v>
      </c>
      <c r="G20" s="106">
        <v>5.0387789999999999</v>
      </c>
      <c r="H20" s="106">
        <v>5.0627750000000002</v>
      </c>
      <c r="I20" s="106">
        <v>4.9603919999999997</v>
      </c>
      <c r="J20" s="106">
        <v>4.9603910000000004</v>
      </c>
      <c r="K20" s="106">
        <v>15.934001</v>
      </c>
      <c r="L20" s="106">
        <v>18.249538000000001</v>
      </c>
      <c r="M20" s="106">
        <v>20.758068999999999</v>
      </c>
      <c r="N20" s="106">
        <v>22.134194000000001</v>
      </c>
      <c r="O20" s="106">
        <v>18.496297999999999</v>
      </c>
      <c r="P20" s="106">
        <v>25.570114</v>
      </c>
      <c r="Q20" s="106">
        <v>24.86063</v>
      </c>
    </row>
    <row r="21" spans="1:23" x14ac:dyDescent="0.2">
      <c r="A21" s="592" t="s">
        <v>904</v>
      </c>
      <c r="B21" s="106">
        <v>2.5724879999999999</v>
      </c>
      <c r="C21" s="106">
        <v>1.347631</v>
      </c>
      <c r="D21" s="106">
        <v>0.75709599999999999</v>
      </c>
      <c r="E21" s="106">
        <v>1.32918</v>
      </c>
      <c r="F21" s="106">
        <v>2.5653160000000002</v>
      </c>
      <c r="G21" s="106">
        <v>0.96385600000000005</v>
      </c>
      <c r="H21" s="106">
        <v>1.086816</v>
      </c>
      <c r="I21" s="106">
        <v>1.3832150000000001</v>
      </c>
      <c r="J21" s="106">
        <v>1.646887</v>
      </c>
      <c r="K21" s="106">
        <v>2.43641</v>
      </c>
      <c r="L21" s="106">
        <v>3.7383989999999998</v>
      </c>
      <c r="M21" s="106">
        <v>4.5037409999999998</v>
      </c>
      <c r="N21" s="106">
        <v>1.0856939999999999</v>
      </c>
      <c r="O21" s="106">
        <v>3.669381</v>
      </c>
      <c r="P21" s="106">
        <v>0.15903600000000001</v>
      </c>
      <c r="Q21" s="106">
        <v>0.26782400000000001</v>
      </c>
    </row>
    <row r="22" spans="1:23" x14ac:dyDescent="0.2">
      <c r="A22" s="592" t="s">
        <v>905</v>
      </c>
      <c r="B22" s="106">
        <v>11.499072999999999</v>
      </c>
      <c r="C22" s="106">
        <v>11.713099</v>
      </c>
      <c r="D22" s="106">
        <v>9.2200659999999992</v>
      </c>
      <c r="E22" s="106">
        <v>9.4003200000000007</v>
      </c>
      <c r="F22" s="106">
        <v>9.4003200000000007</v>
      </c>
      <c r="G22" s="106">
        <v>9.4617599999999999</v>
      </c>
      <c r="H22" s="106">
        <v>9.5846400000000003</v>
      </c>
      <c r="I22" s="106">
        <v>12.215296</v>
      </c>
      <c r="J22" s="106">
        <v>12.215296</v>
      </c>
      <c r="K22" s="106">
        <v>0</v>
      </c>
      <c r="L22" s="106">
        <v>0</v>
      </c>
      <c r="M22" s="106">
        <v>0</v>
      </c>
      <c r="N22" s="106">
        <v>0</v>
      </c>
      <c r="O22" s="106">
        <v>0</v>
      </c>
      <c r="P22" s="106">
        <v>0</v>
      </c>
      <c r="Q22" s="106">
        <v>0.27509699999999998</v>
      </c>
    </row>
    <row r="23" spans="1:23" x14ac:dyDescent="0.2">
      <c r="A23" s="592" t="s">
        <v>906</v>
      </c>
      <c r="B23" s="106">
        <v>11.437056</v>
      </c>
      <c r="C23" s="106">
        <v>11.593728</v>
      </c>
      <c r="D23" s="106">
        <v>9.2159999999999993</v>
      </c>
      <c r="E23" s="106">
        <v>9.4003200000000007</v>
      </c>
      <c r="F23" s="106">
        <v>9.4003200000000007</v>
      </c>
      <c r="G23" s="106">
        <v>9.4617599999999999</v>
      </c>
      <c r="H23" s="106">
        <v>9.5846400000000003</v>
      </c>
      <c r="I23" s="106">
        <v>12.215296</v>
      </c>
      <c r="J23" s="106">
        <v>12.215296</v>
      </c>
      <c r="K23" s="106">
        <v>0</v>
      </c>
      <c r="L23" s="106">
        <v>0</v>
      </c>
      <c r="M23" s="106">
        <v>0</v>
      </c>
      <c r="N23" s="106">
        <v>0</v>
      </c>
      <c r="O23" s="106">
        <v>0</v>
      </c>
      <c r="P23" s="106">
        <v>0</v>
      </c>
      <c r="Q23" s="106">
        <v>0.27509699999999998</v>
      </c>
    </row>
    <row r="24" spans="1:23" x14ac:dyDescent="0.2">
      <c r="A24" s="592" t="s">
        <v>907</v>
      </c>
      <c r="B24" s="106">
        <v>6.2017000000000003E-2</v>
      </c>
      <c r="C24" s="106">
        <v>0.119371</v>
      </c>
      <c r="D24" s="106">
        <v>4.0660000000000002E-3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Q24" s="106">
        <v>0</v>
      </c>
    </row>
    <row r="25" spans="1:23" x14ac:dyDescent="0.2">
      <c r="A25" s="592" t="s">
        <v>935</v>
      </c>
      <c r="B25" s="106">
        <v>0</v>
      </c>
      <c r="C25" s="106">
        <v>0</v>
      </c>
      <c r="D25" s="106">
        <v>0</v>
      </c>
      <c r="E25" s="106">
        <v>0.27180399999999999</v>
      </c>
      <c r="F25" s="106">
        <v>0.22872000000000001</v>
      </c>
      <c r="G25" s="106">
        <v>3.0548799999999998</v>
      </c>
      <c r="H25" s="106">
        <v>0.98304899999999995</v>
      </c>
      <c r="I25" s="106">
        <v>0.478103</v>
      </c>
      <c r="J25" s="106">
        <v>8.3890000000000006E-3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4.3962000000000001E-2</v>
      </c>
      <c r="Q25" s="106">
        <v>0</v>
      </c>
    </row>
    <row r="26" spans="1:23" x14ac:dyDescent="0.2">
      <c r="A26" s="592" t="s">
        <v>936</v>
      </c>
      <c r="B26" s="106">
        <v>0</v>
      </c>
      <c r="C26" s="106">
        <v>0</v>
      </c>
      <c r="D26" s="106">
        <v>0</v>
      </c>
      <c r="E26" s="106">
        <v>0.27180399999999999</v>
      </c>
      <c r="F26" s="106">
        <v>0.22872000000000001</v>
      </c>
      <c r="G26" s="106">
        <v>3.0548799999999998</v>
      </c>
      <c r="H26" s="106">
        <v>0.98304899999999995</v>
      </c>
      <c r="I26" s="106">
        <v>0.478103</v>
      </c>
      <c r="J26" s="106">
        <v>8.3890000000000006E-3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4.3962000000000001E-2</v>
      </c>
      <c r="Q26" s="106">
        <v>0</v>
      </c>
    </row>
    <row r="27" spans="1:23" ht="20.100000000000001" customHeight="1" x14ac:dyDescent="0.2">
      <c r="A27" s="101"/>
      <c r="B27" s="102"/>
      <c r="C27" s="102"/>
      <c r="D27" s="102"/>
      <c r="E27" s="102"/>
      <c r="F27" s="102"/>
      <c r="G27" s="102"/>
      <c r="H27" s="102"/>
      <c r="I27" s="102"/>
      <c r="J27" s="103"/>
      <c r="K27" s="102"/>
      <c r="L27" s="103"/>
      <c r="M27" s="103"/>
      <c r="N27" s="103"/>
      <c r="O27" s="103"/>
      <c r="P27" s="103"/>
      <c r="Q27" s="103" t="s">
        <v>117</v>
      </c>
    </row>
    <row r="28" spans="1:23" s="81" customFormat="1" x14ac:dyDescent="0.2">
      <c r="A28" s="81" t="s">
        <v>564</v>
      </c>
      <c r="R28" s="99"/>
      <c r="S28" s="99"/>
      <c r="T28" s="99"/>
      <c r="U28" s="99"/>
      <c r="V28" s="99"/>
      <c r="W28" s="99"/>
    </row>
    <row r="29" spans="1:23" s="81" customFormat="1" x14ac:dyDescent="0.2">
      <c r="R29" s="99"/>
      <c r="S29" s="99"/>
      <c r="T29" s="99"/>
      <c r="U29" s="99"/>
      <c r="V29" s="99"/>
      <c r="W29" s="99"/>
    </row>
    <row r="30" spans="1:23" s="96" customFormat="1" ht="30" customHeight="1" x14ac:dyDescent="0.2">
      <c r="A30" s="94"/>
      <c r="B30" s="95" t="str">
        <f t="shared" ref="B30:L30" si="0">B4</f>
        <v>FY95</v>
      </c>
      <c r="C30" s="95" t="str">
        <f t="shared" si="0"/>
        <v>FY96</v>
      </c>
      <c r="D30" s="95" t="str">
        <f t="shared" si="0"/>
        <v>FY97</v>
      </c>
      <c r="E30" s="95" t="str">
        <f t="shared" si="0"/>
        <v>FY98</v>
      </c>
      <c r="F30" s="95" t="str">
        <f t="shared" si="0"/>
        <v>FY99</v>
      </c>
      <c r="G30" s="95" t="str">
        <f t="shared" si="0"/>
        <v>FY00</v>
      </c>
      <c r="H30" s="95" t="str">
        <f t="shared" si="0"/>
        <v>FY01</v>
      </c>
      <c r="I30" s="95" t="str">
        <f t="shared" si="0"/>
        <v>FY02</v>
      </c>
      <c r="J30" s="95" t="str">
        <f t="shared" si="0"/>
        <v>FY03</v>
      </c>
      <c r="K30" s="95" t="str">
        <f t="shared" si="0"/>
        <v>FY04</v>
      </c>
      <c r="L30" s="95" t="str">
        <f t="shared" si="0"/>
        <v>FY05</v>
      </c>
      <c r="M30" s="95" t="str">
        <f>M4</f>
        <v>FY06</v>
      </c>
      <c r="N30" s="95" t="str">
        <f>N4</f>
        <v>FY07</v>
      </c>
      <c r="O30" s="95" t="str">
        <f>O4</f>
        <v>FY08</v>
      </c>
      <c r="P30" s="95" t="str">
        <f>P4</f>
        <v>FY09</v>
      </c>
      <c r="Q30" s="95" t="str">
        <f>Q4</f>
        <v>FY10</v>
      </c>
      <c r="R30" s="99"/>
      <c r="S30" s="99"/>
      <c r="T30" s="99"/>
      <c r="U30" s="99"/>
      <c r="V30" s="99"/>
      <c r="W30" s="99"/>
    </row>
    <row r="31" spans="1:23" s="97" customFormat="1" ht="20.100000000000001" customHeight="1" x14ac:dyDescent="0.2">
      <c r="A31" s="84" t="s">
        <v>908</v>
      </c>
      <c r="B31" s="80">
        <v>42.383983999999998</v>
      </c>
      <c r="C31" s="80">
        <v>39.286513999999997</v>
      </c>
      <c r="D31" s="80">
        <v>25.801392</v>
      </c>
      <c r="E31" s="80">
        <v>37.202314000000001</v>
      </c>
      <c r="F31" s="80">
        <v>50.177619999999997</v>
      </c>
      <c r="G31" s="80">
        <v>48.500514000000003</v>
      </c>
      <c r="H31" s="80">
        <v>45.170245999999999</v>
      </c>
      <c r="I31" s="80">
        <v>37.279082000000002</v>
      </c>
      <c r="J31" s="80">
        <v>41.495421999999998</v>
      </c>
      <c r="K31" s="80">
        <v>37.693322000000002</v>
      </c>
      <c r="L31" s="80">
        <v>33.212513999999999</v>
      </c>
      <c r="M31" s="80">
        <v>37.743001</v>
      </c>
      <c r="N31" s="80">
        <v>29.351607999999999</v>
      </c>
      <c r="O31" s="80">
        <v>26.542631</v>
      </c>
      <c r="P31" s="80">
        <v>28.677589000000001</v>
      </c>
      <c r="Q31" s="80">
        <v>34.101458000000001</v>
      </c>
    </row>
    <row r="32" spans="1:23" s="97" customFormat="1" x14ac:dyDescent="0.2">
      <c r="A32" s="84" t="s">
        <v>909</v>
      </c>
      <c r="B32" s="80">
        <v>42.383983999999998</v>
      </c>
      <c r="C32" s="80">
        <v>39.286513999999997</v>
      </c>
      <c r="D32" s="80">
        <v>25.801392</v>
      </c>
      <c r="E32" s="80">
        <v>37.202314000000001</v>
      </c>
      <c r="F32" s="80">
        <v>50.177619999999997</v>
      </c>
      <c r="G32" s="80">
        <v>48.500514000000003</v>
      </c>
      <c r="H32" s="80">
        <v>45.170245999999999</v>
      </c>
      <c r="I32" s="80">
        <v>37.279082000000002</v>
      </c>
      <c r="J32" s="80">
        <v>41.495421999999998</v>
      </c>
      <c r="K32" s="80">
        <v>37.693322000000002</v>
      </c>
      <c r="L32" s="80">
        <v>33.212513999999999</v>
      </c>
      <c r="M32" s="80">
        <v>37.743001</v>
      </c>
      <c r="N32" s="80">
        <v>29.351607999999999</v>
      </c>
      <c r="O32" s="80">
        <v>26.542631</v>
      </c>
      <c r="P32" s="80">
        <v>28.677589000000001</v>
      </c>
      <c r="Q32" s="80">
        <v>34.101458000000001</v>
      </c>
    </row>
    <row r="33" spans="1:17" x14ac:dyDescent="0.2">
      <c r="A33" s="592" t="s">
        <v>910</v>
      </c>
      <c r="B33" s="573">
        <v>33.637157000000002</v>
      </c>
      <c r="C33" s="573">
        <v>32.256335999999997</v>
      </c>
      <c r="D33" s="573">
        <v>23.566023000000001</v>
      </c>
      <c r="E33" s="573">
        <v>26.677506999999999</v>
      </c>
      <c r="F33" s="573">
        <v>31.130977000000001</v>
      </c>
      <c r="G33" s="573">
        <v>35.574325000000002</v>
      </c>
      <c r="H33" s="573">
        <v>35.138502000000003</v>
      </c>
      <c r="I33" s="573">
        <v>30.770859999999999</v>
      </c>
      <c r="J33" s="573">
        <v>27.086082999999999</v>
      </c>
      <c r="K33" s="573">
        <v>28.348155999999999</v>
      </c>
      <c r="L33" s="573">
        <v>32.242153999999999</v>
      </c>
      <c r="M33" s="573">
        <v>37.708503</v>
      </c>
      <c r="N33" s="573">
        <v>29.351607999999999</v>
      </c>
      <c r="O33" s="573">
        <v>26.542631</v>
      </c>
      <c r="P33" s="573">
        <v>27.037430000000001</v>
      </c>
      <c r="Q33" s="573">
        <v>31.799928999999999</v>
      </c>
    </row>
    <row r="34" spans="1:17" x14ac:dyDescent="0.2">
      <c r="A34" s="592" t="s">
        <v>911</v>
      </c>
      <c r="B34" s="573">
        <v>31.970443</v>
      </c>
      <c r="C34" s="573">
        <v>29.063977999999999</v>
      </c>
      <c r="D34" s="573">
        <v>21.363492999999998</v>
      </c>
      <c r="E34" s="573">
        <v>22.459793000000001</v>
      </c>
      <c r="F34" s="573">
        <v>28.211205</v>
      </c>
      <c r="G34" s="573">
        <v>33.985671000000004</v>
      </c>
      <c r="H34" s="573">
        <v>34.066462999999999</v>
      </c>
      <c r="I34" s="573">
        <v>29.732530000000001</v>
      </c>
      <c r="J34" s="573">
        <v>25.811361999999999</v>
      </c>
      <c r="K34" s="573">
        <v>27.307342999999999</v>
      </c>
      <c r="L34" s="573">
        <v>31.887343000000001</v>
      </c>
      <c r="M34" s="573">
        <v>37.433196000000002</v>
      </c>
      <c r="N34" s="573">
        <v>29.146063000000002</v>
      </c>
      <c r="O34" s="573">
        <v>26.335505999999999</v>
      </c>
      <c r="P34" s="573">
        <v>26.942328</v>
      </c>
      <c r="Q34" s="573">
        <v>31.756838999999999</v>
      </c>
    </row>
    <row r="35" spans="1:17" x14ac:dyDescent="0.2">
      <c r="A35" s="592" t="s">
        <v>912</v>
      </c>
      <c r="B35" s="573">
        <v>21.888722999999999</v>
      </c>
      <c r="C35" s="573">
        <v>20.866417999999999</v>
      </c>
      <c r="D35" s="573">
        <v>16.922896999999999</v>
      </c>
      <c r="E35" s="573">
        <v>12.821270999999999</v>
      </c>
      <c r="F35" s="573">
        <v>14.03753</v>
      </c>
      <c r="G35" s="573">
        <v>16.820122999999999</v>
      </c>
      <c r="H35" s="573">
        <v>18.441586999999998</v>
      </c>
      <c r="I35" s="573">
        <v>19.531548000000001</v>
      </c>
      <c r="J35" s="573">
        <v>18.480305000000001</v>
      </c>
      <c r="K35" s="573">
        <v>16.657453630160699</v>
      </c>
      <c r="L35" s="573">
        <v>19.099525046651063</v>
      </c>
      <c r="M35" s="573">
        <v>22.478293402669603</v>
      </c>
      <c r="N35" s="573">
        <v>18.565644923603418</v>
      </c>
      <c r="O35" s="573">
        <v>14.329521511464057</v>
      </c>
      <c r="P35" s="573">
        <v>15.828172</v>
      </c>
      <c r="Q35" s="573">
        <v>17.157684</v>
      </c>
    </row>
    <row r="36" spans="1:17" x14ac:dyDescent="0.2">
      <c r="A36" s="592" t="s">
        <v>913</v>
      </c>
      <c r="B36" s="573">
        <v>0.807257</v>
      </c>
      <c r="C36" s="573">
        <v>0.66242400000000001</v>
      </c>
      <c r="D36" s="573">
        <v>0.75811399999999995</v>
      </c>
      <c r="E36" s="573">
        <v>0.68629700000000005</v>
      </c>
      <c r="F36" s="573">
        <v>1.1128150000000001</v>
      </c>
      <c r="G36" s="573">
        <v>1.317143</v>
      </c>
      <c r="H36" s="573">
        <v>1.2639119999999999</v>
      </c>
      <c r="I36" s="573">
        <v>0.45911400000000002</v>
      </c>
      <c r="J36" s="573">
        <v>0.82859000000000005</v>
      </c>
      <c r="K36" s="573">
        <v>0.77874687384913532</v>
      </c>
      <c r="L36" s="573">
        <v>0.73190201852520675</v>
      </c>
      <c r="M36" s="573">
        <v>0.68787507559876016</v>
      </c>
      <c r="N36" s="573">
        <v>0.64649653594814338</v>
      </c>
      <c r="O36" s="573">
        <v>0.60760708712863032</v>
      </c>
      <c r="P36" s="573">
        <v>0.57105700000000004</v>
      </c>
      <c r="Q36" s="573">
        <v>1.1903870000000001</v>
      </c>
    </row>
    <row r="37" spans="1:17" x14ac:dyDescent="0.2">
      <c r="A37" s="592" t="s">
        <v>914</v>
      </c>
      <c r="B37" s="573">
        <v>9.2744630000000008</v>
      </c>
      <c r="C37" s="573">
        <v>7.5351359999999996</v>
      </c>
      <c r="D37" s="573">
        <v>3.6824819999999998</v>
      </c>
      <c r="E37" s="573">
        <v>8.9522250000000003</v>
      </c>
      <c r="F37" s="573">
        <v>13.06086</v>
      </c>
      <c r="G37" s="573">
        <v>15.848405</v>
      </c>
      <c r="H37" s="573">
        <v>14.360963999999999</v>
      </c>
      <c r="I37" s="573">
        <v>9.7418680000000002</v>
      </c>
      <c r="J37" s="573">
        <v>6.5024670000000002</v>
      </c>
      <c r="K37" s="573">
        <v>9.8711424959901652</v>
      </c>
      <c r="L37" s="573">
        <v>12.055915934823732</v>
      </c>
      <c r="M37" s="573">
        <v>14.267027521731638</v>
      </c>
      <c r="N37" s="573">
        <v>9.9339215404484396</v>
      </c>
      <c r="O37" s="573">
        <v>11.398377401407313</v>
      </c>
      <c r="P37" s="573">
        <v>10.543099</v>
      </c>
      <c r="Q37" s="573">
        <v>13.408768</v>
      </c>
    </row>
    <row r="38" spans="1:17" x14ac:dyDescent="0.2">
      <c r="A38" s="592" t="s">
        <v>915</v>
      </c>
      <c r="B38" s="573">
        <v>0.66535999999999995</v>
      </c>
      <c r="C38" s="573">
        <v>0.66535999999999995</v>
      </c>
      <c r="D38" s="573">
        <v>0.66535999999999995</v>
      </c>
      <c r="E38" s="573">
        <v>0.42886200000000002</v>
      </c>
      <c r="F38" s="573">
        <v>0.49259999999999998</v>
      </c>
      <c r="G38" s="573">
        <v>0.32</v>
      </c>
      <c r="H38" s="573">
        <v>-8.1826999999999997E-2</v>
      </c>
      <c r="I38" s="573">
        <v>0</v>
      </c>
      <c r="J38" s="573">
        <v>0</v>
      </c>
      <c r="K38" s="573">
        <v>0</v>
      </c>
      <c r="L38" s="573">
        <v>0</v>
      </c>
      <c r="M38" s="573">
        <v>0</v>
      </c>
      <c r="N38" s="573">
        <v>0</v>
      </c>
      <c r="O38" s="573">
        <v>0</v>
      </c>
      <c r="P38" s="573">
        <v>0</v>
      </c>
      <c r="Q38" s="573">
        <v>0</v>
      </c>
    </row>
    <row r="39" spans="1:17" x14ac:dyDescent="0.2">
      <c r="A39" s="592" t="s">
        <v>916</v>
      </c>
      <c r="B39" s="573">
        <v>0.93584500000000004</v>
      </c>
      <c r="C39" s="573">
        <v>2.5201310000000001</v>
      </c>
      <c r="D39" s="573">
        <v>1.5367869999999999</v>
      </c>
      <c r="E39" s="573">
        <v>1.192855</v>
      </c>
      <c r="F39" s="573">
        <v>1.4827840000000001</v>
      </c>
      <c r="G39" s="573">
        <v>1.1725140000000001</v>
      </c>
      <c r="H39" s="573">
        <v>1.1538660000000001</v>
      </c>
      <c r="I39" s="573">
        <v>1.03833</v>
      </c>
      <c r="J39" s="573">
        <v>1.1873899999999999</v>
      </c>
      <c r="K39" s="573">
        <v>1.015301</v>
      </c>
      <c r="L39" s="573">
        <v>0.35481099999999999</v>
      </c>
      <c r="M39" s="573">
        <v>0.22312899999999999</v>
      </c>
      <c r="N39" s="573">
        <v>0.15693499999999999</v>
      </c>
      <c r="O39" s="573">
        <v>0.207125</v>
      </c>
      <c r="P39" s="573">
        <v>4.3839000000000003E-2</v>
      </c>
      <c r="Q39" s="573">
        <v>4.3090000000000003E-2</v>
      </c>
    </row>
    <row r="40" spans="1:17" x14ac:dyDescent="0.2">
      <c r="A40" s="592" t="s">
        <v>917</v>
      </c>
      <c r="B40" s="573">
        <v>6.5508999999999998E-2</v>
      </c>
      <c r="C40" s="573">
        <v>6.8669999999999998E-3</v>
      </c>
      <c r="D40" s="573">
        <v>3.8299999999999999E-4</v>
      </c>
      <c r="E40" s="573">
        <v>2.5959970000000001</v>
      </c>
      <c r="F40" s="573">
        <v>0.94438800000000001</v>
      </c>
      <c r="G40" s="573">
        <v>9.6140000000000003E-2</v>
      </c>
      <c r="H40" s="573">
        <v>0</v>
      </c>
      <c r="I40" s="573">
        <v>0</v>
      </c>
      <c r="J40" s="573">
        <v>8.7331000000000006E-2</v>
      </c>
      <c r="K40" s="573">
        <v>2.5512E-2</v>
      </c>
      <c r="L40" s="573">
        <v>0</v>
      </c>
      <c r="M40" s="573">
        <v>5.2178000000000002E-2</v>
      </c>
      <c r="N40" s="573">
        <v>4.861E-2</v>
      </c>
      <c r="O40" s="573">
        <v>0</v>
      </c>
      <c r="P40" s="573">
        <v>5.1263000000000003E-2</v>
      </c>
      <c r="Q40" s="573">
        <v>0</v>
      </c>
    </row>
    <row r="41" spans="1:17" x14ac:dyDescent="0.2">
      <c r="A41" s="592" t="s">
        <v>919</v>
      </c>
      <c r="B41" s="573">
        <v>8.7468269999999997</v>
      </c>
      <c r="C41" s="573">
        <v>7.0301780000000003</v>
      </c>
      <c r="D41" s="573">
        <v>2.2353689999999999</v>
      </c>
      <c r="E41" s="573">
        <v>10.524806999999999</v>
      </c>
      <c r="F41" s="573">
        <v>19.046643</v>
      </c>
      <c r="G41" s="573">
        <v>12.926189000000001</v>
      </c>
      <c r="H41" s="573">
        <v>10.031744</v>
      </c>
      <c r="I41" s="573">
        <v>6.508222</v>
      </c>
      <c r="J41" s="573">
        <v>14.409338999999999</v>
      </c>
      <c r="K41" s="573">
        <v>9.3451660000000007</v>
      </c>
      <c r="L41" s="573">
        <v>0.97036</v>
      </c>
      <c r="M41" s="573">
        <v>3.4498000000000001E-2</v>
      </c>
      <c r="N41" s="573">
        <v>0</v>
      </c>
      <c r="O41" s="573">
        <v>0</v>
      </c>
      <c r="P41" s="573">
        <v>1.6401589999999999</v>
      </c>
      <c r="Q41" s="573">
        <v>2.3015289999999999</v>
      </c>
    </row>
    <row r="42" spans="1:17" x14ac:dyDescent="0.2">
      <c r="A42" s="592" t="s">
        <v>920</v>
      </c>
      <c r="B42" s="573">
        <v>2.1625179999999999</v>
      </c>
      <c r="C42" s="573">
        <v>1.74709</v>
      </c>
      <c r="D42" s="573">
        <v>0.2351</v>
      </c>
      <c r="E42" s="573">
        <v>3.6782159999999999</v>
      </c>
      <c r="F42" s="573">
        <v>4.2202019999999996</v>
      </c>
      <c r="G42" s="573">
        <v>3.3019940000000001</v>
      </c>
      <c r="H42" s="573">
        <v>3.2585259999999998</v>
      </c>
      <c r="I42" s="573">
        <v>0.46398</v>
      </c>
      <c r="J42" s="573">
        <v>9.6702849999999998</v>
      </c>
      <c r="K42" s="573">
        <v>0</v>
      </c>
      <c r="L42" s="573">
        <v>0</v>
      </c>
      <c r="M42" s="573">
        <v>0</v>
      </c>
      <c r="N42" s="573">
        <v>0</v>
      </c>
      <c r="O42" s="573">
        <v>0</v>
      </c>
      <c r="P42" s="573">
        <v>1.6401589999999999</v>
      </c>
      <c r="Q42" s="573">
        <v>2.3015289999999999</v>
      </c>
    </row>
    <row r="43" spans="1:17" x14ac:dyDescent="0.2">
      <c r="A43" s="592" t="s">
        <v>921</v>
      </c>
      <c r="B43" s="573">
        <v>6.5843090000000002</v>
      </c>
      <c r="C43" s="573">
        <v>5.2830880000000002</v>
      </c>
      <c r="D43" s="573">
        <v>2.0002689999999999</v>
      </c>
      <c r="E43" s="573">
        <v>6.8465910000000001</v>
      </c>
      <c r="F43" s="573">
        <v>14.826441000000001</v>
      </c>
      <c r="G43" s="573">
        <v>9.6241950000000003</v>
      </c>
      <c r="H43" s="573">
        <v>6.773218</v>
      </c>
      <c r="I43" s="573">
        <v>6.0442419999999997</v>
      </c>
      <c r="J43" s="573">
        <v>4.7390540000000003</v>
      </c>
      <c r="K43" s="573">
        <v>3.2896779999999999</v>
      </c>
      <c r="L43" s="573">
        <v>0.97036</v>
      </c>
      <c r="M43" s="573">
        <v>3.4498000000000001E-2</v>
      </c>
      <c r="N43" s="573">
        <v>0</v>
      </c>
      <c r="O43" s="573">
        <v>0</v>
      </c>
      <c r="P43" s="573">
        <v>0</v>
      </c>
      <c r="Q43" s="573">
        <v>0</v>
      </c>
    </row>
    <row r="44" spans="1:17" x14ac:dyDescent="0.2">
      <c r="A44" s="592" t="s">
        <v>922</v>
      </c>
      <c r="B44" s="573">
        <v>0</v>
      </c>
      <c r="C44" s="573">
        <v>0</v>
      </c>
      <c r="D44" s="573">
        <v>0</v>
      </c>
      <c r="E44" s="573">
        <v>0</v>
      </c>
      <c r="F44" s="573">
        <v>0</v>
      </c>
      <c r="G44" s="573">
        <v>0</v>
      </c>
      <c r="H44" s="573">
        <v>0</v>
      </c>
      <c r="I44" s="573">
        <v>0</v>
      </c>
      <c r="J44" s="573">
        <v>0</v>
      </c>
      <c r="K44" s="573">
        <v>6.0554880000000004</v>
      </c>
      <c r="L44" s="573">
        <v>0</v>
      </c>
      <c r="M44" s="573">
        <v>0</v>
      </c>
      <c r="N44" s="573">
        <v>0</v>
      </c>
      <c r="O44" s="573">
        <v>0</v>
      </c>
      <c r="P44" s="573">
        <v>0</v>
      </c>
      <c r="Q44" s="573">
        <v>0</v>
      </c>
    </row>
    <row r="45" spans="1:17" s="97" customFormat="1" ht="20.100000000000001" customHeight="1" x14ac:dyDescent="0.2">
      <c r="A45" s="84" t="s">
        <v>526</v>
      </c>
      <c r="B45" s="80">
        <v>0.41223900000000002</v>
      </c>
      <c r="C45" s="80">
        <v>0.69539099999999998</v>
      </c>
      <c r="D45" s="80">
        <v>8.4392969999999998</v>
      </c>
      <c r="E45" s="80">
        <v>0.32700400000000002</v>
      </c>
      <c r="F45" s="80">
        <v>-10.886849099392101</v>
      </c>
      <c r="G45" s="80">
        <v>-6.3009620000000002</v>
      </c>
      <c r="H45" s="80">
        <v>-6.4478340000000003</v>
      </c>
      <c r="I45" s="80">
        <v>4.9261350000000004</v>
      </c>
      <c r="J45" s="80">
        <v>1.4512210000000001</v>
      </c>
      <c r="K45" s="80">
        <v>-12.794313000000001</v>
      </c>
      <c r="L45" s="80">
        <v>-5.8290949999999997</v>
      </c>
      <c r="M45" s="80">
        <v>-5.493322</v>
      </c>
      <c r="N45" s="80">
        <v>-0.88697700000000002</v>
      </c>
      <c r="O45" s="80">
        <v>0.66526700000000005</v>
      </c>
      <c r="P45" s="80">
        <v>2.5288599999999999</v>
      </c>
      <c r="Q45" s="80">
        <v>-1.283032</v>
      </c>
    </row>
    <row r="46" spans="1:17" x14ac:dyDescent="0.2">
      <c r="A46" s="592" t="s">
        <v>924</v>
      </c>
      <c r="B46" s="573">
        <v>-2.3400069999999999</v>
      </c>
      <c r="C46" s="573">
        <v>-3.98753</v>
      </c>
      <c r="D46" s="573">
        <v>1.4545999999999999</v>
      </c>
      <c r="E46" s="573">
        <v>1.4514910000000001</v>
      </c>
      <c r="F46" s="573">
        <v>-1.2405260993920975</v>
      </c>
      <c r="G46" s="573">
        <v>-2.8365330000000002</v>
      </c>
      <c r="H46" s="573">
        <v>-6.0007299999999999</v>
      </c>
      <c r="I46" s="573">
        <v>-0.78093900000000005</v>
      </c>
      <c r="J46" s="573">
        <v>3.6452640000000001</v>
      </c>
      <c r="K46" s="573">
        <v>-3.449147</v>
      </c>
      <c r="L46" s="573">
        <v>-4.8587350000000002</v>
      </c>
      <c r="M46" s="573">
        <v>-5.4588239999999999</v>
      </c>
      <c r="N46" s="573">
        <v>-0.88697700000000002</v>
      </c>
      <c r="O46" s="573">
        <v>0.66526700000000005</v>
      </c>
      <c r="P46" s="573">
        <v>4.1690189999999996</v>
      </c>
      <c r="Q46" s="573">
        <v>0.74339999999999995</v>
      </c>
    </row>
    <row r="47" spans="1:17" s="105" customFormat="1" ht="20.100000000000001" customHeight="1" x14ac:dyDescent="0.2">
      <c r="A47" s="593" t="s">
        <v>925</v>
      </c>
      <c r="B47" s="595">
        <v>2.752246</v>
      </c>
      <c r="C47" s="595">
        <v>4.6829210000000003</v>
      </c>
      <c r="D47" s="595">
        <v>6.9846969999999997</v>
      </c>
      <c r="E47" s="595">
        <v>-1.124487</v>
      </c>
      <c r="F47" s="595">
        <v>-9.6463230000000006</v>
      </c>
      <c r="G47" s="595">
        <v>-3.464429</v>
      </c>
      <c r="H47" s="595">
        <v>-0.447104</v>
      </c>
      <c r="I47" s="595">
        <v>5.7070740000000004</v>
      </c>
      <c r="J47" s="595">
        <v>-2.1940430000000002</v>
      </c>
      <c r="K47" s="595">
        <v>-9.3451660000000007</v>
      </c>
      <c r="L47" s="595">
        <v>-0.97036</v>
      </c>
      <c r="M47" s="595">
        <v>-3.4498000000000001E-2</v>
      </c>
      <c r="N47" s="595">
        <v>0</v>
      </c>
      <c r="O47" s="595">
        <v>0</v>
      </c>
      <c r="P47" s="595">
        <v>-1.6401589999999999</v>
      </c>
      <c r="Q47" s="595">
        <v>-2.0264319999999998</v>
      </c>
    </row>
    <row r="48" spans="1:17" s="105" customFormat="1" x14ac:dyDescent="0.2">
      <c r="A48" s="599" t="s">
        <v>926</v>
      </c>
      <c r="B48" s="597"/>
      <c r="C48" s="597"/>
      <c r="D48" s="597"/>
      <c r="E48" s="597"/>
      <c r="F48" s="597"/>
      <c r="G48" s="597"/>
      <c r="H48" s="597"/>
      <c r="I48" s="597"/>
      <c r="J48" s="597"/>
      <c r="K48" s="597"/>
      <c r="L48" s="597"/>
      <c r="M48" s="597"/>
      <c r="N48" s="597"/>
      <c r="O48" s="597"/>
      <c r="P48" s="597"/>
      <c r="Q48" s="597"/>
    </row>
    <row r="49" spans="1:23" x14ac:dyDescent="0.2">
      <c r="A49" s="598" t="s">
        <v>446</v>
      </c>
      <c r="B49" s="575">
        <v>79.441535806212713</v>
      </c>
      <c r="C49" s="575">
        <v>73.808426679038419</v>
      </c>
      <c r="D49" s="575">
        <v>70.021923973807105</v>
      </c>
      <c r="E49" s="575">
        <v>71.903601964451454</v>
      </c>
      <c r="F49" s="575">
        <v>74.723384180584446</v>
      </c>
      <c r="G49" s="575">
        <v>80.413485470555457</v>
      </c>
      <c r="H49" s="575">
        <v>82.369817265924652</v>
      </c>
      <c r="I49" s="575">
        <v>80.77560539859661</v>
      </c>
      <c r="J49" s="575">
        <v>82.011532051673242</v>
      </c>
      <c r="K49" s="575">
        <v>78.10961758758836</v>
      </c>
      <c r="L49" s="575">
        <v>78.751101813374859</v>
      </c>
      <c r="M49" s="575">
        <v>80.125090174165365</v>
      </c>
      <c r="N49" s="575">
        <v>76.951275275474231</v>
      </c>
      <c r="O49" s="575">
        <v>74.069967846526012</v>
      </c>
      <c r="P49" s="575">
        <v>78.427733425379458</v>
      </c>
      <c r="Q49" s="575">
        <v>85.455526131412569</v>
      </c>
    </row>
    <row r="50" spans="1:23" s="85" customFormat="1" x14ac:dyDescent="0.2">
      <c r="A50" s="592" t="s">
        <v>927</v>
      </c>
      <c r="B50" s="600">
        <v>0.53871343958399565</v>
      </c>
      <c r="C50" s="600">
        <v>0.54169837779992747</v>
      </c>
      <c r="D50" s="600">
        <v>0.48899954552531744</v>
      </c>
      <c r="E50" s="600">
        <v>0.52193933230986378</v>
      </c>
      <c r="F50" s="600">
        <v>0.52581626664089054</v>
      </c>
      <c r="G50" s="600">
        <v>0.52478202820162501</v>
      </c>
      <c r="H50" s="600">
        <v>0.47010438149920442</v>
      </c>
      <c r="I50" s="600">
        <v>0.52249954415981714</v>
      </c>
      <c r="J50" s="600">
        <v>0.52366590314323702</v>
      </c>
      <c r="K50" s="600">
        <v>0.31877007939616975</v>
      </c>
      <c r="L50" s="600">
        <v>0.34772109049208605</v>
      </c>
      <c r="M50" s="600">
        <v>0.40249164063216525</v>
      </c>
      <c r="N50" s="600">
        <v>0.36990460389513774</v>
      </c>
      <c r="O50" s="600">
        <v>0.36732698543052072</v>
      </c>
      <c r="P50" s="600">
        <v>0.39790068687489949</v>
      </c>
      <c r="Q50" s="600">
        <v>0.38404100338148039</v>
      </c>
      <c r="R50" s="83"/>
      <c r="S50" s="83"/>
      <c r="T50" s="83"/>
      <c r="U50" s="83"/>
      <c r="V50" s="83"/>
      <c r="W50" s="83"/>
    </row>
    <row r="51" spans="1:23" s="85" customFormat="1" x14ac:dyDescent="0.2">
      <c r="A51" s="592" t="s">
        <v>928</v>
      </c>
      <c r="B51" s="600">
        <v>0.45103483506921138</v>
      </c>
      <c r="C51" s="600">
        <v>0.46965083202138791</v>
      </c>
      <c r="D51" s="600">
        <v>0.40261602938167879</v>
      </c>
      <c r="E51" s="600">
        <v>0.41050189689513394</v>
      </c>
      <c r="F51" s="600">
        <v>0.41097733108264861</v>
      </c>
      <c r="G51" s="600">
        <v>0.39913597591479072</v>
      </c>
      <c r="H51" s="600">
        <v>0.36991996597041321</v>
      </c>
      <c r="I51" s="600">
        <v>0.45266987253846414</v>
      </c>
      <c r="J51" s="600">
        <v>0.44333570036335146</v>
      </c>
      <c r="K51" s="600">
        <v>0.23518756802771831</v>
      </c>
      <c r="L51" s="600">
        <v>0.2792079919352396</v>
      </c>
      <c r="M51" s="600">
        <v>0.31527964517842294</v>
      </c>
      <c r="N51" s="600">
        <v>0.30174792967207137</v>
      </c>
      <c r="O51" s="600">
        <v>0.29925325532647173</v>
      </c>
      <c r="P51" s="600">
        <v>0.32862242569488487</v>
      </c>
      <c r="Q51" s="600">
        <v>0.29727218531116056</v>
      </c>
      <c r="R51" s="90"/>
      <c r="S51" s="90"/>
      <c r="T51" s="90"/>
      <c r="U51" s="90"/>
      <c r="V51" s="90"/>
      <c r="W51" s="90"/>
    </row>
    <row r="52" spans="1:23" s="85" customFormat="1" x14ac:dyDescent="0.2">
      <c r="A52" s="592" t="s">
        <v>929</v>
      </c>
      <c r="B52" s="600">
        <v>0.8372444456138104</v>
      </c>
      <c r="C52" s="600">
        <v>0.86699693273744716</v>
      </c>
      <c r="D52" s="600">
        <v>0.82334642857215867</v>
      </c>
      <c r="E52" s="600">
        <v>0.78649350888817104</v>
      </c>
      <c r="F52" s="600">
        <v>0.78159873924807288</v>
      </c>
      <c r="G52" s="600">
        <v>0.76057478050951821</v>
      </c>
      <c r="H52" s="600">
        <v>0.7868889985468881</v>
      </c>
      <c r="I52" s="600">
        <v>0.86635457886639944</v>
      </c>
      <c r="J52" s="600">
        <v>0.84660028025939071</v>
      </c>
      <c r="K52" s="600">
        <v>0.73779687376312852</v>
      </c>
      <c r="L52" s="600">
        <v>0.80296536382107719</v>
      </c>
      <c r="M52" s="600">
        <v>0.78331973474836758</v>
      </c>
      <c r="N52" s="600">
        <v>0.81574526646770862</v>
      </c>
      <c r="O52" s="600">
        <v>0.81467811295087922</v>
      </c>
      <c r="P52" s="600">
        <v>0.82589057152898115</v>
      </c>
      <c r="Q52" s="600">
        <v>0.77406366167591334</v>
      </c>
      <c r="R52" s="90"/>
      <c r="S52" s="90"/>
      <c r="T52" s="90"/>
      <c r="U52" s="90"/>
      <c r="V52" s="90"/>
      <c r="W52" s="90"/>
    </row>
    <row r="53" spans="1:23" s="85" customFormat="1" x14ac:dyDescent="0.2">
      <c r="A53" s="592" t="s">
        <v>930</v>
      </c>
      <c r="B53" s="600">
        <v>7.3260708354165816E-2</v>
      </c>
      <c r="C53" s="600">
        <v>5.9303730782238037E-2</v>
      </c>
      <c r="D53" s="600">
        <v>6.8906981791531735E-2</v>
      </c>
      <c r="E53" s="600">
        <v>0.11488590660707132</v>
      </c>
      <c r="F53" s="600">
        <v>9.0148048892747912E-2</v>
      </c>
      <c r="G53" s="600">
        <v>0.11802958851445272</v>
      </c>
      <c r="H53" s="600">
        <v>9.8359059178204797E-2</v>
      </c>
      <c r="I53" s="600">
        <v>6.8819134561456358E-2</v>
      </c>
      <c r="J53" s="600">
        <v>8.5164113506923697E-2</v>
      </c>
      <c r="K53" s="600">
        <v>8.4107162456941637E-2</v>
      </c>
      <c r="L53" s="600">
        <v>7.6079851995486433E-2</v>
      </c>
      <c r="M53" s="600">
        <v>7.6166861655883572E-2</v>
      </c>
      <c r="N53" s="600">
        <v>6.567616283461554E-2</v>
      </c>
      <c r="O53" s="600">
        <v>6.9242830638310673E-2</v>
      </c>
      <c r="P53" s="600">
        <v>7.5282997408185198E-2</v>
      </c>
      <c r="Q53" s="600">
        <v>8.9957095543705096E-2</v>
      </c>
      <c r="R53" s="90"/>
      <c r="S53" s="90"/>
      <c r="T53" s="90"/>
      <c r="U53" s="90"/>
      <c r="V53" s="90"/>
      <c r="W53" s="90"/>
    </row>
    <row r="54" spans="1:23" s="85" customFormat="1" x14ac:dyDescent="0.2">
      <c r="A54" s="592" t="s">
        <v>931</v>
      </c>
      <c r="B54" s="600">
        <v>0.53352422721773918</v>
      </c>
      <c r="C54" s="600">
        <v>0.53227681130286664</v>
      </c>
      <c r="D54" s="600">
        <v>0.3684759077692788</v>
      </c>
      <c r="E54" s="600">
        <v>0.51739152119795773</v>
      </c>
      <c r="F54" s="600">
        <v>0.67151160978918523</v>
      </c>
      <c r="G54" s="600">
        <v>0.60313905952701374</v>
      </c>
      <c r="H54" s="600">
        <v>0.54838346738309873</v>
      </c>
      <c r="I54" s="600">
        <v>0.46151411451566399</v>
      </c>
      <c r="J54" s="600">
        <v>0.50597057464863426</v>
      </c>
      <c r="K54" s="600">
        <v>0.48256953707054739</v>
      </c>
      <c r="L54" s="600">
        <v>0.42174030883666036</v>
      </c>
      <c r="M54" s="600">
        <v>0.47105096441026445</v>
      </c>
      <c r="N54" s="600">
        <v>0.38143107953605143</v>
      </c>
      <c r="O54" s="600">
        <v>0.35834538304372826</v>
      </c>
      <c r="P54" s="600">
        <v>0.36565622576974594</v>
      </c>
      <c r="Q54" s="600">
        <v>0.39905503533568037</v>
      </c>
      <c r="R54" s="93"/>
      <c r="S54" s="93"/>
      <c r="U54" s="90"/>
      <c r="V54" s="93"/>
      <c r="W54" s="90"/>
    </row>
    <row r="55" spans="1:23" s="85" customFormat="1" x14ac:dyDescent="0.2">
      <c r="A55" s="592" t="s">
        <v>932</v>
      </c>
      <c r="B55" s="600">
        <v>0.42342027578688141</v>
      </c>
      <c r="C55" s="600">
        <v>0.43702782258547712</v>
      </c>
      <c r="D55" s="600">
        <v>0.33655206344823191</v>
      </c>
      <c r="E55" s="600">
        <v>0.37101767187114126</v>
      </c>
      <c r="F55" s="600">
        <v>0.41661626198253526</v>
      </c>
      <c r="G55" s="600">
        <v>0.44239252647525207</v>
      </c>
      <c r="H55" s="600">
        <v>0.42659439059525939</v>
      </c>
      <c r="I55" s="600">
        <v>0.38094248688273663</v>
      </c>
      <c r="J55" s="600">
        <v>0.33027163768790213</v>
      </c>
      <c r="K55" s="600">
        <v>0.36292785543613426</v>
      </c>
      <c r="L55" s="600">
        <v>0.40941844948922462</v>
      </c>
      <c r="M55" s="600">
        <v>0.47062041263272497</v>
      </c>
      <c r="N55" s="600">
        <v>0.38143107953605143</v>
      </c>
      <c r="O55" s="600">
        <v>0.35834538304372826</v>
      </c>
      <c r="P55" s="600">
        <v>0.34474322818120107</v>
      </c>
      <c r="Q55" s="600">
        <v>0.37212255824273338</v>
      </c>
      <c r="R55" s="90"/>
      <c r="S55" s="90"/>
      <c r="T55" s="90"/>
      <c r="U55" s="90"/>
      <c r="V55" s="90"/>
      <c r="W55" s="90"/>
    </row>
    <row r="56" spans="1:23" s="85" customFormat="1" x14ac:dyDescent="0.2">
      <c r="A56" s="592" t="s">
        <v>933</v>
      </c>
      <c r="B56" s="600">
        <v>0.11010395143085785</v>
      </c>
      <c r="C56" s="600">
        <v>9.5248988717389502E-2</v>
      </c>
      <c r="D56" s="600">
        <v>3.1923844321046904E-2</v>
      </c>
      <c r="E56" s="600">
        <v>0.14637384932681644</v>
      </c>
      <c r="F56" s="600">
        <v>0.25489534780664996</v>
      </c>
      <c r="G56" s="600">
        <v>0.16074653305176168</v>
      </c>
      <c r="H56" s="600">
        <v>0.12178907678783943</v>
      </c>
      <c r="I56" s="600">
        <v>8.0571627632927315E-2</v>
      </c>
      <c r="J56" s="600">
        <v>0.17569893696073213</v>
      </c>
      <c r="K56" s="600">
        <v>0.11964168163441311</v>
      </c>
      <c r="L56" s="600">
        <v>1.2321859347435783E-2</v>
      </c>
      <c r="M56" s="600">
        <v>4.3055177753950472E-4</v>
      </c>
      <c r="N56" s="600">
        <v>0</v>
      </c>
      <c r="O56" s="600">
        <v>0</v>
      </c>
      <c r="P56" s="600">
        <v>2.0912997588544861E-2</v>
      </c>
      <c r="Q56" s="600">
        <v>2.6932477092946966E-2</v>
      </c>
      <c r="R56" s="90"/>
      <c r="S56" s="90"/>
      <c r="T56" s="90"/>
      <c r="U56" s="90"/>
      <c r="V56" s="90"/>
      <c r="W56" s="90"/>
    </row>
    <row r="57" spans="1:23" s="85" customFormat="1" x14ac:dyDescent="0.2">
      <c r="A57" s="592" t="s">
        <v>934</v>
      </c>
      <c r="B57" s="601">
        <v>5.1892123662564058E-3</v>
      </c>
      <c r="C57" s="601">
        <v>9.4215664970608414E-3</v>
      </c>
      <c r="D57" s="601">
        <v>0.12052363775603857</v>
      </c>
      <c r="E57" s="601">
        <v>4.5478111119060223E-3</v>
      </c>
      <c r="F57" s="601">
        <v>-0.14569534314829463</v>
      </c>
      <c r="G57" s="601">
        <v>-7.8357031325388668E-2</v>
      </c>
      <c r="H57" s="601">
        <v>-7.8279085883894359E-2</v>
      </c>
      <c r="I57" s="601">
        <v>6.0985429644153266E-2</v>
      </c>
      <c r="J57" s="601">
        <v>1.7695328494602747E-2</v>
      </c>
      <c r="K57" s="601">
        <v>-0.16379945767437762</v>
      </c>
      <c r="L57" s="601">
        <v>-7.4019218344574367E-2</v>
      </c>
      <c r="M57" s="601">
        <v>-6.8559323778099229E-2</v>
      </c>
      <c r="N57" s="601">
        <v>-1.1526475640913721E-2</v>
      </c>
      <c r="O57" s="601">
        <v>8.9816023867924765E-3</v>
      </c>
      <c r="P57" s="601">
        <v>3.2244461105153562E-2</v>
      </c>
      <c r="Q57" s="601">
        <v>-1.5014031954199984E-2</v>
      </c>
      <c r="R57" s="90"/>
      <c r="S57" s="90"/>
      <c r="T57" s="90"/>
      <c r="U57" s="90"/>
      <c r="V57" s="90"/>
      <c r="W57" s="90"/>
    </row>
    <row r="58" spans="1:23" s="85" customFormat="1" x14ac:dyDescent="0.2">
      <c r="A58" s="593" t="s">
        <v>205</v>
      </c>
      <c r="B58" s="602">
        <v>-2.9455712005721321E-2</v>
      </c>
      <c r="C58" s="602">
        <v>-5.4025403052419457E-2</v>
      </c>
      <c r="D58" s="602">
        <v>2.0773493749530757E-2</v>
      </c>
      <c r="E58" s="602">
        <v>2.0186624318453548E-2</v>
      </c>
      <c r="F58" s="602">
        <v>-1.6601578113674704E-2</v>
      </c>
      <c r="G58" s="602">
        <v>-3.5274344637612275E-2</v>
      </c>
      <c r="H58" s="602">
        <v>-7.2851078212630996E-2</v>
      </c>
      <c r="I58" s="602">
        <v>-9.6680055339277964E-3</v>
      </c>
      <c r="J58" s="602">
        <v>4.4448188063395989E-2</v>
      </c>
      <c r="K58" s="602">
        <v>-4.4157776039964514E-2</v>
      </c>
      <c r="L58" s="602">
        <v>-6.1697358997138588E-2</v>
      </c>
      <c r="M58" s="602">
        <v>-6.8128772000559723E-2</v>
      </c>
      <c r="N58" s="602">
        <v>-1.1526475640913721E-2</v>
      </c>
      <c r="O58" s="602">
        <v>8.9816023867924765E-3</v>
      </c>
      <c r="P58" s="602">
        <v>5.3157458693698423E-2</v>
      </c>
      <c r="Q58" s="602">
        <v>8.699261869347193E-3</v>
      </c>
      <c r="R58" s="165"/>
      <c r="S58" s="165"/>
      <c r="T58" s="165"/>
      <c r="U58" s="165"/>
      <c r="V58" s="93"/>
      <c r="W58" s="165"/>
    </row>
    <row r="59" spans="1:23" x14ac:dyDescent="0.2">
      <c r="A59" s="15" t="s">
        <v>196</v>
      </c>
      <c r="N59" s="44"/>
      <c r="O59" s="44"/>
      <c r="P59" s="44"/>
      <c r="Q59" s="44"/>
    </row>
    <row r="62" spans="1:23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1:23" x14ac:dyDescent="0.2">
      <c r="B63" s="100"/>
      <c r="C63" s="100"/>
      <c r="D63" s="100"/>
      <c r="E63" s="100"/>
      <c r="F63" s="100"/>
      <c r="G63" s="100"/>
      <c r="I63" s="106"/>
      <c r="J63" s="106"/>
      <c r="K63" s="106"/>
      <c r="L63" s="106"/>
      <c r="M63" s="106"/>
      <c r="N63" s="106"/>
      <c r="O63" s="106"/>
      <c r="P63" s="106"/>
      <c r="Q63" s="106"/>
    </row>
  </sheetData>
  <phoneticPr fontId="16" type="noConversion"/>
  <pageMargins left="0.74803149606299213" right="0.74803149606299213" top="0.98425196850393704" bottom="0.98425196850393704" header="0.51181102362204722" footer="0.51181102362204722"/>
  <pageSetup scale="76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27" max="1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Z82"/>
  <sheetViews>
    <sheetView zoomScale="80" zoomScaleNormal="80" zoomScaleSheetLayoutView="8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11.42578125" defaultRowHeight="12.75" x14ac:dyDescent="0.2"/>
  <cols>
    <col min="1" max="1" width="42.7109375" style="99" customWidth="1"/>
    <col min="2" max="7" width="7.42578125" style="100" customWidth="1"/>
    <col min="8" max="17" width="7.42578125" style="99" customWidth="1"/>
    <col min="18" max="16384" width="11.42578125" style="99"/>
  </cols>
  <sheetData>
    <row r="1" spans="1:17" x14ac:dyDescent="0.2">
      <c r="A1" s="573" t="s">
        <v>818</v>
      </c>
    </row>
    <row r="2" spans="1:17" x14ac:dyDescent="0.2">
      <c r="A2" s="81" t="s">
        <v>120</v>
      </c>
    </row>
    <row r="3" spans="1:17" x14ac:dyDescent="0.2">
      <c r="A3" s="81"/>
    </row>
    <row r="4" spans="1:17" s="96" customFormat="1" ht="30" customHeight="1" x14ac:dyDescent="0.2">
      <c r="A4" s="94"/>
      <c r="B4" s="95" t="s">
        <v>878</v>
      </c>
      <c r="C4" s="95" t="s">
        <v>879</v>
      </c>
      <c r="D4" s="95" t="s">
        <v>880</v>
      </c>
      <c r="E4" s="95" t="s">
        <v>881</v>
      </c>
      <c r="F4" s="95" t="s">
        <v>882</v>
      </c>
      <c r="G4" s="95" t="s">
        <v>50</v>
      </c>
      <c r="H4" s="95" t="s">
        <v>51</v>
      </c>
      <c r="I4" s="95" t="s">
        <v>52</v>
      </c>
      <c r="J4" s="95" t="s">
        <v>53</v>
      </c>
      <c r="K4" s="95" t="s">
        <v>54</v>
      </c>
      <c r="L4" s="95" t="s">
        <v>55</v>
      </c>
      <c r="M4" s="95" t="s">
        <v>192</v>
      </c>
      <c r="N4" s="95" t="s">
        <v>204</v>
      </c>
      <c r="O4" s="95" t="s">
        <v>255</v>
      </c>
      <c r="P4" s="95" t="s">
        <v>608</v>
      </c>
      <c r="Q4" s="95" t="s">
        <v>833</v>
      </c>
    </row>
    <row r="5" spans="1:17" s="97" customFormat="1" ht="20.100000000000001" customHeight="1" x14ac:dyDescent="0.2">
      <c r="A5" s="84" t="s">
        <v>885</v>
      </c>
      <c r="B5" s="107">
        <v>15.157377</v>
      </c>
      <c r="C5" s="107">
        <v>15.185211000000001</v>
      </c>
      <c r="D5" s="107">
        <v>13.313371999999999</v>
      </c>
      <c r="E5" s="107">
        <v>11.986708999999999</v>
      </c>
      <c r="F5" s="107">
        <v>12.424613000000001</v>
      </c>
      <c r="G5" s="107">
        <v>14.347569</v>
      </c>
      <c r="H5" s="107">
        <v>13.798230999999999</v>
      </c>
      <c r="I5" s="107">
        <v>14.82846</v>
      </c>
      <c r="J5" s="107">
        <v>15.514714</v>
      </c>
      <c r="K5" s="107">
        <v>9.6718060000000001</v>
      </c>
      <c r="L5" s="107">
        <v>10.955204999999999</v>
      </c>
      <c r="M5" s="107">
        <v>11.540124</v>
      </c>
      <c r="N5" s="107">
        <v>10.717484000000001</v>
      </c>
      <c r="O5" s="107">
        <v>10.200043000000001</v>
      </c>
      <c r="P5" s="107">
        <v>11.396811</v>
      </c>
      <c r="Q5" s="107">
        <v>10.866084000000001</v>
      </c>
    </row>
    <row r="6" spans="1:17" s="97" customFormat="1" x14ac:dyDescent="0.2">
      <c r="A6" s="84" t="s">
        <v>886</v>
      </c>
      <c r="B6" s="107">
        <v>2.4027189999999998</v>
      </c>
      <c r="C6" s="107">
        <v>1.775115</v>
      </c>
      <c r="D6" s="107">
        <v>1.5213890000000001</v>
      </c>
      <c r="E6" s="107">
        <v>1.5475380000000001</v>
      </c>
      <c r="F6" s="107">
        <v>1.815609</v>
      </c>
      <c r="G6" s="107">
        <v>3.2115239999999998</v>
      </c>
      <c r="H6" s="107">
        <v>1.4416790000000002</v>
      </c>
      <c r="I6" s="107">
        <v>2.0715559999999997</v>
      </c>
      <c r="J6" s="107">
        <v>2.4922029999999999</v>
      </c>
      <c r="K6" s="107">
        <v>2.9647730000000001</v>
      </c>
      <c r="L6" s="107">
        <v>2.2365780000000002</v>
      </c>
      <c r="M6" s="107">
        <v>2.124374</v>
      </c>
      <c r="N6" s="107">
        <v>2.4520900000000001</v>
      </c>
      <c r="O6" s="107">
        <v>2.6508109999999996</v>
      </c>
      <c r="P6" s="107">
        <v>2.4928759999999999</v>
      </c>
      <c r="Q6" s="107">
        <v>2.681997</v>
      </c>
    </row>
    <row r="7" spans="1:17" x14ac:dyDescent="0.2">
      <c r="A7" s="592" t="s">
        <v>887</v>
      </c>
      <c r="B7" s="106">
        <v>0.93726600000000004</v>
      </c>
      <c r="C7" s="106">
        <v>0.99471799999999999</v>
      </c>
      <c r="D7" s="106">
        <v>0.96431699999999998</v>
      </c>
      <c r="E7" s="106">
        <v>1.0112410000000001</v>
      </c>
      <c r="F7" s="106">
        <v>1.420898</v>
      </c>
      <c r="G7" s="106">
        <v>1.5808120000000001</v>
      </c>
      <c r="H7" s="106">
        <v>1.8543120000000002</v>
      </c>
      <c r="I7" s="106">
        <v>1.4846269999999997</v>
      </c>
      <c r="J7" s="106">
        <v>1.3737720000000002</v>
      </c>
      <c r="K7" s="106">
        <v>1.199981</v>
      </c>
      <c r="L7" s="106">
        <v>1.1110660000000001</v>
      </c>
      <c r="M7" s="106">
        <v>1.3218909999999999</v>
      </c>
      <c r="N7" s="106">
        <v>1.6228359999999999</v>
      </c>
      <c r="O7" s="106">
        <v>2.2100829999999996</v>
      </c>
      <c r="P7" s="106">
        <v>1.9858720000000001</v>
      </c>
      <c r="Q7" s="106">
        <v>1.9106230000000002</v>
      </c>
    </row>
    <row r="8" spans="1:17" x14ac:dyDescent="0.2">
      <c r="A8" s="592" t="s">
        <v>888</v>
      </c>
      <c r="B8" s="106">
        <v>0.25304700000000002</v>
      </c>
      <c r="C8" s="106">
        <v>0.26266400000000001</v>
      </c>
      <c r="D8" s="106">
        <v>0.286134</v>
      </c>
      <c r="E8" s="106">
        <v>0.23656411101056193</v>
      </c>
      <c r="F8" s="106">
        <v>0.377446</v>
      </c>
      <c r="G8" s="106">
        <v>0.42529800000000001</v>
      </c>
      <c r="H8" s="106">
        <v>0.48906200790672255</v>
      </c>
      <c r="I8" s="106">
        <v>0.37267765277379172</v>
      </c>
      <c r="J8" s="106">
        <v>0.43720189949522131</v>
      </c>
      <c r="K8" s="106">
        <v>0.378305</v>
      </c>
      <c r="L8" s="106">
        <v>0.32674178854441466</v>
      </c>
      <c r="M8" s="106">
        <v>0.4318001053988138</v>
      </c>
      <c r="N8" s="106">
        <v>0.3746404843178433</v>
      </c>
      <c r="O8" s="106">
        <v>0.33601155154089929</v>
      </c>
      <c r="P8" s="106">
        <v>0.30049934750165569</v>
      </c>
      <c r="Q8" s="106">
        <v>0.34057987808193957</v>
      </c>
    </row>
    <row r="9" spans="1:17" x14ac:dyDescent="0.2">
      <c r="A9" s="592" t="s">
        <v>889</v>
      </c>
      <c r="B9" s="106">
        <v>0.23314199999999999</v>
      </c>
      <c r="C9" s="106">
        <v>0.287665</v>
      </c>
      <c r="D9" s="106">
        <v>0.21645</v>
      </c>
      <c r="E9" s="106">
        <v>0.2895046372647988</v>
      </c>
      <c r="F9" s="106">
        <v>0.36175400000000002</v>
      </c>
      <c r="G9" s="106">
        <v>0.37796299999999999</v>
      </c>
      <c r="H9" s="106">
        <v>0.51546868785266597</v>
      </c>
      <c r="I9" s="106">
        <v>0.48651136290816349</v>
      </c>
      <c r="J9" s="106">
        <v>0.29295303633200337</v>
      </c>
      <c r="K9" s="106">
        <v>0.26600400000000002</v>
      </c>
      <c r="L9" s="106">
        <v>0.24273268514465596</v>
      </c>
      <c r="M9" s="106">
        <v>0.28921210760672877</v>
      </c>
      <c r="N9" s="106">
        <v>0.26128973910841546</v>
      </c>
      <c r="O9" s="106">
        <v>0.30642652348267507</v>
      </c>
      <c r="P9" s="106">
        <v>0.34533753845538268</v>
      </c>
      <c r="Q9" s="106">
        <v>0.34930666828715928</v>
      </c>
    </row>
    <row r="10" spans="1:17" x14ac:dyDescent="0.2">
      <c r="A10" s="592" t="s">
        <v>890</v>
      </c>
      <c r="B10" s="106">
        <v>0.101688</v>
      </c>
      <c r="C10" s="106">
        <v>7.7822000000000002E-2</v>
      </c>
      <c r="D10" s="106">
        <v>7.5394000000000003E-2</v>
      </c>
      <c r="E10" s="106">
        <v>0</v>
      </c>
      <c r="F10" s="106">
        <v>9.1248999999999997E-2</v>
      </c>
      <c r="G10" s="106">
        <v>0.10293099999999999</v>
      </c>
      <c r="H10" s="106">
        <v>0.10059644849749948</v>
      </c>
      <c r="I10" s="106">
        <v>6.8116475464240503E-2</v>
      </c>
      <c r="J10" s="106">
        <v>5.5263414616312519E-2</v>
      </c>
      <c r="K10" s="106">
        <v>6.4871999999999999E-2</v>
      </c>
      <c r="L10" s="106">
        <v>4.5385077671613483E-2</v>
      </c>
      <c r="M10" s="106">
        <v>6.7082064713635245E-2</v>
      </c>
      <c r="N10" s="106">
        <v>5.2652809829665234E-2</v>
      </c>
      <c r="O10" s="106">
        <v>5.362743741523076E-2</v>
      </c>
      <c r="P10" s="106">
        <v>5.4965610329091585E-2</v>
      </c>
      <c r="Q10" s="106">
        <v>5.2044765293682606E-2</v>
      </c>
    </row>
    <row r="11" spans="1:17" x14ac:dyDescent="0.2">
      <c r="A11" s="592" t="s">
        <v>891</v>
      </c>
      <c r="B11" s="106">
        <v>0.208255</v>
      </c>
      <c r="C11" s="106">
        <v>0.204813</v>
      </c>
      <c r="D11" s="106">
        <v>0.232682</v>
      </c>
      <c r="E11" s="106">
        <v>0.34232625172463932</v>
      </c>
      <c r="F11" s="106">
        <v>0.42818499999999998</v>
      </c>
      <c r="G11" s="106">
        <v>0.47874</v>
      </c>
      <c r="H11" s="106">
        <v>0.53934285574311203</v>
      </c>
      <c r="I11" s="106">
        <v>0.38209450885380414</v>
      </c>
      <c r="J11" s="106">
        <v>0.4030196495564628</v>
      </c>
      <c r="K11" s="106">
        <v>0.31071399999999999</v>
      </c>
      <c r="L11" s="106">
        <v>0.30843744863931588</v>
      </c>
      <c r="M11" s="106">
        <v>0.4283827222808223</v>
      </c>
      <c r="N11" s="106">
        <v>0.31503996674407625</v>
      </c>
      <c r="O11" s="106">
        <v>0.37994348756119495</v>
      </c>
      <c r="P11" s="106">
        <v>0.33869050371387005</v>
      </c>
      <c r="Q11" s="106">
        <v>0.30669968833721861</v>
      </c>
    </row>
    <row r="12" spans="1:17" x14ac:dyDescent="0.2">
      <c r="A12" s="592" t="s">
        <v>894</v>
      </c>
      <c r="B12" s="106">
        <v>0.14113400000000001</v>
      </c>
      <c r="C12" s="106">
        <v>0.16175400000000001</v>
      </c>
      <c r="D12" s="106">
        <v>0.15365699999999999</v>
      </c>
      <c r="E12" s="106">
        <v>0.142846</v>
      </c>
      <c r="F12" s="106">
        <v>0.16226399999999999</v>
      </c>
      <c r="G12" s="106">
        <v>0.19588</v>
      </c>
      <c r="H12" s="106">
        <v>0.209842</v>
      </c>
      <c r="I12" s="106">
        <v>0.17522699999999999</v>
      </c>
      <c r="J12" s="106">
        <v>0.185334</v>
      </c>
      <c r="K12" s="106">
        <v>0.180086</v>
      </c>
      <c r="L12" s="106">
        <v>0.18776899999999999</v>
      </c>
      <c r="M12" s="106">
        <v>0.10541399999999999</v>
      </c>
      <c r="N12" s="106">
        <v>0.61921300000000001</v>
      </c>
      <c r="O12" s="106">
        <v>1.134074</v>
      </c>
      <c r="P12" s="106">
        <v>0.94637899999999997</v>
      </c>
      <c r="Q12" s="106">
        <v>0.86199199999999998</v>
      </c>
    </row>
    <row r="13" spans="1:17" x14ac:dyDescent="0.2">
      <c r="A13" s="592" t="s">
        <v>895</v>
      </c>
      <c r="B13" s="106">
        <v>1.4654529999999999</v>
      </c>
      <c r="C13" s="106">
        <v>0.78039700000000001</v>
      </c>
      <c r="D13" s="106">
        <v>0.55707200000000001</v>
      </c>
      <c r="E13" s="106">
        <v>0.53629700000000002</v>
      </c>
      <c r="F13" s="106">
        <v>0.39471099999999998</v>
      </c>
      <c r="G13" s="106">
        <v>1.6307119999999999</v>
      </c>
      <c r="H13" s="106">
        <v>-0.41263300000000003</v>
      </c>
      <c r="I13" s="106">
        <v>0.58692900000000003</v>
      </c>
      <c r="J13" s="106">
        <v>1.118431</v>
      </c>
      <c r="K13" s="106">
        <v>1.7647919999999999</v>
      </c>
      <c r="L13" s="106">
        <v>1.1255120000000001</v>
      </c>
      <c r="M13" s="106">
        <v>0.80248299999999995</v>
      </c>
      <c r="N13" s="106">
        <v>0.82925400000000005</v>
      </c>
      <c r="O13" s="106">
        <v>0.44072800000000001</v>
      </c>
      <c r="P13" s="106">
        <v>0.50700400000000001</v>
      </c>
      <c r="Q13" s="106">
        <v>0.771374</v>
      </c>
    </row>
    <row r="14" spans="1:17" x14ac:dyDescent="0.2">
      <c r="A14" s="592" t="s">
        <v>897</v>
      </c>
      <c r="B14" s="106">
        <v>0.38340099999999999</v>
      </c>
      <c r="C14" s="106">
        <v>0.32226399999999999</v>
      </c>
      <c r="D14" s="106">
        <v>0.25292999999999999</v>
      </c>
      <c r="E14" s="106">
        <v>0.307506</v>
      </c>
      <c r="F14" s="106">
        <v>0.266903</v>
      </c>
      <c r="G14" s="106">
        <v>0.80250900000000003</v>
      </c>
      <c r="H14" s="106">
        <v>-0.76215200000000005</v>
      </c>
      <c r="I14" s="106">
        <v>0.17832300000000001</v>
      </c>
      <c r="J14" s="106">
        <v>0.41191499999999998</v>
      </c>
      <c r="K14" s="106">
        <v>0.40646300000000002</v>
      </c>
      <c r="L14" s="106">
        <v>0.38414999999999999</v>
      </c>
      <c r="M14" s="106">
        <v>0.19805700000000001</v>
      </c>
      <c r="N14" s="106">
        <v>0.38991399999999998</v>
      </c>
      <c r="O14" s="106">
        <v>0.13289000000000001</v>
      </c>
      <c r="P14" s="106">
        <v>0.123151</v>
      </c>
      <c r="Q14" s="106">
        <v>5.2016E-2</v>
      </c>
    </row>
    <row r="15" spans="1:17" x14ac:dyDescent="0.2">
      <c r="A15" s="592" t="s">
        <v>898</v>
      </c>
      <c r="B15" s="106">
        <v>1.082052</v>
      </c>
      <c r="C15" s="106">
        <v>0.45813300000000001</v>
      </c>
      <c r="D15" s="106">
        <v>0.30414200000000002</v>
      </c>
      <c r="E15" s="106">
        <v>0.22879099999999999</v>
      </c>
      <c r="F15" s="106">
        <v>0.127808</v>
      </c>
      <c r="G15" s="106">
        <v>0.82820300000000002</v>
      </c>
      <c r="H15" s="106">
        <v>0.34951900000000002</v>
      </c>
      <c r="I15" s="106">
        <v>0.40860600000000002</v>
      </c>
      <c r="J15" s="106">
        <v>0.70651600000000003</v>
      </c>
      <c r="K15" s="106">
        <v>1.3583289999999999</v>
      </c>
      <c r="L15" s="106">
        <v>0.74136199999999997</v>
      </c>
      <c r="M15" s="106">
        <v>0.60442600000000002</v>
      </c>
      <c r="N15" s="106">
        <v>0.43934000000000001</v>
      </c>
      <c r="O15" s="106">
        <v>0.307838</v>
      </c>
      <c r="P15" s="106">
        <v>0.383853</v>
      </c>
      <c r="Q15" s="106">
        <v>0.71935800000000005</v>
      </c>
    </row>
    <row r="16" spans="1:17" s="85" customFormat="1" ht="20.100000000000001" customHeight="1" x14ac:dyDescent="0.2">
      <c r="A16" s="84" t="s">
        <v>899</v>
      </c>
      <c r="B16" s="80">
        <v>12.754657999999999</v>
      </c>
      <c r="C16" s="80">
        <v>13.410095999999999</v>
      </c>
      <c r="D16" s="80">
        <v>11.791983</v>
      </c>
      <c r="E16" s="80">
        <v>10.439171</v>
      </c>
      <c r="F16" s="80">
        <v>10.609004000000001</v>
      </c>
      <c r="G16" s="80">
        <v>11.136044999999999</v>
      </c>
      <c r="H16" s="80">
        <v>12.356552000000001</v>
      </c>
      <c r="I16" s="80">
        <v>12.756904</v>
      </c>
      <c r="J16" s="80">
        <v>13.022511</v>
      </c>
      <c r="K16" s="80">
        <v>6.707033</v>
      </c>
      <c r="L16" s="80">
        <v>8.7186269999999997</v>
      </c>
      <c r="M16" s="80">
        <v>9.4157499999999992</v>
      </c>
      <c r="N16" s="80">
        <v>8.2653940000000006</v>
      </c>
      <c r="O16" s="80">
        <v>7.5492319999999999</v>
      </c>
      <c r="P16" s="80">
        <v>8.9039350000000006</v>
      </c>
      <c r="Q16" s="80">
        <v>8.1840869999999999</v>
      </c>
    </row>
    <row r="17" spans="1:26" x14ac:dyDescent="0.2">
      <c r="A17" s="85" t="s">
        <v>900</v>
      </c>
      <c r="B17" s="100">
        <v>11.886291</v>
      </c>
      <c r="C17" s="100">
        <v>12.072077999999999</v>
      </c>
      <c r="D17" s="100">
        <v>10.082160999999999</v>
      </c>
      <c r="E17" s="100">
        <v>10.439171</v>
      </c>
      <c r="F17" s="100">
        <v>9.9812930000000009</v>
      </c>
      <c r="G17" s="100">
        <v>10.51427</v>
      </c>
      <c r="H17" s="100">
        <v>10.645083</v>
      </c>
      <c r="I17" s="100">
        <v>12.526870000000001</v>
      </c>
      <c r="J17" s="100">
        <v>13.022511</v>
      </c>
      <c r="K17" s="100">
        <v>6.6834360000000004</v>
      </c>
      <c r="L17" s="100">
        <v>8.5167940000000009</v>
      </c>
      <c r="M17" s="100">
        <v>9.3873979999999992</v>
      </c>
      <c r="N17" s="100">
        <v>8.2193939999999994</v>
      </c>
      <c r="O17" s="100">
        <v>7.4242319999999999</v>
      </c>
      <c r="P17" s="100">
        <v>8.8798840000000006</v>
      </c>
      <c r="Q17" s="100">
        <v>8.1242959999999993</v>
      </c>
    </row>
    <row r="18" spans="1:26" x14ac:dyDescent="0.2">
      <c r="A18" s="592" t="s">
        <v>901</v>
      </c>
      <c r="B18" s="106">
        <v>7.85867</v>
      </c>
      <c r="C18" s="106">
        <v>8.2086249999999996</v>
      </c>
      <c r="D18" s="106">
        <v>6.6656890000000004</v>
      </c>
      <c r="E18" s="106">
        <v>6.8701889999999999</v>
      </c>
      <c r="F18" s="106">
        <v>7.0461410000000004</v>
      </c>
      <c r="G18" s="106">
        <v>7.5599340000000002</v>
      </c>
      <c r="H18" s="106">
        <v>7.6523789999999998</v>
      </c>
      <c r="I18" s="106">
        <v>8.712771</v>
      </c>
      <c r="J18" s="106">
        <v>9.2084119999999992</v>
      </c>
      <c r="K18" s="106">
        <v>6.6834360000000004</v>
      </c>
      <c r="L18" s="106">
        <v>8.5095759999999991</v>
      </c>
      <c r="M18" s="106">
        <v>9.2823480000000007</v>
      </c>
      <c r="N18" s="106">
        <v>8.0721439999999998</v>
      </c>
      <c r="O18" s="106">
        <v>7.3066170000000001</v>
      </c>
      <c r="P18" s="106">
        <v>8.2474989999999995</v>
      </c>
      <c r="Q18" s="106">
        <v>7.924296</v>
      </c>
    </row>
    <row r="19" spans="1:26" x14ac:dyDescent="0.2">
      <c r="A19" s="592" t="s">
        <v>902</v>
      </c>
      <c r="B19" s="106">
        <v>4.0759410000000003</v>
      </c>
      <c r="C19" s="106">
        <v>4.1317750000000002</v>
      </c>
      <c r="D19" s="106">
        <v>3.2844000000000002</v>
      </c>
      <c r="E19" s="106">
        <v>3.350088</v>
      </c>
      <c r="F19" s="106">
        <v>3.350088</v>
      </c>
      <c r="G19" s="106">
        <v>3.3719839999999999</v>
      </c>
      <c r="H19" s="106">
        <v>3.4157760000000001</v>
      </c>
      <c r="I19" s="106">
        <v>4.3532900000000003</v>
      </c>
      <c r="J19" s="106">
        <v>4.3532890000000002</v>
      </c>
      <c r="K19" s="106">
        <v>0</v>
      </c>
      <c r="L19" s="106">
        <v>9.2689999999999995E-3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</row>
    <row r="20" spans="1:26" x14ac:dyDescent="0.2">
      <c r="A20" s="592" t="s">
        <v>903</v>
      </c>
      <c r="B20" s="106">
        <v>2.0091199999999998</v>
      </c>
      <c r="C20" s="106">
        <v>2.0231219999999999</v>
      </c>
      <c r="D20" s="106">
        <v>2.0371220000000001</v>
      </c>
      <c r="E20" s="106">
        <v>2.058122</v>
      </c>
      <c r="F20" s="106">
        <v>2.058122</v>
      </c>
      <c r="G20" s="106">
        <v>2.0651220000000001</v>
      </c>
      <c r="H20" s="106">
        <v>2.0791219999999999</v>
      </c>
      <c r="I20" s="106">
        <v>2.0193889999999999</v>
      </c>
      <c r="J20" s="106">
        <v>2.3011059999999999</v>
      </c>
      <c r="K20" s="106">
        <v>4.8607719999999999</v>
      </c>
      <c r="L20" s="106">
        <v>6.4268320000000001</v>
      </c>
      <c r="M20" s="106">
        <v>6.6040700000000001</v>
      </c>
      <c r="N20" s="106">
        <v>6.9142260000000002</v>
      </c>
      <c r="O20" s="106">
        <v>6.8572790000000001</v>
      </c>
      <c r="P20" s="106">
        <v>8.0385139999999993</v>
      </c>
      <c r="Q20" s="106">
        <v>7.727182</v>
      </c>
    </row>
    <row r="21" spans="1:26" x14ac:dyDescent="0.2">
      <c r="A21" s="592" t="s">
        <v>904</v>
      </c>
      <c r="B21" s="106">
        <v>1.773609</v>
      </c>
      <c r="C21" s="106">
        <v>2.053728</v>
      </c>
      <c r="D21" s="106">
        <v>1.3441669999999999</v>
      </c>
      <c r="E21" s="106">
        <v>1.4619789999999999</v>
      </c>
      <c r="F21" s="106">
        <v>1.637931</v>
      </c>
      <c r="G21" s="106">
        <v>2.1228280000000002</v>
      </c>
      <c r="H21" s="106">
        <v>2.1574810000000002</v>
      </c>
      <c r="I21" s="106">
        <v>2.3400919999999998</v>
      </c>
      <c r="J21" s="106">
        <v>2.554017</v>
      </c>
      <c r="K21" s="106">
        <v>1.8226640000000001</v>
      </c>
      <c r="L21" s="106">
        <v>2.0734750000000002</v>
      </c>
      <c r="M21" s="106">
        <v>2.6782780000000002</v>
      </c>
      <c r="N21" s="106">
        <v>1.157918</v>
      </c>
      <c r="O21" s="106">
        <v>0.44933800000000002</v>
      </c>
      <c r="P21" s="106">
        <v>0.208985</v>
      </c>
      <c r="Q21" s="106">
        <v>0.19711400000000001</v>
      </c>
    </row>
    <row r="22" spans="1:26" x14ac:dyDescent="0.2">
      <c r="A22" s="592" t="s">
        <v>905</v>
      </c>
      <c r="B22" s="106">
        <v>4.0276209999999999</v>
      </c>
      <c r="C22" s="106">
        <v>3.8634529999999998</v>
      </c>
      <c r="D22" s="106">
        <v>3.4164720000000002</v>
      </c>
      <c r="E22" s="106">
        <v>3.5689820000000001</v>
      </c>
      <c r="F22" s="106">
        <v>2.935152</v>
      </c>
      <c r="G22" s="106">
        <v>2.9543360000000001</v>
      </c>
      <c r="H22" s="106">
        <v>2.9927039999999998</v>
      </c>
      <c r="I22" s="106">
        <v>3.8140990000000001</v>
      </c>
      <c r="J22" s="106">
        <v>3.8140990000000001</v>
      </c>
      <c r="K22" s="106">
        <v>0</v>
      </c>
      <c r="L22" s="106">
        <v>7.2179999999999996E-3</v>
      </c>
      <c r="M22" s="106">
        <v>0.10505</v>
      </c>
      <c r="N22" s="106">
        <v>0.14724999999999999</v>
      </c>
      <c r="O22" s="106">
        <v>0.117615</v>
      </c>
      <c r="P22" s="106">
        <v>0.63238499999999997</v>
      </c>
      <c r="Q22" s="106">
        <v>0.2</v>
      </c>
    </row>
    <row r="23" spans="1:26" x14ac:dyDescent="0.2">
      <c r="A23" s="592" t="s">
        <v>906</v>
      </c>
      <c r="B23" s="106">
        <v>3.5711010000000001</v>
      </c>
      <c r="C23" s="106">
        <v>3.6200209999999999</v>
      </c>
      <c r="D23" s="106">
        <v>2.8776000000000002</v>
      </c>
      <c r="E23" s="106">
        <v>2.935152</v>
      </c>
      <c r="F23" s="106">
        <v>2.935152</v>
      </c>
      <c r="G23" s="106">
        <v>2.9543360000000001</v>
      </c>
      <c r="H23" s="106">
        <v>2.9927039999999998</v>
      </c>
      <c r="I23" s="106">
        <v>3.8140990000000001</v>
      </c>
      <c r="J23" s="106">
        <v>3.8140990000000001</v>
      </c>
      <c r="K23" s="106">
        <v>0</v>
      </c>
      <c r="L23" s="106">
        <v>7.2179999999999996E-3</v>
      </c>
      <c r="M23" s="106">
        <v>0.10505</v>
      </c>
      <c r="N23" s="106">
        <v>0.14724999999999999</v>
      </c>
      <c r="O23" s="106">
        <v>0.117615</v>
      </c>
      <c r="P23" s="106">
        <v>0.63238499999999997</v>
      </c>
      <c r="Q23" s="106">
        <v>0.2</v>
      </c>
    </row>
    <row r="24" spans="1:26" x14ac:dyDescent="0.2">
      <c r="A24" s="592" t="s">
        <v>907</v>
      </c>
      <c r="B24" s="106">
        <v>0.45651999999999998</v>
      </c>
      <c r="C24" s="106">
        <v>0.24343200000000001</v>
      </c>
      <c r="D24" s="106">
        <v>0.53887200000000002</v>
      </c>
      <c r="E24" s="106">
        <v>0.63383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Q24" s="106">
        <v>0</v>
      </c>
    </row>
    <row r="25" spans="1:26" x14ac:dyDescent="0.2">
      <c r="A25" s="592" t="s">
        <v>935</v>
      </c>
      <c r="B25" s="106">
        <v>0.868367</v>
      </c>
      <c r="C25" s="106">
        <v>1.3380179999999999</v>
      </c>
      <c r="D25" s="106">
        <v>1.709822</v>
      </c>
      <c r="E25" s="106">
        <v>0</v>
      </c>
      <c r="F25" s="106">
        <v>0.62771100000000002</v>
      </c>
      <c r="G25" s="106">
        <v>0.62177499999999997</v>
      </c>
      <c r="H25" s="106">
        <v>1.7114689999999999</v>
      </c>
      <c r="I25" s="106">
        <v>0.23003399999999999</v>
      </c>
      <c r="J25" s="106">
        <v>0</v>
      </c>
      <c r="K25" s="106">
        <v>2.3597E-2</v>
      </c>
      <c r="L25" s="106">
        <v>0.20183300000000001</v>
      </c>
      <c r="M25" s="106">
        <v>2.8351999999999999E-2</v>
      </c>
      <c r="N25" s="106">
        <v>4.5999999999999999E-2</v>
      </c>
      <c r="O25" s="106">
        <v>0.125</v>
      </c>
      <c r="P25" s="106">
        <v>2.4050999999999999E-2</v>
      </c>
      <c r="Q25" s="106">
        <v>5.9790999999999997E-2</v>
      </c>
    </row>
    <row r="26" spans="1:26" x14ac:dyDescent="0.2">
      <c r="A26" s="592" t="s">
        <v>936</v>
      </c>
      <c r="B26" s="106">
        <v>0.12748100000000001</v>
      </c>
      <c r="C26" s="106">
        <v>0.15226999999999999</v>
      </c>
      <c r="D26" s="106">
        <v>0.13342200000000001</v>
      </c>
      <c r="E26" s="106">
        <v>0</v>
      </c>
      <c r="F26" s="106">
        <v>0.128166</v>
      </c>
      <c r="G26" s="106">
        <v>0.127417</v>
      </c>
      <c r="H26" s="106">
        <v>0.12622900000000001</v>
      </c>
      <c r="I26" s="106">
        <v>0.128355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0</v>
      </c>
      <c r="Q26" s="106">
        <v>0</v>
      </c>
    </row>
    <row r="27" spans="1:26" x14ac:dyDescent="0.2">
      <c r="A27" s="592" t="s">
        <v>937</v>
      </c>
      <c r="B27" s="106">
        <v>0.74088600000000004</v>
      </c>
      <c r="C27" s="106">
        <v>1.185748</v>
      </c>
      <c r="D27" s="106">
        <v>1.5764</v>
      </c>
      <c r="E27" s="106">
        <v>0</v>
      </c>
      <c r="F27" s="106">
        <v>0.49954500000000002</v>
      </c>
      <c r="G27" s="106">
        <v>0.49435800000000002</v>
      </c>
      <c r="H27" s="106">
        <v>1.58524</v>
      </c>
      <c r="I27" s="106">
        <v>0.10167900000000001</v>
      </c>
      <c r="J27" s="106">
        <v>0</v>
      </c>
      <c r="K27" s="106">
        <v>2.3597E-2</v>
      </c>
      <c r="L27" s="106">
        <v>0.20183300000000001</v>
      </c>
      <c r="M27" s="106">
        <v>2.8351999999999999E-2</v>
      </c>
      <c r="N27" s="106">
        <v>4.5999999999999999E-2</v>
      </c>
      <c r="O27" s="106">
        <v>0.125</v>
      </c>
      <c r="P27" s="106">
        <v>2.4050999999999999E-2</v>
      </c>
      <c r="Q27" s="106">
        <v>5.9790999999999997E-2</v>
      </c>
    </row>
    <row r="28" spans="1:26" ht="20.100000000000001" customHeight="1" x14ac:dyDescent="0.2">
      <c r="A28" s="101"/>
      <c r="B28" s="102"/>
      <c r="C28" s="102"/>
      <c r="D28" s="102"/>
      <c r="E28" s="102"/>
      <c r="F28" s="102"/>
      <c r="G28" s="102"/>
      <c r="H28" s="102"/>
      <c r="I28" s="102"/>
      <c r="J28" s="103"/>
      <c r="K28" s="102"/>
      <c r="L28" s="103"/>
      <c r="M28" s="103"/>
      <c r="N28" s="103"/>
      <c r="O28" s="103"/>
      <c r="P28" s="103"/>
      <c r="Q28" s="103" t="s">
        <v>117</v>
      </c>
    </row>
    <row r="29" spans="1:26" s="81" customFormat="1" x14ac:dyDescent="0.2">
      <c r="A29" s="81" t="s">
        <v>565</v>
      </c>
      <c r="R29" s="99"/>
      <c r="S29" s="99"/>
      <c r="T29" s="99"/>
      <c r="U29" s="99"/>
      <c r="V29" s="99"/>
      <c r="W29" s="99"/>
      <c r="X29" s="99"/>
      <c r="Y29" s="99"/>
      <c r="Z29" s="99"/>
    </row>
    <row r="30" spans="1:26" s="81" customFormat="1" x14ac:dyDescent="0.2">
      <c r="R30" s="99"/>
      <c r="S30" s="99"/>
      <c r="T30" s="99"/>
      <c r="U30" s="99"/>
      <c r="V30" s="99"/>
      <c r="W30" s="99"/>
      <c r="X30" s="99"/>
      <c r="Y30" s="99"/>
      <c r="Z30" s="99"/>
    </row>
    <row r="31" spans="1:26" s="96" customFormat="1" ht="30" customHeight="1" x14ac:dyDescent="0.2">
      <c r="A31" s="94"/>
      <c r="B31" s="95" t="str">
        <f t="shared" ref="B31:L31" si="0">B4</f>
        <v>FY95</v>
      </c>
      <c r="C31" s="95" t="str">
        <f t="shared" si="0"/>
        <v>FY96</v>
      </c>
      <c r="D31" s="95" t="str">
        <f t="shared" si="0"/>
        <v>FY97</v>
      </c>
      <c r="E31" s="95" t="str">
        <f t="shared" si="0"/>
        <v>FY98</v>
      </c>
      <c r="F31" s="95" t="str">
        <f t="shared" si="0"/>
        <v>FY99</v>
      </c>
      <c r="G31" s="95" t="str">
        <f t="shared" si="0"/>
        <v>FY00</v>
      </c>
      <c r="H31" s="95" t="str">
        <f t="shared" si="0"/>
        <v>FY01</v>
      </c>
      <c r="I31" s="95" t="str">
        <f t="shared" si="0"/>
        <v>FY02</v>
      </c>
      <c r="J31" s="95" t="str">
        <f t="shared" si="0"/>
        <v>FY03</v>
      </c>
      <c r="K31" s="95" t="str">
        <f t="shared" si="0"/>
        <v>FY04</v>
      </c>
      <c r="L31" s="95" t="str">
        <f t="shared" si="0"/>
        <v>FY05</v>
      </c>
      <c r="M31" s="95" t="str">
        <f>M4</f>
        <v>FY06</v>
      </c>
      <c r="N31" s="95" t="str">
        <f>N4</f>
        <v>FY07</v>
      </c>
      <c r="O31" s="95" t="str">
        <f>O4</f>
        <v>FY08</v>
      </c>
      <c r="P31" s="95" t="str">
        <f>P4</f>
        <v>FY09</v>
      </c>
      <c r="Q31" s="95" t="str">
        <f>Q4</f>
        <v>FY10</v>
      </c>
      <c r="R31" s="99"/>
      <c r="S31" s="99"/>
      <c r="T31" s="99"/>
      <c r="U31" s="99"/>
      <c r="V31" s="99"/>
      <c r="W31" s="99"/>
      <c r="X31" s="99"/>
      <c r="Y31" s="99"/>
      <c r="Z31" s="99"/>
    </row>
    <row r="32" spans="1:26" s="84" customFormat="1" ht="20.100000000000001" customHeight="1" x14ac:dyDescent="0.2">
      <c r="A32" s="84" t="s">
        <v>908</v>
      </c>
      <c r="B32" s="82">
        <v>13.616960000000001</v>
      </c>
      <c r="C32" s="82">
        <v>15.279068000000001</v>
      </c>
      <c r="D32" s="82">
        <v>13.287100000000001</v>
      </c>
      <c r="E32" s="82">
        <v>11.282745999999999</v>
      </c>
      <c r="F32" s="82">
        <v>11.763589</v>
      </c>
      <c r="G32" s="82">
        <v>13.372589</v>
      </c>
      <c r="H32" s="82">
        <v>14.619686</v>
      </c>
      <c r="I32" s="82">
        <v>14.478634</v>
      </c>
      <c r="J32" s="82">
        <v>14.858986</v>
      </c>
      <c r="K32" s="82">
        <v>13.447755000000001</v>
      </c>
      <c r="L32" s="82">
        <v>12.135878</v>
      </c>
      <c r="M32" s="82">
        <v>13.018731000000001</v>
      </c>
      <c r="N32" s="82">
        <v>10.601991999999999</v>
      </c>
      <c r="O32" s="82">
        <v>10.862678000000001</v>
      </c>
      <c r="P32" s="82">
        <v>11.043172999999999</v>
      </c>
      <c r="Q32" s="82">
        <v>10.751673</v>
      </c>
      <c r="R32" s="82"/>
      <c r="S32" s="82"/>
      <c r="T32" s="82"/>
      <c r="U32" s="82"/>
      <c r="V32" s="82"/>
      <c r="W32" s="82"/>
      <c r="X32" s="82"/>
      <c r="Y32" s="82"/>
    </row>
    <row r="33" spans="1:26" s="84" customFormat="1" x14ac:dyDescent="0.2">
      <c r="A33" s="84" t="s">
        <v>909</v>
      </c>
      <c r="B33" s="82">
        <v>13.616960000000001</v>
      </c>
      <c r="C33" s="82">
        <v>15.279068000000001</v>
      </c>
      <c r="D33" s="82">
        <v>13.287100000000001</v>
      </c>
      <c r="E33" s="82">
        <v>11.282745999999999</v>
      </c>
      <c r="F33" s="82">
        <v>11.763589</v>
      </c>
      <c r="G33" s="82">
        <v>13.372589</v>
      </c>
      <c r="H33" s="82">
        <v>14.619686</v>
      </c>
      <c r="I33" s="82">
        <v>14.478634</v>
      </c>
      <c r="J33" s="82">
        <v>14.858986</v>
      </c>
      <c r="K33" s="82">
        <v>13.447755000000001</v>
      </c>
      <c r="L33" s="82">
        <v>12.135878</v>
      </c>
      <c r="M33" s="82">
        <v>13.018731000000001</v>
      </c>
      <c r="N33" s="82">
        <v>10.601991999999999</v>
      </c>
      <c r="O33" s="82">
        <v>10.862678000000001</v>
      </c>
      <c r="P33" s="82">
        <v>11.043172999999999</v>
      </c>
      <c r="Q33" s="82">
        <v>10.751673</v>
      </c>
      <c r="R33" s="82"/>
      <c r="S33" s="82"/>
      <c r="T33" s="82"/>
      <c r="U33" s="82"/>
      <c r="V33" s="82"/>
      <c r="W33" s="82"/>
      <c r="X33" s="82"/>
      <c r="Y33" s="82"/>
    </row>
    <row r="34" spans="1:26" s="592" customFormat="1" x14ac:dyDescent="0.2">
      <c r="A34" s="592" t="s">
        <v>910</v>
      </c>
      <c r="B34" s="575">
        <v>10.475088</v>
      </c>
      <c r="C34" s="575">
        <v>10.01502</v>
      </c>
      <c r="D34" s="575">
        <v>9.446688</v>
      </c>
      <c r="E34" s="575">
        <v>8.4343540000000008</v>
      </c>
      <c r="F34" s="575">
        <v>8.1468860000000003</v>
      </c>
      <c r="G34" s="575">
        <v>8.4005890000000001</v>
      </c>
      <c r="H34" s="575">
        <v>9.4819320000000005</v>
      </c>
      <c r="I34" s="575">
        <v>10.949778</v>
      </c>
      <c r="J34" s="575">
        <v>12.592320000000001</v>
      </c>
      <c r="K34" s="575">
        <v>10.615516</v>
      </c>
      <c r="L34" s="575">
        <v>10.647399</v>
      </c>
      <c r="M34" s="575">
        <v>12.176785000000001</v>
      </c>
      <c r="N34" s="575">
        <v>9.9887829999999997</v>
      </c>
      <c r="O34" s="575">
        <v>10.537851</v>
      </c>
      <c r="P34" s="575">
        <v>10.243100999999999</v>
      </c>
      <c r="Q34" s="575">
        <v>10.179029999999999</v>
      </c>
      <c r="R34" s="575"/>
      <c r="S34" s="575"/>
      <c r="T34" s="575"/>
      <c r="U34" s="575"/>
      <c r="V34" s="575"/>
      <c r="W34" s="575"/>
      <c r="X34" s="575"/>
      <c r="Y34" s="575"/>
    </row>
    <row r="35" spans="1:26" s="592" customFormat="1" x14ac:dyDescent="0.2">
      <c r="A35" s="592" t="s">
        <v>911</v>
      </c>
      <c r="B35" s="575">
        <v>9.9448589999999992</v>
      </c>
      <c r="C35" s="575">
        <v>9.4881510000000002</v>
      </c>
      <c r="D35" s="575">
        <v>8.3706390000000006</v>
      </c>
      <c r="E35" s="575">
        <v>7.0104629999999997</v>
      </c>
      <c r="F35" s="575">
        <v>7.4930870000000001</v>
      </c>
      <c r="G35" s="575">
        <v>8.4005890000000001</v>
      </c>
      <c r="H35" s="575">
        <v>8.9756820000000008</v>
      </c>
      <c r="I35" s="575">
        <v>10.079777999999999</v>
      </c>
      <c r="J35" s="575">
        <v>12.12232</v>
      </c>
      <c r="K35" s="575">
        <v>10.463561</v>
      </c>
      <c r="L35" s="575">
        <v>10.395073</v>
      </c>
      <c r="M35" s="575">
        <v>12.068118</v>
      </c>
      <c r="N35" s="575">
        <v>9.8585410000000007</v>
      </c>
      <c r="O35" s="575">
        <v>10.440823</v>
      </c>
      <c r="P35" s="575">
        <v>10.162369</v>
      </c>
      <c r="Q35" s="575">
        <v>10.135109</v>
      </c>
      <c r="R35" s="575"/>
      <c r="S35" s="575"/>
      <c r="T35" s="575"/>
      <c r="U35" s="575"/>
      <c r="V35" s="575"/>
      <c r="W35" s="575"/>
      <c r="X35" s="575"/>
      <c r="Y35" s="575"/>
    </row>
    <row r="36" spans="1:26" s="592" customFormat="1" x14ac:dyDescent="0.2">
      <c r="A36" s="592" t="s">
        <v>912</v>
      </c>
      <c r="B36" s="575">
        <v>5.483492</v>
      </c>
      <c r="C36" s="575">
        <v>5.780214</v>
      </c>
      <c r="D36" s="575">
        <v>5.7036790000000002</v>
      </c>
      <c r="E36" s="575">
        <v>4.5699120000000004</v>
      </c>
      <c r="F36" s="575">
        <v>4.6279830000000004</v>
      </c>
      <c r="G36" s="575">
        <v>4.9152529999999999</v>
      </c>
      <c r="H36" s="575">
        <v>4.9775090000000004</v>
      </c>
      <c r="I36" s="575">
        <v>5.7303810000000004</v>
      </c>
      <c r="J36" s="575">
        <v>6.15503</v>
      </c>
      <c r="K36" s="575">
        <v>6.0905620000000003</v>
      </c>
      <c r="L36" s="575">
        <v>6.3322510000000003</v>
      </c>
      <c r="M36" s="575">
        <v>5.994103</v>
      </c>
      <c r="N36" s="575">
        <v>6.0100879999999997</v>
      </c>
      <c r="O36" s="575">
        <v>5.692615</v>
      </c>
      <c r="P36" s="575">
        <v>4.9220790000000001</v>
      </c>
      <c r="Q36" s="575">
        <v>4.927638</v>
      </c>
      <c r="R36" s="575"/>
      <c r="S36" s="575"/>
      <c r="T36" s="575"/>
      <c r="U36" s="575"/>
      <c r="V36" s="575"/>
      <c r="W36" s="575"/>
      <c r="X36" s="575"/>
      <c r="Y36" s="575"/>
    </row>
    <row r="37" spans="1:26" s="592" customFormat="1" x14ac:dyDescent="0.2">
      <c r="A37" s="592" t="s">
        <v>913</v>
      </c>
      <c r="B37" s="575">
        <v>0.62440799999999996</v>
      </c>
      <c r="C37" s="575">
        <v>0.403389</v>
      </c>
      <c r="D37" s="575">
        <v>0.40417199999999998</v>
      </c>
      <c r="E37" s="575">
        <v>0.529613</v>
      </c>
      <c r="F37" s="575">
        <v>0.44830399999999998</v>
      </c>
      <c r="G37" s="575">
        <v>0.69012200000000001</v>
      </c>
      <c r="H37" s="575">
        <v>0.67867999999999995</v>
      </c>
      <c r="I37" s="575">
        <v>0.76461299999999999</v>
      </c>
      <c r="J37" s="575">
        <v>0.676346</v>
      </c>
      <c r="K37" s="575">
        <v>0.69933999999999996</v>
      </c>
      <c r="L37" s="575">
        <v>0.60337399999999997</v>
      </c>
      <c r="M37" s="575">
        <v>0.705009</v>
      </c>
      <c r="N37" s="575">
        <v>0.36116199999999998</v>
      </c>
      <c r="O37" s="575">
        <v>0.45553399999999999</v>
      </c>
      <c r="P37" s="575">
        <v>0.51064200000000004</v>
      </c>
      <c r="Q37" s="575">
        <v>0.414802</v>
      </c>
      <c r="R37" s="575"/>
      <c r="S37" s="575"/>
      <c r="T37" s="575"/>
      <c r="U37" s="575"/>
      <c r="V37" s="575"/>
      <c r="W37" s="575"/>
      <c r="X37" s="575"/>
      <c r="Y37" s="575"/>
    </row>
    <row r="38" spans="1:26" s="592" customFormat="1" x14ac:dyDescent="0.2">
      <c r="A38" s="592" t="s">
        <v>914</v>
      </c>
      <c r="B38" s="575">
        <v>3.8369589999999998</v>
      </c>
      <c r="C38" s="575">
        <v>3.304548</v>
      </c>
      <c r="D38" s="575">
        <v>2.262788</v>
      </c>
      <c r="E38" s="575">
        <v>1.910938</v>
      </c>
      <c r="F38" s="575">
        <v>2.4167999999999998</v>
      </c>
      <c r="G38" s="575">
        <v>2.7952140000000001</v>
      </c>
      <c r="H38" s="575">
        <v>3.319493</v>
      </c>
      <c r="I38" s="575">
        <v>3.584784</v>
      </c>
      <c r="J38" s="575">
        <v>5.2909439999999996</v>
      </c>
      <c r="K38" s="575">
        <v>3.6736589999999998</v>
      </c>
      <c r="L38" s="575">
        <v>3.4594480000000001</v>
      </c>
      <c r="M38" s="575">
        <v>5.3690059999999997</v>
      </c>
      <c r="N38" s="575">
        <v>3.4872909999999999</v>
      </c>
      <c r="O38" s="575">
        <v>4.2926739999999999</v>
      </c>
      <c r="P38" s="575">
        <v>4.7296480000000001</v>
      </c>
      <c r="Q38" s="575">
        <v>4.7926690000000001</v>
      </c>
      <c r="R38" s="575"/>
      <c r="S38" s="575"/>
      <c r="T38" s="575"/>
      <c r="U38" s="575"/>
      <c r="V38" s="575"/>
      <c r="W38" s="575"/>
      <c r="X38" s="575"/>
      <c r="Y38" s="575"/>
    </row>
    <row r="39" spans="1:26" s="592" customFormat="1" x14ac:dyDescent="0.2">
      <c r="A39" s="592" t="s">
        <v>915</v>
      </c>
      <c r="B39" s="575">
        <v>0.12322900000000001</v>
      </c>
      <c r="C39" s="575">
        <v>4.1849999999999998E-2</v>
      </c>
      <c r="D39" s="575">
        <v>0</v>
      </c>
      <c r="E39" s="575">
        <v>0</v>
      </c>
      <c r="F39" s="575">
        <v>0</v>
      </c>
      <c r="G39" s="575">
        <v>0</v>
      </c>
      <c r="H39" s="575">
        <v>0</v>
      </c>
      <c r="I39" s="575">
        <v>0</v>
      </c>
      <c r="J39" s="575">
        <v>0</v>
      </c>
      <c r="K39" s="575">
        <v>0</v>
      </c>
      <c r="L39" s="575">
        <v>0</v>
      </c>
      <c r="M39" s="575">
        <v>0</v>
      </c>
      <c r="N39" s="575">
        <v>0</v>
      </c>
      <c r="O39" s="575">
        <v>0</v>
      </c>
      <c r="P39" s="575">
        <v>0</v>
      </c>
      <c r="Q39" s="575">
        <v>4.3921000000000002E-2</v>
      </c>
      <c r="R39" s="575"/>
      <c r="S39" s="575"/>
      <c r="T39" s="575"/>
      <c r="U39" s="575"/>
      <c r="V39" s="575"/>
      <c r="W39" s="575"/>
      <c r="X39" s="575"/>
      <c r="Y39" s="575"/>
    </row>
    <row r="40" spans="1:26" s="592" customFormat="1" x14ac:dyDescent="0.2">
      <c r="A40" s="592" t="s">
        <v>916</v>
      </c>
      <c r="B40" s="575">
        <v>0.40699999999999997</v>
      </c>
      <c r="C40" s="575">
        <v>0.48501899999999998</v>
      </c>
      <c r="D40" s="575">
        <v>1.076049</v>
      </c>
      <c r="E40" s="575">
        <v>0.4995</v>
      </c>
      <c r="F40" s="575">
        <v>0.50624999999999998</v>
      </c>
      <c r="G40" s="575">
        <v>0</v>
      </c>
      <c r="H40" s="575">
        <v>0.50624999999999998</v>
      </c>
      <c r="I40" s="575">
        <v>0.47</v>
      </c>
      <c r="J40" s="575">
        <v>0.47</v>
      </c>
      <c r="K40" s="575">
        <v>7.0000000000000007E-2</v>
      </c>
      <c r="L40" s="575">
        <v>0</v>
      </c>
      <c r="M40" s="575">
        <v>0</v>
      </c>
      <c r="N40" s="575">
        <v>0</v>
      </c>
      <c r="O40" s="575">
        <v>0</v>
      </c>
      <c r="P40" s="575">
        <v>0</v>
      </c>
      <c r="Q40" s="575">
        <v>0</v>
      </c>
      <c r="R40" s="575"/>
      <c r="S40" s="575"/>
      <c r="T40" s="575"/>
      <c r="U40" s="575"/>
      <c r="V40" s="575"/>
      <c r="W40" s="575"/>
      <c r="X40" s="575"/>
      <c r="Y40" s="575"/>
    </row>
    <row r="41" spans="1:26" s="592" customFormat="1" x14ac:dyDescent="0.2">
      <c r="A41" s="592" t="s">
        <v>917</v>
      </c>
      <c r="B41" s="575">
        <v>0</v>
      </c>
      <c r="C41" s="575">
        <v>0</v>
      </c>
      <c r="D41" s="575">
        <v>0</v>
      </c>
      <c r="E41" s="575">
        <v>0.92439099999999996</v>
      </c>
      <c r="F41" s="575">
        <v>0.14754900000000001</v>
      </c>
      <c r="G41" s="575">
        <v>0</v>
      </c>
      <c r="H41" s="575">
        <v>0</v>
      </c>
      <c r="I41" s="575">
        <v>0.4</v>
      </c>
      <c r="J41" s="575">
        <v>0</v>
      </c>
      <c r="K41" s="575">
        <v>8.1955E-2</v>
      </c>
      <c r="L41" s="575">
        <v>0.25232599999999999</v>
      </c>
      <c r="M41" s="575">
        <v>0.108667</v>
      </c>
      <c r="N41" s="575">
        <v>0.130242</v>
      </c>
      <c r="O41" s="575">
        <v>9.7028000000000003E-2</v>
      </c>
      <c r="P41" s="575">
        <v>8.0731999999999998E-2</v>
      </c>
      <c r="Q41" s="575">
        <v>0</v>
      </c>
      <c r="R41" s="575"/>
      <c r="S41" s="575"/>
      <c r="T41" s="575"/>
      <c r="U41" s="575"/>
      <c r="V41" s="575"/>
      <c r="W41" s="575"/>
      <c r="X41" s="575"/>
      <c r="Y41" s="575"/>
    </row>
    <row r="42" spans="1:26" s="592" customFormat="1" x14ac:dyDescent="0.2">
      <c r="A42" s="592" t="s">
        <v>919</v>
      </c>
      <c r="B42" s="575">
        <v>3.1418720000000002</v>
      </c>
      <c r="C42" s="575">
        <v>5.2640479999999998</v>
      </c>
      <c r="D42" s="575">
        <v>3.8404120000000002</v>
      </c>
      <c r="E42" s="575">
        <v>2.848392</v>
      </c>
      <c r="F42" s="575">
        <v>3.6167029999999998</v>
      </c>
      <c r="G42" s="575">
        <v>4.9720000000000004</v>
      </c>
      <c r="H42" s="575">
        <v>5.1377540000000002</v>
      </c>
      <c r="I42" s="575">
        <v>3.5288560000000002</v>
      </c>
      <c r="J42" s="575">
        <v>2.2666659999999998</v>
      </c>
      <c r="K42" s="575">
        <v>2.832239</v>
      </c>
      <c r="L42" s="575">
        <v>1.4884790000000001</v>
      </c>
      <c r="M42" s="575">
        <v>0.84194599999999997</v>
      </c>
      <c r="N42" s="575">
        <v>0.613209</v>
      </c>
      <c r="O42" s="575">
        <v>0.32482699999999998</v>
      </c>
      <c r="P42" s="575">
        <v>0.80007200000000001</v>
      </c>
      <c r="Q42" s="575">
        <v>0.57264300000000001</v>
      </c>
      <c r="R42" s="575"/>
      <c r="S42" s="575"/>
      <c r="T42" s="575"/>
      <c r="U42" s="575"/>
      <c r="V42" s="575"/>
      <c r="W42" s="575"/>
      <c r="X42" s="575"/>
      <c r="Y42" s="575"/>
    </row>
    <row r="43" spans="1:26" s="592" customFormat="1" x14ac:dyDescent="0.2">
      <c r="A43" s="592" t="s">
        <v>920</v>
      </c>
      <c r="B43" s="575">
        <v>0.40260899999999999</v>
      </c>
      <c r="C43" s="575">
        <v>0.34271299999999999</v>
      </c>
      <c r="D43" s="575">
        <v>0.26973399999999997</v>
      </c>
      <c r="E43" s="575">
        <v>0.47380100000000003</v>
      </c>
      <c r="F43" s="575">
        <v>0.412047</v>
      </c>
      <c r="G43" s="575">
        <v>0.54079699999999997</v>
      </c>
      <c r="H43" s="575">
        <v>0.30728100000000003</v>
      </c>
      <c r="I43" s="575">
        <v>0.30484899999999998</v>
      </c>
      <c r="J43" s="575">
        <v>0.309973</v>
      </c>
      <c r="K43" s="575">
        <v>0.271565</v>
      </c>
      <c r="L43" s="575">
        <v>0.79628100000000002</v>
      </c>
      <c r="M43" s="575">
        <v>0.521173</v>
      </c>
      <c r="N43" s="575">
        <v>0.36710900000000002</v>
      </c>
      <c r="O43" s="575">
        <v>0.27746199999999999</v>
      </c>
      <c r="P43" s="575">
        <v>0</v>
      </c>
      <c r="Q43" s="575">
        <v>0.48328199999999999</v>
      </c>
      <c r="R43" s="575"/>
      <c r="S43" s="575"/>
      <c r="T43" s="575"/>
      <c r="U43" s="575"/>
      <c r="V43" s="575"/>
      <c r="W43" s="575"/>
      <c r="X43" s="575"/>
      <c r="Y43" s="575"/>
    </row>
    <row r="44" spans="1:26" s="592" customFormat="1" x14ac:dyDescent="0.2">
      <c r="A44" s="592" t="s">
        <v>921</v>
      </c>
      <c r="B44" s="575">
        <v>2.7392629999999998</v>
      </c>
      <c r="C44" s="575">
        <v>4.921335</v>
      </c>
      <c r="D44" s="575">
        <v>3.570678</v>
      </c>
      <c r="E44" s="575">
        <v>2.3745910000000001</v>
      </c>
      <c r="F44" s="575">
        <v>3.2046559999999999</v>
      </c>
      <c r="G44" s="575">
        <v>3.9249529999999999</v>
      </c>
      <c r="H44" s="575">
        <v>4.5804729999999996</v>
      </c>
      <c r="I44" s="575">
        <v>3.2240069999999998</v>
      </c>
      <c r="J44" s="575">
        <v>1.956693</v>
      </c>
      <c r="K44" s="575">
        <v>0.76067399999999996</v>
      </c>
      <c r="L44" s="575">
        <v>0.69219799999999998</v>
      </c>
      <c r="M44" s="575">
        <v>0.32077299999999997</v>
      </c>
      <c r="N44" s="575">
        <v>0.24610000000000001</v>
      </c>
      <c r="O44" s="575">
        <v>4.7364999999999997E-2</v>
      </c>
      <c r="P44" s="575">
        <v>0.80007200000000001</v>
      </c>
      <c r="Q44" s="575">
        <v>8.9360999999999996E-2</v>
      </c>
      <c r="R44" s="575"/>
      <c r="S44" s="575"/>
      <c r="T44" s="575"/>
      <c r="U44" s="575"/>
      <c r="V44" s="575"/>
      <c r="W44" s="575"/>
      <c r="X44" s="575"/>
      <c r="Y44" s="575"/>
    </row>
    <row r="45" spans="1:26" s="592" customFormat="1" x14ac:dyDescent="0.2">
      <c r="A45" s="592" t="s">
        <v>922</v>
      </c>
      <c r="B45" s="575">
        <v>0</v>
      </c>
      <c r="C45" s="575">
        <v>0</v>
      </c>
      <c r="D45" s="575">
        <v>0</v>
      </c>
      <c r="E45" s="575">
        <v>0</v>
      </c>
      <c r="F45" s="575">
        <v>0</v>
      </c>
      <c r="G45" s="575">
        <v>0.50624999999999998</v>
      </c>
      <c r="H45" s="575">
        <v>0.25</v>
      </c>
      <c r="I45" s="575">
        <v>0</v>
      </c>
      <c r="J45" s="575">
        <v>0</v>
      </c>
      <c r="K45" s="575">
        <v>1.8</v>
      </c>
      <c r="L45" s="575">
        <v>0</v>
      </c>
      <c r="M45" s="575">
        <v>0</v>
      </c>
      <c r="N45" s="575">
        <v>0</v>
      </c>
      <c r="O45" s="575">
        <v>0</v>
      </c>
      <c r="P45" s="575">
        <v>0</v>
      </c>
      <c r="Q45" s="575">
        <v>0</v>
      </c>
      <c r="R45" s="575"/>
      <c r="S45" s="575"/>
      <c r="T45" s="575"/>
      <c r="U45" s="575"/>
      <c r="V45" s="575"/>
      <c r="W45" s="575"/>
      <c r="X45" s="575"/>
      <c r="Y45" s="575"/>
    </row>
    <row r="46" spans="1:26" s="592" customFormat="1" x14ac:dyDescent="0.2">
      <c r="A46" s="592" t="s">
        <v>923</v>
      </c>
      <c r="B46" s="575">
        <v>0</v>
      </c>
      <c r="C46" s="575">
        <v>0</v>
      </c>
      <c r="D46" s="575">
        <v>0</v>
      </c>
      <c r="E46" s="575">
        <v>0</v>
      </c>
      <c r="F46" s="575">
        <v>0</v>
      </c>
      <c r="G46" s="575">
        <v>0</v>
      </c>
      <c r="H46" s="575">
        <v>0</v>
      </c>
      <c r="I46" s="575">
        <v>0</v>
      </c>
      <c r="J46" s="575">
        <v>0</v>
      </c>
      <c r="K46" s="575">
        <v>0</v>
      </c>
      <c r="L46" s="575">
        <v>0</v>
      </c>
      <c r="M46" s="575">
        <v>0</v>
      </c>
      <c r="N46" s="575">
        <v>0</v>
      </c>
      <c r="O46" s="575">
        <v>0</v>
      </c>
      <c r="P46" s="575">
        <v>0</v>
      </c>
      <c r="Q46" s="575">
        <v>0</v>
      </c>
      <c r="R46" s="575"/>
      <c r="S46" s="575"/>
      <c r="T46" s="575"/>
      <c r="U46" s="575"/>
      <c r="V46" s="575"/>
      <c r="W46" s="575"/>
      <c r="X46" s="575"/>
      <c r="Y46" s="575"/>
    </row>
    <row r="47" spans="1:26" s="84" customFormat="1" ht="20.100000000000001" customHeight="1" x14ac:dyDescent="0.2">
      <c r="A47" s="84" t="s">
        <v>526</v>
      </c>
      <c r="B47" s="82">
        <v>1.5404169999999999</v>
      </c>
      <c r="C47" s="82">
        <v>-9.3856999999999996E-2</v>
      </c>
      <c r="D47" s="82">
        <v>2.6272E-2</v>
      </c>
      <c r="E47" s="82">
        <v>0.70396300000000001</v>
      </c>
      <c r="F47" s="82">
        <v>0.66102399999999994</v>
      </c>
      <c r="G47" s="82">
        <v>0.97497999999999996</v>
      </c>
      <c r="H47" s="82">
        <v>-0.82145500000000005</v>
      </c>
      <c r="I47" s="82">
        <v>0.34982600000000003</v>
      </c>
      <c r="J47" s="82">
        <v>0.65572799999999998</v>
      </c>
      <c r="K47" s="82">
        <v>-3.7759490000000002</v>
      </c>
      <c r="L47" s="82">
        <v>-1.1806730000000001</v>
      </c>
      <c r="M47" s="82">
        <v>-1.478607</v>
      </c>
      <c r="N47" s="82">
        <v>0.115492</v>
      </c>
      <c r="O47" s="82">
        <v>-0.66263499999999997</v>
      </c>
      <c r="P47" s="82">
        <v>0.35363800000000001</v>
      </c>
      <c r="Q47" s="82">
        <v>0.114411</v>
      </c>
      <c r="R47" s="82"/>
      <c r="S47" s="82"/>
      <c r="T47" s="82"/>
      <c r="U47" s="82"/>
      <c r="V47" s="82"/>
      <c r="W47" s="82"/>
      <c r="X47" s="82"/>
      <c r="Y47" s="82"/>
      <c r="Z47" s="82"/>
    </row>
    <row r="48" spans="1:26" s="592" customFormat="1" x14ac:dyDescent="0.2">
      <c r="A48" s="592" t="s">
        <v>924</v>
      </c>
      <c r="B48" s="575">
        <v>-8.6218000000000003E-2</v>
      </c>
      <c r="C48" s="575">
        <v>0.12099</v>
      </c>
      <c r="D48" s="575">
        <v>-1.126188</v>
      </c>
      <c r="E48" s="575">
        <v>-1.6626999999999999E-2</v>
      </c>
      <c r="F48" s="575">
        <v>0.84302999999999995</v>
      </c>
      <c r="G48" s="575">
        <v>2.4982859999999998</v>
      </c>
      <c r="H48" s="575">
        <v>-0.26164500000000002</v>
      </c>
      <c r="I48" s="575">
        <v>-3.7095999999999997E-2</v>
      </c>
      <c r="J48" s="575">
        <v>-0.89170499999999997</v>
      </c>
      <c r="K48" s="575">
        <v>-0.96730700000000003</v>
      </c>
      <c r="L48" s="575">
        <v>9.8754999999999996E-2</v>
      </c>
      <c r="M48" s="575">
        <v>-0.77006300000000005</v>
      </c>
      <c r="N48" s="575">
        <v>0.53545100000000001</v>
      </c>
      <c r="O48" s="575">
        <v>-0.58042300000000002</v>
      </c>
      <c r="P48" s="575">
        <v>0.49727399999999999</v>
      </c>
      <c r="Q48" s="575">
        <v>0.427263</v>
      </c>
      <c r="R48" s="575"/>
      <c r="S48" s="575"/>
      <c r="T48" s="575"/>
      <c r="U48" s="575"/>
      <c r="V48" s="575"/>
      <c r="W48" s="575"/>
      <c r="X48" s="575"/>
      <c r="Y48" s="575"/>
      <c r="Z48" s="573"/>
    </row>
    <row r="49" spans="1:26" s="596" customFormat="1" ht="20.100000000000001" customHeight="1" x14ac:dyDescent="0.2">
      <c r="A49" s="593" t="s">
        <v>925</v>
      </c>
      <c r="B49" s="603">
        <v>1.6266350000000001</v>
      </c>
      <c r="C49" s="603">
        <v>-0.21484700000000001</v>
      </c>
      <c r="D49" s="603">
        <v>1.15246</v>
      </c>
      <c r="E49" s="603">
        <v>0.72058999999999995</v>
      </c>
      <c r="F49" s="603">
        <v>-0.182006</v>
      </c>
      <c r="G49" s="603">
        <v>-1.523306</v>
      </c>
      <c r="H49" s="603">
        <v>-0.55981000000000003</v>
      </c>
      <c r="I49" s="603">
        <v>0.38692199999999999</v>
      </c>
      <c r="J49" s="603">
        <v>1.5474330000000001</v>
      </c>
      <c r="K49" s="603">
        <v>-2.8086419999999999</v>
      </c>
      <c r="L49" s="603">
        <v>-1.279428</v>
      </c>
      <c r="M49" s="603">
        <v>-0.70854399999999995</v>
      </c>
      <c r="N49" s="603">
        <v>-0.41995900000000003</v>
      </c>
      <c r="O49" s="603">
        <v>-8.2211999999999993E-2</v>
      </c>
      <c r="P49" s="603">
        <v>-0.14363600000000001</v>
      </c>
      <c r="Q49" s="603">
        <v>-0.31285200000000002</v>
      </c>
      <c r="R49" s="603"/>
      <c r="S49" s="603"/>
      <c r="T49" s="603"/>
      <c r="U49" s="603"/>
      <c r="V49" s="603"/>
      <c r="W49" s="603"/>
      <c r="X49" s="603"/>
      <c r="Y49" s="603"/>
      <c r="Z49" s="604"/>
    </row>
    <row r="50" spans="1:26" x14ac:dyDescent="0.2">
      <c r="A50" s="89" t="s">
        <v>926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</row>
    <row r="51" spans="1:26" s="85" customFormat="1" x14ac:dyDescent="0.2">
      <c r="A51" s="89" t="s">
        <v>446</v>
      </c>
      <c r="B51" s="575">
        <v>15.61858544392171</v>
      </c>
      <c r="C51" s="575">
        <v>16.316730877781396</v>
      </c>
      <c r="D51" s="575">
        <v>15.322976726780359</v>
      </c>
      <c r="E51" s="575">
        <v>13.925753579717426</v>
      </c>
      <c r="F51" s="575">
        <v>15.313982902130862</v>
      </c>
      <c r="G51" s="575">
        <v>16.160833142452422</v>
      </c>
      <c r="H51" s="575">
        <v>17.411819865362371</v>
      </c>
      <c r="I51" s="575">
        <v>17.559165285042997</v>
      </c>
      <c r="J51" s="575">
        <v>16.880316189717337</v>
      </c>
      <c r="K51" s="575">
        <v>16.657565313163378</v>
      </c>
      <c r="L51" s="575">
        <v>16.465711462979925</v>
      </c>
      <c r="M51" s="575">
        <v>16.866405751852035</v>
      </c>
      <c r="N51" s="575">
        <v>16.99127988474924</v>
      </c>
      <c r="O51" s="575">
        <v>17.247483044905021</v>
      </c>
      <c r="P51" s="575">
        <v>19.681949615933966</v>
      </c>
      <c r="Q51" s="575">
        <v>19.836188018564325</v>
      </c>
      <c r="R51" s="83"/>
      <c r="S51" s="83"/>
      <c r="T51" s="83"/>
      <c r="U51" s="83"/>
      <c r="V51" s="83"/>
      <c r="W51" s="83"/>
      <c r="X51" s="83"/>
      <c r="Y51" s="83"/>
      <c r="Z51" s="83"/>
    </row>
    <row r="52" spans="1:26" s="85" customFormat="1" x14ac:dyDescent="0.2">
      <c r="A52" s="89" t="s">
        <v>927</v>
      </c>
      <c r="B52" s="600">
        <v>0.97047053681156525</v>
      </c>
      <c r="C52" s="600">
        <v>0.93065278294672416</v>
      </c>
      <c r="D52" s="600">
        <v>0.8688502395707407</v>
      </c>
      <c r="E52" s="600">
        <v>0.8607583734253631</v>
      </c>
      <c r="F52" s="600">
        <v>0.81132472717278403</v>
      </c>
      <c r="G52" s="600">
        <v>0.88779884511713625</v>
      </c>
      <c r="H52" s="600">
        <v>0.79246345911544003</v>
      </c>
      <c r="I52" s="600">
        <v>0.844485472930252</v>
      </c>
      <c r="J52" s="600">
        <v>0.91910091171460429</v>
      </c>
      <c r="K52" s="600">
        <v>0.58062542863674127</v>
      </c>
      <c r="L52" s="600">
        <v>0.66533444513653295</v>
      </c>
      <c r="M52" s="600">
        <v>0.68420765928347382</v>
      </c>
      <c r="N52" s="600">
        <v>0.630763784287941</v>
      </c>
      <c r="O52" s="600">
        <v>0.59139313101183977</v>
      </c>
      <c r="P52" s="600">
        <v>0.57904888602973836</v>
      </c>
      <c r="Q52" s="600">
        <v>0.54779093593137107</v>
      </c>
      <c r="R52" s="90"/>
      <c r="S52" s="90"/>
      <c r="T52" s="90"/>
      <c r="U52" s="90"/>
      <c r="V52" s="90"/>
      <c r="W52" s="90"/>
      <c r="X52" s="90"/>
      <c r="Y52" s="90"/>
      <c r="Z52" s="90"/>
    </row>
    <row r="53" spans="1:26" s="85" customFormat="1" x14ac:dyDescent="0.2">
      <c r="A53" s="89" t="s">
        <v>928</v>
      </c>
      <c r="B53" s="600">
        <v>0.81663336579329815</v>
      </c>
      <c r="C53" s="600">
        <v>0.82186168911204016</v>
      </c>
      <c r="D53" s="600">
        <v>0.7695621555954496</v>
      </c>
      <c r="E53" s="600">
        <v>0.74963059918024388</v>
      </c>
      <c r="F53" s="600">
        <v>0.69276582505024298</v>
      </c>
      <c r="G53" s="600">
        <v>0.68907616964047769</v>
      </c>
      <c r="H53" s="600">
        <v>0.70966458966079127</v>
      </c>
      <c r="I53" s="600">
        <v>0.72650970549644567</v>
      </c>
      <c r="J53" s="600">
        <v>0.77146131942319163</v>
      </c>
      <c r="K53" s="600">
        <v>0.40264185515153728</v>
      </c>
      <c r="L53" s="600">
        <v>0.52950199082512794</v>
      </c>
      <c r="M53" s="600">
        <v>0.55825468321643401</v>
      </c>
      <c r="N53" s="600">
        <v>0.48644917016632278</v>
      </c>
      <c r="O53" s="600">
        <v>0.43770050275423084</v>
      </c>
      <c r="P53" s="600">
        <v>0.45239090505503676</v>
      </c>
      <c r="Q53" s="600">
        <v>0.41258365732068392</v>
      </c>
      <c r="R53" s="90"/>
      <c r="S53" s="90"/>
      <c r="T53" s="90"/>
      <c r="U53" s="90"/>
      <c r="V53" s="90"/>
      <c r="W53" s="90"/>
      <c r="X53" s="90"/>
      <c r="Y53" s="90"/>
      <c r="Z53" s="90"/>
    </row>
    <row r="54" spans="1:26" s="85" customFormat="1" x14ac:dyDescent="0.2">
      <c r="A54" s="89" t="s">
        <v>929</v>
      </c>
      <c r="B54" s="600">
        <v>0.84148187380969663</v>
      </c>
      <c r="C54" s="600">
        <v>0.88310238165278032</v>
      </c>
      <c r="D54" s="600">
        <v>0.88572474351351416</v>
      </c>
      <c r="E54" s="600">
        <v>0.87089550601420296</v>
      </c>
      <c r="F54" s="600">
        <v>0.85386997566845746</v>
      </c>
      <c r="G54" s="600">
        <v>0.7761624983298564</v>
      </c>
      <c r="H54" s="600">
        <v>0.89551711375175569</v>
      </c>
      <c r="I54" s="600">
        <v>0.86029864193584504</v>
      </c>
      <c r="J54" s="600">
        <v>0.83936519873972537</v>
      </c>
      <c r="K54" s="600">
        <v>0.6934623171722013</v>
      </c>
      <c r="L54" s="600">
        <v>0.79584334569731918</v>
      </c>
      <c r="M54" s="600">
        <v>0.81591410976173206</v>
      </c>
      <c r="N54" s="600">
        <v>0.77120656303289092</v>
      </c>
      <c r="O54" s="600">
        <v>0.74011766420984693</v>
      </c>
      <c r="P54" s="600">
        <v>0.78126547856238038</v>
      </c>
      <c r="Q54" s="600">
        <v>0.75317722557638977</v>
      </c>
      <c r="R54" s="90"/>
      <c r="S54" s="90"/>
      <c r="T54" s="90"/>
      <c r="U54" s="90"/>
      <c r="V54" s="90"/>
      <c r="W54" s="90"/>
      <c r="X54" s="90"/>
      <c r="Y54" s="90"/>
      <c r="Z54" s="90"/>
    </row>
    <row r="55" spans="1:26" s="85" customFormat="1" x14ac:dyDescent="0.2">
      <c r="A55" s="89" t="s">
        <v>930</v>
      </c>
      <c r="B55" s="600">
        <v>0.10610000540381247</v>
      </c>
      <c r="C55" s="600">
        <v>0.10843566111697589</v>
      </c>
      <c r="D55" s="600">
        <v>0.11214736735824007</v>
      </c>
      <c r="E55" s="600">
        <v>0.13497553214912916</v>
      </c>
      <c r="F55" s="600">
        <v>0.1269439909634715</v>
      </c>
      <c r="G55" s="600">
        <v>0.13340733927488774</v>
      </c>
      <c r="H55" s="600">
        <v>0.14594230960777066</v>
      </c>
      <c r="I55" s="600">
        <v>0.11581614155490584</v>
      </c>
      <c r="J55" s="600">
        <v>0.11097150571586355</v>
      </c>
      <c r="K55" s="600">
        <v>9.7582962507975296E-2</v>
      </c>
      <c r="L55" s="600">
        <v>9.1017034975957561E-2</v>
      </c>
      <c r="M55" s="600">
        <v>0.10857436803841668</v>
      </c>
      <c r="N55" s="600">
        <v>0.12027097836354185</v>
      </c>
      <c r="O55" s="600">
        <v>0.15432126410827898</v>
      </c>
      <c r="P55" s="600">
        <v>0.12303423998610434</v>
      </c>
      <c r="Q55" s="600">
        <v>0.11850777858256391</v>
      </c>
      <c r="R55" s="90"/>
      <c r="S55" s="90"/>
      <c r="T55" s="90"/>
      <c r="U55" s="93"/>
      <c r="V55" s="93"/>
      <c r="X55" s="90"/>
      <c r="Y55" s="93"/>
      <c r="Z55" s="90"/>
    </row>
    <row r="56" spans="1:26" s="85" customFormat="1" x14ac:dyDescent="0.2">
      <c r="A56" s="89" t="s">
        <v>931</v>
      </c>
      <c r="B56" s="600">
        <v>0.87184335923963707</v>
      </c>
      <c r="C56" s="600">
        <v>0.93640497685756474</v>
      </c>
      <c r="D56" s="600">
        <v>0.86713569020683789</v>
      </c>
      <c r="E56" s="600">
        <v>0.81020721323355072</v>
      </c>
      <c r="F56" s="600">
        <v>0.76815999307163629</v>
      </c>
      <c r="G56" s="600">
        <v>0.82746903467940247</v>
      </c>
      <c r="H56" s="600">
        <v>0.83964146844197429</v>
      </c>
      <c r="I56" s="600">
        <v>0.82456277191792182</v>
      </c>
      <c r="J56" s="600">
        <v>0.8802551938601344</v>
      </c>
      <c r="K56" s="600">
        <v>0.80730615472197043</v>
      </c>
      <c r="L56" s="600">
        <v>0.73703939409391772</v>
      </c>
      <c r="M56" s="600">
        <v>0.77187346204869189</v>
      </c>
      <c r="N56" s="600">
        <v>0.62396665065331336</v>
      </c>
      <c r="O56" s="600">
        <v>0.62981235996685803</v>
      </c>
      <c r="P56" s="600">
        <v>0.56108125543923504</v>
      </c>
      <c r="Q56" s="600">
        <v>0.54202314426227993</v>
      </c>
      <c r="R56" s="90"/>
      <c r="S56" s="90"/>
      <c r="T56" s="90"/>
      <c r="U56" s="90"/>
      <c r="V56" s="90"/>
      <c r="W56" s="90"/>
      <c r="X56" s="90"/>
      <c r="Y56" s="90"/>
      <c r="Z56" s="90"/>
    </row>
    <row r="57" spans="1:26" s="85" customFormat="1" x14ac:dyDescent="0.2">
      <c r="A57" s="89" t="s">
        <v>932</v>
      </c>
      <c r="B57" s="600">
        <v>0.67068096772339858</v>
      </c>
      <c r="C57" s="600">
        <v>0.61378839149927522</v>
      </c>
      <c r="D57" s="600">
        <v>0.61650475416371164</v>
      </c>
      <c r="E57" s="600">
        <v>0.60566589461158238</v>
      </c>
      <c r="F57" s="600">
        <v>0.53199001540392232</v>
      </c>
      <c r="G57" s="600">
        <v>0.51981162889014287</v>
      </c>
      <c r="H57" s="600">
        <v>0.54456869375627814</v>
      </c>
      <c r="I57" s="600">
        <v>0.62359330994663442</v>
      </c>
      <c r="J57" s="600">
        <v>0.74597654797903756</v>
      </c>
      <c r="K57" s="600">
        <v>0.63727896606902423</v>
      </c>
      <c r="L57" s="600">
        <v>0.64664068867832936</v>
      </c>
      <c r="M57" s="600">
        <v>0.72195494281067651</v>
      </c>
      <c r="N57" s="600">
        <v>0.58787702090444471</v>
      </c>
      <c r="O57" s="600">
        <v>0.61097906126731494</v>
      </c>
      <c r="P57" s="600">
        <v>0.52043121742916498</v>
      </c>
      <c r="Q57" s="600">
        <v>0.51315454312459785</v>
      </c>
      <c r="R57" s="90"/>
      <c r="S57" s="90"/>
      <c r="T57" s="90"/>
      <c r="U57" s="90"/>
      <c r="V57" s="90"/>
      <c r="W57" s="90"/>
      <c r="X57" s="90"/>
      <c r="Y57" s="90"/>
      <c r="Z57" s="90"/>
    </row>
    <row r="58" spans="1:26" s="85" customFormat="1" x14ac:dyDescent="0.2">
      <c r="A58" s="89" t="s">
        <v>933</v>
      </c>
      <c r="B58" s="600">
        <v>0.20116239151623835</v>
      </c>
      <c r="C58" s="600">
        <v>0.32261658535828952</v>
      </c>
      <c r="D58" s="600">
        <v>0.25063093604312625</v>
      </c>
      <c r="E58" s="600">
        <v>0.20454131862196848</v>
      </c>
      <c r="F58" s="600">
        <v>0.236169977667714</v>
      </c>
      <c r="G58" s="600">
        <v>0.3076574057892596</v>
      </c>
      <c r="H58" s="600">
        <v>0.2950727746856962</v>
      </c>
      <c r="I58" s="600">
        <v>0.20096946197128748</v>
      </c>
      <c r="J58" s="600">
        <v>0.13427864588109681</v>
      </c>
      <c r="K58" s="600">
        <v>0.17002718865294605</v>
      </c>
      <c r="L58" s="600">
        <v>9.0398705415588448E-2</v>
      </c>
      <c r="M58" s="600">
        <v>4.9918519238015435E-2</v>
      </c>
      <c r="N58" s="600">
        <v>3.6089629748868673E-2</v>
      </c>
      <c r="O58" s="600">
        <v>1.8833298699543019E-2</v>
      </c>
      <c r="P58" s="600">
        <v>4.0650038010070083E-2</v>
      </c>
      <c r="Q58" s="600">
        <v>2.8868601137681995E-2</v>
      </c>
      <c r="R58" s="90"/>
      <c r="S58" s="90"/>
      <c r="T58" s="90"/>
      <c r="U58" s="90"/>
      <c r="V58" s="90"/>
      <c r="W58" s="90"/>
      <c r="X58" s="90"/>
      <c r="Y58" s="90"/>
      <c r="Z58" s="90"/>
    </row>
    <row r="59" spans="1:26" s="85" customFormat="1" x14ac:dyDescent="0.2">
      <c r="A59" s="89" t="s">
        <v>934</v>
      </c>
      <c r="B59" s="601">
        <v>9.8627177571928223E-2</v>
      </c>
      <c r="C59" s="601">
        <v>-5.7521939108406642E-3</v>
      </c>
      <c r="D59" s="601">
        <v>1.7145493639028867E-3</v>
      </c>
      <c r="E59" s="601">
        <v>5.0551160191812355E-2</v>
      </c>
      <c r="F59" s="601">
        <v>4.3164734101147642E-2</v>
      </c>
      <c r="G59" s="601">
        <v>6.032981043773377E-2</v>
      </c>
      <c r="H59" s="601">
        <v>-4.7178009326534237E-2</v>
      </c>
      <c r="I59" s="601">
        <v>1.9922701012330235E-2</v>
      </c>
      <c r="J59" s="601">
        <v>3.8845717854469893E-2</v>
      </c>
      <c r="K59" s="601">
        <v>-0.22668072608522905</v>
      </c>
      <c r="L59" s="601">
        <v>-7.1704948957384718E-2</v>
      </c>
      <c r="M59" s="601">
        <v>-8.766580276521807E-2</v>
      </c>
      <c r="N59" s="601">
        <v>6.7971336346275748E-3</v>
      </c>
      <c r="O59" s="601">
        <v>-3.8419228955018175E-2</v>
      </c>
      <c r="P59" s="601">
        <v>1.7967630590503311E-2</v>
      </c>
      <c r="Q59" s="601">
        <v>5.7677916690910998E-3</v>
      </c>
      <c r="R59" s="165"/>
      <c r="S59" s="165"/>
      <c r="T59" s="165"/>
      <c r="U59" s="165"/>
      <c r="V59" s="165"/>
      <c r="W59" s="165"/>
      <c r="X59" s="165"/>
      <c r="Y59" s="93"/>
      <c r="Z59" s="165"/>
    </row>
    <row r="60" spans="1:26" s="85" customFormat="1" x14ac:dyDescent="0.2">
      <c r="A60" s="593" t="s">
        <v>205</v>
      </c>
      <c r="B60" s="602">
        <v>-5.5202182239591675E-3</v>
      </c>
      <c r="C60" s="602">
        <v>7.415088286143943E-3</v>
      </c>
      <c r="D60" s="602">
        <v>-7.3496685407851092E-2</v>
      </c>
      <c r="E60" s="602">
        <v>-1.1939748829260402E-3</v>
      </c>
      <c r="F60" s="602">
        <v>5.5049689253779739E-2</v>
      </c>
      <c r="G60" s="602">
        <v>0.15458893597739864</v>
      </c>
      <c r="H60" s="602">
        <v>-1.5026861179542458E-2</v>
      </c>
      <c r="I60" s="602">
        <v>-2.1126288976617011E-3</v>
      </c>
      <c r="J60" s="602">
        <v>-5.2825136092129778E-2</v>
      </c>
      <c r="K60" s="602">
        <v>-5.8070131007416849E-2</v>
      </c>
      <c r="L60" s="602">
        <v>5.9976151180610787E-3</v>
      </c>
      <c r="M60" s="602">
        <v>-4.5656615364861743E-2</v>
      </c>
      <c r="N60" s="602">
        <v>3.1513282320809834E-2</v>
      </c>
      <c r="O60" s="602">
        <v>-3.3652620413588949E-2</v>
      </c>
      <c r="P60" s="602">
        <v>2.5265484858137253E-2</v>
      </c>
      <c r="Q60" s="602">
        <v>2.1539571998416853E-2</v>
      </c>
      <c r="R60" s="165"/>
      <c r="S60" s="165"/>
      <c r="T60" s="165"/>
      <c r="U60" s="165"/>
      <c r="V60" s="93"/>
      <c r="W60" s="165"/>
    </row>
    <row r="61" spans="1:26" s="97" customFormat="1" x14ac:dyDescent="0.2">
      <c r="A61" s="15" t="s">
        <v>197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1:26" s="97" customFormat="1" x14ac:dyDescent="0.2"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1:26" x14ac:dyDescent="0.2">
      <c r="A63" s="97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</row>
    <row r="64" spans="1:26" s="109" customFormat="1" x14ac:dyDescent="0.2">
      <c r="A64" s="99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1:17" s="109" customFormat="1" x14ac:dyDescent="0.2">
      <c r="B65" s="110"/>
      <c r="C65" s="110"/>
      <c r="D65" s="110"/>
      <c r="E65" s="110"/>
      <c r="F65" s="110"/>
      <c r="G65" s="110"/>
    </row>
    <row r="66" spans="1:17" s="109" customFormat="1" x14ac:dyDescent="0.2">
      <c r="B66" s="110"/>
      <c r="C66" s="110"/>
      <c r="D66" s="110"/>
      <c r="E66" s="110"/>
      <c r="F66" s="110"/>
      <c r="G66" s="110"/>
    </row>
    <row r="67" spans="1:17" s="109" customFormat="1" x14ac:dyDescent="0.2">
      <c r="B67" s="110"/>
      <c r="C67" s="110"/>
      <c r="D67" s="110"/>
      <c r="E67" s="110"/>
      <c r="F67" s="110"/>
      <c r="G67" s="110"/>
    </row>
    <row r="68" spans="1:17" s="109" customFormat="1" x14ac:dyDescent="0.2">
      <c r="B68" s="110"/>
      <c r="C68" s="110"/>
      <c r="D68" s="110"/>
      <c r="E68" s="110"/>
      <c r="F68" s="110"/>
      <c r="G68" s="110"/>
    </row>
    <row r="69" spans="1:17" s="109" customFormat="1" x14ac:dyDescent="0.2">
      <c r="B69" s="110"/>
      <c r="C69" s="110"/>
      <c r="D69" s="110"/>
      <c r="E69" s="110"/>
      <c r="F69" s="110"/>
      <c r="G69" s="110"/>
    </row>
    <row r="70" spans="1:17" s="97" customFormat="1" x14ac:dyDescent="0.2">
      <c r="A70" s="109"/>
      <c r="B70" s="110"/>
      <c r="C70" s="110"/>
      <c r="D70" s="110"/>
      <c r="E70" s="110"/>
      <c r="F70" s="110"/>
      <c r="G70" s="110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1:17" s="109" customFormat="1" x14ac:dyDescent="0.2">
      <c r="A71" s="97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</row>
    <row r="72" spans="1:17" s="109" customFormat="1" x14ac:dyDescent="0.2">
      <c r="B72" s="110"/>
      <c r="C72" s="110"/>
      <c r="D72" s="110"/>
      <c r="E72" s="110"/>
      <c r="F72" s="110"/>
      <c r="G72" s="110"/>
    </row>
    <row r="73" spans="1:17" s="109" customFormat="1" x14ac:dyDescent="0.2">
      <c r="B73" s="110"/>
      <c r="C73" s="110"/>
      <c r="D73" s="110"/>
      <c r="E73" s="110"/>
      <c r="F73" s="110"/>
      <c r="G73" s="110"/>
    </row>
    <row r="74" spans="1:17" s="109" customFormat="1" x14ac:dyDescent="0.2">
      <c r="B74" s="110"/>
      <c r="C74" s="110"/>
      <c r="D74" s="110"/>
      <c r="E74" s="110"/>
      <c r="F74" s="110"/>
      <c r="G74" s="110"/>
    </row>
    <row r="75" spans="1:17" s="109" customFormat="1" x14ac:dyDescent="0.2">
      <c r="B75" s="110"/>
      <c r="C75" s="110"/>
      <c r="D75" s="110"/>
      <c r="E75" s="110"/>
      <c r="F75" s="110"/>
      <c r="G75" s="110"/>
    </row>
    <row r="76" spans="1:17" s="109" customFormat="1" x14ac:dyDescent="0.2">
      <c r="B76" s="110"/>
      <c r="C76" s="110"/>
      <c r="D76" s="110"/>
      <c r="E76" s="110"/>
      <c r="F76" s="110"/>
      <c r="G76" s="110"/>
    </row>
    <row r="77" spans="1:17" s="105" customFormat="1" x14ac:dyDescent="0.2">
      <c r="A77" s="109"/>
      <c r="B77" s="110"/>
      <c r="C77" s="110"/>
      <c r="D77" s="110"/>
      <c r="E77" s="110"/>
      <c r="F77" s="110"/>
      <c r="G77" s="110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1:17" s="105" customFormat="1" x14ac:dyDescent="0.2"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</row>
    <row r="79" spans="1:17" s="105" customFormat="1" x14ac:dyDescent="0.2"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</row>
    <row r="80" spans="1:17" x14ac:dyDescent="0.2">
      <c r="A80" s="105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</row>
    <row r="81" spans="8:17" x14ac:dyDescent="0.2"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8:17" x14ac:dyDescent="0.2">
      <c r="I82" s="106"/>
      <c r="J82" s="106"/>
      <c r="K82" s="106"/>
      <c r="L82" s="106"/>
      <c r="M82" s="106"/>
      <c r="N82" s="106"/>
      <c r="O82" s="106"/>
      <c r="P82" s="106"/>
      <c r="Q82" s="106"/>
    </row>
  </sheetData>
  <phoneticPr fontId="16" type="noConversion"/>
  <pageMargins left="0.74803149606299213" right="0.74803149606299213" top="0.98425196850393704" bottom="0.98425196850393704" header="0.51181102362204722" footer="0.51181102362204722"/>
  <pageSetup scale="76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28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G52"/>
  <sheetViews>
    <sheetView zoomScale="80" zoomScaleNormal="80" zoomScaleSheetLayoutView="80" workbookViewId="0">
      <pane xSplit="12" ySplit="4" topLeftCell="M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outlineLevelRow="1" outlineLevelCol="1" x14ac:dyDescent="0.2"/>
  <cols>
    <col min="1" max="1" width="2" customWidth="1"/>
    <col min="2" max="2" width="8" customWidth="1"/>
    <col min="3" max="12" width="8.28515625" hidden="1" customWidth="1" outlineLevel="1"/>
    <col min="13" max="13" width="8.28515625" customWidth="1" collapsed="1"/>
    <col min="14" max="22" width="8.28515625" customWidth="1"/>
    <col min="23" max="27" width="8.28515625" hidden="1" customWidth="1" outlineLevel="1"/>
    <col min="28" max="28" width="8.28515625" customWidth="1" collapsed="1"/>
    <col min="29" max="32" width="8.28515625" customWidth="1"/>
    <col min="33" max="37" width="8.28515625" hidden="1" customWidth="1" outlineLevel="1"/>
    <col min="38" max="38" width="8.28515625" customWidth="1" collapsed="1"/>
    <col min="39" max="42" width="8.28515625" customWidth="1"/>
    <col min="43" max="58" width="8.28515625" hidden="1" customWidth="1" outlineLevel="1"/>
    <col min="59" max="59" width="9.140625" collapsed="1"/>
  </cols>
  <sheetData>
    <row r="1" spans="2:58" s="2" customFormat="1" ht="24.95" customHeight="1" x14ac:dyDescent="0.2">
      <c r="B1" s="184" t="s">
        <v>752</v>
      </c>
    </row>
    <row r="2" spans="2:58" s="63" customFormat="1" ht="21" customHeight="1" x14ac:dyDescent="0.2">
      <c r="B2" s="390"/>
      <c r="C2" s="388" t="s">
        <v>602</v>
      </c>
      <c r="D2" s="387"/>
      <c r="E2" s="387"/>
      <c r="F2" s="387"/>
      <c r="G2" s="389"/>
      <c r="H2" s="387" t="s">
        <v>603</v>
      </c>
      <c r="I2" s="387"/>
      <c r="J2" s="387"/>
      <c r="K2" s="387"/>
      <c r="L2" s="387"/>
      <c r="M2" s="388" t="s">
        <v>604</v>
      </c>
      <c r="N2" s="387"/>
      <c r="O2" s="387"/>
      <c r="P2" s="387"/>
      <c r="Q2" s="389"/>
      <c r="R2" s="388" t="s">
        <v>605</v>
      </c>
      <c r="S2" s="387"/>
      <c r="T2" s="387"/>
      <c r="U2" s="387"/>
      <c r="V2" s="389"/>
      <c r="W2" s="387" t="s">
        <v>540</v>
      </c>
      <c r="X2" s="387"/>
      <c r="Y2" s="387"/>
      <c r="Z2" s="387"/>
      <c r="AA2" s="387"/>
      <c r="AB2" s="563" t="s">
        <v>716</v>
      </c>
      <c r="AC2" s="387"/>
      <c r="AD2" s="387"/>
      <c r="AE2" s="387"/>
      <c r="AF2" s="389"/>
      <c r="AG2" s="387" t="s">
        <v>573</v>
      </c>
      <c r="AH2" s="387"/>
      <c r="AI2" s="387"/>
      <c r="AJ2" s="387"/>
      <c r="AK2" s="387"/>
      <c r="AL2" s="388" t="s">
        <v>606</v>
      </c>
      <c r="AM2" s="387"/>
      <c r="AN2" s="387"/>
      <c r="AO2" s="387"/>
      <c r="AP2" s="389"/>
      <c r="AQ2" s="388" t="s">
        <v>541</v>
      </c>
      <c r="AR2" s="387"/>
      <c r="AS2" s="387"/>
      <c r="AT2" s="387"/>
      <c r="AU2" s="389"/>
      <c r="AV2" s="390" t="s">
        <v>542</v>
      </c>
      <c r="AW2" s="388" t="s">
        <v>543</v>
      </c>
      <c r="AX2" s="387"/>
      <c r="AY2" s="387"/>
      <c r="AZ2" s="387"/>
      <c r="BA2" s="389"/>
      <c r="BB2" s="388" t="s">
        <v>544</v>
      </c>
      <c r="BC2" s="387"/>
      <c r="BD2" s="387"/>
      <c r="BE2" s="387"/>
      <c r="BF2" s="389"/>
    </row>
    <row r="3" spans="2:58" s="395" customFormat="1" x14ac:dyDescent="0.2">
      <c r="B3" s="455"/>
      <c r="C3" s="456" t="s">
        <v>39</v>
      </c>
      <c r="D3" s="457" t="s">
        <v>41</v>
      </c>
      <c r="E3" s="457" t="s">
        <v>42</v>
      </c>
      <c r="F3" s="457" t="s">
        <v>43</v>
      </c>
      <c r="G3" s="458" t="s">
        <v>151</v>
      </c>
      <c r="H3" s="457" t="s">
        <v>39</v>
      </c>
      <c r="I3" s="457" t="s">
        <v>41</v>
      </c>
      <c r="J3" s="457" t="s">
        <v>42</v>
      </c>
      <c r="K3" s="457" t="s">
        <v>43</v>
      </c>
      <c r="L3" s="457" t="s">
        <v>151</v>
      </c>
      <c r="M3" s="456" t="s">
        <v>39</v>
      </c>
      <c r="N3" s="457" t="s">
        <v>41</v>
      </c>
      <c r="O3" s="457" t="s">
        <v>42</v>
      </c>
      <c r="P3" s="457" t="s">
        <v>43</v>
      </c>
      <c r="Q3" s="458" t="s">
        <v>151</v>
      </c>
      <c r="R3" s="456" t="s">
        <v>39</v>
      </c>
      <c r="S3" s="457" t="s">
        <v>41</v>
      </c>
      <c r="T3" s="457" t="s">
        <v>42</v>
      </c>
      <c r="U3" s="457" t="s">
        <v>43</v>
      </c>
      <c r="V3" s="458" t="s">
        <v>151</v>
      </c>
      <c r="W3" s="457" t="s">
        <v>39</v>
      </c>
      <c r="X3" s="457" t="s">
        <v>41</v>
      </c>
      <c r="Y3" s="457" t="s">
        <v>42</v>
      </c>
      <c r="Z3" s="457" t="s">
        <v>43</v>
      </c>
      <c r="AA3" s="457" t="s">
        <v>151</v>
      </c>
      <c r="AB3" s="456" t="s">
        <v>39</v>
      </c>
      <c r="AC3" s="457" t="s">
        <v>41</v>
      </c>
      <c r="AD3" s="457" t="s">
        <v>42</v>
      </c>
      <c r="AE3" s="457" t="s">
        <v>43</v>
      </c>
      <c r="AF3" s="458" t="s">
        <v>151</v>
      </c>
      <c r="AG3" s="457" t="s">
        <v>39</v>
      </c>
      <c r="AH3" s="457" t="s">
        <v>41</v>
      </c>
      <c r="AI3" s="457" t="s">
        <v>42</v>
      </c>
      <c r="AJ3" s="457" t="s">
        <v>43</v>
      </c>
      <c r="AK3" s="457" t="s">
        <v>151</v>
      </c>
      <c r="AL3" s="456" t="s">
        <v>39</v>
      </c>
      <c r="AM3" s="457" t="s">
        <v>41</v>
      </c>
      <c r="AN3" s="457" t="s">
        <v>42</v>
      </c>
      <c r="AO3" s="457" t="s">
        <v>43</v>
      </c>
      <c r="AP3" s="458" t="s">
        <v>151</v>
      </c>
      <c r="AQ3" s="392" t="s">
        <v>39</v>
      </c>
      <c r="AR3" s="391" t="s">
        <v>41</v>
      </c>
      <c r="AS3" s="391" t="s">
        <v>42</v>
      </c>
      <c r="AT3" s="391" t="s">
        <v>43</v>
      </c>
      <c r="AU3" s="393" t="s">
        <v>151</v>
      </c>
      <c r="AV3" s="394"/>
      <c r="AW3" s="392" t="s">
        <v>39</v>
      </c>
      <c r="AX3" s="391" t="s">
        <v>41</v>
      </c>
      <c r="AY3" s="391" t="s">
        <v>42</v>
      </c>
      <c r="AZ3" s="391" t="s">
        <v>43</v>
      </c>
      <c r="BA3" s="393" t="s">
        <v>151</v>
      </c>
      <c r="BB3" s="392" t="s">
        <v>39</v>
      </c>
      <c r="BC3" s="391" t="s">
        <v>41</v>
      </c>
      <c r="BD3" s="391" t="s">
        <v>42</v>
      </c>
      <c r="BE3" s="391" t="s">
        <v>43</v>
      </c>
      <c r="BF3" s="393" t="s">
        <v>151</v>
      </c>
    </row>
    <row r="4" spans="2:58" hidden="1" outlineLevel="1" x14ac:dyDescent="0.2">
      <c r="B4" s="453" t="s">
        <v>574</v>
      </c>
      <c r="C4" s="396"/>
      <c r="D4" s="8"/>
      <c r="E4" s="8"/>
      <c r="F4" s="8"/>
      <c r="G4" s="397"/>
      <c r="M4" s="398">
        <f>(AVERAGE(H$19:H$20)/AVERAGE(C$19:C$20))</f>
        <v>1.0852489320822656</v>
      </c>
      <c r="N4" s="399">
        <f>(AVERAGE(I$19:I$20)/AVERAGE(D$19:D$20))</f>
        <v>1.262540934665251</v>
      </c>
      <c r="O4" s="399">
        <f>(AVERAGE(J$19:J$20)/AVERAGE(E$19:E$20))</f>
        <v>0.94424401194567298</v>
      </c>
      <c r="P4" s="399">
        <f>(AVERAGE(K$19:K$20)/AVERAGE(F$19:F$20))</f>
        <v>0.96090408416690887</v>
      </c>
      <c r="Q4" s="400">
        <f>(AVERAGE(L$19:L$20)/AVERAGE(G$19:G$20))</f>
        <v>1.1971170334758772</v>
      </c>
      <c r="R4" s="396"/>
      <c r="S4" s="8"/>
      <c r="T4" s="8"/>
      <c r="U4" s="8"/>
      <c r="V4" s="397"/>
      <c r="AB4" s="401"/>
      <c r="AC4" s="402"/>
      <c r="AD4" s="402"/>
      <c r="AE4" s="402"/>
      <c r="AF4" s="403"/>
      <c r="AG4" s="38"/>
      <c r="AH4" s="38"/>
      <c r="AI4" s="38"/>
      <c r="AJ4" s="38"/>
      <c r="AK4" s="38"/>
      <c r="AL4" s="404"/>
      <c r="AM4" s="380"/>
      <c r="AN4" s="380"/>
      <c r="AO4" s="380"/>
      <c r="AP4" s="405"/>
      <c r="AQ4" s="404"/>
      <c r="AR4" s="380"/>
      <c r="AS4" s="380"/>
      <c r="AT4" s="380"/>
      <c r="AU4" s="405"/>
      <c r="AV4" s="406"/>
      <c r="AW4" s="396"/>
      <c r="AX4" s="8"/>
      <c r="AY4" s="8"/>
      <c r="AZ4" s="8"/>
      <c r="BA4" s="397"/>
      <c r="BB4" s="396"/>
      <c r="BC4" s="8"/>
      <c r="BD4" s="8"/>
      <c r="BE4" s="8"/>
      <c r="BF4" s="397"/>
    </row>
    <row r="5" spans="2:58" ht="20.100000000000001" customHeight="1" collapsed="1" x14ac:dyDescent="0.2">
      <c r="B5" s="453" t="s">
        <v>575</v>
      </c>
      <c r="C5" s="407">
        <v>73.105943652672309</v>
      </c>
      <c r="D5" s="408">
        <v>26.87169893843453</v>
      </c>
      <c r="E5" s="408">
        <v>5.567545827882431</v>
      </c>
      <c r="F5" s="408">
        <v>28.476964986189813</v>
      </c>
      <c r="G5" s="409">
        <v>12.18973390016553</v>
      </c>
      <c r="H5" s="38"/>
      <c r="I5" s="38"/>
      <c r="J5" s="38"/>
      <c r="K5" s="38"/>
      <c r="L5" s="38"/>
      <c r="M5" s="410">
        <f t="shared" ref="M5:M17" si="0">SUM(N5:Q5)</f>
        <v>81.139911748319818</v>
      </c>
      <c r="N5" s="411">
        <f t="shared" ref="N5:N18" si="1">D5*N$4</f>
        <v>33.926619893774365</v>
      </c>
      <c r="O5" s="411">
        <f t="shared" ref="O5:O18" si="2">E5*O$4</f>
        <v>5.2571218092110996</v>
      </c>
      <c r="P5" s="411">
        <f t="shared" ref="P5:P18" si="3">F5*P$4</f>
        <v>27.363631959907853</v>
      </c>
      <c r="Q5" s="412">
        <f t="shared" ref="Q5:Q18" si="4">G5*Q$4</f>
        <v>14.592538085426494</v>
      </c>
      <c r="R5" s="410">
        <f t="shared" ref="R5:R47" si="5">M5/BB5*100</f>
        <v>148.84020753340485</v>
      </c>
      <c r="S5" s="411">
        <f t="shared" ref="S5:S47" si="6">N5/BC5*100</f>
        <v>58.748994629199103</v>
      </c>
      <c r="T5" s="411">
        <f t="shared" ref="T5:T47" si="7">O5/BD5*100</f>
        <v>9.8378355877269286</v>
      </c>
      <c r="U5" s="411">
        <f t="shared" ref="U5:U47" si="8">P5/BE5*100</f>
        <v>52.192718008726843</v>
      </c>
      <c r="V5" s="412">
        <f t="shared" ref="V5:V47" si="9">Q5/BF5*100</f>
        <v>27.127652855616173</v>
      </c>
      <c r="W5" s="38"/>
      <c r="X5" s="38"/>
      <c r="Y5" s="38"/>
      <c r="Z5" s="38"/>
      <c r="AA5" s="38"/>
      <c r="AB5" s="401">
        <f t="shared" ref="AB5:AB34" si="10">SUM(AC5:AF5)</f>
        <v>75372.550225022002</v>
      </c>
      <c r="AC5" s="402">
        <v>38520.336687031959</v>
      </c>
      <c r="AD5" s="402">
        <v>5626.2195345168302</v>
      </c>
      <c r="AE5" s="402">
        <v>22901.012580674887</v>
      </c>
      <c r="AF5" s="403">
        <v>8324.9814227983243</v>
      </c>
      <c r="AG5" s="38">
        <f t="shared" ref="AG5:AG47" si="11">M5/AB5*1000000</f>
        <v>1076.5180626909871</v>
      </c>
      <c r="AH5" s="38">
        <f t="shared" ref="AH5:AH47" si="12">N5/AC5*1000000</f>
        <v>880.74567388700711</v>
      </c>
      <c r="AI5" s="38">
        <f t="shared" ref="AI5:AI47" si="13">O5/AD5*1000000</f>
        <v>934.39684977784498</v>
      </c>
      <c r="AJ5" s="38">
        <f t="shared" ref="AJ5:AJ47" si="14">P5/AE5*1000000</f>
        <v>1194.8655922314442</v>
      </c>
      <c r="AK5" s="38">
        <f t="shared" ref="AK5:AK47" si="15">Q5/AF5*1000000</f>
        <v>1752.8613391813935</v>
      </c>
      <c r="AL5" s="404">
        <f t="shared" ref="AL5:AL47" si="16">R5/AB5*1000000</f>
        <v>1974.7269674310853</v>
      </c>
      <c r="AM5" s="380">
        <f t="shared" ref="AM5:AM47" si="17">S5/AC5*1000000</f>
        <v>1525.1422931871</v>
      </c>
      <c r="AN5" s="380">
        <f t="shared" ref="AN5:AN47" si="18">T5/AD5*1000000</f>
        <v>1748.56944834304</v>
      </c>
      <c r="AO5" s="380">
        <f t="shared" ref="AO5:AO47" si="19">U5/AE5*1000000</f>
        <v>2279.0572174424237</v>
      </c>
      <c r="AP5" s="405">
        <f t="shared" ref="AP5:AP47" si="20">V5/AF5*1000000</f>
        <v>3258.5841911101343</v>
      </c>
      <c r="AQ5" s="404"/>
      <c r="AR5" s="380"/>
      <c r="AS5" s="380"/>
      <c r="AT5" s="380"/>
      <c r="AU5" s="405"/>
      <c r="AV5" s="413">
        <v>88.883333333333326</v>
      </c>
      <c r="AW5" s="414"/>
      <c r="AX5" s="415"/>
      <c r="AY5" s="415"/>
      <c r="AZ5" s="415"/>
      <c r="BA5" s="416"/>
      <c r="BB5" s="414">
        <f t="shared" ref="BB5:BB18" si="21">BB6*($AV5/$AV6)</f>
        <v>54.514780040271873</v>
      </c>
      <c r="BC5" s="415">
        <f t="shared" ref="BC5:BC18" si="22">BC6*($AV5/$AV6)</f>
        <v>57.74842634823974</v>
      </c>
      <c r="BD5" s="415">
        <f t="shared" ref="BD5:BD18" si="23">BD6*($AV5/$AV6)</f>
        <v>53.437788854385389</v>
      </c>
      <c r="BE5" s="415">
        <f t="shared" ref="BE5:BE18" si="24">BE6*($AV5/$AV6)</f>
        <v>52.428064687745398</v>
      </c>
      <c r="BF5" s="416">
        <f t="shared" ref="BF5:BF18" si="25">BF6*($AV5/$AV6)</f>
        <v>53.792114500630063</v>
      </c>
    </row>
    <row r="6" spans="2:58" x14ac:dyDescent="0.2">
      <c r="B6" s="453" t="s">
        <v>576</v>
      </c>
      <c r="C6" s="407">
        <v>76.442589924454936</v>
      </c>
      <c r="D6" s="408">
        <v>27.914853066569119</v>
      </c>
      <c r="E6" s="408">
        <v>6.7795232951229938</v>
      </c>
      <c r="F6" s="408">
        <v>28.603768072874768</v>
      </c>
      <c r="G6" s="409">
        <v>13.144445489888051</v>
      </c>
      <c r="H6" s="38"/>
      <c r="I6" s="38"/>
      <c r="J6" s="38"/>
      <c r="K6" s="38"/>
      <c r="L6" s="38"/>
      <c r="M6" s="410">
        <f t="shared" si="0"/>
        <v>84.866086112303961</v>
      </c>
      <c r="N6" s="411">
        <f t="shared" si="1"/>
        <v>35.24364468170932</v>
      </c>
      <c r="O6" s="411">
        <f t="shared" si="2"/>
        <v>6.4015242752660848</v>
      </c>
      <c r="P6" s="411">
        <f t="shared" si="3"/>
        <v>27.485477563788397</v>
      </c>
      <c r="Q6" s="412">
        <f t="shared" si="4"/>
        <v>15.735439591540157</v>
      </c>
      <c r="R6" s="410">
        <f t="shared" si="5"/>
        <v>144.97804136614155</v>
      </c>
      <c r="S6" s="411">
        <f t="shared" si="6"/>
        <v>56.835931035905432</v>
      </c>
      <c r="T6" s="411">
        <f t="shared" si="7"/>
        <v>11.156224258599494</v>
      </c>
      <c r="U6" s="411">
        <f t="shared" si="8"/>
        <v>48.822698443118838</v>
      </c>
      <c r="V6" s="412">
        <f t="shared" si="9"/>
        <v>27.242225434687604</v>
      </c>
      <c r="W6" s="368">
        <f t="shared" ref="W6:W47" si="26">R6/R5-1</f>
        <v>-2.5948406222132459E-2</v>
      </c>
      <c r="X6" s="368">
        <f t="shared" ref="X6:X47" si="27">S6/S5-1</f>
        <v>-3.2563341813220625E-2</v>
      </c>
      <c r="Y6" s="368">
        <f t="shared" ref="Y6:Y47" si="28">T6/T5-1</f>
        <v>0.13401206587730585</v>
      </c>
      <c r="Z6" s="368">
        <f t="shared" ref="Z6:Z47" si="29">U6/U5-1</f>
        <v>-6.4568769249467417E-2</v>
      </c>
      <c r="AA6" s="368">
        <f t="shared" ref="AA6:AA47" si="30">V6/V5-1</f>
        <v>4.2234608235820481E-3</v>
      </c>
      <c r="AB6" s="401">
        <f t="shared" si="10"/>
        <v>77654.635715283104</v>
      </c>
      <c r="AC6" s="402">
        <v>39581.101645387862</v>
      </c>
      <c r="AD6" s="402">
        <v>5764.7689401891785</v>
      </c>
      <c r="AE6" s="402">
        <v>23752.553316133581</v>
      </c>
      <c r="AF6" s="403">
        <v>8556.2118135724941</v>
      </c>
      <c r="AG6" s="38">
        <f t="shared" si="11"/>
        <v>1092.8656780190338</v>
      </c>
      <c r="AH6" s="38">
        <f t="shared" si="12"/>
        <v>890.41596157331924</v>
      </c>
      <c r="AI6" s="38">
        <f t="shared" si="13"/>
        <v>1110.4563498872881</v>
      </c>
      <c r="AJ6" s="38">
        <f t="shared" si="14"/>
        <v>1157.1588619535601</v>
      </c>
      <c r="AK6" s="38">
        <f t="shared" si="15"/>
        <v>1839.066158528175</v>
      </c>
      <c r="AL6" s="404">
        <f t="shared" si="16"/>
        <v>1866.9592617457688</v>
      </c>
      <c r="AM6" s="380">
        <f t="shared" si="17"/>
        <v>1435.9360571897616</v>
      </c>
      <c r="AN6" s="380">
        <f t="shared" si="18"/>
        <v>1935.2422229490758</v>
      </c>
      <c r="AO6" s="380">
        <f t="shared" si="19"/>
        <v>2055.4715862886505</v>
      </c>
      <c r="AP6" s="405">
        <f t="shared" si="20"/>
        <v>3183.911996132912</v>
      </c>
      <c r="AQ6" s="417">
        <f t="shared" ref="AQ6:AQ47" si="31">AG6/AG5-1</f>
        <v>1.5185639604766488E-2</v>
      </c>
      <c r="AR6" s="418">
        <f t="shared" ref="AR6:AR47" si="32">AH6/AH5-1</f>
        <v>1.0979659591893398E-2</v>
      </c>
      <c r="AS6" s="418">
        <f t="shared" ref="AS6:AS47" si="33">AI6/AI5-1</f>
        <v>0.18842047696468756</v>
      </c>
      <c r="AT6" s="418">
        <f t="shared" ref="AT6:AT47" si="34">AJ6/AJ5-1</f>
        <v>-3.15572985974647E-2</v>
      </c>
      <c r="AU6" s="419">
        <f t="shared" ref="AU6:AU47" si="35">AK6/AK5-1</f>
        <v>4.9179485804073941E-2</v>
      </c>
      <c r="AV6" s="413">
        <v>95.441666666666663</v>
      </c>
      <c r="AW6" s="414"/>
      <c r="AX6" s="415"/>
      <c r="AY6" s="415"/>
      <c r="AZ6" s="415"/>
      <c r="BA6" s="416"/>
      <c r="BB6" s="414">
        <f t="shared" si="21"/>
        <v>58.537200056369187</v>
      </c>
      <c r="BC6" s="415">
        <f t="shared" si="22"/>
        <v>62.009443743333001</v>
      </c>
      <c r="BD6" s="415">
        <f t="shared" si="23"/>
        <v>57.380742147878856</v>
      </c>
      <c r="BE6" s="415">
        <f t="shared" si="24"/>
        <v>56.29651461360848</v>
      </c>
      <c r="BF6" s="416">
        <f t="shared" si="25"/>
        <v>57.761212017224466</v>
      </c>
    </row>
    <row r="7" spans="2:58" x14ac:dyDescent="0.2">
      <c r="B7" s="453" t="s">
        <v>577</v>
      </c>
      <c r="C7" s="407">
        <v>80.652846860063875</v>
      </c>
      <c r="D7" s="408">
        <v>27.673559681088353</v>
      </c>
      <c r="E7" s="408">
        <v>7.6329685440300814</v>
      </c>
      <c r="F7" s="408">
        <v>30.643920505443305</v>
      </c>
      <c r="G7" s="409">
        <v>14.702398129502141</v>
      </c>
      <c r="H7" s="38"/>
      <c r="I7" s="38"/>
      <c r="J7" s="38"/>
      <c r="K7" s="38"/>
      <c r="L7" s="38"/>
      <c r="M7" s="410">
        <f t="shared" si="0"/>
        <v>89.192746348683443</v>
      </c>
      <c r="N7" s="411">
        <f t="shared" si="1"/>
        <v>34.939001905275894</v>
      </c>
      <c r="O7" s="411">
        <f t="shared" si="2"/>
        <v>7.2073848410700867</v>
      </c>
      <c r="P7" s="411">
        <f t="shared" si="3"/>
        <v>29.445868368566558</v>
      </c>
      <c r="Q7" s="412">
        <f t="shared" si="4"/>
        <v>17.600491233770889</v>
      </c>
      <c r="R7" s="410">
        <f t="shared" si="5"/>
        <v>147.20253647957742</v>
      </c>
      <c r="S7" s="411">
        <f t="shared" si="6"/>
        <v>54.434014082319813</v>
      </c>
      <c r="T7" s="411">
        <f t="shared" si="7"/>
        <v>12.134705852091688</v>
      </c>
      <c r="U7" s="411">
        <f t="shared" si="8"/>
        <v>50.5313104072873</v>
      </c>
      <c r="V7" s="412">
        <f t="shared" si="9"/>
        <v>29.437857188898359</v>
      </c>
      <c r="W7" s="368">
        <f t="shared" si="26"/>
        <v>1.5343669237591007E-2</v>
      </c>
      <c r="X7" s="368">
        <f t="shared" si="27"/>
        <v>-4.226053677326469E-2</v>
      </c>
      <c r="Y7" s="368">
        <f t="shared" si="28"/>
        <v>8.7707235961840491E-2</v>
      </c>
      <c r="Z7" s="368">
        <f t="shared" si="29"/>
        <v>3.4996262366757236E-2</v>
      </c>
      <c r="AA7" s="368">
        <f t="shared" si="30"/>
        <v>8.0596636991890236E-2</v>
      </c>
      <c r="AB7" s="401">
        <f t="shared" si="10"/>
        <v>80007.430035857891</v>
      </c>
      <c r="AC7" s="402">
        <v>40671.077726845258</v>
      </c>
      <c r="AD7" s="402">
        <v>5906.7302173134658</v>
      </c>
      <c r="AE7" s="402">
        <v>24635.757351264772</v>
      </c>
      <c r="AF7" s="403">
        <v>8793.8647404343901</v>
      </c>
      <c r="AG7" s="38">
        <f t="shared" si="11"/>
        <v>1114.8057912709965</v>
      </c>
      <c r="AH7" s="38">
        <f t="shared" si="12"/>
        <v>859.06260315826694</v>
      </c>
      <c r="AI7" s="38">
        <f t="shared" si="13"/>
        <v>1220.1987522545412</v>
      </c>
      <c r="AJ7" s="38">
        <f t="shared" si="14"/>
        <v>1195.2491635924821</v>
      </c>
      <c r="AK7" s="38">
        <f t="shared" si="15"/>
        <v>2001.451210961141</v>
      </c>
      <c r="AL7" s="404">
        <f t="shared" si="16"/>
        <v>1839.8608280956391</v>
      </c>
      <c r="AM7" s="380">
        <f t="shared" si="17"/>
        <v>1338.3961558114852</v>
      </c>
      <c r="AN7" s="380">
        <f t="shared" si="18"/>
        <v>2054.3863365425327</v>
      </c>
      <c r="AO7" s="380">
        <f t="shared" si="19"/>
        <v>2051.1368774580451</v>
      </c>
      <c r="AP7" s="405">
        <f t="shared" si="20"/>
        <v>3347.5449143017204</v>
      </c>
      <c r="AQ7" s="417">
        <f t="shared" si="31"/>
        <v>2.0075763831957971E-2</v>
      </c>
      <c r="AR7" s="418">
        <f t="shared" si="32"/>
        <v>-3.5212035462226621E-2</v>
      </c>
      <c r="AS7" s="418">
        <f t="shared" si="33"/>
        <v>9.882639905512014E-2</v>
      </c>
      <c r="AT7" s="418">
        <f t="shared" si="34"/>
        <v>3.2917089339502104E-2</v>
      </c>
      <c r="AU7" s="419">
        <f t="shared" si="35"/>
        <v>8.8297558888759342E-2</v>
      </c>
      <c r="AV7" s="413">
        <v>98.791666666666671</v>
      </c>
      <c r="AW7" s="414"/>
      <c r="AX7" s="415"/>
      <c r="AY7" s="415"/>
      <c r="AZ7" s="415"/>
      <c r="BA7" s="416"/>
      <c r="BB7" s="414">
        <f t="shared" si="21"/>
        <v>60.591854245023733</v>
      </c>
      <c r="BC7" s="415">
        <f t="shared" si="22"/>
        <v>64.185973594447987</v>
      </c>
      <c r="BD7" s="415">
        <f t="shared" si="23"/>
        <v>59.394804694237664</v>
      </c>
      <c r="BE7" s="415">
        <f t="shared" si="24"/>
        <v>58.272520801914659</v>
      </c>
      <c r="BF7" s="416">
        <f t="shared" si="25"/>
        <v>59.788629046031268</v>
      </c>
    </row>
    <row r="8" spans="2:58" x14ac:dyDescent="0.2">
      <c r="B8" s="453" t="s">
        <v>578</v>
      </c>
      <c r="C8" s="407">
        <v>80.647286200516191</v>
      </c>
      <c r="D8" s="408">
        <v>29.596558564592083</v>
      </c>
      <c r="E8" s="408">
        <v>8.2542505196333682</v>
      </c>
      <c r="F8" s="408">
        <v>27.764417612078539</v>
      </c>
      <c r="G8" s="409">
        <v>15.032059504212192</v>
      </c>
      <c r="H8" s="38"/>
      <c r="I8" s="38"/>
      <c r="J8" s="38"/>
      <c r="K8" s="38"/>
      <c r="L8" s="38"/>
      <c r="M8" s="410">
        <f t="shared" si="0"/>
        <v>89.834970097955477</v>
      </c>
      <c r="N8" s="411">
        <f t="shared" si="1"/>
        <v>37.366866713014929</v>
      </c>
      <c r="O8" s="411">
        <f t="shared" si="2"/>
        <v>7.7940266262632676</v>
      </c>
      <c r="P8" s="411">
        <f t="shared" si="3"/>
        <v>26.678942277961923</v>
      </c>
      <c r="Q8" s="412">
        <f t="shared" si="4"/>
        <v>17.995134480715365</v>
      </c>
      <c r="R8" s="410">
        <f t="shared" si="5"/>
        <v>142.41220171310144</v>
      </c>
      <c r="S8" s="411">
        <f t="shared" si="6"/>
        <v>55.91940812866072</v>
      </c>
      <c r="T8" s="411">
        <f t="shared" si="7"/>
        <v>12.604610872579913</v>
      </c>
      <c r="U8" s="411">
        <f t="shared" si="8"/>
        <v>43.976515824819543</v>
      </c>
      <c r="V8" s="412">
        <f t="shared" si="9"/>
        <v>28.910294628059329</v>
      </c>
      <c r="W8" s="368">
        <f t="shared" si="26"/>
        <v>-3.2542474342081573E-2</v>
      </c>
      <c r="X8" s="368">
        <f t="shared" si="27"/>
        <v>2.7287975567896972E-2</v>
      </c>
      <c r="Y8" s="368">
        <f t="shared" si="28"/>
        <v>3.8724055301861737E-2</v>
      </c>
      <c r="Z8" s="368">
        <f t="shared" si="29"/>
        <v>-0.12971748663621574</v>
      </c>
      <c r="AA8" s="368">
        <f t="shared" si="30"/>
        <v>-1.7921228350750495E-2</v>
      </c>
      <c r="AB8" s="401">
        <f t="shared" si="10"/>
        <v>82433.177358785615</v>
      </c>
      <c r="AC8" s="402">
        <v>41791.069341189868</v>
      </c>
      <c r="AD8" s="402">
        <v>6052.1873854980631</v>
      </c>
      <c r="AE8" s="402">
        <v>25551.802039663424</v>
      </c>
      <c r="AF8" s="403">
        <v>9038.118592434259</v>
      </c>
      <c r="AG8" s="38">
        <f t="shared" si="11"/>
        <v>1089.7914283584387</v>
      </c>
      <c r="AH8" s="38">
        <f t="shared" si="12"/>
        <v>894.13521362530958</v>
      </c>
      <c r="AI8" s="38">
        <f t="shared" si="13"/>
        <v>1287.8032568751769</v>
      </c>
      <c r="AJ8" s="38">
        <f t="shared" si="14"/>
        <v>1044.1119666060683</v>
      </c>
      <c r="AK8" s="38">
        <f t="shared" si="15"/>
        <v>1991.0265943820382</v>
      </c>
      <c r="AL8" s="404">
        <f t="shared" si="16"/>
        <v>1727.6078185517538</v>
      </c>
      <c r="AM8" s="380">
        <f t="shared" si="17"/>
        <v>1338.0707651226758</v>
      </c>
      <c r="AN8" s="380">
        <f t="shared" si="18"/>
        <v>2082.6537695746874</v>
      </c>
      <c r="AO8" s="380">
        <f t="shared" si="19"/>
        <v>1721.0729699829349</v>
      </c>
      <c r="AP8" s="405">
        <f t="shared" si="20"/>
        <v>3198.7071570691628</v>
      </c>
      <c r="AQ8" s="417">
        <f t="shared" si="31"/>
        <v>-2.2438314465552556E-2</v>
      </c>
      <c r="AR8" s="418">
        <f t="shared" si="32"/>
        <v>4.0826606044892744E-2</v>
      </c>
      <c r="AS8" s="418">
        <f t="shared" si="33"/>
        <v>5.5404502336790618E-2</v>
      </c>
      <c r="AT8" s="418">
        <f t="shared" si="34"/>
        <v>-0.12644827671926628</v>
      </c>
      <c r="AU8" s="419">
        <f t="shared" si="35"/>
        <v>-5.2085289523978728E-3</v>
      </c>
      <c r="AV8" s="413">
        <v>102.85</v>
      </c>
      <c r="AW8" s="414"/>
      <c r="AX8" s="415"/>
      <c r="AY8" s="415"/>
      <c r="AZ8" s="415"/>
      <c r="BA8" s="416"/>
      <c r="BB8" s="414">
        <f t="shared" si="21"/>
        <v>63.080950239737057</v>
      </c>
      <c r="BC8" s="415">
        <f t="shared" si="22"/>
        <v>66.822714981246477</v>
      </c>
      <c r="BD8" s="415">
        <f t="shared" si="23"/>
        <v>61.834726236717096</v>
      </c>
      <c r="BE8" s="415">
        <f t="shared" si="24"/>
        <v>60.666339243967158</v>
      </c>
      <c r="BF8" s="416">
        <f t="shared" si="25"/>
        <v>62.244728779934022</v>
      </c>
    </row>
    <row r="9" spans="2:58" x14ac:dyDescent="0.2">
      <c r="B9" s="453" t="s">
        <v>579</v>
      </c>
      <c r="C9" s="407">
        <v>97.460173701791859</v>
      </c>
      <c r="D9" s="408">
        <v>35.393760363866541</v>
      </c>
      <c r="E9" s="408">
        <v>8.3281029296890363</v>
      </c>
      <c r="F9" s="408">
        <v>37.224990379635884</v>
      </c>
      <c r="G9" s="409">
        <v>16.513320028600393</v>
      </c>
      <c r="H9" s="38"/>
      <c r="I9" s="38"/>
      <c r="J9" s="38"/>
      <c r="K9" s="38"/>
      <c r="L9" s="38"/>
      <c r="M9" s="410">
        <f t="shared" si="0"/>
        <v>108.08785458768196</v>
      </c>
      <c r="N9" s="411">
        <f t="shared" si="1"/>
        <v>44.686071291113976</v>
      </c>
      <c r="O9" s="411">
        <f t="shared" si="2"/>
        <v>7.8637613222260887</v>
      </c>
      <c r="P9" s="411">
        <f t="shared" si="3"/>
        <v>35.769645288866009</v>
      </c>
      <c r="Q9" s="412">
        <f t="shared" si="4"/>
        <v>19.768376685475889</v>
      </c>
      <c r="R9" s="410">
        <f t="shared" si="5"/>
        <v>165.25554547313158</v>
      </c>
      <c r="S9" s="411">
        <f t="shared" si="6"/>
        <v>64.494908254614799</v>
      </c>
      <c r="T9" s="411">
        <f t="shared" si="7"/>
        <v>12.265217479474188</v>
      </c>
      <c r="U9" s="411">
        <f t="shared" si="8"/>
        <v>56.864891686954955</v>
      </c>
      <c r="V9" s="412">
        <f t="shared" si="9"/>
        <v>30.629915672099951</v>
      </c>
      <c r="W9" s="368">
        <f t="shared" si="26"/>
        <v>0.16040299556669679</v>
      </c>
      <c r="X9" s="368">
        <f t="shared" si="27"/>
        <v>0.1533546296881998</v>
      </c>
      <c r="Y9" s="368">
        <f t="shared" si="28"/>
        <v>-2.6926130170669693E-2</v>
      </c>
      <c r="Z9" s="368">
        <f t="shared" si="29"/>
        <v>0.29307405601381098</v>
      </c>
      <c r="AA9" s="368">
        <f t="shared" si="30"/>
        <v>5.9481270120700147E-2</v>
      </c>
      <c r="AB9" s="401">
        <f t="shared" si="10"/>
        <v>84934.194809830224</v>
      </c>
      <c r="AC9" s="402">
        <v>42941.903049875495</v>
      </c>
      <c r="AD9" s="402">
        <v>6201.2265333901923</v>
      </c>
      <c r="AE9" s="402">
        <v>26501.908513099926</v>
      </c>
      <c r="AF9" s="403">
        <v>9289.1567134646102</v>
      </c>
      <c r="AG9" s="38">
        <f t="shared" si="11"/>
        <v>1272.6070439555394</v>
      </c>
      <c r="AH9" s="38">
        <f t="shared" si="12"/>
        <v>1040.6169293245503</v>
      </c>
      <c r="AI9" s="38">
        <f t="shared" si="13"/>
        <v>1268.0977351632071</v>
      </c>
      <c r="AJ9" s="38">
        <f t="shared" si="14"/>
        <v>1349.700730843027</v>
      </c>
      <c r="AK9" s="38">
        <f t="shared" si="15"/>
        <v>2128.1131641176507</v>
      </c>
      <c r="AL9" s="404">
        <f t="shared" si="16"/>
        <v>1945.6891990692661</v>
      </c>
      <c r="AM9" s="380">
        <f t="shared" si="17"/>
        <v>1501.9108067871668</v>
      </c>
      <c r="AN9" s="380">
        <f t="shared" si="18"/>
        <v>1977.8696058647015</v>
      </c>
      <c r="AO9" s="380">
        <f t="shared" si="19"/>
        <v>2145.6904380620954</v>
      </c>
      <c r="AP9" s="405">
        <f t="shared" si="20"/>
        <v>3297.3838871403645</v>
      </c>
      <c r="AQ9" s="417">
        <f t="shared" si="31"/>
        <v>0.16775284778343069</v>
      </c>
      <c r="AR9" s="418">
        <f t="shared" si="32"/>
        <v>0.16382501602338673</v>
      </c>
      <c r="AS9" s="418">
        <f t="shared" si="33"/>
        <v>-1.5301655440587036E-2</v>
      </c>
      <c r="AT9" s="418">
        <f t="shared" si="34"/>
        <v>0.2926781552272486</v>
      </c>
      <c r="AU9" s="419">
        <f t="shared" si="35"/>
        <v>6.8852204246001358E-2</v>
      </c>
      <c r="AV9" s="413">
        <v>106.64166666666665</v>
      </c>
      <c r="AW9" s="414"/>
      <c r="AX9" s="415"/>
      <c r="AY9" s="415"/>
      <c r="AZ9" s="415"/>
      <c r="BA9" s="416"/>
      <c r="BB9" s="414">
        <f t="shared" si="21"/>
        <v>65.406491672169423</v>
      </c>
      <c r="BC9" s="415">
        <f t="shared" si="22"/>
        <v>69.286200260493516</v>
      </c>
      <c r="BD9" s="415">
        <f t="shared" si="23"/>
        <v>64.114324392421693</v>
      </c>
      <c r="BE9" s="415">
        <f t="shared" si="24"/>
        <v>62.902863661079856</v>
      </c>
      <c r="BF9" s="416">
        <f t="shared" si="25"/>
        <v>64.539442083682999</v>
      </c>
    </row>
    <row r="10" spans="2:58" x14ac:dyDescent="0.2">
      <c r="B10" s="453" t="s">
        <v>580</v>
      </c>
      <c r="C10" s="407">
        <v>107.81905665468038</v>
      </c>
      <c r="D10" s="408">
        <v>38.773203629496749</v>
      </c>
      <c r="E10" s="408">
        <v>10.380576637811009</v>
      </c>
      <c r="F10" s="408">
        <v>42.292476486338629</v>
      </c>
      <c r="G10" s="409">
        <v>16.372799901033986</v>
      </c>
      <c r="H10" s="38"/>
      <c r="I10" s="38"/>
      <c r="J10" s="38"/>
      <c r="K10" s="38"/>
      <c r="L10" s="38"/>
      <c r="M10" s="410">
        <f t="shared" si="0"/>
        <v>118.99372511362282</v>
      </c>
      <c r="N10" s="411">
        <f t="shared" si="1"/>
        <v>48.952756750350929</v>
      </c>
      <c r="O10" s="411">
        <f t="shared" si="2"/>
        <v>9.8017973307961928</v>
      </c>
      <c r="P10" s="411">
        <f t="shared" si="3"/>
        <v>40.639013385255751</v>
      </c>
      <c r="Q10" s="412">
        <f t="shared" si="4"/>
        <v>19.600157647219941</v>
      </c>
      <c r="R10" s="410">
        <f t="shared" si="5"/>
        <v>177.57243832980009</v>
      </c>
      <c r="S10" s="411">
        <f t="shared" si="6"/>
        <v>68.960874743376976</v>
      </c>
      <c r="T10" s="411">
        <f t="shared" si="7"/>
        <v>14.921861366573641</v>
      </c>
      <c r="U10" s="411">
        <f t="shared" si="8"/>
        <v>63.058711317372193</v>
      </c>
      <c r="V10" s="412">
        <f t="shared" si="9"/>
        <v>29.641945895668432</v>
      </c>
      <c r="W10" s="368">
        <f t="shared" si="26"/>
        <v>7.4532402657985664E-2</v>
      </c>
      <c r="X10" s="368">
        <f t="shared" si="27"/>
        <v>6.9245256867895844E-2</v>
      </c>
      <c r="Y10" s="368">
        <f t="shared" si="28"/>
        <v>0.21659981908558401</v>
      </c>
      <c r="Z10" s="368">
        <f t="shared" si="29"/>
        <v>0.10892168166809557</v>
      </c>
      <c r="AA10" s="368">
        <f t="shared" si="30"/>
        <v>-3.2255060281848436E-2</v>
      </c>
      <c r="AB10" s="401">
        <f t="shared" si="10"/>
        <v>87512.874894890425</v>
      </c>
      <c r="AC10" s="402">
        <v>44124.428176032023</v>
      </c>
      <c r="AD10" s="402">
        <v>6353.9358696273875</v>
      </c>
      <c r="AE10" s="402">
        <v>27487.34330934766</v>
      </c>
      <c r="AF10" s="403">
        <v>9547.1675398833595</v>
      </c>
      <c r="AG10" s="38">
        <f t="shared" si="11"/>
        <v>1359.7282143518114</v>
      </c>
      <c r="AH10" s="38">
        <f t="shared" si="12"/>
        <v>1109.4252951008577</v>
      </c>
      <c r="AI10" s="38">
        <f t="shared" si="13"/>
        <v>1542.6339723776591</v>
      </c>
      <c r="AJ10" s="38">
        <f t="shared" si="14"/>
        <v>1478.4627574915755</v>
      </c>
      <c r="AK10" s="38">
        <f t="shared" si="15"/>
        <v>2052.9814277732262</v>
      </c>
      <c r="AL10" s="404">
        <f t="shared" si="16"/>
        <v>2029.100729956341</v>
      </c>
      <c r="AM10" s="380">
        <f t="shared" si="17"/>
        <v>1562.8729389593739</v>
      </c>
      <c r="AN10" s="380">
        <f t="shared" si="18"/>
        <v>2348.4438106940952</v>
      </c>
      <c r="AO10" s="380">
        <f t="shared" si="19"/>
        <v>2294.0998920011207</v>
      </c>
      <c r="AP10" s="405">
        <f t="shared" si="20"/>
        <v>3104.7895380319865</v>
      </c>
      <c r="AQ10" s="417">
        <f t="shared" si="31"/>
        <v>6.8458815162204756E-2</v>
      </c>
      <c r="AR10" s="418">
        <f t="shared" si="32"/>
        <v>6.6122666119770024E-2</v>
      </c>
      <c r="AS10" s="418">
        <f t="shared" si="33"/>
        <v>0.21649454107661392</v>
      </c>
      <c r="AT10" s="418">
        <f t="shared" si="34"/>
        <v>9.540042744744115E-2</v>
      </c>
      <c r="AU10" s="419">
        <f t="shared" si="35"/>
        <v>-3.5304389640188782E-2</v>
      </c>
      <c r="AV10" s="413">
        <v>109.25833333333333</v>
      </c>
      <c r="AW10" s="414"/>
      <c r="AX10" s="415"/>
      <c r="AY10" s="415"/>
      <c r="AZ10" s="415"/>
      <c r="BA10" s="416"/>
      <c r="BB10" s="414">
        <f t="shared" si="21"/>
        <v>67.011370814551327</v>
      </c>
      <c r="BC10" s="415">
        <f t="shared" si="22"/>
        <v>70.986275815842035</v>
      </c>
      <c r="BD10" s="415">
        <f t="shared" si="23"/>
        <v>65.687497625149717</v>
      </c>
      <c r="BE10" s="415">
        <f t="shared" si="24"/>
        <v>64.446311280801595</v>
      </c>
      <c r="BF10" s="416">
        <f t="shared" si="25"/>
        <v>66.123046429566912</v>
      </c>
    </row>
    <row r="11" spans="2:58" x14ac:dyDescent="0.2">
      <c r="B11" s="453" t="s">
        <v>581</v>
      </c>
      <c r="C11" s="407">
        <v>113.1108397017304</v>
      </c>
      <c r="D11" s="408">
        <v>38.926614706287289</v>
      </c>
      <c r="E11" s="408">
        <v>10.920519930527689</v>
      </c>
      <c r="F11" s="408">
        <v>46.590723928442529</v>
      </c>
      <c r="G11" s="409">
        <v>16.672981136472902</v>
      </c>
      <c r="H11" s="38"/>
      <c r="I11" s="38"/>
      <c r="J11" s="38"/>
      <c r="K11" s="38"/>
      <c r="L11" s="38"/>
      <c r="M11" s="410">
        <f t="shared" si="0"/>
        <v>124.18680669079126</v>
      </c>
      <c r="N11" s="411">
        <f t="shared" si="1"/>
        <v>49.146444514630055</v>
      </c>
      <c r="O11" s="411">
        <f t="shared" si="2"/>
        <v>10.311635551734147</v>
      </c>
      <c r="P11" s="411">
        <f t="shared" si="3"/>
        <v>44.769216907133355</v>
      </c>
      <c r="Q11" s="412">
        <f t="shared" si="4"/>
        <v>19.959509717293699</v>
      </c>
      <c r="R11" s="410">
        <f t="shared" si="5"/>
        <v>180.1688140274797</v>
      </c>
      <c r="S11" s="411">
        <f t="shared" si="6"/>
        <v>67.308571608107258</v>
      </c>
      <c r="T11" s="411">
        <f t="shared" si="7"/>
        <v>15.261509787900044</v>
      </c>
      <c r="U11" s="411">
        <f t="shared" si="8"/>
        <v>67.535807242613501</v>
      </c>
      <c r="V11" s="412">
        <f t="shared" si="9"/>
        <v>29.346051607441971</v>
      </c>
      <c r="W11" s="368">
        <f t="shared" si="26"/>
        <v>1.4621501636743028E-2</v>
      </c>
      <c r="X11" s="368">
        <f t="shared" si="27"/>
        <v>-2.3960008358629548E-2</v>
      </c>
      <c r="Y11" s="368">
        <f t="shared" si="28"/>
        <v>2.2761799817229811E-2</v>
      </c>
      <c r="Z11" s="368">
        <f t="shared" si="29"/>
        <v>7.0998849036229883E-2</v>
      </c>
      <c r="AA11" s="368">
        <f t="shared" si="30"/>
        <v>-9.9822828524122054E-3</v>
      </c>
      <c r="AB11" s="401">
        <f t="shared" si="10"/>
        <v>90171.688008813842</v>
      </c>
      <c r="AC11" s="402">
        <v>45339.517431271684</v>
      </c>
      <c r="AD11" s="402">
        <v>6510.4057750436696</v>
      </c>
      <c r="AE11" s="402">
        <v>28509.420060538971</v>
      </c>
      <c r="AF11" s="403">
        <v>9812.3447419595232</v>
      </c>
      <c r="AG11" s="38">
        <f t="shared" si="11"/>
        <v>1377.2261497273134</v>
      </c>
      <c r="AH11" s="38">
        <f t="shared" si="12"/>
        <v>1083.9648787424599</v>
      </c>
      <c r="AI11" s="38">
        <f t="shared" si="13"/>
        <v>1583.8698704866797</v>
      </c>
      <c r="AJ11" s="38">
        <f t="shared" si="14"/>
        <v>1570.3306770908407</v>
      </c>
      <c r="AK11" s="38">
        <f t="shared" si="15"/>
        <v>2034.1223471228943</v>
      </c>
      <c r="AL11" s="404">
        <f t="shared" si="16"/>
        <v>1998.0641153115498</v>
      </c>
      <c r="AM11" s="380">
        <f t="shared" si="17"/>
        <v>1484.5453904562958</v>
      </c>
      <c r="AN11" s="380">
        <f t="shared" si="18"/>
        <v>2344.1718251114194</v>
      </c>
      <c r="AO11" s="380">
        <f t="shared" si="19"/>
        <v>2368.8944601189032</v>
      </c>
      <c r="AP11" s="405">
        <f t="shared" si="20"/>
        <v>2990.7277393090831</v>
      </c>
      <c r="AQ11" s="417">
        <f t="shared" si="31"/>
        <v>1.2868700664451005E-2</v>
      </c>
      <c r="AR11" s="418">
        <f t="shared" si="32"/>
        <v>-2.2949194029403541E-2</v>
      </c>
      <c r="AS11" s="418">
        <f t="shared" si="33"/>
        <v>2.6730837546293573E-2</v>
      </c>
      <c r="AT11" s="418">
        <f t="shared" si="34"/>
        <v>6.2137459421116814E-2</v>
      </c>
      <c r="AU11" s="419">
        <f t="shared" si="35"/>
        <v>-9.1861915530270233E-3</v>
      </c>
      <c r="AV11" s="413">
        <v>112.38333333333334</v>
      </c>
      <c r="AW11" s="414"/>
      <c r="AX11" s="415"/>
      <c r="AY11" s="415"/>
      <c r="AZ11" s="415"/>
      <c r="BA11" s="416"/>
      <c r="BB11" s="414">
        <f t="shared" si="21"/>
        <v>68.928025841281311</v>
      </c>
      <c r="BC11" s="415">
        <f t="shared" si="22"/>
        <v>73.016620826210499</v>
      </c>
      <c r="BD11" s="415">
        <f t="shared" si="23"/>
        <v>67.566287313917258</v>
      </c>
      <c r="BE11" s="415">
        <f t="shared" si="24"/>
        <v>66.289600635564824</v>
      </c>
      <c r="BF11" s="416">
        <f t="shared" si="25"/>
        <v>68.014293657931461</v>
      </c>
    </row>
    <row r="12" spans="2:58" x14ac:dyDescent="0.2">
      <c r="B12" s="453" t="s">
        <v>582</v>
      </c>
      <c r="C12" s="407">
        <v>124.72600452391691</v>
      </c>
      <c r="D12" s="408">
        <v>44.524426525782211</v>
      </c>
      <c r="E12" s="408">
        <v>10.378239541418557</v>
      </c>
      <c r="F12" s="408">
        <v>51.94543716539598</v>
      </c>
      <c r="G12" s="409">
        <v>17.877901291320168</v>
      </c>
      <c r="H12" s="38"/>
      <c r="I12" s="38"/>
      <c r="J12" s="38"/>
      <c r="K12" s="38"/>
      <c r="L12" s="38"/>
      <c r="M12" s="410">
        <f t="shared" si="0"/>
        <v>137.33002450752193</v>
      </c>
      <c r="N12" s="411">
        <f t="shared" si="1"/>
        <v>56.213911081295365</v>
      </c>
      <c r="O12" s="411">
        <f t="shared" si="2"/>
        <v>9.7995905415222797</v>
      </c>
      <c r="P12" s="411">
        <f t="shared" si="3"/>
        <v>49.914582726064538</v>
      </c>
      <c r="Q12" s="412">
        <f t="shared" si="4"/>
        <v>21.401940158639754</v>
      </c>
      <c r="R12" s="410">
        <f t="shared" si="5"/>
        <v>191.3479633573414</v>
      </c>
      <c r="S12" s="411">
        <f t="shared" si="6"/>
        <v>73.939457343021814</v>
      </c>
      <c r="T12" s="411">
        <f t="shared" si="7"/>
        <v>13.929388806262699</v>
      </c>
      <c r="U12" s="411">
        <f t="shared" si="8"/>
        <v>72.316305189982984</v>
      </c>
      <c r="V12" s="412">
        <f t="shared" si="9"/>
        <v>30.220882329867276</v>
      </c>
      <c r="W12" s="368">
        <f t="shared" si="26"/>
        <v>6.2048192913989109E-2</v>
      </c>
      <c r="X12" s="368">
        <f t="shared" si="27"/>
        <v>9.8514729647239729E-2</v>
      </c>
      <c r="Y12" s="368">
        <f t="shared" si="28"/>
        <v>-8.7286317025692006E-2</v>
      </c>
      <c r="Z12" s="368">
        <f t="shared" si="29"/>
        <v>7.0784642140963472E-2</v>
      </c>
      <c r="AA12" s="368">
        <f t="shared" si="30"/>
        <v>2.9810849313829157E-2</v>
      </c>
      <c r="AB12" s="401">
        <f t="shared" si="10"/>
        <v>92913.185029465327</v>
      </c>
      <c r="AC12" s="402">
        <v>46588.067559756179</v>
      </c>
      <c r="AD12" s="402">
        <v>6670.7288561613323</v>
      </c>
      <c r="AE12" s="402">
        <v>29569.50124430018</v>
      </c>
      <c r="AF12" s="403">
        <v>10084.887369247635</v>
      </c>
      <c r="AG12" s="38">
        <f t="shared" si="11"/>
        <v>1478.0466783478664</v>
      </c>
      <c r="AH12" s="38">
        <f t="shared" si="12"/>
        <v>1206.6160720058326</v>
      </c>
      <c r="AI12" s="38">
        <f t="shared" si="13"/>
        <v>1469.0434512970819</v>
      </c>
      <c r="AJ12" s="38">
        <f t="shared" si="14"/>
        <v>1688.0427679072227</v>
      </c>
      <c r="AK12" s="38">
        <f t="shared" si="15"/>
        <v>2122.179393287206</v>
      </c>
      <c r="AL12" s="404">
        <f t="shared" si="16"/>
        <v>2059.427446133288</v>
      </c>
      <c r="AM12" s="380">
        <f t="shared" si="17"/>
        <v>1587.0900257492626</v>
      </c>
      <c r="AN12" s="380">
        <f t="shared" si="18"/>
        <v>2088.1359603451729</v>
      </c>
      <c r="AO12" s="380">
        <f t="shared" si="19"/>
        <v>2445.6383147119427</v>
      </c>
      <c r="AP12" s="405">
        <f t="shared" si="20"/>
        <v>2996.6504556135515</v>
      </c>
      <c r="AQ12" s="417">
        <f t="shared" si="31"/>
        <v>7.3205499794289475E-2</v>
      </c>
      <c r="AR12" s="418">
        <f t="shared" si="32"/>
        <v>0.11315052329524189</v>
      </c>
      <c r="AS12" s="418">
        <f t="shared" si="33"/>
        <v>-7.2497382095105367E-2</v>
      </c>
      <c r="AT12" s="418">
        <f t="shared" si="34"/>
        <v>7.4960065757903038E-2</v>
      </c>
      <c r="AU12" s="419">
        <f t="shared" si="35"/>
        <v>4.3289945803339336E-2</v>
      </c>
      <c r="AV12" s="413">
        <v>117.01666666666667</v>
      </c>
      <c r="AW12" s="414"/>
      <c r="AX12" s="415"/>
      <c r="AY12" s="415"/>
      <c r="AZ12" s="415"/>
      <c r="BA12" s="416"/>
      <c r="BB12" s="414">
        <f t="shared" si="21"/>
        <v>71.76978636091296</v>
      </c>
      <c r="BC12" s="415">
        <f t="shared" si="22"/>
        <v>76.02694569491679</v>
      </c>
      <c r="BD12" s="415">
        <f t="shared" si="23"/>
        <v>70.351906159129911</v>
      </c>
      <c r="BE12" s="415">
        <f t="shared" si="24"/>
        <v>69.022584318893749</v>
      </c>
      <c r="BF12" s="416">
        <f t="shared" si="25"/>
        <v>70.818382881853296</v>
      </c>
    </row>
    <row r="13" spans="2:58" x14ac:dyDescent="0.2">
      <c r="B13" s="453" t="s">
        <v>583</v>
      </c>
      <c r="C13" s="407">
        <v>131.77172977006941</v>
      </c>
      <c r="D13" s="408">
        <v>45.45118364468204</v>
      </c>
      <c r="E13" s="408">
        <v>10.646310292535086</v>
      </c>
      <c r="F13" s="408">
        <v>57.235864147994711</v>
      </c>
      <c r="G13" s="409">
        <v>18.438371684857575</v>
      </c>
      <c r="H13" s="38"/>
      <c r="I13" s="38"/>
      <c r="J13" s="38"/>
      <c r="K13" s="38"/>
      <c r="L13" s="38"/>
      <c r="M13" s="410">
        <f t="shared" si="0"/>
        <v>144.50775905757345</v>
      </c>
      <c r="N13" s="411">
        <f t="shared" si="1"/>
        <v>57.383979880398833</v>
      </c>
      <c r="O13" s="411">
        <f t="shared" si="2"/>
        <v>10.052714743041841</v>
      </c>
      <c r="P13" s="411">
        <f t="shared" si="3"/>
        <v>54.998175620630469</v>
      </c>
      <c r="Q13" s="412">
        <f t="shared" si="4"/>
        <v>22.07288881350231</v>
      </c>
      <c r="R13" s="410">
        <f t="shared" si="5"/>
        <v>192.20549906013372</v>
      </c>
      <c r="S13" s="411">
        <f t="shared" si="6"/>
        <v>72.050901327272015</v>
      </c>
      <c r="T13" s="411">
        <f t="shared" si="7"/>
        <v>13.640295728053268</v>
      </c>
      <c r="U13" s="411">
        <f t="shared" si="8"/>
        <v>76.062984775052925</v>
      </c>
      <c r="V13" s="412">
        <f t="shared" si="9"/>
        <v>29.752911200326881</v>
      </c>
      <c r="W13" s="368">
        <f t="shared" si="26"/>
        <v>4.4815512417599734E-3</v>
      </c>
      <c r="X13" s="368">
        <f t="shared" si="27"/>
        <v>-2.5541924212242439E-2</v>
      </c>
      <c r="Y13" s="368">
        <f t="shared" si="28"/>
        <v>-2.0754182558207712E-2</v>
      </c>
      <c r="Z13" s="368">
        <f t="shared" si="29"/>
        <v>5.1809610228661374E-2</v>
      </c>
      <c r="AA13" s="368">
        <f t="shared" si="30"/>
        <v>-1.5485025368630612E-2</v>
      </c>
      <c r="AB13" s="401">
        <f t="shared" si="10"/>
        <v>95740</v>
      </c>
      <c r="AC13" s="402">
        <v>47871</v>
      </c>
      <c r="AD13" s="402">
        <v>6835</v>
      </c>
      <c r="AE13" s="402">
        <v>30669</v>
      </c>
      <c r="AF13" s="403">
        <v>10365</v>
      </c>
      <c r="AG13" s="38">
        <f t="shared" si="11"/>
        <v>1509.3770530350266</v>
      </c>
      <c r="AH13" s="38">
        <f t="shared" si="12"/>
        <v>1198.7211439159164</v>
      </c>
      <c r="AI13" s="38">
        <f t="shared" si="13"/>
        <v>1470.7702623323837</v>
      </c>
      <c r="AJ13" s="38">
        <f t="shared" si="14"/>
        <v>1793.2823248436684</v>
      </c>
      <c r="AK13" s="38">
        <f t="shared" si="15"/>
        <v>2129.5599434155629</v>
      </c>
      <c r="AL13" s="404">
        <f t="shared" si="16"/>
        <v>2007.5778050985348</v>
      </c>
      <c r="AM13" s="380">
        <f t="shared" si="17"/>
        <v>1505.1054151213054</v>
      </c>
      <c r="AN13" s="380">
        <f t="shared" si="18"/>
        <v>1995.6540933508804</v>
      </c>
      <c r="AO13" s="380">
        <f t="shared" si="19"/>
        <v>2480.126015685315</v>
      </c>
      <c r="AP13" s="405">
        <f t="shared" si="20"/>
        <v>2870.5172407454784</v>
      </c>
      <c r="AQ13" s="417">
        <f t="shared" si="31"/>
        <v>2.1197148335112548E-2</v>
      </c>
      <c r="AR13" s="418">
        <f t="shared" si="32"/>
        <v>-6.5430324301847254E-3</v>
      </c>
      <c r="AS13" s="418">
        <f t="shared" si="33"/>
        <v>1.1754662762202273E-3</v>
      </c>
      <c r="AT13" s="418">
        <f t="shared" si="34"/>
        <v>6.2344129507404755E-2</v>
      </c>
      <c r="AU13" s="419">
        <f t="shared" si="35"/>
        <v>3.4778163201956147E-3</v>
      </c>
      <c r="AV13" s="413">
        <v>122.58333333333333</v>
      </c>
      <c r="AW13" s="414"/>
      <c r="AX13" s="415"/>
      <c r="AY13" s="415"/>
      <c r="AZ13" s="415"/>
      <c r="BA13" s="416"/>
      <c r="BB13" s="414">
        <f t="shared" si="21"/>
        <v>75.183987848527963</v>
      </c>
      <c r="BC13" s="415">
        <f t="shared" si="22"/>
        <v>79.643666940053123</v>
      </c>
      <c r="BD13" s="415">
        <f t="shared" si="23"/>
        <v>73.698656858054477</v>
      </c>
      <c r="BE13" s="415">
        <f t="shared" si="24"/>
        <v>72.306097089511965</v>
      </c>
      <c r="BF13" s="416">
        <f t="shared" si="25"/>
        <v>74.187324611313343</v>
      </c>
    </row>
    <row r="14" spans="2:58" x14ac:dyDescent="0.2">
      <c r="B14" s="453" t="s">
        <v>454</v>
      </c>
      <c r="C14" s="407">
        <v>143.91861868423715</v>
      </c>
      <c r="D14" s="408">
        <v>48.412466503621154</v>
      </c>
      <c r="E14" s="408">
        <v>11.40908279132706</v>
      </c>
      <c r="F14" s="408">
        <v>61.943838640517107</v>
      </c>
      <c r="G14" s="409">
        <v>22.153230748771829</v>
      </c>
      <c r="H14" s="38"/>
      <c r="I14" s="38"/>
      <c r="J14" s="38"/>
      <c r="K14" s="38"/>
      <c r="L14" s="38"/>
      <c r="M14" s="410">
        <f t="shared" si="0"/>
        <v>157.9377762309602</v>
      </c>
      <c r="N14" s="411">
        <f t="shared" si="1"/>
        <v>61.122720708932007</v>
      </c>
      <c r="O14" s="411">
        <f t="shared" si="2"/>
        <v>10.772958107503001</v>
      </c>
      <c r="P14" s="411">
        <f t="shared" si="3"/>
        <v>59.522087538648876</v>
      </c>
      <c r="Q14" s="412">
        <f t="shared" si="4"/>
        <v>26.520009875876319</v>
      </c>
      <c r="R14" s="410">
        <f t="shared" si="5"/>
        <v>200.08454367405247</v>
      </c>
      <c r="S14" s="411">
        <f t="shared" si="6"/>
        <v>73.097800559618776</v>
      </c>
      <c r="T14" s="411">
        <f t="shared" si="7"/>
        <v>13.92285428181971</v>
      </c>
      <c r="U14" s="411">
        <f t="shared" si="8"/>
        <v>78.407230508071962</v>
      </c>
      <c r="V14" s="412">
        <f t="shared" si="9"/>
        <v>34.048411232575923</v>
      </c>
      <c r="W14" s="368">
        <f t="shared" si="26"/>
        <v>4.0992815775024782E-2</v>
      </c>
      <c r="X14" s="368">
        <f t="shared" si="27"/>
        <v>1.4529994948869529E-2</v>
      </c>
      <c r="Y14" s="368">
        <f t="shared" si="28"/>
        <v>2.0714987372694615E-2</v>
      </c>
      <c r="Z14" s="368">
        <f t="shared" si="29"/>
        <v>3.0819796776998087E-2</v>
      </c>
      <c r="AA14" s="368">
        <f t="shared" si="30"/>
        <v>0.14437242807358786</v>
      </c>
      <c r="AB14" s="401">
        <f t="shared" si="10"/>
        <v>97616.7353644791</v>
      </c>
      <c r="AC14" s="402">
        <v>48914.13737479964</v>
      </c>
      <c r="AD14" s="402">
        <v>6928.7904360898037</v>
      </c>
      <c r="AE14" s="402">
        <v>31251.081451918504</v>
      </c>
      <c r="AF14" s="403">
        <v>10522.726101671149</v>
      </c>
      <c r="AG14" s="38">
        <f t="shared" si="11"/>
        <v>1617.9374944394094</v>
      </c>
      <c r="AH14" s="38">
        <f t="shared" si="12"/>
        <v>1249.592121815117</v>
      </c>
      <c r="AI14" s="38">
        <f t="shared" si="13"/>
        <v>1554.8107865104687</v>
      </c>
      <c r="AJ14" s="38">
        <f t="shared" si="14"/>
        <v>1904.6408883553952</v>
      </c>
      <c r="AK14" s="38">
        <f t="shared" si="15"/>
        <v>2520.2603982692835</v>
      </c>
      <c r="AL14" s="404">
        <f t="shared" si="16"/>
        <v>2049.6950950775135</v>
      </c>
      <c r="AM14" s="380">
        <f t="shared" si="17"/>
        <v>1494.4105013958288</v>
      </c>
      <c r="AN14" s="380">
        <f t="shared" si="18"/>
        <v>2009.4206067050482</v>
      </c>
      <c r="AO14" s="380">
        <f t="shared" si="19"/>
        <v>2508.9445505655785</v>
      </c>
      <c r="AP14" s="405">
        <f t="shared" si="20"/>
        <v>3235.7025074679632</v>
      </c>
      <c r="AQ14" s="417">
        <f t="shared" si="31"/>
        <v>7.1924004135409003E-2</v>
      </c>
      <c r="AR14" s="418">
        <f t="shared" si="32"/>
        <v>4.2437708016910491E-2</v>
      </c>
      <c r="AS14" s="418">
        <f t="shared" si="33"/>
        <v>5.7140483684250842E-2</v>
      </c>
      <c r="AT14" s="418">
        <f t="shared" si="34"/>
        <v>6.2097619526492842E-2</v>
      </c>
      <c r="AU14" s="419">
        <f t="shared" si="35"/>
        <v>0.18346534741214349</v>
      </c>
      <c r="AV14" s="413">
        <v>128.69999999999999</v>
      </c>
      <c r="AW14" s="414"/>
      <c r="AX14" s="415"/>
      <c r="AY14" s="415"/>
      <c r="AZ14" s="415"/>
      <c r="BA14" s="416"/>
      <c r="BB14" s="414">
        <f t="shared" si="21"/>
        <v>78.935520620847441</v>
      </c>
      <c r="BC14" s="415">
        <f t="shared" si="22"/>
        <v>83.617728907014296</v>
      </c>
      <c r="BD14" s="415">
        <f t="shared" si="23"/>
        <v>77.376074542202133</v>
      </c>
      <c r="BE14" s="415">
        <f t="shared" si="24"/>
        <v>75.914028786568508</v>
      </c>
      <c r="BF14" s="416">
        <f t="shared" si="25"/>
        <v>77.889125852965549</v>
      </c>
    </row>
    <row r="15" spans="2:58" x14ac:dyDescent="0.2">
      <c r="B15" s="453" t="s">
        <v>233</v>
      </c>
      <c r="C15" s="407">
        <v>160.12500617234201</v>
      </c>
      <c r="D15" s="408">
        <v>55.091800221226876</v>
      </c>
      <c r="E15" s="408">
        <v>12.545775040772803</v>
      </c>
      <c r="F15" s="408">
        <v>68.711372230576245</v>
      </c>
      <c r="G15" s="409">
        <v>23.776058679766106</v>
      </c>
      <c r="H15" s="38"/>
      <c r="I15" s="38"/>
      <c r="J15" s="38"/>
      <c r="K15" s="38"/>
      <c r="L15" s="38"/>
      <c r="M15" s="410">
        <f t="shared" si="0"/>
        <v>175.8896889407097</v>
      </c>
      <c r="N15" s="411">
        <f t="shared" si="1"/>
        <v>69.555652943699059</v>
      </c>
      <c r="O15" s="411">
        <f t="shared" si="2"/>
        <v>11.8462729574672</v>
      </c>
      <c r="P15" s="411">
        <f t="shared" si="3"/>
        <v>66.025038205073443</v>
      </c>
      <c r="Q15" s="412">
        <f t="shared" si="4"/>
        <v>28.462724834469981</v>
      </c>
      <c r="R15" s="410">
        <f t="shared" si="5"/>
        <v>212.12728227289165</v>
      </c>
      <c r="S15" s="411">
        <f t="shared" si="6"/>
        <v>79.188604350185727</v>
      </c>
      <c r="T15" s="411">
        <f t="shared" si="7"/>
        <v>14.574835669401764</v>
      </c>
      <c r="U15" s="411">
        <f t="shared" si="8"/>
        <v>82.797122880764562</v>
      </c>
      <c r="V15" s="412">
        <f t="shared" si="9"/>
        <v>34.787904503141419</v>
      </c>
      <c r="W15" s="368">
        <f t="shared" si="26"/>
        <v>6.0188250315113656E-2</v>
      </c>
      <c r="X15" s="368">
        <f t="shared" si="27"/>
        <v>8.3324036344968766E-2</v>
      </c>
      <c r="Y15" s="368">
        <f t="shared" si="28"/>
        <v>4.6828141298110415E-2</v>
      </c>
      <c r="Z15" s="368">
        <f t="shared" si="29"/>
        <v>5.5988361586635449E-2</v>
      </c>
      <c r="AA15" s="368">
        <f t="shared" si="30"/>
        <v>2.171887743936729E-2</v>
      </c>
      <c r="AB15" s="401">
        <f t="shared" si="10"/>
        <v>99530.936054876394</v>
      </c>
      <c r="AC15" s="402">
        <v>49980.005329338659</v>
      </c>
      <c r="AD15" s="402">
        <v>7023.8678723115627</v>
      </c>
      <c r="AE15" s="402">
        <v>31844.210502932758</v>
      </c>
      <c r="AF15" s="403">
        <v>10682.852350293419</v>
      </c>
      <c r="AG15" s="38">
        <f t="shared" si="11"/>
        <v>1767.1861223502701</v>
      </c>
      <c r="AH15" s="38">
        <f t="shared" si="12"/>
        <v>1391.6695783717601</v>
      </c>
      <c r="AI15" s="38">
        <f t="shared" si="13"/>
        <v>1686.5740035010906</v>
      </c>
      <c r="AJ15" s="38">
        <f t="shared" si="14"/>
        <v>2073.3765153007239</v>
      </c>
      <c r="AK15" s="38">
        <f t="shared" si="15"/>
        <v>2664.3375665196959</v>
      </c>
      <c r="AL15" s="404">
        <f t="shared" si="16"/>
        <v>2131.2698411269362</v>
      </c>
      <c r="AM15" s="380">
        <f t="shared" si="17"/>
        <v>1584.4056803991853</v>
      </c>
      <c r="AN15" s="380">
        <f t="shared" si="18"/>
        <v>2075.0441116434567</v>
      </c>
      <c r="AO15" s="380">
        <f t="shared" si="19"/>
        <v>2600.068319267617</v>
      </c>
      <c r="AP15" s="405">
        <f t="shared" si="20"/>
        <v>3256.4247227647888</v>
      </c>
      <c r="AQ15" s="417">
        <f t="shared" si="31"/>
        <v>9.2246226089576444E-2</v>
      </c>
      <c r="AR15" s="418">
        <f t="shared" si="32"/>
        <v>0.11369906554009468</v>
      </c>
      <c r="AS15" s="418">
        <f t="shared" si="33"/>
        <v>8.4745499667097102E-2</v>
      </c>
      <c r="AT15" s="418">
        <f t="shared" si="34"/>
        <v>8.8591832705548601E-2</v>
      </c>
      <c r="AU15" s="419">
        <f t="shared" si="35"/>
        <v>5.7167572187918791E-2</v>
      </c>
      <c r="AV15" s="413">
        <v>135.19166666666666</v>
      </c>
      <c r="AW15" s="414"/>
      <c r="AX15" s="415"/>
      <c r="AY15" s="415"/>
      <c r="AZ15" s="415"/>
      <c r="BA15" s="416"/>
      <c r="BB15" s="414">
        <f t="shared" si="21"/>
        <v>82.917051996374525</v>
      </c>
      <c r="BC15" s="415">
        <f t="shared" si="22"/>
        <v>87.835432275219702</v>
      </c>
      <c r="BD15" s="415">
        <f t="shared" si="23"/>
        <v>81.278946989001895</v>
      </c>
      <c r="BE15" s="415">
        <f t="shared" si="24"/>
        <v>79.743155206196647</v>
      </c>
      <c r="BF15" s="416">
        <f t="shared" si="25"/>
        <v>81.817876762021513</v>
      </c>
    </row>
    <row r="16" spans="2:58" x14ac:dyDescent="0.2">
      <c r="B16" s="453" t="s">
        <v>234</v>
      </c>
      <c r="C16" s="407">
        <v>171.62056650343868</v>
      </c>
      <c r="D16" s="408">
        <v>58.215443134413213</v>
      </c>
      <c r="E16" s="408">
        <v>12.485882612544609</v>
      </c>
      <c r="F16" s="408">
        <v>72.080120257827815</v>
      </c>
      <c r="G16" s="409">
        <v>28.83912049865306</v>
      </c>
      <c r="H16" s="38"/>
      <c r="I16" s="38"/>
      <c r="J16" s="38"/>
      <c r="K16" s="38"/>
      <c r="L16" s="38"/>
      <c r="M16" s="410">
        <f t="shared" si="0"/>
        <v>189.07498420001525</v>
      </c>
      <c r="N16" s="411">
        <f t="shared" si="1"/>
        <v>73.499379986873819</v>
      </c>
      <c r="O16" s="411">
        <f t="shared" si="2"/>
        <v>11.789719890751842</v>
      </c>
      <c r="P16" s="411">
        <f t="shared" si="3"/>
        <v>69.262081942988686</v>
      </c>
      <c r="Q16" s="412">
        <f t="shared" si="4"/>
        <v>34.523802379400912</v>
      </c>
      <c r="R16" s="410">
        <f t="shared" si="5"/>
        <v>221.35684748164354</v>
      </c>
      <c r="S16" s="411">
        <f t="shared" si="6"/>
        <v>81.230041251069579</v>
      </c>
      <c r="T16" s="411">
        <f t="shared" si="7"/>
        <v>14.080826901832861</v>
      </c>
      <c r="U16" s="411">
        <f t="shared" si="8"/>
        <v>84.315004513744555</v>
      </c>
      <c r="V16" s="412">
        <f t="shared" si="9"/>
        <v>40.961245922442714</v>
      </c>
      <c r="W16" s="368">
        <f t="shared" si="26"/>
        <v>4.3509562324371309E-2</v>
      </c>
      <c r="X16" s="368">
        <f t="shared" si="27"/>
        <v>2.5779427704727187E-2</v>
      </c>
      <c r="Y16" s="368">
        <f t="shared" si="28"/>
        <v>-3.3894637220920454E-2</v>
      </c>
      <c r="Z16" s="368">
        <f t="shared" si="29"/>
        <v>1.8332540795721552E-2</v>
      </c>
      <c r="AA16" s="368">
        <f t="shared" si="30"/>
        <v>0.17745654725319349</v>
      </c>
      <c r="AB16" s="401">
        <f t="shared" si="10"/>
        <v>101483.36124535941</v>
      </c>
      <c r="AC16" s="402">
        <v>51069.099176380048</v>
      </c>
      <c r="AD16" s="402">
        <v>7120.2499689876804</v>
      </c>
      <c r="AE16" s="402">
        <v>32448.596830649527</v>
      </c>
      <c r="AF16" s="403">
        <v>10845.415269342164</v>
      </c>
      <c r="AG16" s="38">
        <f t="shared" si="11"/>
        <v>1863.1131436697578</v>
      </c>
      <c r="AH16" s="38">
        <f t="shared" si="12"/>
        <v>1439.2143423761036</v>
      </c>
      <c r="AI16" s="38">
        <f t="shared" si="13"/>
        <v>1655.8014033358497</v>
      </c>
      <c r="AJ16" s="38">
        <f t="shared" si="14"/>
        <v>2134.5170117669541</v>
      </c>
      <c r="AK16" s="38">
        <f t="shared" si="15"/>
        <v>3183.2623760376287</v>
      </c>
      <c r="AL16" s="404">
        <f t="shared" si="16"/>
        <v>2181.2132034773895</v>
      </c>
      <c r="AM16" s="380">
        <f t="shared" si="17"/>
        <v>1590.590837925711</v>
      </c>
      <c r="AN16" s="380">
        <f t="shared" si="18"/>
        <v>1977.5747990817797</v>
      </c>
      <c r="AO16" s="380">
        <f t="shared" si="19"/>
        <v>2598.4175819308243</v>
      </c>
      <c r="AP16" s="405">
        <f t="shared" si="20"/>
        <v>3776.8259587285725</v>
      </c>
      <c r="AQ16" s="417">
        <f t="shared" si="31"/>
        <v>5.4282353231650315E-2</v>
      </c>
      <c r="AR16" s="418">
        <f t="shared" si="32"/>
        <v>3.4163830799528228E-2</v>
      </c>
      <c r="AS16" s="418">
        <f t="shared" si="33"/>
        <v>-1.8245626993752539E-2</v>
      </c>
      <c r="AT16" s="418">
        <f t="shared" si="34"/>
        <v>2.948837127026227E-2</v>
      </c>
      <c r="AU16" s="419">
        <f t="shared" si="35"/>
        <v>0.19476691543848967</v>
      </c>
      <c r="AV16" s="413">
        <v>139.26666666666668</v>
      </c>
      <c r="AW16" s="414"/>
      <c r="AX16" s="415"/>
      <c r="AY16" s="415"/>
      <c r="AZ16" s="415"/>
      <c r="BA16" s="416"/>
      <c r="BB16" s="414">
        <f t="shared" si="21"/>
        <v>85.416370151230424</v>
      </c>
      <c r="BC16" s="415">
        <f t="shared" si="22"/>
        <v>90.483002168740171</v>
      </c>
      <c r="BD16" s="415">
        <f t="shared" si="23"/>
        <v>83.728888743154769</v>
      </c>
      <c r="BE16" s="415">
        <f t="shared" si="24"/>
        <v>82.146804524807891</v>
      </c>
      <c r="BF16" s="416">
        <f t="shared" si="25"/>
        <v>84.284063147808894</v>
      </c>
    </row>
    <row r="17" spans="2:58" x14ac:dyDescent="0.2">
      <c r="B17" s="453" t="s">
        <v>235</v>
      </c>
      <c r="C17" s="407">
        <v>188.82973629162271</v>
      </c>
      <c r="D17" s="408">
        <v>61.010993025377886</v>
      </c>
      <c r="E17" s="408">
        <v>13.854021225308767</v>
      </c>
      <c r="F17" s="408">
        <v>84.346145088374499</v>
      </c>
      <c r="G17" s="409">
        <v>29.618576952561551</v>
      </c>
      <c r="H17" s="38"/>
      <c r="I17" s="38"/>
      <c r="J17" s="38"/>
      <c r="K17" s="38"/>
      <c r="L17" s="38"/>
      <c r="M17" s="410">
        <f t="shared" si="0"/>
        <v>206.61591101886296</v>
      </c>
      <c r="N17" s="411">
        <f t="shared" si="1"/>
        <v>77.028876159115697</v>
      </c>
      <c r="O17" s="411">
        <f t="shared" si="2"/>
        <v>13.081576583366058</v>
      </c>
      <c r="P17" s="411">
        <f t="shared" si="3"/>
        <v>81.048555299153719</v>
      </c>
      <c r="Q17" s="412">
        <f t="shared" si="4"/>
        <v>35.456902977227472</v>
      </c>
      <c r="R17" s="410">
        <f t="shared" si="5"/>
        <v>234.77029826299346</v>
      </c>
      <c r="S17" s="411">
        <f t="shared" si="6"/>
        <v>82.624160670401466</v>
      </c>
      <c r="T17" s="411">
        <f t="shared" si="7"/>
        <v>15.163702723698863</v>
      </c>
      <c r="U17" s="411">
        <f t="shared" si="8"/>
        <v>95.758008330441143</v>
      </c>
      <c r="V17" s="412">
        <f t="shared" si="9"/>
        <v>40.829666831424895</v>
      </c>
      <c r="W17" s="368">
        <f t="shared" si="26"/>
        <v>6.059650258825755E-2</v>
      </c>
      <c r="X17" s="368">
        <f t="shared" si="27"/>
        <v>1.7162608781926769E-2</v>
      </c>
      <c r="Y17" s="368">
        <f t="shared" si="28"/>
        <v>7.690427766888086E-2</v>
      </c>
      <c r="Z17" s="368">
        <f t="shared" si="29"/>
        <v>0.13571728878732636</v>
      </c>
      <c r="AA17" s="368">
        <f t="shared" si="30"/>
        <v>-3.2122824405037553E-3</v>
      </c>
      <c r="AB17" s="401">
        <f t="shared" si="10"/>
        <v>103474.78568094468</v>
      </c>
      <c r="AC17" s="402">
        <v>52181.925021844552</v>
      </c>
      <c r="AD17" s="402">
        <v>7217.9546287769663</v>
      </c>
      <c r="AE17" s="402">
        <v>33064.454092246015</v>
      </c>
      <c r="AF17" s="403">
        <v>11010.451938077145</v>
      </c>
      <c r="AG17" s="38">
        <f t="shared" si="11"/>
        <v>1996.775443014154</v>
      </c>
      <c r="AH17" s="38">
        <f t="shared" si="12"/>
        <v>1476.1601095948383</v>
      </c>
      <c r="AI17" s="38">
        <f t="shared" si="13"/>
        <v>1812.3661419554589</v>
      </c>
      <c r="AJ17" s="38">
        <f t="shared" si="14"/>
        <v>2451.2291983722939</v>
      </c>
      <c r="AK17" s="38">
        <f t="shared" si="15"/>
        <v>3220.2949685114954</v>
      </c>
      <c r="AL17" s="404">
        <f t="shared" si="16"/>
        <v>2268.8647936598472</v>
      </c>
      <c r="AM17" s="380">
        <f t="shared" si="17"/>
        <v>1583.3865967154927</v>
      </c>
      <c r="AN17" s="380">
        <f t="shared" si="18"/>
        <v>2100.8309837863653</v>
      </c>
      <c r="AO17" s="380">
        <f t="shared" si="19"/>
        <v>2896.1012954663438</v>
      </c>
      <c r="AP17" s="405">
        <f t="shared" si="20"/>
        <v>3708.2643892413512</v>
      </c>
      <c r="AQ17" s="417">
        <f t="shared" si="31"/>
        <v>7.1741375341876745E-2</v>
      </c>
      <c r="AR17" s="418">
        <f t="shared" si="32"/>
        <v>2.5670788659414301E-2</v>
      </c>
      <c r="AS17" s="418">
        <f t="shared" si="33"/>
        <v>9.4555263876565876E-2</v>
      </c>
      <c r="AT17" s="418">
        <f t="shared" si="34"/>
        <v>0.14837651087313919</v>
      </c>
      <c r="AU17" s="419">
        <f t="shared" si="35"/>
        <v>1.1633534437071269E-2</v>
      </c>
      <c r="AV17" s="413">
        <v>143.49166666666667</v>
      </c>
      <c r="AW17" s="414"/>
      <c r="AX17" s="415"/>
      <c r="AY17" s="415"/>
      <c r="AZ17" s="415"/>
      <c r="BA17" s="416"/>
      <c r="BB17" s="414">
        <f t="shared" si="21"/>
        <v>88.007687747369346</v>
      </c>
      <c r="BC17" s="415">
        <f t="shared" si="22"/>
        <v>93.228028622758316</v>
      </c>
      <c r="BD17" s="415">
        <f t="shared" si="23"/>
        <v>86.269012402368475</v>
      </c>
      <c r="BE17" s="415">
        <f t="shared" si="24"/>
        <v>84.638931732447759</v>
      </c>
      <c r="BF17" s="416">
        <f t="shared" si="25"/>
        <v>86.841029400557758</v>
      </c>
    </row>
    <row r="18" spans="2:58" x14ac:dyDescent="0.2">
      <c r="B18" s="453" t="s">
        <v>236</v>
      </c>
      <c r="C18" s="407">
        <v>196.26419404159955</v>
      </c>
      <c r="D18" s="408">
        <v>60.255135584771146</v>
      </c>
      <c r="E18" s="408">
        <v>16.804088673235498</v>
      </c>
      <c r="F18" s="408">
        <v>88.586918091104522</v>
      </c>
      <c r="G18" s="409">
        <v>30.618051692488358</v>
      </c>
      <c r="H18" s="38"/>
      <c r="I18" s="38"/>
      <c r="J18" s="38"/>
      <c r="K18" s="38"/>
      <c r="L18" s="38"/>
      <c r="M18" s="410">
        <f>SUM(N18:Q18)</f>
        <v>213.7186579159096</v>
      </c>
      <c r="N18" s="411">
        <f t="shared" si="1"/>
        <v>76.074575199578391</v>
      </c>
      <c r="O18" s="411">
        <f t="shared" si="2"/>
        <v>15.867160105906727</v>
      </c>
      <c r="P18" s="411">
        <f t="shared" si="3"/>
        <v>85.123531397501765</v>
      </c>
      <c r="Q18" s="412">
        <f t="shared" si="4"/>
        <v>36.65339121292272</v>
      </c>
      <c r="R18" s="410">
        <f t="shared" si="5"/>
        <v>236.62935865873402</v>
      </c>
      <c r="S18" s="411">
        <f t="shared" si="6"/>
        <v>79.513310275056512</v>
      </c>
      <c r="T18" s="411">
        <f t="shared" si="7"/>
        <v>17.922194113004995</v>
      </c>
      <c r="U18" s="411">
        <f t="shared" si="8"/>
        <v>98.000041168756169</v>
      </c>
      <c r="V18" s="412">
        <f t="shared" si="9"/>
        <v>41.127849205228969</v>
      </c>
      <c r="W18" s="368">
        <f t="shared" si="26"/>
        <v>7.9186354044582519E-3</v>
      </c>
      <c r="X18" s="368">
        <f t="shared" si="27"/>
        <v>-3.7650614179967734E-2</v>
      </c>
      <c r="Y18" s="368">
        <f t="shared" si="28"/>
        <v>0.18191410367040328</v>
      </c>
      <c r="Z18" s="368">
        <f t="shared" si="29"/>
        <v>2.3413528303327213E-2</v>
      </c>
      <c r="AA18" s="368">
        <f t="shared" si="30"/>
        <v>7.3030812383356736E-3</v>
      </c>
      <c r="AB18" s="401">
        <f t="shared" si="10"/>
        <v>105506</v>
      </c>
      <c r="AC18" s="402">
        <v>53319</v>
      </c>
      <c r="AD18" s="402">
        <v>7317</v>
      </c>
      <c r="AE18" s="402">
        <v>33692</v>
      </c>
      <c r="AF18" s="403">
        <v>11178</v>
      </c>
      <c r="AG18" s="38">
        <f t="shared" si="11"/>
        <v>2025.6540662702557</v>
      </c>
      <c r="AH18" s="38">
        <f t="shared" si="12"/>
        <v>1426.7817325827266</v>
      </c>
      <c r="AI18" s="38">
        <f t="shared" si="13"/>
        <v>2168.5335664762506</v>
      </c>
      <c r="AJ18" s="38">
        <f t="shared" si="14"/>
        <v>2526.520580479098</v>
      </c>
      <c r="AK18" s="38">
        <f t="shared" si="15"/>
        <v>3279.0652364396778</v>
      </c>
      <c r="AL18" s="404">
        <f t="shared" si="16"/>
        <v>2242.8047566843024</v>
      </c>
      <c r="AM18" s="380">
        <f t="shared" si="17"/>
        <v>1491.2753479070595</v>
      </c>
      <c r="AN18" s="380">
        <f t="shared" si="18"/>
        <v>2449.391022687576</v>
      </c>
      <c r="AO18" s="380">
        <f t="shared" si="19"/>
        <v>2908.7035844935344</v>
      </c>
      <c r="AP18" s="405">
        <f t="shared" si="20"/>
        <v>3679.3567011298055</v>
      </c>
      <c r="AQ18" s="417">
        <f t="shared" si="31"/>
        <v>1.4462629414406791E-2</v>
      </c>
      <c r="AR18" s="418">
        <f t="shared" si="32"/>
        <v>-3.34505564072346E-2</v>
      </c>
      <c r="AS18" s="418">
        <f t="shared" si="33"/>
        <v>0.19652067883838509</v>
      </c>
      <c r="AT18" s="418">
        <f t="shared" si="34"/>
        <v>3.0715765852006083E-2</v>
      </c>
      <c r="AU18" s="419">
        <f t="shared" si="35"/>
        <v>1.8249964212237124E-2</v>
      </c>
      <c r="AV18" s="413">
        <v>147.25833333333335</v>
      </c>
      <c r="AW18" s="414"/>
      <c r="AX18" s="415"/>
      <c r="AY18" s="415"/>
      <c r="AZ18" s="415"/>
      <c r="BA18" s="416"/>
      <c r="BB18" s="414">
        <f t="shared" si="21"/>
        <v>90.317895939587885</v>
      </c>
      <c r="BC18" s="415">
        <f t="shared" si="22"/>
        <v>95.675271141922437</v>
      </c>
      <c r="BD18" s="415">
        <f t="shared" si="23"/>
        <v>88.533580240562955</v>
      </c>
      <c r="BE18" s="415">
        <f t="shared" si="24"/>
        <v>86.860709834722371</v>
      </c>
      <c r="BF18" s="416">
        <f t="shared" si="25"/>
        <v>89.120612726479834</v>
      </c>
    </row>
    <row r="19" spans="2:58" x14ac:dyDescent="0.2">
      <c r="B19" s="453" t="s">
        <v>237</v>
      </c>
      <c r="C19" s="407">
        <v>205.84321115440417</v>
      </c>
      <c r="D19" s="408">
        <v>64.009508591730622</v>
      </c>
      <c r="E19" s="408">
        <v>16.419064257277824</v>
      </c>
      <c r="F19" s="408">
        <v>95.690119620365522</v>
      </c>
      <c r="G19" s="409">
        <v>29.724518685030201</v>
      </c>
      <c r="H19" s="420">
        <v>222.62669753365654</v>
      </c>
      <c r="I19" s="420">
        <v>79.441535806212713</v>
      </c>
      <c r="J19" s="420">
        <v>15.61858544392171</v>
      </c>
      <c r="K19" s="420">
        <v>91.773517091920681</v>
      </c>
      <c r="L19" s="420">
        <v>35.793059191601436</v>
      </c>
      <c r="M19" s="410">
        <f t="shared" ref="M19:M47" si="36">H19</f>
        <v>222.62669753365654</v>
      </c>
      <c r="N19" s="411">
        <f t="shared" ref="N19:N47" si="37">I19</f>
        <v>79.441535806212713</v>
      </c>
      <c r="O19" s="411">
        <f t="shared" ref="O19:O47" si="38">J19</f>
        <v>15.61858544392171</v>
      </c>
      <c r="P19" s="411">
        <f t="shared" ref="P19:P47" si="39">K19</f>
        <v>91.773517091920681</v>
      </c>
      <c r="Q19" s="412">
        <f t="shared" ref="Q19:Q47" si="40">L19</f>
        <v>35.793059191601436</v>
      </c>
      <c r="R19" s="410">
        <f t="shared" si="5"/>
        <v>239.76254675883206</v>
      </c>
      <c r="S19" s="411">
        <f t="shared" si="6"/>
        <v>80.765491549620606</v>
      </c>
      <c r="T19" s="411">
        <f t="shared" si="7"/>
        <v>17.159774694931638</v>
      </c>
      <c r="U19" s="411">
        <f t="shared" si="8"/>
        <v>102.77131470863294</v>
      </c>
      <c r="V19" s="412">
        <f t="shared" si="9"/>
        <v>39.06596580564689</v>
      </c>
      <c r="W19" s="368">
        <f t="shared" si="26"/>
        <v>1.3240910248236482E-2</v>
      </c>
      <c r="X19" s="368">
        <f t="shared" si="27"/>
        <v>1.5748071237789985E-2</v>
      </c>
      <c r="Y19" s="368">
        <f t="shared" si="28"/>
        <v>-4.2540517821984647E-2</v>
      </c>
      <c r="Z19" s="368">
        <f t="shared" si="29"/>
        <v>4.8686444239963489E-2</v>
      </c>
      <c r="AA19" s="368">
        <f t="shared" si="30"/>
        <v>-5.0133509031635271E-2</v>
      </c>
      <c r="AB19" s="401">
        <f t="shared" si="10"/>
        <v>105753.67501414561</v>
      </c>
      <c r="AC19" s="380">
        <v>53364.901098539114</v>
      </c>
      <c r="AD19" s="380">
        <v>7377.2461748914147</v>
      </c>
      <c r="AE19" s="380">
        <v>33823.052313934626</v>
      </c>
      <c r="AF19" s="405">
        <v>11188.475426780467</v>
      </c>
      <c r="AG19" s="38">
        <f t="shared" si="11"/>
        <v>2105.1438401916339</v>
      </c>
      <c r="AH19" s="38">
        <f t="shared" si="12"/>
        <v>1488.6476723628268</v>
      </c>
      <c r="AI19" s="38">
        <f t="shared" si="13"/>
        <v>2117.1294916360303</v>
      </c>
      <c r="AJ19" s="38">
        <f t="shared" si="14"/>
        <v>2713.3422566393065</v>
      </c>
      <c r="AK19" s="38">
        <f t="shared" si="15"/>
        <v>3199.1006662022983</v>
      </c>
      <c r="AL19" s="404">
        <f t="shared" si="16"/>
        <v>2267.1793365739909</v>
      </c>
      <c r="AM19" s="380">
        <f t="shared" si="17"/>
        <v>1513.4571579264407</v>
      </c>
      <c r="AN19" s="380">
        <f t="shared" si="18"/>
        <v>2326.0406780697149</v>
      </c>
      <c r="AO19" s="380">
        <f t="shared" si="19"/>
        <v>3038.4991205034617</v>
      </c>
      <c r="AP19" s="405">
        <f t="shared" si="20"/>
        <v>3491.6254731309973</v>
      </c>
      <c r="AQ19" s="417">
        <f t="shared" si="31"/>
        <v>3.9241534497417518E-2</v>
      </c>
      <c r="AR19" s="418">
        <f t="shared" si="32"/>
        <v>4.3360479299179078E-2</v>
      </c>
      <c r="AS19" s="418">
        <f t="shared" si="33"/>
        <v>-2.3704532701215753E-2</v>
      </c>
      <c r="AT19" s="418">
        <f t="shared" si="34"/>
        <v>7.3944252662601295E-2</v>
      </c>
      <c r="AU19" s="419">
        <f t="shared" si="35"/>
        <v>-2.4386391996337076E-2</v>
      </c>
      <c r="AV19" s="413">
        <v>151.39166666666668</v>
      </c>
      <c r="AW19" s="414">
        <v>92.852991654942741</v>
      </c>
      <c r="AX19" s="414">
        <v>98.36074080896978</v>
      </c>
      <c r="AY19" s="414">
        <v>91.01859273557281</v>
      </c>
      <c r="AZ19" s="414">
        <v>89.298767221289197</v>
      </c>
      <c r="BA19" s="414">
        <v>91.622102393863344</v>
      </c>
      <c r="BB19" s="414">
        <f t="shared" ref="BB19:BB47" si="41">AW19</f>
        <v>92.852991654942741</v>
      </c>
      <c r="BC19" s="415">
        <f t="shared" ref="BC19:BC47" si="42">AX19</f>
        <v>98.36074080896978</v>
      </c>
      <c r="BD19" s="415">
        <f t="shared" ref="BD19:BD47" si="43">AY19</f>
        <v>91.01859273557281</v>
      </c>
      <c r="BE19" s="415">
        <f t="shared" ref="BE19:BE47" si="44">AZ19</f>
        <v>89.298767221289197</v>
      </c>
      <c r="BF19" s="416">
        <f t="shared" ref="BF19:BF47" si="45">BA19</f>
        <v>91.622102393863344</v>
      </c>
    </row>
    <row r="20" spans="2:58" x14ac:dyDescent="0.2">
      <c r="B20" s="453" t="s">
        <v>17</v>
      </c>
      <c r="C20" s="407">
        <v>201.33635037648239</v>
      </c>
      <c r="D20" s="408">
        <v>57.372664672919775</v>
      </c>
      <c r="E20" s="408">
        <v>17.401977674350015</v>
      </c>
      <c r="F20" s="408">
        <v>94.558852129401558</v>
      </c>
      <c r="G20" s="409">
        <v>32.002855899811031</v>
      </c>
      <c r="H20" s="420">
        <v>219.26448678346316</v>
      </c>
      <c r="I20" s="420">
        <v>73.808426679038419</v>
      </c>
      <c r="J20" s="420">
        <v>16.316730877781396</v>
      </c>
      <c r="K20" s="420">
        <v>91.037496870985365</v>
      </c>
      <c r="L20" s="420">
        <v>38.101832355657962</v>
      </c>
      <c r="M20" s="410">
        <f t="shared" si="36"/>
        <v>219.26448678346316</v>
      </c>
      <c r="N20" s="411">
        <f t="shared" si="37"/>
        <v>73.808426679038419</v>
      </c>
      <c r="O20" s="411">
        <f t="shared" si="38"/>
        <v>16.316730877781396</v>
      </c>
      <c r="P20" s="411">
        <f t="shared" si="39"/>
        <v>91.037496870985365</v>
      </c>
      <c r="Q20" s="412">
        <f t="shared" si="40"/>
        <v>38.101832355657962</v>
      </c>
      <c r="R20" s="410">
        <f t="shared" si="5"/>
        <v>232.33354840286481</v>
      </c>
      <c r="S20" s="411">
        <f t="shared" si="6"/>
        <v>75.370919456963321</v>
      </c>
      <c r="T20" s="411">
        <f t="shared" si="7"/>
        <v>17.458249591319358</v>
      </c>
      <c r="U20" s="411">
        <f t="shared" si="8"/>
        <v>99.493398098134151</v>
      </c>
      <c r="V20" s="412">
        <f t="shared" si="9"/>
        <v>40.01098125644797</v>
      </c>
      <c r="W20" s="368">
        <f t="shared" si="26"/>
        <v>-3.0984815837144852E-2</v>
      </c>
      <c r="X20" s="368">
        <f t="shared" si="27"/>
        <v>-6.6793032384913742E-2</v>
      </c>
      <c r="Y20" s="368">
        <f t="shared" si="28"/>
        <v>1.7393870356344321E-2</v>
      </c>
      <c r="Z20" s="368">
        <f t="shared" si="29"/>
        <v>-3.1895248394866016E-2</v>
      </c>
      <c r="AA20" s="368">
        <f t="shared" si="30"/>
        <v>2.4190249269723241E-2</v>
      </c>
      <c r="AB20" s="401">
        <f t="shared" si="10"/>
        <v>106002.40516730481</v>
      </c>
      <c r="AC20" s="380">
        <v>53410.84171227632</v>
      </c>
      <c r="AD20" s="380">
        <v>7437.988400293837</v>
      </c>
      <c r="AE20" s="380">
        <v>33954.614384161185</v>
      </c>
      <c r="AF20" s="405">
        <v>11198.96067057348</v>
      </c>
      <c r="AG20" s="38">
        <f t="shared" si="11"/>
        <v>2068.4859597043624</v>
      </c>
      <c r="AH20" s="38">
        <f t="shared" si="12"/>
        <v>1381.8997101121095</v>
      </c>
      <c r="AI20" s="38">
        <f t="shared" si="13"/>
        <v>2193.7021140200764</v>
      </c>
      <c r="AJ20" s="38">
        <f t="shared" si="14"/>
        <v>2681.1524301525169</v>
      </c>
      <c r="AK20" s="38">
        <f t="shared" si="15"/>
        <v>3402.2650383776045</v>
      </c>
      <c r="AL20" s="404">
        <f t="shared" si="16"/>
        <v>2191.7761963624325</v>
      </c>
      <c r="AM20" s="380">
        <f t="shared" si="17"/>
        <v>1411.1539350565888</v>
      </c>
      <c r="AN20" s="380">
        <f t="shared" si="18"/>
        <v>2347.1735436734039</v>
      </c>
      <c r="AO20" s="380">
        <f t="shared" si="19"/>
        <v>2930.1878375784131</v>
      </c>
      <c r="AP20" s="405">
        <f t="shared" si="20"/>
        <v>3572.7405813274518</v>
      </c>
      <c r="AQ20" s="417">
        <f t="shared" si="31"/>
        <v>-1.74134801562702E-2</v>
      </c>
      <c r="AR20" s="418">
        <f t="shared" si="32"/>
        <v>-7.1708010050009818E-2</v>
      </c>
      <c r="AS20" s="418">
        <f t="shared" si="33"/>
        <v>3.6168133638757149E-2</v>
      </c>
      <c r="AT20" s="418">
        <f t="shared" si="34"/>
        <v>-1.1863533399822268E-2</v>
      </c>
      <c r="AU20" s="419">
        <f t="shared" si="35"/>
        <v>6.3506714346843518E-2</v>
      </c>
      <c r="AV20" s="413">
        <v>155.625</v>
      </c>
      <c r="AW20" s="414">
        <v>94.374871081149251</v>
      </c>
      <c r="AX20" s="414">
        <v>97.926928861711616</v>
      </c>
      <c r="AY20" s="414">
        <v>93.461436625894322</v>
      </c>
      <c r="AZ20" s="414">
        <v>91.501042894516075</v>
      </c>
      <c r="BA20" s="414">
        <v>95.228437691759083</v>
      </c>
      <c r="BB20" s="414">
        <f t="shared" si="41"/>
        <v>94.374871081149251</v>
      </c>
      <c r="BC20" s="415">
        <f t="shared" si="42"/>
        <v>97.926928861711616</v>
      </c>
      <c r="BD20" s="415">
        <f t="shared" si="43"/>
        <v>93.461436625894322</v>
      </c>
      <c r="BE20" s="415">
        <f t="shared" si="44"/>
        <v>91.501042894516075</v>
      </c>
      <c r="BF20" s="416">
        <f t="shared" si="45"/>
        <v>95.228437691759083</v>
      </c>
    </row>
    <row r="21" spans="2:58" x14ac:dyDescent="0.2">
      <c r="B21" s="453" t="s">
        <v>18</v>
      </c>
      <c r="C21" s="410"/>
      <c r="D21" s="411"/>
      <c r="E21" s="411"/>
      <c r="F21" s="411"/>
      <c r="G21" s="412"/>
      <c r="H21" s="420">
        <v>207.37036314072415</v>
      </c>
      <c r="I21" s="420">
        <v>70.021923973807105</v>
      </c>
      <c r="J21" s="420">
        <v>15.322976726780359</v>
      </c>
      <c r="K21" s="420">
        <v>83.971012853943236</v>
      </c>
      <c r="L21" s="420">
        <v>38.054449586193449</v>
      </c>
      <c r="M21" s="410">
        <f t="shared" si="36"/>
        <v>207.37036314072415</v>
      </c>
      <c r="N21" s="411">
        <f t="shared" si="37"/>
        <v>70.021923973807105</v>
      </c>
      <c r="O21" s="411">
        <f t="shared" si="38"/>
        <v>15.322976726780359</v>
      </c>
      <c r="P21" s="411">
        <f t="shared" si="39"/>
        <v>83.971012853943236</v>
      </c>
      <c r="Q21" s="412">
        <f t="shared" si="40"/>
        <v>38.054449586193449</v>
      </c>
      <c r="R21" s="410">
        <f t="shared" si="5"/>
        <v>218.51197393088543</v>
      </c>
      <c r="S21" s="411">
        <f t="shared" si="6"/>
        <v>72.260771828460761</v>
      </c>
      <c r="T21" s="411">
        <f t="shared" si="7"/>
        <v>16.436869583498211</v>
      </c>
      <c r="U21" s="411">
        <f t="shared" si="8"/>
        <v>90.241940286158894</v>
      </c>
      <c r="V21" s="412">
        <f t="shared" si="9"/>
        <v>39.572392232767562</v>
      </c>
      <c r="W21" s="368">
        <f t="shared" si="26"/>
        <v>-5.9490222428027706E-2</v>
      </c>
      <c r="X21" s="368">
        <f t="shared" si="27"/>
        <v>-4.126455735064305E-2</v>
      </c>
      <c r="Y21" s="368">
        <f t="shared" si="28"/>
        <v>-5.850414742203025E-2</v>
      </c>
      <c r="Z21" s="368">
        <f t="shared" si="29"/>
        <v>-9.2985645166628994E-2</v>
      </c>
      <c r="AA21" s="368">
        <f t="shared" si="30"/>
        <v>-1.0961716256577048E-2</v>
      </c>
      <c r="AB21" s="401">
        <f t="shared" si="10"/>
        <v>106252.19656984665</v>
      </c>
      <c r="AC21" s="380">
        <v>53456.821875229347</v>
      </c>
      <c r="AD21" s="380">
        <v>7499.2307605513761</v>
      </c>
      <c r="AE21" s="380">
        <v>34086.688193486909</v>
      </c>
      <c r="AF21" s="405">
        <v>11209.45574057902</v>
      </c>
      <c r="AG21" s="38">
        <f t="shared" si="11"/>
        <v>1951.6807165902287</v>
      </c>
      <c r="AH21" s="38">
        <f t="shared" si="12"/>
        <v>1309.8781692866339</v>
      </c>
      <c r="AI21" s="38">
        <f t="shared" si="13"/>
        <v>2043.2731324104163</v>
      </c>
      <c r="AJ21" s="38">
        <f t="shared" si="14"/>
        <v>2463.4547180792983</v>
      </c>
      <c r="AK21" s="38">
        <f t="shared" si="15"/>
        <v>3394.8525661628387</v>
      </c>
      <c r="AL21" s="404">
        <f t="shared" si="16"/>
        <v>2056.5407679571399</v>
      </c>
      <c r="AM21" s="380">
        <f t="shared" si="17"/>
        <v>1351.7595938853358</v>
      </c>
      <c r="AN21" s="380">
        <f t="shared" si="18"/>
        <v>2191.807414430024</v>
      </c>
      <c r="AO21" s="380">
        <f t="shared" si="19"/>
        <v>2647.4247006314276</v>
      </c>
      <c r="AP21" s="405">
        <f t="shared" si="20"/>
        <v>3530.2688327242072</v>
      </c>
      <c r="AQ21" s="417">
        <f t="shared" si="31"/>
        <v>-5.6468956226721545E-2</v>
      </c>
      <c r="AR21" s="418">
        <f t="shared" si="32"/>
        <v>-5.2117776925818093E-2</v>
      </c>
      <c r="AS21" s="418">
        <f t="shared" si="33"/>
        <v>-6.857311238762076E-2</v>
      </c>
      <c r="AT21" s="418">
        <f t="shared" si="34"/>
        <v>-8.1195574568968087E-2</v>
      </c>
      <c r="AU21" s="419">
        <f t="shared" si="35"/>
        <v>-2.1786874717734106E-3</v>
      </c>
      <c r="AV21" s="413">
        <v>159.77500000000001</v>
      </c>
      <c r="AW21" s="414">
        <v>94.901144047288994</v>
      </c>
      <c r="AX21" s="414">
        <v>96.901710571306339</v>
      </c>
      <c r="AY21" s="414">
        <v>93.223205604574815</v>
      </c>
      <c r="AZ21" s="414">
        <v>93.050983376099367</v>
      </c>
      <c r="BA21" s="414">
        <v>96.164137266088261</v>
      </c>
      <c r="BB21" s="414">
        <f t="shared" si="41"/>
        <v>94.901144047288994</v>
      </c>
      <c r="BC21" s="415">
        <f t="shared" si="42"/>
        <v>96.901710571306339</v>
      </c>
      <c r="BD21" s="415">
        <f t="shared" si="43"/>
        <v>93.223205604574815</v>
      </c>
      <c r="BE21" s="415">
        <f t="shared" si="44"/>
        <v>93.050983376099367</v>
      </c>
      <c r="BF21" s="416">
        <f t="shared" si="45"/>
        <v>96.164137266088261</v>
      </c>
    </row>
    <row r="22" spans="2:58" x14ac:dyDescent="0.2">
      <c r="B22" s="453" t="s">
        <v>19</v>
      </c>
      <c r="C22" s="404"/>
      <c r="D22" s="380"/>
      <c r="E22" s="380"/>
      <c r="F22" s="380"/>
      <c r="G22" s="405"/>
      <c r="H22" s="420">
        <v>220.08575296976272</v>
      </c>
      <c r="I22" s="420">
        <v>71.903601964451454</v>
      </c>
      <c r="J22" s="420">
        <v>13.925753579717426</v>
      </c>
      <c r="K22" s="420">
        <v>89.922078925908124</v>
      </c>
      <c r="L22" s="420">
        <v>44.334318499685708</v>
      </c>
      <c r="M22" s="410">
        <f t="shared" si="36"/>
        <v>220.08575296976272</v>
      </c>
      <c r="N22" s="411">
        <f t="shared" si="37"/>
        <v>71.903601964451454</v>
      </c>
      <c r="O22" s="411">
        <f t="shared" si="38"/>
        <v>13.925753579717426</v>
      </c>
      <c r="P22" s="411">
        <f t="shared" si="39"/>
        <v>89.922078925908124</v>
      </c>
      <c r="Q22" s="412">
        <f t="shared" si="40"/>
        <v>44.334318499685708</v>
      </c>
      <c r="R22" s="410">
        <f t="shared" si="5"/>
        <v>224.4617505971045</v>
      </c>
      <c r="S22" s="411">
        <f t="shared" si="6"/>
        <v>72.739714669297058</v>
      </c>
      <c r="T22" s="411">
        <f t="shared" si="7"/>
        <v>14.395903126506985</v>
      </c>
      <c r="U22" s="411">
        <f t="shared" si="8"/>
        <v>92.99223276236998</v>
      </c>
      <c r="V22" s="412">
        <f t="shared" si="9"/>
        <v>44.333900038930445</v>
      </c>
      <c r="W22" s="368">
        <f t="shared" si="26"/>
        <v>2.7228607014922579E-2</v>
      </c>
      <c r="X22" s="368">
        <f t="shared" si="27"/>
        <v>6.6279784828933153E-3</v>
      </c>
      <c r="Y22" s="368">
        <f t="shared" si="28"/>
        <v>-0.1241700219511539</v>
      </c>
      <c r="Z22" s="368">
        <f t="shared" si="29"/>
        <v>3.047687657745235E-2</v>
      </c>
      <c r="AA22" s="368">
        <f t="shared" si="30"/>
        <v>0.12032398188503146</v>
      </c>
      <c r="AB22" s="401">
        <f t="shared" si="10"/>
        <v>106503.05537352001</v>
      </c>
      <c r="AC22" s="380">
        <v>53502.841621445194</v>
      </c>
      <c r="AD22" s="380">
        <v>7560.9773736375118</v>
      </c>
      <c r="AE22" s="380">
        <v>34219.275732431604</v>
      </c>
      <c r="AF22" s="405">
        <v>11219.960646005691</v>
      </c>
      <c r="AG22" s="38">
        <f t="shared" si="11"/>
        <v>2066.4736067701861</v>
      </c>
      <c r="AH22" s="38">
        <f t="shared" si="12"/>
        <v>1343.9211784899067</v>
      </c>
      <c r="AI22" s="38">
        <f t="shared" si="13"/>
        <v>1841.7927857146706</v>
      </c>
      <c r="AJ22" s="38">
        <f t="shared" si="14"/>
        <v>2627.8194672800664</v>
      </c>
      <c r="AK22" s="38">
        <f t="shared" si="15"/>
        <v>3951.3791445844986</v>
      </c>
      <c r="AL22" s="404">
        <f t="shared" si="16"/>
        <v>2107.5616075979046</v>
      </c>
      <c r="AM22" s="380">
        <f t="shared" si="17"/>
        <v>1359.5486233041736</v>
      </c>
      <c r="AN22" s="380">
        <f t="shared" si="18"/>
        <v>1903.9738403001274</v>
      </c>
      <c r="AO22" s="380">
        <f t="shared" si="19"/>
        <v>2717.5394794880422</v>
      </c>
      <c r="AP22" s="405">
        <f t="shared" si="20"/>
        <v>3951.3418484861909</v>
      </c>
      <c r="AQ22" s="417">
        <f t="shared" si="31"/>
        <v>5.8817453697299182E-2</v>
      </c>
      <c r="AR22" s="418">
        <f t="shared" si="32"/>
        <v>2.5989446958882167E-2</v>
      </c>
      <c r="AS22" s="418">
        <f t="shared" si="33"/>
        <v>-9.8606663739596367E-2</v>
      </c>
      <c r="AT22" s="418">
        <f t="shared" si="34"/>
        <v>6.6721238265308846E-2</v>
      </c>
      <c r="AU22" s="419">
        <f t="shared" si="35"/>
        <v>0.16393247352437901</v>
      </c>
      <c r="AV22" s="413"/>
      <c r="AW22" s="414">
        <v>98.050448410163014</v>
      </c>
      <c r="AX22" s="414">
        <v>98.850541676377347</v>
      </c>
      <c r="AY22" s="414">
        <v>96.734143438879656</v>
      </c>
      <c r="AZ22" s="414">
        <v>96.698483577324936</v>
      </c>
      <c r="BA22" s="414">
        <v>100.00094388437492</v>
      </c>
      <c r="BB22" s="414">
        <f t="shared" si="41"/>
        <v>98.050448410163014</v>
      </c>
      <c r="BC22" s="415">
        <f t="shared" si="42"/>
        <v>98.850541676377347</v>
      </c>
      <c r="BD22" s="415">
        <f t="shared" si="43"/>
        <v>96.734143438879656</v>
      </c>
      <c r="BE22" s="415">
        <f t="shared" si="44"/>
        <v>96.698483577324936</v>
      </c>
      <c r="BF22" s="416">
        <f t="shared" si="45"/>
        <v>100.00094388437492</v>
      </c>
    </row>
    <row r="23" spans="2:58" x14ac:dyDescent="0.2">
      <c r="B23" s="453" t="s">
        <v>20</v>
      </c>
      <c r="C23" s="404"/>
      <c r="D23" s="380"/>
      <c r="E23" s="380"/>
      <c r="F23" s="380"/>
      <c r="G23" s="405"/>
      <c r="H23" s="420">
        <v>221.09625333350974</v>
      </c>
      <c r="I23" s="420">
        <v>74.723384180584446</v>
      </c>
      <c r="J23" s="420">
        <v>15.313982902130862</v>
      </c>
      <c r="K23" s="420">
        <v>90.574440354531845</v>
      </c>
      <c r="L23" s="420">
        <v>40.484445896262606</v>
      </c>
      <c r="M23" s="410">
        <f t="shared" si="36"/>
        <v>221.09625333350974</v>
      </c>
      <c r="N23" s="411">
        <f t="shared" si="37"/>
        <v>74.723384180584446</v>
      </c>
      <c r="O23" s="411">
        <f t="shared" si="38"/>
        <v>15.313982902130862</v>
      </c>
      <c r="P23" s="411">
        <f t="shared" si="39"/>
        <v>90.574440354531845</v>
      </c>
      <c r="Q23" s="412">
        <f t="shared" si="40"/>
        <v>40.484445896262606</v>
      </c>
      <c r="R23" s="410">
        <f t="shared" si="5"/>
        <v>228.11515633993</v>
      </c>
      <c r="S23" s="411">
        <f t="shared" si="6"/>
        <v>76.406184756854842</v>
      </c>
      <c r="T23" s="411">
        <f t="shared" si="7"/>
        <v>15.550840001105382</v>
      </c>
      <c r="U23" s="411">
        <f t="shared" si="8"/>
        <v>95.084434685131555</v>
      </c>
      <c r="V23" s="412">
        <f t="shared" si="9"/>
        <v>41.073696896838221</v>
      </c>
      <c r="W23" s="368">
        <f t="shared" si="26"/>
        <v>1.6276295329190171E-2</v>
      </c>
      <c r="X23" s="368">
        <f t="shared" si="27"/>
        <v>5.0405340524457332E-2</v>
      </c>
      <c r="Y23" s="368">
        <f t="shared" si="28"/>
        <v>8.0226774551700464E-2</v>
      </c>
      <c r="Z23" s="368">
        <f t="shared" si="29"/>
        <v>2.2498673928046609E-2</v>
      </c>
      <c r="AA23" s="368">
        <f t="shared" si="30"/>
        <v>-7.3537476721636907E-2</v>
      </c>
      <c r="AB23" s="401">
        <f t="shared" si="10"/>
        <v>106754.98777176054</v>
      </c>
      <c r="AC23" s="380">
        <v>53548.900985000189</v>
      </c>
      <c r="AD23" s="380">
        <v>7623.2323914319895</v>
      </c>
      <c r="AE23" s="380">
        <v>34352.378999257628</v>
      </c>
      <c r="AF23" s="405">
        <v>11230.475396070726</v>
      </c>
      <c r="AG23" s="38">
        <f t="shared" si="11"/>
        <v>2071.062513783505</v>
      </c>
      <c r="AH23" s="38">
        <f t="shared" si="12"/>
        <v>1395.4233010592604</v>
      </c>
      <c r="AI23" s="38">
        <f t="shared" si="13"/>
        <v>2008.8568884955898</v>
      </c>
      <c r="AJ23" s="38">
        <f t="shared" si="14"/>
        <v>2636.6278840976111</v>
      </c>
      <c r="AK23" s="38">
        <f t="shared" si="15"/>
        <v>3604.8737447416647</v>
      </c>
      <c r="AL23" s="404">
        <f t="shared" si="16"/>
        <v>2136.8102896291311</v>
      </c>
      <c r="AM23" s="380">
        <f t="shared" si="17"/>
        <v>1426.8487933721983</v>
      </c>
      <c r="AN23" s="380">
        <f t="shared" si="18"/>
        <v>2039.9273172602609</v>
      </c>
      <c r="AO23" s="380">
        <f t="shared" si="19"/>
        <v>2767.9141141050632</v>
      </c>
      <c r="AP23" s="405">
        <f t="shared" si="20"/>
        <v>3657.3426723510674</v>
      </c>
      <c r="AQ23" s="417">
        <f t="shared" si="31"/>
        <v>2.220646321484443E-3</v>
      </c>
      <c r="AR23" s="418">
        <f t="shared" si="32"/>
        <v>3.8322279158681027E-2</v>
      </c>
      <c r="AS23" s="418">
        <f t="shared" si="33"/>
        <v>9.0707328249248986E-2</v>
      </c>
      <c r="AT23" s="418">
        <f t="shared" si="34"/>
        <v>3.3519870475202662E-3</v>
      </c>
      <c r="AU23" s="419">
        <f t="shared" si="35"/>
        <v>-8.7692268234429327E-2</v>
      </c>
      <c r="AV23" s="413"/>
      <c r="AW23" s="414">
        <v>96.923087830270731</v>
      </c>
      <c r="AX23" s="414">
        <v>97.79755973730984</v>
      </c>
      <c r="AY23" s="414">
        <v>98.476885499704949</v>
      </c>
      <c r="AZ23" s="414">
        <v>95.256853189973327</v>
      </c>
      <c r="BA23" s="414">
        <v>98.565381143909221</v>
      </c>
      <c r="BB23" s="414">
        <f t="shared" si="41"/>
        <v>96.923087830270731</v>
      </c>
      <c r="BC23" s="415">
        <f t="shared" si="42"/>
        <v>97.79755973730984</v>
      </c>
      <c r="BD23" s="415">
        <f t="shared" si="43"/>
        <v>98.476885499704949</v>
      </c>
      <c r="BE23" s="415">
        <f t="shared" si="44"/>
        <v>95.256853189973327</v>
      </c>
      <c r="BF23" s="416">
        <f t="shared" si="45"/>
        <v>98.565381143909221</v>
      </c>
    </row>
    <row r="24" spans="2:58" x14ac:dyDescent="0.2">
      <c r="B24" s="453" t="s">
        <v>21</v>
      </c>
      <c r="C24" s="404"/>
      <c r="D24" s="380"/>
      <c r="E24" s="380"/>
      <c r="F24" s="380"/>
      <c r="G24" s="405"/>
      <c r="H24" s="420">
        <v>233.6114343600378</v>
      </c>
      <c r="I24" s="420">
        <v>80.413485470555457</v>
      </c>
      <c r="J24" s="420">
        <v>16.160833142452422</v>
      </c>
      <c r="K24" s="420">
        <v>95.044248025039778</v>
      </c>
      <c r="L24" s="420">
        <v>41.992867721990159</v>
      </c>
      <c r="M24" s="410">
        <f t="shared" si="36"/>
        <v>233.6114343600378</v>
      </c>
      <c r="N24" s="411">
        <f t="shared" si="37"/>
        <v>80.413485470555457</v>
      </c>
      <c r="O24" s="411">
        <f t="shared" si="38"/>
        <v>16.160833142452422</v>
      </c>
      <c r="P24" s="411">
        <f t="shared" si="39"/>
        <v>95.044248025039778</v>
      </c>
      <c r="Q24" s="412">
        <f t="shared" si="40"/>
        <v>41.992867721990159</v>
      </c>
      <c r="R24" s="410">
        <f t="shared" si="5"/>
        <v>238.33557972958781</v>
      </c>
      <c r="S24" s="411">
        <f t="shared" si="6"/>
        <v>80.771684949775235</v>
      </c>
      <c r="T24" s="411">
        <f t="shared" si="7"/>
        <v>16.348292325597473</v>
      </c>
      <c r="U24" s="411">
        <f t="shared" si="8"/>
        <v>98.164317617115771</v>
      </c>
      <c r="V24" s="412">
        <f t="shared" si="9"/>
        <v>43.051284837099388</v>
      </c>
      <c r="W24" s="368">
        <f t="shared" si="26"/>
        <v>4.480378925119588E-2</v>
      </c>
      <c r="X24" s="368">
        <f t="shared" si="27"/>
        <v>5.7135429635867707E-2</v>
      </c>
      <c r="Y24" s="368">
        <f t="shared" si="28"/>
        <v>5.1280337553174515E-2</v>
      </c>
      <c r="Z24" s="368">
        <f t="shared" si="29"/>
        <v>3.2391031636072931E-2</v>
      </c>
      <c r="AA24" s="368">
        <f t="shared" si="30"/>
        <v>4.8147308123447585E-2</v>
      </c>
      <c r="AB24" s="401">
        <f t="shared" si="10"/>
        <v>107008</v>
      </c>
      <c r="AC24" s="380">
        <v>53595</v>
      </c>
      <c r="AD24" s="380">
        <v>7686</v>
      </c>
      <c r="AE24" s="380">
        <v>34486</v>
      </c>
      <c r="AF24" s="405">
        <v>11241</v>
      </c>
      <c r="AG24" s="38">
        <f t="shared" si="11"/>
        <v>2183.1212092557362</v>
      </c>
      <c r="AH24" s="38">
        <f t="shared" si="12"/>
        <v>1500.3915564988424</v>
      </c>
      <c r="AI24" s="38">
        <f t="shared" si="13"/>
        <v>2102.6324671418715</v>
      </c>
      <c r="AJ24" s="38">
        <f t="shared" si="14"/>
        <v>2756.0241264582664</v>
      </c>
      <c r="AK24" s="38">
        <f t="shared" si="15"/>
        <v>3735.6879033885025</v>
      </c>
      <c r="AL24" s="404">
        <f t="shared" si="16"/>
        <v>2227.268799805508</v>
      </c>
      <c r="AM24" s="380">
        <f t="shared" si="17"/>
        <v>1507.0750060598045</v>
      </c>
      <c r="AN24" s="380">
        <f t="shared" si="18"/>
        <v>2127.0221604992812</v>
      </c>
      <c r="AO24" s="380">
        <f t="shared" si="19"/>
        <v>2846.4976401181862</v>
      </c>
      <c r="AP24" s="405">
        <f t="shared" si="20"/>
        <v>3829.8447502090016</v>
      </c>
      <c r="AQ24" s="417">
        <f t="shared" si="31"/>
        <v>5.4106862891124319E-2</v>
      </c>
      <c r="AR24" s="418">
        <f t="shared" si="32"/>
        <v>7.5223235386639331E-2</v>
      </c>
      <c r="AS24" s="418">
        <f t="shared" si="33"/>
        <v>4.6681064830113028E-2</v>
      </c>
      <c r="AT24" s="418">
        <f t="shared" si="34"/>
        <v>4.5283690990592262E-2</v>
      </c>
      <c r="AU24" s="419">
        <f t="shared" si="35"/>
        <v>3.6288138755941945E-2</v>
      </c>
      <c r="AV24" s="413"/>
      <c r="AW24" s="414">
        <v>98.017859786226651</v>
      </c>
      <c r="AX24" s="414">
        <v>99.556528405415207</v>
      </c>
      <c r="AY24" s="414">
        <v>98.853340890830935</v>
      </c>
      <c r="AZ24" s="414">
        <v>96.821584800043496</v>
      </c>
      <c r="BA24" s="414">
        <v>97.541497032866403</v>
      </c>
      <c r="BB24" s="414">
        <f t="shared" si="41"/>
        <v>98.017859786226651</v>
      </c>
      <c r="BC24" s="415">
        <f t="shared" si="42"/>
        <v>99.556528405415207</v>
      </c>
      <c r="BD24" s="415">
        <f t="shared" si="43"/>
        <v>98.853340890830935</v>
      </c>
      <c r="BE24" s="415">
        <f t="shared" si="44"/>
        <v>96.821584800043496</v>
      </c>
      <c r="BF24" s="416">
        <f t="shared" si="45"/>
        <v>97.541497032866403</v>
      </c>
    </row>
    <row r="25" spans="2:58" x14ac:dyDescent="0.2">
      <c r="B25" s="453" t="s">
        <v>22</v>
      </c>
      <c r="C25" s="404"/>
      <c r="D25" s="380"/>
      <c r="E25" s="380"/>
      <c r="F25" s="380"/>
      <c r="G25" s="405"/>
      <c r="H25" s="420">
        <v>240.36726445002171</v>
      </c>
      <c r="I25" s="420">
        <v>82.369817265924652</v>
      </c>
      <c r="J25" s="420">
        <v>17.411819865362371</v>
      </c>
      <c r="K25" s="420">
        <v>96.790695165375482</v>
      </c>
      <c r="L25" s="420">
        <v>43.794932153359184</v>
      </c>
      <c r="M25" s="410">
        <f t="shared" si="36"/>
        <v>240.36726445002171</v>
      </c>
      <c r="N25" s="411">
        <f t="shared" si="37"/>
        <v>82.369817265924652</v>
      </c>
      <c r="O25" s="411">
        <f t="shared" si="38"/>
        <v>17.411819865362371</v>
      </c>
      <c r="P25" s="411">
        <f t="shared" si="39"/>
        <v>96.790695165375482</v>
      </c>
      <c r="Q25" s="412">
        <f t="shared" si="40"/>
        <v>43.794932153359184</v>
      </c>
      <c r="R25" s="410">
        <f t="shared" si="5"/>
        <v>242.2748995869342</v>
      </c>
      <c r="S25" s="411">
        <f t="shared" si="6"/>
        <v>81.996404152044349</v>
      </c>
      <c r="T25" s="411">
        <f t="shared" si="7"/>
        <v>17.514561588314681</v>
      </c>
      <c r="U25" s="411">
        <f t="shared" si="8"/>
        <v>98.08202197578828</v>
      </c>
      <c r="V25" s="412">
        <f t="shared" si="9"/>
        <v>44.681911870786884</v>
      </c>
      <c r="W25" s="368">
        <f t="shared" si="26"/>
        <v>1.6528458998089635E-2</v>
      </c>
      <c r="X25" s="368">
        <f t="shared" si="27"/>
        <v>1.5162729402397046E-2</v>
      </c>
      <c r="Y25" s="368">
        <f t="shared" si="28"/>
        <v>7.1338904363186018E-2</v>
      </c>
      <c r="Z25" s="368">
        <f t="shared" si="29"/>
        <v>-8.3834577904851049E-4</v>
      </c>
      <c r="AA25" s="368">
        <f t="shared" si="30"/>
        <v>3.7876384871150304E-2</v>
      </c>
      <c r="AB25" s="401">
        <f t="shared" si="10"/>
        <v>106594.8</v>
      </c>
      <c r="AC25" s="380">
        <v>53117.599999999999</v>
      </c>
      <c r="AD25" s="380">
        <v>7580.76</v>
      </c>
      <c r="AE25" s="380">
        <v>34619.9</v>
      </c>
      <c r="AF25" s="405">
        <v>11276.539999999999</v>
      </c>
      <c r="AG25" s="38">
        <f t="shared" si="11"/>
        <v>2254.9623851259321</v>
      </c>
      <c r="AH25" s="38">
        <f t="shared" si="12"/>
        <v>1550.7066822658526</v>
      </c>
      <c r="AI25" s="38">
        <f t="shared" si="13"/>
        <v>2296.8435704813728</v>
      </c>
      <c r="AJ25" s="38">
        <f t="shared" si="14"/>
        <v>2795.8109401059933</v>
      </c>
      <c r="AK25" s="38">
        <f t="shared" si="15"/>
        <v>3883.720729351307</v>
      </c>
      <c r="AL25" s="404">
        <f t="shared" si="16"/>
        <v>2272.8585220567438</v>
      </c>
      <c r="AM25" s="380">
        <f t="shared" si="17"/>
        <v>1543.6767503058186</v>
      </c>
      <c r="AN25" s="380">
        <f t="shared" si="18"/>
        <v>2310.3965286217585</v>
      </c>
      <c r="AO25" s="380">
        <f t="shared" si="19"/>
        <v>2833.1110712563664</v>
      </c>
      <c r="AP25" s="405">
        <f t="shared" si="20"/>
        <v>3962.3778101072567</v>
      </c>
      <c r="AQ25" s="417">
        <f t="shared" si="31"/>
        <v>3.2907552528743E-2</v>
      </c>
      <c r="AR25" s="418">
        <f t="shared" si="32"/>
        <v>3.353466336775468E-2</v>
      </c>
      <c r="AS25" s="418">
        <f t="shared" si="33"/>
        <v>9.2365692233171925E-2</v>
      </c>
      <c r="AT25" s="418">
        <f t="shared" si="34"/>
        <v>1.4436308182416591E-2</v>
      </c>
      <c r="AU25" s="419">
        <f t="shared" si="35"/>
        <v>3.9626657737797055E-2</v>
      </c>
      <c r="AV25" s="413"/>
      <c r="AW25" s="414">
        <v>99.212615446269965</v>
      </c>
      <c r="AX25" s="414">
        <v>100.45540181638684</v>
      </c>
      <c r="AY25" s="414">
        <v>99.413392550911141</v>
      </c>
      <c r="AZ25" s="414">
        <v>98.683421503349962</v>
      </c>
      <c r="BA25" s="414">
        <v>98.014902048075498</v>
      </c>
      <c r="BB25" s="414">
        <f t="shared" si="41"/>
        <v>99.212615446269965</v>
      </c>
      <c r="BC25" s="415">
        <f t="shared" si="42"/>
        <v>100.45540181638684</v>
      </c>
      <c r="BD25" s="415">
        <f t="shared" si="43"/>
        <v>99.413392550911141</v>
      </c>
      <c r="BE25" s="415">
        <f t="shared" si="44"/>
        <v>98.683421503349962</v>
      </c>
      <c r="BF25" s="416">
        <f t="shared" si="45"/>
        <v>98.014902048075498</v>
      </c>
    </row>
    <row r="26" spans="2:58" x14ac:dyDescent="0.2">
      <c r="B26" s="453" t="s">
        <v>23</v>
      </c>
      <c r="C26" s="404"/>
      <c r="D26" s="380"/>
      <c r="E26" s="380"/>
      <c r="F26" s="380"/>
      <c r="G26" s="405"/>
      <c r="H26" s="420">
        <v>241.73818472742542</v>
      </c>
      <c r="I26" s="420">
        <v>80.77560539859661</v>
      </c>
      <c r="J26" s="420">
        <v>17.559165285042997</v>
      </c>
      <c r="K26" s="420">
        <v>100.82862282241942</v>
      </c>
      <c r="L26" s="420">
        <v>42.574791221366375</v>
      </c>
      <c r="M26" s="410">
        <f t="shared" si="36"/>
        <v>241.73818472742542</v>
      </c>
      <c r="N26" s="411">
        <f t="shared" si="37"/>
        <v>80.77560539859661</v>
      </c>
      <c r="O26" s="411">
        <f t="shared" si="38"/>
        <v>17.559165285042997</v>
      </c>
      <c r="P26" s="411">
        <f t="shared" si="39"/>
        <v>100.82862282241942</v>
      </c>
      <c r="Q26" s="412">
        <f t="shared" si="40"/>
        <v>42.574791221366375</v>
      </c>
      <c r="R26" s="410">
        <f t="shared" si="5"/>
        <v>243.49352593761878</v>
      </c>
      <c r="S26" s="411">
        <f t="shared" si="6"/>
        <v>81.795155313099457</v>
      </c>
      <c r="T26" s="411">
        <f t="shared" si="7"/>
        <v>17.604785494066991</v>
      </c>
      <c r="U26" s="411">
        <f t="shared" si="8"/>
        <v>101.13414577416002</v>
      </c>
      <c r="V26" s="412">
        <f t="shared" si="9"/>
        <v>42.959439356292357</v>
      </c>
      <c r="W26" s="368">
        <f t="shared" si="26"/>
        <v>5.0299323320834866E-3</v>
      </c>
      <c r="X26" s="368">
        <f t="shared" si="27"/>
        <v>-2.454361761666024E-3</v>
      </c>
      <c r="Y26" s="368">
        <f t="shared" si="28"/>
        <v>5.1513653537582638E-3</v>
      </c>
      <c r="Z26" s="368">
        <f t="shared" si="29"/>
        <v>3.1118075839883907E-2</v>
      </c>
      <c r="AA26" s="368">
        <f t="shared" si="30"/>
        <v>-3.8549660083383341E-2</v>
      </c>
      <c r="AB26" s="401">
        <f t="shared" si="10"/>
        <v>106181.6</v>
      </c>
      <c r="AC26" s="380">
        <v>52640.2</v>
      </c>
      <c r="AD26" s="380">
        <v>7475.52</v>
      </c>
      <c r="AE26" s="380">
        <v>34753.800000000003</v>
      </c>
      <c r="AF26" s="405">
        <v>11312.079999999998</v>
      </c>
      <c r="AG26" s="38">
        <f t="shared" si="11"/>
        <v>2276.648541060084</v>
      </c>
      <c r="AH26" s="38">
        <f t="shared" si="12"/>
        <v>1534.485153905126</v>
      </c>
      <c r="AI26" s="38">
        <f t="shared" si="13"/>
        <v>2348.8888110851149</v>
      </c>
      <c r="AJ26" s="38">
        <f t="shared" si="14"/>
        <v>2901.2258464518818</v>
      </c>
      <c r="AK26" s="38">
        <f t="shared" si="15"/>
        <v>3763.6571896031837</v>
      </c>
      <c r="AL26" s="404">
        <f t="shared" si="16"/>
        <v>2293.1800419057427</v>
      </c>
      <c r="AM26" s="380">
        <f t="shared" si="17"/>
        <v>1553.8534297570957</v>
      </c>
      <c r="AN26" s="380">
        <f t="shared" si="18"/>
        <v>2354.9914245520031</v>
      </c>
      <c r="AO26" s="380">
        <f t="shared" si="19"/>
        <v>2910.0169125148905</v>
      </c>
      <c r="AP26" s="405">
        <f t="shared" si="20"/>
        <v>3797.6604971227539</v>
      </c>
      <c r="AQ26" s="417">
        <f t="shared" si="31"/>
        <v>9.6170810108395788E-3</v>
      </c>
      <c r="AR26" s="418">
        <f t="shared" si="32"/>
        <v>-1.0460732868593836E-2</v>
      </c>
      <c r="AS26" s="418">
        <f t="shared" si="33"/>
        <v>2.2659462434716282E-2</v>
      </c>
      <c r="AT26" s="418">
        <f t="shared" si="34"/>
        <v>3.7704590404776139E-2</v>
      </c>
      <c r="AU26" s="419">
        <f t="shared" si="35"/>
        <v>-3.091456572578466E-2</v>
      </c>
      <c r="AV26" s="413"/>
      <c r="AW26" s="414">
        <v>99.279101485990608</v>
      </c>
      <c r="AX26" s="414">
        <v>98.753532638210459</v>
      </c>
      <c r="AY26" s="414">
        <v>99.740864726586025</v>
      </c>
      <c r="AZ26" s="414">
        <v>99.697903265606399</v>
      </c>
      <c r="BA26" s="414">
        <v>99.104624872462068</v>
      </c>
      <c r="BB26" s="414">
        <f t="shared" si="41"/>
        <v>99.279101485990608</v>
      </c>
      <c r="BC26" s="415">
        <f t="shared" si="42"/>
        <v>98.753532638210459</v>
      </c>
      <c r="BD26" s="415">
        <f t="shared" si="43"/>
        <v>99.740864726586025</v>
      </c>
      <c r="BE26" s="415">
        <f t="shared" si="44"/>
        <v>99.697903265606399</v>
      </c>
      <c r="BF26" s="416">
        <f t="shared" si="45"/>
        <v>99.104624872462068</v>
      </c>
    </row>
    <row r="27" spans="2:58" x14ac:dyDescent="0.2">
      <c r="B27" s="453" t="s">
        <v>24</v>
      </c>
      <c r="C27" s="404"/>
      <c r="D27" s="380"/>
      <c r="E27" s="380"/>
      <c r="F27" s="380"/>
      <c r="G27" s="405"/>
      <c r="H27" s="420">
        <v>245.12122738310688</v>
      </c>
      <c r="I27" s="420">
        <v>82.011532051673242</v>
      </c>
      <c r="J27" s="420">
        <v>16.880316189717337</v>
      </c>
      <c r="K27" s="420">
        <v>100.79562073178097</v>
      </c>
      <c r="L27" s="420">
        <v>45.433758409935329</v>
      </c>
      <c r="M27" s="410">
        <f t="shared" si="36"/>
        <v>245.12122738310688</v>
      </c>
      <c r="N27" s="411">
        <f t="shared" si="37"/>
        <v>82.011532051673242</v>
      </c>
      <c r="O27" s="411">
        <f t="shared" si="38"/>
        <v>16.880316189717337</v>
      </c>
      <c r="P27" s="411">
        <f t="shared" si="39"/>
        <v>100.79562073178097</v>
      </c>
      <c r="Q27" s="412">
        <f t="shared" si="40"/>
        <v>45.433758409935329</v>
      </c>
      <c r="R27" s="410">
        <f t="shared" si="5"/>
        <v>247.76436472922413</v>
      </c>
      <c r="S27" s="411">
        <f t="shared" si="6"/>
        <v>83.002525943171435</v>
      </c>
      <c r="T27" s="411">
        <f t="shared" si="7"/>
        <v>17.105465571384222</v>
      </c>
      <c r="U27" s="411">
        <f t="shared" si="8"/>
        <v>101.86905243702165</v>
      </c>
      <c r="V27" s="412">
        <f t="shared" si="9"/>
        <v>45.787320777646805</v>
      </c>
      <c r="W27" s="368">
        <f t="shared" si="26"/>
        <v>1.753984536204678E-2</v>
      </c>
      <c r="X27" s="368">
        <f t="shared" si="27"/>
        <v>1.4760906381928729E-2</v>
      </c>
      <c r="Y27" s="368">
        <f t="shared" si="28"/>
        <v>-2.8362738236773488E-2</v>
      </c>
      <c r="Z27" s="368">
        <f t="shared" si="29"/>
        <v>7.2666521997697409E-3</v>
      </c>
      <c r="AA27" s="368">
        <f t="shared" si="30"/>
        <v>6.5826776692797795E-2</v>
      </c>
      <c r="AB27" s="401">
        <f t="shared" si="10"/>
        <v>105768.4</v>
      </c>
      <c r="AC27" s="380">
        <v>52162.799999999996</v>
      </c>
      <c r="AD27" s="380">
        <v>7370.2800000000007</v>
      </c>
      <c r="AE27" s="380">
        <v>34887.700000000004</v>
      </c>
      <c r="AF27" s="405">
        <v>11347.619999999997</v>
      </c>
      <c r="AG27" s="38">
        <f t="shared" si="11"/>
        <v>2317.5279892964904</v>
      </c>
      <c r="AH27" s="38">
        <f t="shared" si="12"/>
        <v>1572.2225810668378</v>
      </c>
      <c r="AI27" s="38">
        <f t="shared" si="13"/>
        <v>2290.3222387368373</v>
      </c>
      <c r="AJ27" s="38">
        <f t="shared" si="14"/>
        <v>2889.1449058487938</v>
      </c>
      <c r="AK27" s="38">
        <f t="shared" si="15"/>
        <v>4003.8138755029991</v>
      </c>
      <c r="AL27" s="404">
        <f t="shared" si="16"/>
        <v>2342.5178477619415</v>
      </c>
      <c r="AM27" s="380">
        <f t="shared" si="17"/>
        <v>1591.2206772483732</v>
      </c>
      <c r="AN27" s="380">
        <f t="shared" si="18"/>
        <v>2320.8705193539759</v>
      </c>
      <c r="AO27" s="380">
        <f t="shared" si="19"/>
        <v>2919.913105106431</v>
      </c>
      <c r="AP27" s="405">
        <f t="shared" si="20"/>
        <v>4034.9712783514801</v>
      </c>
      <c r="AQ27" s="417">
        <f t="shared" si="31"/>
        <v>1.7955976734718826E-2</v>
      </c>
      <c r="AR27" s="418">
        <f t="shared" si="32"/>
        <v>2.4592891671629147E-2</v>
      </c>
      <c r="AS27" s="418">
        <f t="shared" si="33"/>
        <v>-2.4933735505863086E-2</v>
      </c>
      <c r="AT27" s="418">
        <f t="shared" si="34"/>
        <v>-4.1640814064380915E-3</v>
      </c>
      <c r="AU27" s="419">
        <f t="shared" si="35"/>
        <v>6.3809394373969486E-2</v>
      </c>
      <c r="AV27" s="413"/>
      <c r="AW27" s="414">
        <v>98.933205205274021</v>
      </c>
      <c r="AX27" s="414">
        <v>98.8060677910252</v>
      </c>
      <c r="AY27" s="414">
        <v>98.683757652036434</v>
      </c>
      <c r="AZ27" s="414">
        <v>98.946263188317857</v>
      </c>
      <c r="BA27" s="414">
        <v>99.227815994238995</v>
      </c>
      <c r="BB27" s="414">
        <f t="shared" si="41"/>
        <v>98.933205205274021</v>
      </c>
      <c r="BC27" s="415">
        <f t="shared" si="42"/>
        <v>98.8060677910252</v>
      </c>
      <c r="BD27" s="415">
        <f t="shared" si="43"/>
        <v>98.683757652036434</v>
      </c>
      <c r="BE27" s="415">
        <f t="shared" si="44"/>
        <v>98.946263188317857</v>
      </c>
      <c r="BF27" s="416">
        <f t="shared" si="45"/>
        <v>99.227815994238995</v>
      </c>
    </row>
    <row r="28" spans="2:58" x14ac:dyDescent="0.2">
      <c r="B28" s="453" t="s">
        <v>25</v>
      </c>
      <c r="C28" s="404"/>
      <c r="D28" s="380"/>
      <c r="E28" s="380"/>
      <c r="F28" s="380"/>
      <c r="G28" s="405"/>
      <c r="H28" s="420">
        <v>239.73178314306318</v>
      </c>
      <c r="I28" s="420">
        <v>78.10961758758836</v>
      </c>
      <c r="J28" s="420">
        <v>16.657565313163378</v>
      </c>
      <c r="K28" s="420">
        <v>102.2509916910352</v>
      </c>
      <c r="L28" s="420">
        <v>42.713608551276259</v>
      </c>
      <c r="M28" s="410">
        <f t="shared" si="36"/>
        <v>239.73178314306318</v>
      </c>
      <c r="N28" s="411">
        <f t="shared" si="37"/>
        <v>78.10961758758836</v>
      </c>
      <c r="O28" s="411">
        <f t="shared" si="38"/>
        <v>16.657565313163378</v>
      </c>
      <c r="P28" s="411">
        <f t="shared" si="39"/>
        <v>102.2509916910352</v>
      </c>
      <c r="Q28" s="412">
        <f t="shared" si="40"/>
        <v>42.713608551276259</v>
      </c>
      <c r="R28" s="410">
        <f t="shared" si="5"/>
        <v>239.73178314306313</v>
      </c>
      <c r="S28" s="411">
        <f t="shared" si="6"/>
        <v>78.10961758758836</v>
      </c>
      <c r="T28" s="411">
        <f t="shared" si="7"/>
        <v>16.657565313163371</v>
      </c>
      <c r="U28" s="411">
        <f t="shared" si="8"/>
        <v>102.2509916910352</v>
      </c>
      <c r="V28" s="412">
        <f t="shared" si="9"/>
        <v>42.713608551276259</v>
      </c>
      <c r="W28" s="368">
        <f t="shared" si="26"/>
        <v>-3.2420245723954744E-2</v>
      </c>
      <c r="X28" s="368">
        <f t="shared" si="27"/>
        <v>-5.8948909084201362E-2</v>
      </c>
      <c r="Y28" s="368">
        <f t="shared" si="28"/>
        <v>-2.6184628319625758E-2</v>
      </c>
      <c r="Z28" s="368">
        <f t="shared" si="29"/>
        <v>3.7493158606700661E-3</v>
      </c>
      <c r="AA28" s="368">
        <f t="shared" si="30"/>
        <v>-6.7130204916272862E-2</v>
      </c>
      <c r="AB28" s="401">
        <f t="shared" si="10"/>
        <v>105355.20000000001</v>
      </c>
      <c r="AC28" s="380">
        <v>51685.399999999994</v>
      </c>
      <c r="AD28" s="380">
        <v>7265.0400000000009</v>
      </c>
      <c r="AE28" s="380">
        <v>35021.600000000006</v>
      </c>
      <c r="AF28" s="405">
        <v>11383.159999999996</v>
      </c>
      <c r="AG28" s="38">
        <f t="shared" si="11"/>
        <v>2275.4622756452759</v>
      </c>
      <c r="AH28" s="38">
        <f t="shared" si="12"/>
        <v>1511.2510996836315</v>
      </c>
      <c r="AI28" s="38">
        <f t="shared" si="13"/>
        <v>2292.8387611304793</v>
      </c>
      <c r="AJ28" s="38">
        <f t="shared" si="14"/>
        <v>2919.6550611918128</v>
      </c>
      <c r="AK28" s="38">
        <f t="shared" si="15"/>
        <v>3752.35071379795</v>
      </c>
      <c r="AL28" s="404">
        <f t="shared" si="16"/>
        <v>2275.462275645275</v>
      </c>
      <c r="AM28" s="380">
        <f t="shared" si="17"/>
        <v>1511.2510996836315</v>
      </c>
      <c r="AN28" s="380">
        <f t="shared" si="18"/>
        <v>2292.8387611304784</v>
      </c>
      <c r="AO28" s="380">
        <f t="shared" si="19"/>
        <v>2919.6550611918128</v>
      </c>
      <c r="AP28" s="405">
        <f t="shared" si="20"/>
        <v>3752.35071379795</v>
      </c>
      <c r="AQ28" s="417">
        <f t="shared" si="31"/>
        <v>-1.8151113533685481E-2</v>
      </c>
      <c r="AR28" s="418">
        <f t="shared" si="32"/>
        <v>-3.8780438671624951E-2</v>
      </c>
      <c r="AS28" s="418">
        <f t="shared" si="33"/>
        <v>1.098763462660024E-3</v>
      </c>
      <c r="AT28" s="418">
        <f t="shared" si="34"/>
        <v>1.0560271754197714E-2</v>
      </c>
      <c r="AU28" s="419">
        <f t="shared" si="35"/>
        <v>-6.2805906948773416E-2</v>
      </c>
      <c r="AV28" s="413"/>
      <c r="AW28" s="414">
        <v>100.00000000000003</v>
      </c>
      <c r="AX28" s="414">
        <v>100</v>
      </c>
      <c r="AY28" s="414">
        <v>100.00000000000003</v>
      </c>
      <c r="AZ28" s="414">
        <v>100</v>
      </c>
      <c r="BA28" s="414">
        <v>100</v>
      </c>
      <c r="BB28" s="414">
        <f t="shared" si="41"/>
        <v>100.00000000000003</v>
      </c>
      <c r="BC28" s="415">
        <f t="shared" si="42"/>
        <v>100</v>
      </c>
      <c r="BD28" s="415">
        <f t="shared" si="43"/>
        <v>100.00000000000003</v>
      </c>
      <c r="BE28" s="415">
        <f t="shared" si="44"/>
        <v>100</v>
      </c>
      <c r="BF28" s="416">
        <f t="shared" si="45"/>
        <v>100</v>
      </c>
    </row>
    <row r="29" spans="2:58" s="372" customFormat="1" x14ac:dyDescent="0.2">
      <c r="B29" s="453" t="s">
        <v>26</v>
      </c>
      <c r="C29" s="421"/>
      <c r="D29" s="370"/>
      <c r="E29" s="370"/>
      <c r="F29" s="370"/>
      <c r="G29" s="422"/>
      <c r="H29" s="420">
        <v>250.04754693856142</v>
      </c>
      <c r="I29" s="420">
        <v>78.751101813374859</v>
      </c>
      <c r="J29" s="420">
        <v>16.465711462979925</v>
      </c>
      <c r="K29" s="420">
        <v>108.46062099680623</v>
      </c>
      <c r="L29" s="420">
        <v>46.370112665400434</v>
      </c>
      <c r="M29" s="424">
        <f t="shared" si="36"/>
        <v>250.04754693856142</v>
      </c>
      <c r="N29" s="423">
        <f t="shared" si="37"/>
        <v>78.751101813374859</v>
      </c>
      <c r="O29" s="423">
        <f t="shared" si="38"/>
        <v>16.465711462979925</v>
      </c>
      <c r="P29" s="423">
        <f t="shared" si="39"/>
        <v>108.46062099680623</v>
      </c>
      <c r="Q29" s="425">
        <f t="shared" si="40"/>
        <v>46.370112665400434</v>
      </c>
      <c r="R29" s="410">
        <f t="shared" si="5"/>
        <v>244.75411266842272</v>
      </c>
      <c r="S29" s="411">
        <f t="shared" si="6"/>
        <v>77.438920851912755</v>
      </c>
      <c r="T29" s="411">
        <f t="shared" si="7"/>
        <v>16.301681620003166</v>
      </c>
      <c r="U29" s="411">
        <f t="shared" si="8"/>
        <v>105.92940613176597</v>
      </c>
      <c r="V29" s="412">
        <f t="shared" si="9"/>
        <v>45.084104064740806</v>
      </c>
      <c r="W29" s="368">
        <f t="shared" si="26"/>
        <v>2.0949785879507132E-2</v>
      </c>
      <c r="X29" s="368">
        <f t="shared" si="27"/>
        <v>-8.5866088759622983E-3</v>
      </c>
      <c r="Y29" s="368">
        <f t="shared" si="28"/>
        <v>-2.1364688444533653E-2</v>
      </c>
      <c r="Z29" s="368">
        <f t="shared" si="29"/>
        <v>3.5974364452577623E-2</v>
      </c>
      <c r="AA29" s="368">
        <f t="shared" si="30"/>
        <v>5.5497430300669892E-2</v>
      </c>
      <c r="AB29" s="401">
        <f t="shared" si="10"/>
        <v>104942</v>
      </c>
      <c r="AC29" s="370">
        <v>51207.999999999993</v>
      </c>
      <c r="AD29" s="370">
        <v>7159.8000000000011</v>
      </c>
      <c r="AE29" s="370">
        <v>35155.500000000007</v>
      </c>
      <c r="AF29" s="422">
        <v>11418.699999999995</v>
      </c>
      <c r="AG29" s="38">
        <f t="shared" si="11"/>
        <v>2382.7213788431841</v>
      </c>
      <c r="AH29" s="38">
        <f t="shared" si="12"/>
        <v>1537.8671655478611</v>
      </c>
      <c r="AI29" s="38">
        <f t="shared" si="13"/>
        <v>2299.7446106008442</v>
      </c>
      <c r="AJ29" s="38">
        <f t="shared" si="14"/>
        <v>3085.167925269338</v>
      </c>
      <c r="AK29" s="38">
        <f t="shared" si="15"/>
        <v>4060.8924540797511</v>
      </c>
      <c r="AL29" s="404">
        <f t="shared" si="16"/>
        <v>2332.2798561912555</v>
      </c>
      <c r="AM29" s="380">
        <f t="shared" si="17"/>
        <v>1512.2426349772061</v>
      </c>
      <c r="AN29" s="380">
        <f t="shared" si="18"/>
        <v>2276.8347747148196</v>
      </c>
      <c r="AO29" s="380">
        <f t="shared" si="19"/>
        <v>3013.1673886523008</v>
      </c>
      <c r="AP29" s="405">
        <f t="shared" si="20"/>
        <v>3948.2694233792663</v>
      </c>
      <c r="AQ29" s="417">
        <f t="shared" si="31"/>
        <v>4.7137280343393817E-2</v>
      </c>
      <c r="AR29" s="418">
        <f t="shared" si="32"/>
        <v>1.7611941436999734E-2</v>
      </c>
      <c r="AS29" s="418">
        <f t="shared" si="33"/>
        <v>3.0119211116965694E-3</v>
      </c>
      <c r="AT29" s="418">
        <f t="shared" si="34"/>
        <v>5.6689184375760648E-2</v>
      </c>
      <c r="AU29" s="419">
        <f t="shared" si="35"/>
        <v>8.2226253304960917E-2</v>
      </c>
      <c r="AV29" s="426"/>
      <c r="AW29" s="414">
        <v>102.16275600537503</v>
      </c>
      <c r="AX29" s="414">
        <v>101.69447216855127</v>
      </c>
      <c r="AY29" s="414">
        <v>101.00621424709637</v>
      </c>
      <c r="AZ29" s="414">
        <v>102.38952993080284</v>
      </c>
      <c r="BA29" s="414">
        <v>102.8524656912621</v>
      </c>
      <c r="BB29" s="414">
        <f t="shared" si="41"/>
        <v>102.16275600537503</v>
      </c>
      <c r="BC29" s="415">
        <f t="shared" si="42"/>
        <v>101.69447216855127</v>
      </c>
      <c r="BD29" s="415">
        <f t="shared" si="43"/>
        <v>101.00621424709637</v>
      </c>
      <c r="BE29" s="415">
        <f t="shared" si="44"/>
        <v>102.38952993080284</v>
      </c>
      <c r="BF29" s="416">
        <f t="shared" si="45"/>
        <v>102.8524656912621</v>
      </c>
    </row>
    <row r="30" spans="2:58" s="141" customFormat="1" x14ac:dyDescent="0.2">
      <c r="B30" s="453" t="s">
        <v>191</v>
      </c>
      <c r="C30" s="421"/>
      <c r="D30" s="370"/>
      <c r="E30" s="370"/>
      <c r="F30" s="370"/>
      <c r="G30" s="422"/>
      <c r="H30" s="420">
        <v>254.51705276210356</v>
      </c>
      <c r="I30" s="420">
        <v>80.125090174165365</v>
      </c>
      <c r="J30" s="420">
        <v>16.866405751852035</v>
      </c>
      <c r="K30" s="420">
        <v>111.70170178852035</v>
      </c>
      <c r="L30" s="420">
        <v>45.823855047565822</v>
      </c>
      <c r="M30" s="424">
        <f t="shared" si="36"/>
        <v>254.51705276210356</v>
      </c>
      <c r="N30" s="423">
        <f t="shared" si="37"/>
        <v>80.125090174165365</v>
      </c>
      <c r="O30" s="423">
        <f t="shared" si="38"/>
        <v>16.866405751852035</v>
      </c>
      <c r="P30" s="423">
        <f t="shared" si="39"/>
        <v>111.70170178852035</v>
      </c>
      <c r="Q30" s="425">
        <f t="shared" si="40"/>
        <v>45.823855047565822</v>
      </c>
      <c r="R30" s="410">
        <f t="shared" si="5"/>
        <v>245.1299234500195</v>
      </c>
      <c r="S30" s="411">
        <f t="shared" si="6"/>
        <v>79.749553108696375</v>
      </c>
      <c r="T30" s="411">
        <f t="shared" si="7"/>
        <v>16.343706976801109</v>
      </c>
      <c r="U30" s="411">
        <f t="shared" si="8"/>
        <v>106.60381833037842</v>
      </c>
      <c r="V30" s="412">
        <f t="shared" si="9"/>
        <v>42.432845034143618</v>
      </c>
      <c r="W30" s="368">
        <f t="shared" si="26"/>
        <v>1.5354625811985212E-3</v>
      </c>
      <c r="X30" s="368">
        <f t="shared" si="27"/>
        <v>2.9838125730112797E-2</v>
      </c>
      <c r="Y30" s="368">
        <f t="shared" si="28"/>
        <v>2.5779767865405923E-3</v>
      </c>
      <c r="Z30" s="368">
        <f t="shared" si="29"/>
        <v>6.3666192725893023E-3</v>
      </c>
      <c r="AA30" s="368">
        <f t="shared" si="30"/>
        <v>-5.8806958363639139E-2</v>
      </c>
      <c r="AB30" s="401">
        <f t="shared" si="10"/>
        <v>104478.39999999998</v>
      </c>
      <c r="AC30" s="370">
        <v>50696.599999999991</v>
      </c>
      <c r="AD30" s="370">
        <v>7051.0400000000009</v>
      </c>
      <c r="AE30" s="370">
        <v>35320.600000000006</v>
      </c>
      <c r="AF30" s="422">
        <v>11410.159999999994</v>
      </c>
      <c r="AG30" s="38">
        <f t="shared" si="11"/>
        <v>2436.0734157692273</v>
      </c>
      <c r="AH30" s="38">
        <f t="shared" si="12"/>
        <v>1580.4825210007255</v>
      </c>
      <c r="AI30" s="38">
        <f t="shared" si="13"/>
        <v>2392.0451099202432</v>
      </c>
      <c r="AJ30" s="38">
        <f t="shared" si="14"/>
        <v>3162.5086150439215</v>
      </c>
      <c r="AK30" s="38">
        <f t="shared" si="15"/>
        <v>4016.0571847867022</v>
      </c>
      <c r="AL30" s="404">
        <f t="shared" si="16"/>
        <v>2346.2258557751607</v>
      </c>
      <c r="AM30" s="380">
        <f t="shared" si="17"/>
        <v>1573.0749815312347</v>
      </c>
      <c r="AN30" s="380">
        <f t="shared" si="18"/>
        <v>2317.9143752979853</v>
      </c>
      <c r="AO30" s="380">
        <f t="shared" si="19"/>
        <v>3018.1768806412801</v>
      </c>
      <c r="AP30" s="405">
        <f t="shared" si="20"/>
        <v>3718.8650320542079</v>
      </c>
      <c r="AQ30" s="417">
        <f t="shared" si="31"/>
        <v>2.2391219300657683E-2</v>
      </c>
      <c r="AR30" s="418">
        <f t="shared" si="32"/>
        <v>2.7710686857458811E-2</v>
      </c>
      <c r="AS30" s="418">
        <f t="shared" si="33"/>
        <v>4.0135108435055411E-2</v>
      </c>
      <c r="AT30" s="418">
        <f t="shared" si="34"/>
        <v>2.5068551096074199E-2</v>
      </c>
      <c r="AU30" s="419">
        <f t="shared" si="35"/>
        <v>-1.1040742841639473E-2</v>
      </c>
      <c r="AV30" s="426"/>
      <c r="AW30" s="414">
        <v>103.82945059500173</v>
      </c>
      <c r="AX30" s="414">
        <v>100.47089551079634</v>
      </c>
      <c r="AY30" s="414">
        <v>103.19816535987133</v>
      </c>
      <c r="AZ30" s="414">
        <v>104.78208336060062</v>
      </c>
      <c r="BA30" s="414">
        <v>107.99147455395372</v>
      </c>
      <c r="BB30" s="414">
        <f t="shared" si="41"/>
        <v>103.82945059500173</v>
      </c>
      <c r="BC30" s="415">
        <f t="shared" si="42"/>
        <v>100.47089551079634</v>
      </c>
      <c r="BD30" s="415">
        <f t="shared" si="43"/>
        <v>103.19816535987133</v>
      </c>
      <c r="BE30" s="415">
        <f t="shared" si="44"/>
        <v>104.78208336060062</v>
      </c>
      <c r="BF30" s="416">
        <f t="shared" si="45"/>
        <v>107.99147455395372</v>
      </c>
    </row>
    <row r="31" spans="2:58" s="141" customFormat="1" x14ac:dyDescent="0.2">
      <c r="B31" s="453" t="s">
        <v>203</v>
      </c>
      <c r="C31" s="421"/>
      <c r="D31" s="370"/>
      <c r="E31" s="370"/>
      <c r="F31" s="370"/>
      <c r="G31" s="422"/>
      <c r="H31" s="420">
        <v>257.45153381987996</v>
      </c>
      <c r="I31" s="420">
        <v>76.951275275474231</v>
      </c>
      <c r="J31" s="420">
        <v>16.99127988474924</v>
      </c>
      <c r="K31" s="420">
        <v>116.75697572383469</v>
      </c>
      <c r="L31" s="420">
        <v>46.752002935821821</v>
      </c>
      <c r="M31" s="424">
        <f t="shared" si="36"/>
        <v>257.45153381987996</v>
      </c>
      <c r="N31" s="423">
        <f t="shared" si="37"/>
        <v>76.951275275474231</v>
      </c>
      <c r="O31" s="423">
        <f t="shared" si="38"/>
        <v>16.99127988474924</v>
      </c>
      <c r="P31" s="423">
        <f t="shared" si="39"/>
        <v>116.75697572383469</v>
      </c>
      <c r="Q31" s="425">
        <f t="shared" si="40"/>
        <v>46.752002935821821</v>
      </c>
      <c r="R31" s="410">
        <f t="shared" si="5"/>
        <v>239.893859602042</v>
      </c>
      <c r="S31" s="411">
        <f t="shared" si="6"/>
        <v>73.014481943576499</v>
      </c>
      <c r="T31" s="411">
        <f t="shared" si="7"/>
        <v>16.132563005742252</v>
      </c>
      <c r="U31" s="411">
        <f t="shared" si="8"/>
        <v>109.15728823196298</v>
      </c>
      <c r="V31" s="412">
        <f t="shared" si="9"/>
        <v>41.589526420760301</v>
      </c>
      <c r="W31" s="373">
        <f t="shared" si="26"/>
        <v>-2.1360361779924064E-2</v>
      </c>
      <c r="X31" s="373">
        <f t="shared" si="27"/>
        <v>-8.4452776254936079E-2</v>
      </c>
      <c r="Y31" s="373">
        <f t="shared" si="28"/>
        <v>-1.2918976787736236E-2</v>
      </c>
      <c r="Z31" s="373">
        <f t="shared" si="29"/>
        <v>2.3952893447690915E-2</v>
      </c>
      <c r="AA31" s="373">
        <f t="shared" si="30"/>
        <v>-1.9874194452545901E-2</v>
      </c>
      <c r="AB31" s="401">
        <f t="shared" si="10"/>
        <v>104014.79999999999</v>
      </c>
      <c r="AC31" s="370">
        <v>50185.19999999999</v>
      </c>
      <c r="AD31" s="370">
        <v>6942.2800000000007</v>
      </c>
      <c r="AE31" s="370">
        <v>35485.700000000004</v>
      </c>
      <c r="AF31" s="422">
        <v>11401.619999999994</v>
      </c>
      <c r="AG31" s="38">
        <f t="shared" si="11"/>
        <v>2475.1432855697458</v>
      </c>
      <c r="AH31" s="38">
        <f t="shared" si="12"/>
        <v>1533.3459919552827</v>
      </c>
      <c r="AI31" s="38">
        <f t="shared" si="13"/>
        <v>2447.5071424300427</v>
      </c>
      <c r="AJ31" s="38">
        <f t="shared" si="14"/>
        <v>3290.2542636564776</v>
      </c>
      <c r="AK31" s="38">
        <f t="shared" si="15"/>
        <v>4100.4701907116578</v>
      </c>
      <c r="AL31" s="404">
        <f t="shared" si="16"/>
        <v>2306.3435165192068</v>
      </c>
      <c r="AM31" s="380">
        <f t="shared" si="17"/>
        <v>1454.9006867278902</v>
      </c>
      <c r="AN31" s="380">
        <f t="shared" si="18"/>
        <v>2323.8133589746094</v>
      </c>
      <c r="AO31" s="380">
        <f t="shared" si="19"/>
        <v>3076.0922915981077</v>
      </c>
      <c r="AP31" s="405">
        <f t="shared" si="20"/>
        <v>3647.6857166578366</v>
      </c>
      <c r="AQ31" s="417">
        <f t="shared" si="31"/>
        <v>1.6038051048712587E-2</v>
      </c>
      <c r="AR31" s="418">
        <f t="shared" si="32"/>
        <v>-2.9824138147125479E-2</v>
      </c>
      <c r="AS31" s="418">
        <f t="shared" si="33"/>
        <v>2.3186031183019207E-2</v>
      </c>
      <c r="AT31" s="418">
        <f t="shared" si="34"/>
        <v>4.0393770946544061E-2</v>
      </c>
      <c r="AU31" s="419">
        <f t="shared" si="35"/>
        <v>2.1018875489303701E-2</v>
      </c>
      <c r="AV31" s="426"/>
      <c r="AW31" s="414">
        <v>107.31893440164089</v>
      </c>
      <c r="AX31" s="414">
        <v>105.39179793803095</v>
      </c>
      <c r="AY31" s="414">
        <v>105.32287943770207</v>
      </c>
      <c r="AZ31" s="414">
        <v>106.96214390716827</v>
      </c>
      <c r="BA31" s="414">
        <v>112.41292450131041</v>
      </c>
      <c r="BB31" s="414">
        <f t="shared" si="41"/>
        <v>107.31893440164089</v>
      </c>
      <c r="BC31" s="415">
        <f t="shared" si="42"/>
        <v>105.39179793803095</v>
      </c>
      <c r="BD31" s="415">
        <f t="shared" si="43"/>
        <v>105.32287943770207</v>
      </c>
      <c r="BE31" s="415">
        <f t="shared" si="44"/>
        <v>106.96214390716827</v>
      </c>
      <c r="BF31" s="416">
        <f t="shared" si="45"/>
        <v>112.41292450131041</v>
      </c>
    </row>
    <row r="32" spans="2:58" s="141" customFormat="1" x14ac:dyDescent="0.2">
      <c r="B32" s="453" t="s">
        <v>232</v>
      </c>
      <c r="C32" s="421"/>
      <c r="D32" s="370"/>
      <c r="E32" s="370"/>
      <c r="F32" s="370"/>
      <c r="G32" s="422"/>
      <c r="H32" s="420">
        <v>263.44230108438933</v>
      </c>
      <c r="I32" s="420">
        <v>74.069967846526012</v>
      </c>
      <c r="J32" s="420">
        <v>17.247483044905021</v>
      </c>
      <c r="K32" s="420">
        <v>125.19556690466794</v>
      </c>
      <c r="L32" s="420">
        <v>46.92928328829035</v>
      </c>
      <c r="M32" s="424">
        <f t="shared" si="36"/>
        <v>263.44230108438933</v>
      </c>
      <c r="N32" s="423">
        <f t="shared" si="37"/>
        <v>74.069967846526012</v>
      </c>
      <c r="O32" s="423">
        <f t="shared" si="38"/>
        <v>17.247483044905021</v>
      </c>
      <c r="P32" s="423">
        <f t="shared" si="39"/>
        <v>125.19556690466794</v>
      </c>
      <c r="Q32" s="425">
        <f t="shared" si="40"/>
        <v>46.92928328829035</v>
      </c>
      <c r="R32" s="410">
        <f t="shared" si="5"/>
        <v>234.13182629253262</v>
      </c>
      <c r="S32" s="411">
        <f t="shared" si="6"/>
        <v>68.537398288347845</v>
      </c>
      <c r="T32" s="411">
        <f t="shared" si="7"/>
        <v>15.43059216592988</v>
      </c>
      <c r="U32" s="411">
        <f t="shared" si="8"/>
        <v>108.47545413860995</v>
      </c>
      <c r="V32" s="412">
        <f t="shared" si="9"/>
        <v>41.688381699644921</v>
      </c>
      <c r="W32" s="373">
        <f t="shared" si="26"/>
        <v>-2.4019094607373281E-2</v>
      </c>
      <c r="X32" s="373">
        <f t="shared" si="27"/>
        <v>-6.1317748699339036E-2</v>
      </c>
      <c r="Y32" s="373">
        <f t="shared" si="28"/>
        <v>-4.351266686902211E-2</v>
      </c>
      <c r="Z32" s="373">
        <f t="shared" si="29"/>
        <v>-6.2463451080253529E-3</v>
      </c>
      <c r="AA32" s="373">
        <f t="shared" si="30"/>
        <v>2.3769272553022525E-3</v>
      </c>
      <c r="AB32" s="401">
        <f t="shared" si="10"/>
        <v>103551.19999999998</v>
      </c>
      <c r="AC32" s="370">
        <v>49673.799999999988</v>
      </c>
      <c r="AD32" s="370">
        <v>6833.52</v>
      </c>
      <c r="AE32" s="370">
        <v>35650.800000000003</v>
      </c>
      <c r="AF32" s="422">
        <v>11393.079999999993</v>
      </c>
      <c r="AG32" s="38">
        <f t="shared" si="11"/>
        <v>2544.0777227534727</v>
      </c>
      <c r="AH32" s="38">
        <f t="shared" si="12"/>
        <v>1491.1274725615119</v>
      </c>
      <c r="AI32" s="38">
        <f t="shared" si="13"/>
        <v>2523.9529620027483</v>
      </c>
      <c r="AJ32" s="38">
        <f t="shared" si="14"/>
        <v>3511.7183037875147</v>
      </c>
      <c r="AK32" s="38">
        <f t="shared" si="15"/>
        <v>4119.1041657120268</v>
      </c>
      <c r="AL32" s="404">
        <f t="shared" si="16"/>
        <v>2261.0247519346244</v>
      </c>
      <c r="AM32" s="380">
        <f t="shared" si="17"/>
        <v>1379.7494511864979</v>
      </c>
      <c r="AN32" s="380">
        <f t="shared" si="18"/>
        <v>2258.0737549505789</v>
      </c>
      <c r="AO32" s="380">
        <f t="shared" si="19"/>
        <v>3042.7214575440089</v>
      </c>
      <c r="AP32" s="405">
        <f t="shared" si="20"/>
        <v>3659.0967235940543</v>
      </c>
      <c r="AQ32" s="417">
        <f t="shared" si="31"/>
        <v>2.7850685487833982E-2</v>
      </c>
      <c r="AR32" s="418">
        <f t="shared" si="32"/>
        <v>-2.7533589689000881E-2</v>
      </c>
      <c r="AS32" s="418">
        <f t="shared" si="33"/>
        <v>3.123415586718381E-2</v>
      </c>
      <c r="AT32" s="418">
        <f t="shared" si="34"/>
        <v>6.7309096010386371E-2</v>
      </c>
      <c r="AU32" s="419">
        <f t="shared" si="35"/>
        <v>4.5443508021538737E-3</v>
      </c>
      <c r="AV32" s="426"/>
      <c r="AW32" s="414">
        <v>112.51879133904468</v>
      </c>
      <c r="AX32" s="414">
        <v>108.07233670426437</v>
      </c>
      <c r="AY32" s="414">
        <v>111.77460242249654</v>
      </c>
      <c r="AZ32" s="414">
        <v>115.41372921536059</v>
      </c>
      <c r="BA32" s="414">
        <v>112.57161198149859</v>
      </c>
      <c r="BB32" s="414">
        <f t="shared" si="41"/>
        <v>112.51879133904468</v>
      </c>
      <c r="BC32" s="415">
        <f t="shared" si="42"/>
        <v>108.07233670426437</v>
      </c>
      <c r="BD32" s="415">
        <f t="shared" si="43"/>
        <v>111.77460242249654</v>
      </c>
      <c r="BE32" s="415">
        <f t="shared" si="44"/>
        <v>115.41372921536059</v>
      </c>
      <c r="BF32" s="416">
        <f t="shared" si="45"/>
        <v>112.57161198149859</v>
      </c>
    </row>
    <row r="33" spans="2:58" s="141" customFormat="1" x14ac:dyDescent="0.2">
      <c r="B33" s="453" t="s">
        <v>545</v>
      </c>
      <c r="C33" s="421"/>
      <c r="D33" s="370"/>
      <c r="E33" s="370"/>
      <c r="F33" s="370"/>
      <c r="G33" s="422"/>
      <c r="H33" s="420">
        <v>279.7880411375636</v>
      </c>
      <c r="I33" s="420">
        <v>78.427733425379458</v>
      </c>
      <c r="J33" s="420">
        <v>19.681949615933966</v>
      </c>
      <c r="K33" s="420">
        <v>130.75470547515565</v>
      </c>
      <c r="L33" s="420">
        <v>50.923652621094547</v>
      </c>
      <c r="M33" s="424">
        <f t="shared" si="36"/>
        <v>279.7880411375636</v>
      </c>
      <c r="N33" s="423">
        <f t="shared" si="37"/>
        <v>78.427733425379458</v>
      </c>
      <c r="O33" s="423">
        <f t="shared" si="38"/>
        <v>19.681949615933966</v>
      </c>
      <c r="P33" s="423">
        <f t="shared" si="39"/>
        <v>130.75470547515565</v>
      </c>
      <c r="Q33" s="425">
        <f t="shared" si="40"/>
        <v>50.923652621094547</v>
      </c>
      <c r="R33" s="410">
        <f t="shared" si="5"/>
        <v>235.69801952694363</v>
      </c>
      <c r="S33" s="411">
        <f t="shared" si="6"/>
        <v>69.094431716543724</v>
      </c>
      <c r="T33" s="411">
        <f t="shared" si="7"/>
        <v>16.165876820721522</v>
      </c>
      <c r="U33" s="411">
        <f t="shared" si="8"/>
        <v>107.73082880770501</v>
      </c>
      <c r="V33" s="412">
        <f t="shared" si="9"/>
        <v>42.706882181973363</v>
      </c>
      <c r="W33" s="373">
        <f t="shared" si="26"/>
        <v>6.6893649582442372E-3</v>
      </c>
      <c r="X33" s="373">
        <f t="shared" si="27"/>
        <v>8.1274376049751407E-3</v>
      </c>
      <c r="Y33" s="373">
        <f t="shared" si="28"/>
        <v>4.7651097695078803E-2</v>
      </c>
      <c r="Z33" s="373">
        <f t="shared" si="29"/>
        <v>-6.8644592163076279E-3</v>
      </c>
      <c r="AA33" s="373">
        <f t="shared" si="30"/>
        <v>2.4431278951207558E-2</v>
      </c>
      <c r="AB33" s="401">
        <f t="shared" si="10"/>
        <v>103087.59999999999</v>
      </c>
      <c r="AC33" s="370">
        <v>49162.399999999987</v>
      </c>
      <c r="AD33" s="370">
        <v>6724.76</v>
      </c>
      <c r="AE33" s="370">
        <v>35815.9</v>
      </c>
      <c r="AF33" s="422">
        <v>11384.539999999992</v>
      </c>
      <c r="AG33" s="38">
        <f t="shared" si="11"/>
        <v>2714.0804630000471</v>
      </c>
      <c r="AH33" s="38">
        <f t="shared" si="12"/>
        <v>1595.2787786068109</v>
      </c>
      <c r="AI33" s="38">
        <f t="shared" si="13"/>
        <v>2926.788408201031</v>
      </c>
      <c r="AJ33" s="38">
        <f t="shared" si="14"/>
        <v>3650.7446546130532</v>
      </c>
      <c r="AK33" s="38">
        <f t="shared" si="15"/>
        <v>4473.0531599076103</v>
      </c>
      <c r="AL33" s="404">
        <f t="shared" si="16"/>
        <v>2286.3857488868075</v>
      </c>
      <c r="AM33" s="380">
        <f t="shared" si="17"/>
        <v>1405.432438541319</v>
      </c>
      <c r="AN33" s="380">
        <f t="shared" si="18"/>
        <v>2403.9336453228848</v>
      </c>
      <c r="AO33" s="380">
        <f t="shared" si="19"/>
        <v>3007.9051149825914</v>
      </c>
      <c r="AP33" s="405">
        <f t="shared" si="20"/>
        <v>3751.3050313823301</v>
      </c>
      <c r="AQ33" s="417">
        <f t="shared" si="31"/>
        <v>6.6822934978016058E-2</v>
      </c>
      <c r="AR33" s="418">
        <f t="shared" si="32"/>
        <v>6.9847352397299778E-2</v>
      </c>
      <c r="AS33" s="418">
        <f t="shared" si="33"/>
        <v>0.15960497373082339</v>
      </c>
      <c r="AT33" s="418">
        <f t="shared" si="34"/>
        <v>3.9589266222063824E-2</v>
      </c>
      <c r="AU33" s="419">
        <f t="shared" si="35"/>
        <v>8.5928633983549663E-2</v>
      </c>
      <c r="AV33" s="426"/>
      <c r="AW33" s="414">
        <v>118.70614852815081</v>
      </c>
      <c r="AX33" s="414">
        <v>113.5080374452244</v>
      </c>
      <c r="AY33" s="414">
        <v>121.74996651406819</v>
      </c>
      <c r="AZ33" s="414">
        <v>121.37166948612943</v>
      </c>
      <c r="BA33" s="414">
        <v>119.23992110711723</v>
      </c>
      <c r="BB33" s="414">
        <f t="shared" si="41"/>
        <v>118.70614852815081</v>
      </c>
      <c r="BC33" s="415">
        <f t="shared" si="42"/>
        <v>113.5080374452244</v>
      </c>
      <c r="BD33" s="415">
        <f t="shared" si="43"/>
        <v>121.74996651406819</v>
      </c>
      <c r="BE33" s="415">
        <f t="shared" si="44"/>
        <v>121.37166948612943</v>
      </c>
      <c r="BF33" s="416">
        <f t="shared" si="45"/>
        <v>119.23992110711723</v>
      </c>
    </row>
    <row r="34" spans="2:58" s="141" customFormat="1" ht="18.75" customHeight="1" x14ac:dyDescent="0.2">
      <c r="B34" s="454" t="s">
        <v>584</v>
      </c>
      <c r="C34" s="421"/>
      <c r="D34" s="370"/>
      <c r="E34" s="370"/>
      <c r="F34" s="370"/>
      <c r="G34" s="422"/>
      <c r="H34" s="424">
        <v>297.45143283535663</v>
      </c>
      <c r="I34" s="423">
        <v>85.455526131412569</v>
      </c>
      <c r="J34" s="423">
        <v>19.836188018564325</v>
      </c>
      <c r="K34" s="423">
        <v>141.24071240647029</v>
      </c>
      <c r="L34" s="425">
        <v>50.919006278909443</v>
      </c>
      <c r="M34" s="424">
        <f t="shared" si="36"/>
        <v>297.45143283535663</v>
      </c>
      <c r="N34" s="423">
        <f t="shared" si="37"/>
        <v>85.455526131412569</v>
      </c>
      <c r="O34" s="423">
        <f t="shared" si="38"/>
        <v>19.836188018564325</v>
      </c>
      <c r="P34" s="423">
        <f t="shared" si="39"/>
        <v>141.24071240647029</v>
      </c>
      <c r="Q34" s="425">
        <f t="shared" si="40"/>
        <v>50.919006278909443</v>
      </c>
      <c r="R34" s="424">
        <f t="shared" si="5"/>
        <v>243.06366651020727</v>
      </c>
      <c r="S34" s="423">
        <f t="shared" si="6"/>
        <v>71.849518404953258</v>
      </c>
      <c r="T34" s="423">
        <f t="shared" si="7"/>
        <v>15.864026161628097</v>
      </c>
      <c r="U34" s="423">
        <f t="shared" si="8"/>
        <v>113.79141340549322</v>
      </c>
      <c r="V34" s="425">
        <f t="shared" si="9"/>
        <v>41.558708538132713</v>
      </c>
      <c r="W34" s="446">
        <f t="shared" si="26"/>
        <v>3.1250355849602895E-2</v>
      </c>
      <c r="X34" s="446">
        <f t="shared" si="27"/>
        <v>3.9874221698676493E-2</v>
      </c>
      <c r="Y34" s="446">
        <f t="shared" si="28"/>
        <v>-1.8672087041174956E-2</v>
      </c>
      <c r="Z34" s="446">
        <f t="shared" si="29"/>
        <v>5.6256734166652445E-2</v>
      </c>
      <c r="AA34" s="446">
        <f t="shared" si="30"/>
        <v>-2.6884979309618084E-2</v>
      </c>
      <c r="AB34" s="447">
        <f t="shared" si="10"/>
        <v>102623.99999999997</v>
      </c>
      <c r="AC34" s="370">
        <v>48650.999999999985</v>
      </c>
      <c r="AD34" s="370">
        <v>6616</v>
      </c>
      <c r="AE34" s="370">
        <v>35981</v>
      </c>
      <c r="AF34" s="422">
        <v>11375.999999999991</v>
      </c>
      <c r="AG34" s="448">
        <f t="shared" si="11"/>
        <v>2898.4587702229178</v>
      </c>
      <c r="AH34" s="448">
        <f t="shared" si="12"/>
        <v>1756.5009173791411</v>
      </c>
      <c r="AI34" s="448">
        <f t="shared" si="13"/>
        <v>2998.2146340030722</v>
      </c>
      <c r="AJ34" s="448">
        <f t="shared" si="14"/>
        <v>3925.4248744190072</v>
      </c>
      <c r="AK34" s="448">
        <f t="shared" si="15"/>
        <v>4476.0026616481609</v>
      </c>
      <c r="AL34" s="421">
        <f t="shared" si="16"/>
        <v>2368.4875517443029</v>
      </c>
      <c r="AM34" s="370">
        <f t="shared" si="17"/>
        <v>1476.8353868358981</v>
      </c>
      <c r="AN34" s="370">
        <f t="shared" si="18"/>
        <v>2397.8274125798212</v>
      </c>
      <c r="AO34" s="370">
        <f t="shared" si="19"/>
        <v>3162.5417138348912</v>
      </c>
      <c r="AP34" s="422">
        <f t="shared" si="20"/>
        <v>3653.1916788091376</v>
      </c>
      <c r="AQ34" s="449">
        <f t="shared" si="31"/>
        <v>6.7933987122498873E-2</v>
      </c>
      <c r="AR34" s="371">
        <f t="shared" si="32"/>
        <v>0.10106204691892717</v>
      </c>
      <c r="AS34" s="371">
        <f t="shared" si="33"/>
        <v>2.4404301179374865E-2</v>
      </c>
      <c r="AT34" s="371">
        <f t="shared" si="34"/>
        <v>7.5239504756617226E-2</v>
      </c>
      <c r="AU34" s="450">
        <f t="shared" si="35"/>
        <v>6.5939340202514352E-4</v>
      </c>
      <c r="AV34" s="426"/>
      <c r="AW34" s="511">
        <v>122.37593429985776</v>
      </c>
      <c r="AX34" s="452">
        <v>118.93681130856588</v>
      </c>
      <c r="AY34" s="511">
        <v>125.03880046885003</v>
      </c>
      <c r="AZ34" s="452">
        <v>124.12246950757357</v>
      </c>
      <c r="BA34" s="452">
        <v>122.52307174605311</v>
      </c>
      <c r="BB34" s="451">
        <f t="shared" si="41"/>
        <v>122.37593429985776</v>
      </c>
      <c r="BC34" s="427">
        <f t="shared" si="42"/>
        <v>118.93681130856588</v>
      </c>
      <c r="BD34" s="427">
        <f t="shared" si="43"/>
        <v>125.03880046885003</v>
      </c>
      <c r="BE34" s="427">
        <f t="shared" si="44"/>
        <v>124.12246950757357</v>
      </c>
      <c r="BF34" s="452">
        <f t="shared" si="45"/>
        <v>122.52307174605311</v>
      </c>
    </row>
    <row r="35" spans="2:58" s="141" customFormat="1" hidden="1" outlineLevel="1" x14ac:dyDescent="0.2">
      <c r="B35" s="226" t="s">
        <v>585</v>
      </c>
      <c r="C35" s="421"/>
      <c r="D35" s="370"/>
      <c r="E35" s="370"/>
      <c r="F35" s="370"/>
      <c r="G35" s="422"/>
      <c r="H35" s="420">
        <v>0</v>
      </c>
      <c r="I35" s="420">
        <v>0</v>
      </c>
      <c r="J35" s="420">
        <v>0</v>
      </c>
      <c r="K35" s="420">
        <v>0</v>
      </c>
      <c r="L35" s="420">
        <v>0</v>
      </c>
      <c r="M35" s="424">
        <f t="shared" si="36"/>
        <v>0</v>
      </c>
      <c r="N35" s="423">
        <f t="shared" si="37"/>
        <v>0</v>
      </c>
      <c r="O35" s="423">
        <f t="shared" si="38"/>
        <v>0</v>
      </c>
      <c r="P35" s="423">
        <f t="shared" si="39"/>
        <v>0</v>
      </c>
      <c r="Q35" s="425">
        <f t="shared" si="40"/>
        <v>0</v>
      </c>
      <c r="R35" s="410" t="e">
        <f t="shared" si="5"/>
        <v>#DIV/0!</v>
      </c>
      <c r="S35" s="411" t="e">
        <f t="shared" si="6"/>
        <v>#DIV/0!</v>
      </c>
      <c r="T35" s="411" t="e">
        <f t="shared" si="7"/>
        <v>#DIV/0!</v>
      </c>
      <c r="U35" s="411" t="e">
        <f t="shared" si="8"/>
        <v>#DIV/0!</v>
      </c>
      <c r="V35" s="412" t="e">
        <f t="shared" si="9"/>
        <v>#DIV/0!</v>
      </c>
      <c r="W35" s="374" t="e">
        <f t="shared" si="26"/>
        <v>#DIV/0!</v>
      </c>
      <c r="X35" s="374" t="e">
        <f t="shared" si="27"/>
        <v>#DIV/0!</v>
      </c>
      <c r="Y35" s="374" t="e">
        <f t="shared" si="28"/>
        <v>#DIV/0!</v>
      </c>
      <c r="Z35" s="374" t="e">
        <f t="shared" si="29"/>
        <v>#DIV/0!</v>
      </c>
      <c r="AA35" s="374" t="e">
        <f t="shared" si="30"/>
        <v>#DIV/0!</v>
      </c>
      <c r="AB35" s="401">
        <f t="shared" ref="AB35:AB47" si="46">SUM(AC35:AF35)</f>
        <v>0</v>
      </c>
      <c r="AC35" s="370">
        <v>0</v>
      </c>
      <c r="AD35" s="370">
        <v>0</v>
      </c>
      <c r="AE35" s="370">
        <v>0</v>
      </c>
      <c r="AF35" s="422">
        <v>0</v>
      </c>
      <c r="AG35" s="38" t="e">
        <f t="shared" si="11"/>
        <v>#DIV/0!</v>
      </c>
      <c r="AH35" s="38" t="e">
        <f t="shared" si="12"/>
        <v>#DIV/0!</v>
      </c>
      <c r="AI35" s="38" t="e">
        <f t="shared" si="13"/>
        <v>#DIV/0!</v>
      </c>
      <c r="AJ35" s="38" t="e">
        <f t="shared" si="14"/>
        <v>#DIV/0!</v>
      </c>
      <c r="AK35" s="38" t="e">
        <f t="shared" si="15"/>
        <v>#DIV/0!</v>
      </c>
      <c r="AL35" s="404" t="e">
        <f t="shared" si="16"/>
        <v>#DIV/0!</v>
      </c>
      <c r="AM35" s="380" t="e">
        <f t="shared" si="17"/>
        <v>#DIV/0!</v>
      </c>
      <c r="AN35" s="380" t="e">
        <f t="shared" si="18"/>
        <v>#DIV/0!</v>
      </c>
      <c r="AO35" s="380" t="e">
        <f t="shared" si="19"/>
        <v>#DIV/0!</v>
      </c>
      <c r="AP35" s="405" t="e">
        <f t="shared" si="20"/>
        <v>#DIV/0!</v>
      </c>
      <c r="AQ35" s="417" t="e">
        <f t="shared" si="31"/>
        <v>#DIV/0!</v>
      </c>
      <c r="AR35" s="418" t="e">
        <f t="shared" si="32"/>
        <v>#DIV/0!</v>
      </c>
      <c r="AS35" s="418" t="e">
        <f t="shared" si="33"/>
        <v>#DIV/0!</v>
      </c>
      <c r="AT35" s="418" t="e">
        <f t="shared" si="34"/>
        <v>#DIV/0!</v>
      </c>
      <c r="AU35" s="419" t="e">
        <f t="shared" si="35"/>
        <v>#DIV/0!</v>
      </c>
      <c r="AV35" s="426"/>
      <c r="AW35" s="414">
        <v>0</v>
      </c>
      <c r="AX35" s="414">
        <v>0</v>
      </c>
      <c r="AY35" s="414">
        <v>0</v>
      </c>
      <c r="AZ35" s="414">
        <v>0</v>
      </c>
      <c r="BA35" s="414">
        <v>0</v>
      </c>
      <c r="BB35" s="414">
        <f t="shared" si="41"/>
        <v>0</v>
      </c>
      <c r="BC35" s="415">
        <f t="shared" si="42"/>
        <v>0</v>
      </c>
      <c r="BD35" s="415">
        <f t="shared" si="43"/>
        <v>0</v>
      </c>
      <c r="BE35" s="415">
        <f t="shared" si="44"/>
        <v>0</v>
      </c>
      <c r="BF35" s="416">
        <f t="shared" si="45"/>
        <v>0</v>
      </c>
    </row>
    <row r="36" spans="2:58" s="141" customFormat="1" hidden="1" outlineLevel="1" x14ac:dyDescent="0.2">
      <c r="B36" s="226" t="s">
        <v>586</v>
      </c>
      <c r="C36" s="421"/>
      <c r="D36" s="370"/>
      <c r="E36" s="370"/>
      <c r="F36" s="370"/>
      <c r="G36" s="422"/>
      <c r="H36" s="420">
        <v>0</v>
      </c>
      <c r="I36" s="420">
        <v>0</v>
      </c>
      <c r="J36" s="420">
        <v>0</v>
      </c>
      <c r="K36" s="420">
        <v>0</v>
      </c>
      <c r="L36" s="420">
        <v>0</v>
      </c>
      <c r="M36" s="424">
        <f t="shared" si="36"/>
        <v>0</v>
      </c>
      <c r="N36" s="423">
        <f t="shared" si="37"/>
        <v>0</v>
      </c>
      <c r="O36" s="423">
        <f t="shared" si="38"/>
        <v>0</v>
      </c>
      <c r="P36" s="423">
        <f t="shared" si="39"/>
        <v>0</v>
      </c>
      <c r="Q36" s="425">
        <f t="shared" si="40"/>
        <v>0</v>
      </c>
      <c r="R36" s="410" t="e">
        <f t="shared" si="5"/>
        <v>#DIV/0!</v>
      </c>
      <c r="S36" s="411" t="e">
        <f t="shared" si="6"/>
        <v>#DIV/0!</v>
      </c>
      <c r="T36" s="411" t="e">
        <f t="shared" si="7"/>
        <v>#DIV/0!</v>
      </c>
      <c r="U36" s="411" t="e">
        <f t="shared" si="8"/>
        <v>#DIV/0!</v>
      </c>
      <c r="V36" s="412" t="e">
        <f t="shared" si="9"/>
        <v>#DIV/0!</v>
      </c>
      <c r="W36" s="374" t="e">
        <f t="shared" si="26"/>
        <v>#DIV/0!</v>
      </c>
      <c r="X36" s="374" t="e">
        <f t="shared" si="27"/>
        <v>#DIV/0!</v>
      </c>
      <c r="Y36" s="374" t="e">
        <f t="shared" si="28"/>
        <v>#DIV/0!</v>
      </c>
      <c r="Z36" s="374" t="e">
        <f t="shared" si="29"/>
        <v>#DIV/0!</v>
      </c>
      <c r="AA36" s="374" t="e">
        <f t="shared" si="30"/>
        <v>#DIV/0!</v>
      </c>
      <c r="AB36" s="401">
        <f t="shared" si="46"/>
        <v>0</v>
      </c>
      <c r="AC36" s="370">
        <v>0</v>
      </c>
      <c r="AD36" s="370">
        <v>0</v>
      </c>
      <c r="AE36" s="370">
        <v>0</v>
      </c>
      <c r="AF36" s="422">
        <v>0</v>
      </c>
      <c r="AG36" s="38" t="e">
        <f t="shared" si="11"/>
        <v>#DIV/0!</v>
      </c>
      <c r="AH36" s="38" t="e">
        <f t="shared" si="12"/>
        <v>#DIV/0!</v>
      </c>
      <c r="AI36" s="38" t="e">
        <f t="shared" si="13"/>
        <v>#DIV/0!</v>
      </c>
      <c r="AJ36" s="38" t="e">
        <f t="shared" si="14"/>
        <v>#DIV/0!</v>
      </c>
      <c r="AK36" s="38" t="e">
        <f t="shared" si="15"/>
        <v>#DIV/0!</v>
      </c>
      <c r="AL36" s="404" t="e">
        <f t="shared" si="16"/>
        <v>#DIV/0!</v>
      </c>
      <c r="AM36" s="380" t="e">
        <f t="shared" si="17"/>
        <v>#DIV/0!</v>
      </c>
      <c r="AN36" s="380" t="e">
        <f t="shared" si="18"/>
        <v>#DIV/0!</v>
      </c>
      <c r="AO36" s="380" t="e">
        <f t="shared" si="19"/>
        <v>#DIV/0!</v>
      </c>
      <c r="AP36" s="405" t="e">
        <f t="shared" si="20"/>
        <v>#DIV/0!</v>
      </c>
      <c r="AQ36" s="417" t="e">
        <f t="shared" si="31"/>
        <v>#DIV/0!</v>
      </c>
      <c r="AR36" s="418" t="e">
        <f t="shared" si="32"/>
        <v>#DIV/0!</v>
      </c>
      <c r="AS36" s="418" t="e">
        <f t="shared" si="33"/>
        <v>#DIV/0!</v>
      </c>
      <c r="AT36" s="418" t="e">
        <f t="shared" si="34"/>
        <v>#DIV/0!</v>
      </c>
      <c r="AU36" s="419" t="e">
        <f t="shared" si="35"/>
        <v>#DIV/0!</v>
      </c>
      <c r="AV36" s="426"/>
      <c r="AW36" s="414">
        <v>0</v>
      </c>
      <c r="AX36" s="414">
        <v>0</v>
      </c>
      <c r="AY36" s="414">
        <v>0</v>
      </c>
      <c r="AZ36" s="414">
        <v>0</v>
      </c>
      <c r="BA36" s="414">
        <v>0</v>
      </c>
      <c r="BB36" s="414">
        <f t="shared" si="41"/>
        <v>0</v>
      </c>
      <c r="BC36" s="415">
        <f t="shared" si="42"/>
        <v>0</v>
      </c>
      <c r="BD36" s="415">
        <f t="shared" si="43"/>
        <v>0</v>
      </c>
      <c r="BE36" s="415">
        <f t="shared" si="44"/>
        <v>0</v>
      </c>
      <c r="BF36" s="416">
        <f t="shared" si="45"/>
        <v>0</v>
      </c>
    </row>
    <row r="37" spans="2:58" s="141" customFormat="1" hidden="1" outlineLevel="1" x14ac:dyDescent="0.2">
      <c r="B37" s="226" t="s">
        <v>587</v>
      </c>
      <c r="C37" s="421"/>
      <c r="D37" s="370"/>
      <c r="E37" s="370"/>
      <c r="F37" s="370"/>
      <c r="G37" s="422"/>
      <c r="H37" s="420">
        <v>0</v>
      </c>
      <c r="I37" s="420">
        <v>0</v>
      </c>
      <c r="J37" s="420">
        <v>0</v>
      </c>
      <c r="K37" s="420">
        <v>0</v>
      </c>
      <c r="L37" s="420">
        <v>0</v>
      </c>
      <c r="M37" s="424">
        <f t="shared" si="36"/>
        <v>0</v>
      </c>
      <c r="N37" s="423">
        <f t="shared" si="37"/>
        <v>0</v>
      </c>
      <c r="O37" s="423">
        <f t="shared" si="38"/>
        <v>0</v>
      </c>
      <c r="P37" s="423">
        <f t="shared" si="39"/>
        <v>0</v>
      </c>
      <c r="Q37" s="425">
        <f t="shared" si="40"/>
        <v>0</v>
      </c>
      <c r="R37" s="410" t="e">
        <f t="shared" si="5"/>
        <v>#DIV/0!</v>
      </c>
      <c r="S37" s="411" t="e">
        <f t="shared" si="6"/>
        <v>#DIV/0!</v>
      </c>
      <c r="T37" s="411" t="e">
        <f t="shared" si="7"/>
        <v>#DIV/0!</v>
      </c>
      <c r="U37" s="411" t="e">
        <f t="shared" si="8"/>
        <v>#DIV/0!</v>
      </c>
      <c r="V37" s="412" t="e">
        <f t="shared" si="9"/>
        <v>#DIV/0!</v>
      </c>
      <c r="W37" s="374" t="e">
        <f t="shared" si="26"/>
        <v>#DIV/0!</v>
      </c>
      <c r="X37" s="374" t="e">
        <f t="shared" si="27"/>
        <v>#DIV/0!</v>
      </c>
      <c r="Y37" s="374" t="e">
        <f t="shared" si="28"/>
        <v>#DIV/0!</v>
      </c>
      <c r="Z37" s="374" t="e">
        <f t="shared" si="29"/>
        <v>#DIV/0!</v>
      </c>
      <c r="AA37" s="374" t="e">
        <f t="shared" si="30"/>
        <v>#DIV/0!</v>
      </c>
      <c r="AB37" s="401">
        <f t="shared" si="46"/>
        <v>0</v>
      </c>
      <c r="AC37" s="370">
        <v>0</v>
      </c>
      <c r="AD37" s="370">
        <v>0</v>
      </c>
      <c r="AE37" s="370">
        <v>0</v>
      </c>
      <c r="AF37" s="422">
        <v>0</v>
      </c>
      <c r="AG37" s="38" t="e">
        <f t="shared" si="11"/>
        <v>#DIV/0!</v>
      </c>
      <c r="AH37" s="38" t="e">
        <f t="shared" si="12"/>
        <v>#DIV/0!</v>
      </c>
      <c r="AI37" s="38" t="e">
        <f t="shared" si="13"/>
        <v>#DIV/0!</v>
      </c>
      <c r="AJ37" s="38" t="e">
        <f t="shared" si="14"/>
        <v>#DIV/0!</v>
      </c>
      <c r="AK37" s="38" t="e">
        <f t="shared" si="15"/>
        <v>#DIV/0!</v>
      </c>
      <c r="AL37" s="404" t="e">
        <f t="shared" si="16"/>
        <v>#DIV/0!</v>
      </c>
      <c r="AM37" s="380" t="e">
        <f t="shared" si="17"/>
        <v>#DIV/0!</v>
      </c>
      <c r="AN37" s="380" t="e">
        <f t="shared" si="18"/>
        <v>#DIV/0!</v>
      </c>
      <c r="AO37" s="380" t="e">
        <f t="shared" si="19"/>
        <v>#DIV/0!</v>
      </c>
      <c r="AP37" s="405" t="e">
        <f t="shared" si="20"/>
        <v>#DIV/0!</v>
      </c>
      <c r="AQ37" s="417" t="e">
        <f t="shared" si="31"/>
        <v>#DIV/0!</v>
      </c>
      <c r="AR37" s="418" t="e">
        <f t="shared" si="32"/>
        <v>#DIV/0!</v>
      </c>
      <c r="AS37" s="418" t="e">
        <f t="shared" si="33"/>
        <v>#DIV/0!</v>
      </c>
      <c r="AT37" s="418" t="e">
        <f t="shared" si="34"/>
        <v>#DIV/0!</v>
      </c>
      <c r="AU37" s="419" t="e">
        <f t="shared" si="35"/>
        <v>#DIV/0!</v>
      </c>
      <c r="AV37" s="426"/>
      <c r="AW37" s="414">
        <v>0</v>
      </c>
      <c r="AX37" s="414">
        <v>0</v>
      </c>
      <c r="AY37" s="414">
        <v>0</v>
      </c>
      <c r="AZ37" s="414">
        <v>0</v>
      </c>
      <c r="BA37" s="414">
        <v>0</v>
      </c>
      <c r="BB37" s="414">
        <f t="shared" si="41"/>
        <v>0</v>
      </c>
      <c r="BC37" s="415">
        <f t="shared" si="42"/>
        <v>0</v>
      </c>
      <c r="BD37" s="415">
        <f t="shared" si="43"/>
        <v>0</v>
      </c>
      <c r="BE37" s="415">
        <f t="shared" si="44"/>
        <v>0</v>
      </c>
      <c r="BF37" s="416">
        <f t="shared" si="45"/>
        <v>0</v>
      </c>
    </row>
    <row r="38" spans="2:58" s="141" customFormat="1" hidden="1" outlineLevel="1" x14ac:dyDescent="0.2">
      <c r="B38" s="226" t="s">
        <v>588</v>
      </c>
      <c r="C38" s="421"/>
      <c r="D38" s="370"/>
      <c r="E38" s="370"/>
      <c r="F38" s="370"/>
      <c r="G38" s="422"/>
      <c r="H38" s="420">
        <v>0</v>
      </c>
      <c r="I38" s="420">
        <v>0</v>
      </c>
      <c r="J38" s="420">
        <v>0</v>
      </c>
      <c r="K38" s="420">
        <v>0</v>
      </c>
      <c r="L38" s="420">
        <v>0</v>
      </c>
      <c r="M38" s="424">
        <f t="shared" si="36"/>
        <v>0</v>
      </c>
      <c r="N38" s="423">
        <f t="shared" si="37"/>
        <v>0</v>
      </c>
      <c r="O38" s="423">
        <f t="shared" si="38"/>
        <v>0</v>
      </c>
      <c r="P38" s="423">
        <f t="shared" si="39"/>
        <v>0</v>
      </c>
      <c r="Q38" s="425">
        <f t="shared" si="40"/>
        <v>0</v>
      </c>
      <c r="R38" s="410" t="e">
        <f t="shared" si="5"/>
        <v>#DIV/0!</v>
      </c>
      <c r="S38" s="411" t="e">
        <f t="shared" si="6"/>
        <v>#DIV/0!</v>
      </c>
      <c r="T38" s="411" t="e">
        <f t="shared" si="7"/>
        <v>#DIV/0!</v>
      </c>
      <c r="U38" s="411" t="e">
        <f t="shared" si="8"/>
        <v>#DIV/0!</v>
      </c>
      <c r="V38" s="412" t="e">
        <f t="shared" si="9"/>
        <v>#DIV/0!</v>
      </c>
      <c r="W38" s="374" t="e">
        <f t="shared" si="26"/>
        <v>#DIV/0!</v>
      </c>
      <c r="X38" s="374" t="e">
        <f t="shared" si="27"/>
        <v>#DIV/0!</v>
      </c>
      <c r="Y38" s="374" t="e">
        <f t="shared" si="28"/>
        <v>#DIV/0!</v>
      </c>
      <c r="Z38" s="374" t="e">
        <f t="shared" si="29"/>
        <v>#DIV/0!</v>
      </c>
      <c r="AA38" s="374" t="e">
        <f t="shared" si="30"/>
        <v>#DIV/0!</v>
      </c>
      <c r="AB38" s="401">
        <f t="shared" si="46"/>
        <v>0</v>
      </c>
      <c r="AC38" s="370">
        <v>0</v>
      </c>
      <c r="AD38" s="370">
        <v>0</v>
      </c>
      <c r="AE38" s="370">
        <v>0</v>
      </c>
      <c r="AF38" s="422">
        <v>0</v>
      </c>
      <c r="AG38" s="38" t="e">
        <f t="shared" si="11"/>
        <v>#DIV/0!</v>
      </c>
      <c r="AH38" s="38" t="e">
        <f t="shared" si="12"/>
        <v>#DIV/0!</v>
      </c>
      <c r="AI38" s="38" t="e">
        <f t="shared" si="13"/>
        <v>#DIV/0!</v>
      </c>
      <c r="AJ38" s="38" t="e">
        <f t="shared" si="14"/>
        <v>#DIV/0!</v>
      </c>
      <c r="AK38" s="38" t="e">
        <f t="shared" si="15"/>
        <v>#DIV/0!</v>
      </c>
      <c r="AL38" s="404" t="e">
        <f t="shared" si="16"/>
        <v>#DIV/0!</v>
      </c>
      <c r="AM38" s="380" t="e">
        <f t="shared" si="17"/>
        <v>#DIV/0!</v>
      </c>
      <c r="AN38" s="380" t="e">
        <f t="shared" si="18"/>
        <v>#DIV/0!</v>
      </c>
      <c r="AO38" s="380" t="e">
        <f t="shared" si="19"/>
        <v>#DIV/0!</v>
      </c>
      <c r="AP38" s="405" t="e">
        <f t="shared" si="20"/>
        <v>#DIV/0!</v>
      </c>
      <c r="AQ38" s="417" t="e">
        <f t="shared" si="31"/>
        <v>#DIV/0!</v>
      </c>
      <c r="AR38" s="418" t="e">
        <f t="shared" si="32"/>
        <v>#DIV/0!</v>
      </c>
      <c r="AS38" s="418" t="e">
        <f t="shared" si="33"/>
        <v>#DIV/0!</v>
      </c>
      <c r="AT38" s="418" t="e">
        <f t="shared" si="34"/>
        <v>#DIV/0!</v>
      </c>
      <c r="AU38" s="419" t="e">
        <f t="shared" si="35"/>
        <v>#DIV/0!</v>
      </c>
      <c r="AV38" s="426"/>
      <c r="AW38" s="414">
        <v>0</v>
      </c>
      <c r="AX38" s="414">
        <v>0</v>
      </c>
      <c r="AY38" s="414">
        <v>0</v>
      </c>
      <c r="AZ38" s="414">
        <v>0</v>
      </c>
      <c r="BA38" s="414">
        <v>0</v>
      </c>
      <c r="BB38" s="414">
        <f t="shared" si="41"/>
        <v>0</v>
      </c>
      <c r="BC38" s="415">
        <f t="shared" si="42"/>
        <v>0</v>
      </c>
      <c r="BD38" s="415">
        <f t="shared" si="43"/>
        <v>0</v>
      </c>
      <c r="BE38" s="415">
        <f t="shared" si="44"/>
        <v>0</v>
      </c>
      <c r="BF38" s="416">
        <f t="shared" si="45"/>
        <v>0</v>
      </c>
    </row>
    <row r="39" spans="2:58" s="141" customFormat="1" hidden="1" outlineLevel="1" x14ac:dyDescent="0.2">
      <c r="B39" s="226" t="s">
        <v>589</v>
      </c>
      <c r="C39" s="421"/>
      <c r="D39" s="370"/>
      <c r="E39" s="370"/>
      <c r="F39" s="370"/>
      <c r="G39" s="422"/>
      <c r="H39" s="420">
        <v>0</v>
      </c>
      <c r="I39" s="420">
        <v>0</v>
      </c>
      <c r="J39" s="420">
        <v>0</v>
      </c>
      <c r="K39" s="420">
        <v>0</v>
      </c>
      <c r="L39" s="420">
        <v>0</v>
      </c>
      <c r="M39" s="424">
        <f t="shared" si="36"/>
        <v>0</v>
      </c>
      <c r="N39" s="423">
        <f t="shared" si="37"/>
        <v>0</v>
      </c>
      <c r="O39" s="423">
        <f t="shared" si="38"/>
        <v>0</v>
      </c>
      <c r="P39" s="423">
        <f t="shared" si="39"/>
        <v>0</v>
      </c>
      <c r="Q39" s="425">
        <f t="shared" si="40"/>
        <v>0</v>
      </c>
      <c r="R39" s="410" t="e">
        <f t="shared" si="5"/>
        <v>#DIV/0!</v>
      </c>
      <c r="S39" s="411" t="e">
        <f t="shared" si="6"/>
        <v>#DIV/0!</v>
      </c>
      <c r="T39" s="411" t="e">
        <f t="shared" si="7"/>
        <v>#DIV/0!</v>
      </c>
      <c r="U39" s="411" t="e">
        <f t="shared" si="8"/>
        <v>#DIV/0!</v>
      </c>
      <c r="V39" s="412" t="e">
        <f t="shared" si="9"/>
        <v>#DIV/0!</v>
      </c>
      <c r="W39" s="374" t="e">
        <f t="shared" si="26"/>
        <v>#DIV/0!</v>
      </c>
      <c r="X39" s="374" t="e">
        <f t="shared" si="27"/>
        <v>#DIV/0!</v>
      </c>
      <c r="Y39" s="374" t="e">
        <f t="shared" si="28"/>
        <v>#DIV/0!</v>
      </c>
      <c r="Z39" s="374" t="e">
        <f t="shared" si="29"/>
        <v>#DIV/0!</v>
      </c>
      <c r="AA39" s="374" t="e">
        <f t="shared" si="30"/>
        <v>#DIV/0!</v>
      </c>
      <c r="AB39" s="401">
        <f t="shared" si="46"/>
        <v>0</v>
      </c>
      <c r="AC39" s="370">
        <v>0</v>
      </c>
      <c r="AD39" s="370">
        <v>0</v>
      </c>
      <c r="AE39" s="370">
        <v>0</v>
      </c>
      <c r="AF39" s="422">
        <v>0</v>
      </c>
      <c r="AG39" s="38" t="e">
        <f t="shared" si="11"/>
        <v>#DIV/0!</v>
      </c>
      <c r="AH39" s="38" t="e">
        <f t="shared" si="12"/>
        <v>#DIV/0!</v>
      </c>
      <c r="AI39" s="38" t="e">
        <f t="shared" si="13"/>
        <v>#DIV/0!</v>
      </c>
      <c r="AJ39" s="38" t="e">
        <f t="shared" si="14"/>
        <v>#DIV/0!</v>
      </c>
      <c r="AK39" s="38" t="e">
        <f t="shared" si="15"/>
        <v>#DIV/0!</v>
      </c>
      <c r="AL39" s="404" t="e">
        <f t="shared" si="16"/>
        <v>#DIV/0!</v>
      </c>
      <c r="AM39" s="380" t="e">
        <f t="shared" si="17"/>
        <v>#DIV/0!</v>
      </c>
      <c r="AN39" s="380" t="e">
        <f t="shared" si="18"/>
        <v>#DIV/0!</v>
      </c>
      <c r="AO39" s="380" t="e">
        <f t="shared" si="19"/>
        <v>#DIV/0!</v>
      </c>
      <c r="AP39" s="405" t="e">
        <f t="shared" si="20"/>
        <v>#DIV/0!</v>
      </c>
      <c r="AQ39" s="417" t="e">
        <f t="shared" si="31"/>
        <v>#DIV/0!</v>
      </c>
      <c r="AR39" s="418" t="e">
        <f t="shared" si="32"/>
        <v>#DIV/0!</v>
      </c>
      <c r="AS39" s="418" t="e">
        <f t="shared" si="33"/>
        <v>#DIV/0!</v>
      </c>
      <c r="AT39" s="418" t="e">
        <f t="shared" si="34"/>
        <v>#DIV/0!</v>
      </c>
      <c r="AU39" s="419" t="e">
        <f t="shared" si="35"/>
        <v>#DIV/0!</v>
      </c>
      <c r="AV39" s="426"/>
      <c r="AW39" s="414">
        <v>0</v>
      </c>
      <c r="AX39" s="414">
        <v>0</v>
      </c>
      <c r="AY39" s="414">
        <v>0</v>
      </c>
      <c r="AZ39" s="414">
        <v>0</v>
      </c>
      <c r="BA39" s="414">
        <v>0</v>
      </c>
      <c r="BB39" s="414">
        <f t="shared" si="41"/>
        <v>0</v>
      </c>
      <c r="BC39" s="415">
        <f t="shared" si="42"/>
        <v>0</v>
      </c>
      <c r="BD39" s="415">
        <f t="shared" si="43"/>
        <v>0</v>
      </c>
      <c r="BE39" s="415">
        <f t="shared" si="44"/>
        <v>0</v>
      </c>
      <c r="BF39" s="416">
        <f t="shared" si="45"/>
        <v>0</v>
      </c>
    </row>
    <row r="40" spans="2:58" s="141" customFormat="1" hidden="1" outlineLevel="1" x14ac:dyDescent="0.2">
      <c r="B40" s="226" t="s">
        <v>590</v>
      </c>
      <c r="C40" s="421"/>
      <c r="D40" s="370"/>
      <c r="E40" s="370"/>
      <c r="F40" s="370"/>
      <c r="G40" s="422"/>
      <c r="H40" s="420">
        <v>0</v>
      </c>
      <c r="I40" s="420">
        <v>0</v>
      </c>
      <c r="J40" s="420">
        <v>0</v>
      </c>
      <c r="K40" s="420">
        <v>0</v>
      </c>
      <c r="L40" s="420">
        <v>0</v>
      </c>
      <c r="M40" s="424">
        <f t="shared" si="36"/>
        <v>0</v>
      </c>
      <c r="N40" s="423">
        <f t="shared" si="37"/>
        <v>0</v>
      </c>
      <c r="O40" s="423">
        <f t="shared" si="38"/>
        <v>0</v>
      </c>
      <c r="P40" s="423">
        <f t="shared" si="39"/>
        <v>0</v>
      </c>
      <c r="Q40" s="425">
        <f t="shared" si="40"/>
        <v>0</v>
      </c>
      <c r="R40" s="410" t="e">
        <f t="shared" si="5"/>
        <v>#DIV/0!</v>
      </c>
      <c r="S40" s="411" t="e">
        <f t="shared" si="6"/>
        <v>#DIV/0!</v>
      </c>
      <c r="T40" s="411" t="e">
        <f t="shared" si="7"/>
        <v>#DIV/0!</v>
      </c>
      <c r="U40" s="411" t="e">
        <f t="shared" si="8"/>
        <v>#DIV/0!</v>
      </c>
      <c r="V40" s="412" t="e">
        <f t="shared" si="9"/>
        <v>#DIV/0!</v>
      </c>
      <c r="W40" s="374" t="e">
        <f t="shared" si="26"/>
        <v>#DIV/0!</v>
      </c>
      <c r="X40" s="374" t="e">
        <f t="shared" si="27"/>
        <v>#DIV/0!</v>
      </c>
      <c r="Y40" s="374" t="e">
        <f t="shared" si="28"/>
        <v>#DIV/0!</v>
      </c>
      <c r="Z40" s="374" t="e">
        <f t="shared" si="29"/>
        <v>#DIV/0!</v>
      </c>
      <c r="AA40" s="374" t="e">
        <f t="shared" si="30"/>
        <v>#DIV/0!</v>
      </c>
      <c r="AB40" s="401">
        <f t="shared" si="46"/>
        <v>0</v>
      </c>
      <c r="AC40" s="370">
        <v>0</v>
      </c>
      <c r="AD40" s="370">
        <v>0</v>
      </c>
      <c r="AE40" s="370">
        <v>0</v>
      </c>
      <c r="AF40" s="422">
        <v>0</v>
      </c>
      <c r="AG40" s="38" t="e">
        <f t="shared" si="11"/>
        <v>#DIV/0!</v>
      </c>
      <c r="AH40" s="38" t="e">
        <f t="shared" si="12"/>
        <v>#DIV/0!</v>
      </c>
      <c r="AI40" s="38" t="e">
        <f t="shared" si="13"/>
        <v>#DIV/0!</v>
      </c>
      <c r="AJ40" s="38" t="e">
        <f t="shared" si="14"/>
        <v>#DIV/0!</v>
      </c>
      <c r="AK40" s="38" t="e">
        <f t="shared" si="15"/>
        <v>#DIV/0!</v>
      </c>
      <c r="AL40" s="404" t="e">
        <f t="shared" si="16"/>
        <v>#DIV/0!</v>
      </c>
      <c r="AM40" s="380" t="e">
        <f t="shared" si="17"/>
        <v>#DIV/0!</v>
      </c>
      <c r="AN40" s="380" t="e">
        <f t="shared" si="18"/>
        <v>#DIV/0!</v>
      </c>
      <c r="AO40" s="380" t="e">
        <f t="shared" si="19"/>
        <v>#DIV/0!</v>
      </c>
      <c r="AP40" s="405" t="e">
        <f t="shared" si="20"/>
        <v>#DIV/0!</v>
      </c>
      <c r="AQ40" s="417" t="e">
        <f t="shared" si="31"/>
        <v>#DIV/0!</v>
      </c>
      <c r="AR40" s="418" t="e">
        <f t="shared" si="32"/>
        <v>#DIV/0!</v>
      </c>
      <c r="AS40" s="418" t="e">
        <f t="shared" si="33"/>
        <v>#DIV/0!</v>
      </c>
      <c r="AT40" s="418" t="e">
        <f t="shared" si="34"/>
        <v>#DIV/0!</v>
      </c>
      <c r="AU40" s="419" t="e">
        <f t="shared" si="35"/>
        <v>#DIV/0!</v>
      </c>
      <c r="AV40" s="426"/>
      <c r="AW40" s="414">
        <v>0</v>
      </c>
      <c r="AX40" s="414">
        <v>0</v>
      </c>
      <c r="AY40" s="414">
        <v>0</v>
      </c>
      <c r="AZ40" s="414">
        <v>0</v>
      </c>
      <c r="BA40" s="414">
        <v>0</v>
      </c>
      <c r="BB40" s="414">
        <f t="shared" si="41"/>
        <v>0</v>
      </c>
      <c r="BC40" s="415">
        <f t="shared" si="42"/>
        <v>0</v>
      </c>
      <c r="BD40" s="415">
        <f t="shared" si="43"/>
        <v>0</v>
      </c>
      <c r="BE40" s="415">
        <f t="shared" si="44"/>
        <v>0</v>
      </c>
      <c r="BF40" s="416">
        <f t="shared" si="45"/>
        <v>0</v>
      </c>
    </row>
    <row r="41" spans="2:58" s="141" customFormat="1" hidden="1" outlineLevel="1" x14ac:dyDescent="0.2">
      <c r="B41" s="226" t="s">
        <v>591</v>
      </c>
      <c r="C41" s="421"/>
      <c r="D41" s="370"/>
      <c r="E41" s="370"/>
      <c r="F41" s="370"/>
      <c r="G41" s="422"/>
      <c r="H41" s="420">
        <v>0</v>
      </c>
      <c r="I41" s="420">
        <v>0</v>
      </c>
      <c r="J41" s="420">
        <v>0</v>
      </c>
      <c r="K41" s="420">
        <v>0</v>
      </c>
      <c r="L41" s="420">
        <v>0</v>
      </c>
      <c r="M41" s="424">
        <f t="shared" si="36"/>
        <v>0</v>
      </c>
      <c r="N41" s="423">
        <f t="shared" si="37"/>
        <v>0</v>
      </c>
      <c r="O41" s="423">
        <f t="shared" si="38"/>
        <v>0</v>
      </c>
      <c r="P41" s="423">
        <f t="shared" si="39"/>
        <v>0</v>
      </c>
      <c r="Q41" s="425">
        <f t="shared" si="40"/>
        <v>0</v>
      </c>
      <c r="R41" s="410" t="e">
        <f t="shared" si="5"/>
        <v>#DIV/0!</v>
      </c>
      <c r="S41" s="411" t="e">
        <f t="shared" si="6"/>
        <v>#DIV/0!</v>
      </c>
      <c r="T41" s="411" t="e">
        <f t="shared" si="7"/>
        <v>#DIV/0!</v>
      </c>
      <c r="U41" s="411" t="e">
        <f t="shared" si="8"/>
        <v>#DIV/0!</v>
      </c>
      <c r="V41" s="412" t="e">
        <f t="shared" si="9"/>
        <v>#DIV/0!</v>
      </c>
      <c r="W41" s="374" t="e">
        <f t="shared" si="26"/>
        <v>#DIV/0!</v>
      </c>
      <c r="X41" s="374" t="e">
        <f t="shared" si="27"/>
        <v>#DIV/0!</v>
      </c>
      <c r="Y41" s="374" t="e">
        <f t="shared" si="28"/>
        <v>#DIV/0!</v>
      </c>
      <c r="Z41" s="374" t="e">
        <f t="shared" si="29"/>
        <v>#DIV/0!</v>
      </c>
      <c r="AA41" s="374" t="e">
        <f t="shared" si="30"/>
        <v>#DIV/0!</v>
      </c>
      <c r="AB41" s="401">
        <f t="shared" si="46"/>
        <v>0</v>
      </c>
      <c r="AC41" s="370">
        <v>0</v>
      </c>
      <c r="AD41" s="370">
        <v>0</v>
      </c>
      <c r="AE41" s="370">
        <v>0</v>
      </c>
      <c r="AF41" s="422">
        <v>0</v>
      </c>
      <c r="AG41" s="38" t="e">
        <f t="shared" si="11"/>
        <v>#DIV/0!</v>
      </c>
      <c r="AH41" s="38" t="e">
        <f t="shared" si="12"/>
        <v>#DIV/0!</v>
      </c>
      <c r="AI41" s="38" t="e">
        <f t="shared" si="13"/>
        <v>#DIV/0!</v>
      </c>
      <c r="AJ41" s="38" t="e">
        <f t="shared" si="14"/>
        <v>#DIV/0!</v>
      </c>
      <c r="AK41" s="38" t="e">
        <f t="shared" si="15"/>
        <v>#DIV/0!</v>
      </c>
      <c r="AL41" s="404" t="e">
        <f t="shared" si="16"/>
        <v>#DIV/0!</v>
      </c>
      <c r="AM41" s="380" t="e">
        <f t="shared" si="17"/>
        <v>#DIV/0!</v>
      </c>
      <c r="AN41" s="380" t="e">
        <f t="shared" si="18"/>
        <v>#DIV/0!</v>
      </c>
      <c r="AO41" s="380" t="e">
        <f t="shared" si="19"/>
        <v>#DIV/0!</v>
      </c>
      <c r="AP41" s="405" t="e">
        <f t="shared" si="20"/>
        <v>#DIV/0!</v>
      </c>
      <c r="AQ41" s="417" t="e">
        <f t="shared" si="31"/>
        <v>#DIV/0!</v>
      </c>
      <c r="AR41" s="418" t="e">
        <f t="shared" si="32"/>
        <v>#DIV/0!</v>
      </c>
      <c r="AS41" s="418" t="e">
        <f t="shared" si="33"/>
        <v>#DIV/0!</v>
      </c>
      <c r="AT41" s="418" t="e">
        <f t="shared" si="34"/>
        <v>#DIV/0!</v>
      </c>
      <c r="AU41" s="419" t="e">
        <f t="shared" si="35"/>
        <v>#DIV/0!</v>
      </c>
      <c r="AV41" s="426"/>
      <c r="AW41" s="414">
        <v>0</v>
      </c>
      <c r="AX41" s="414">
        <v>0</v>
      </c>
      <c r="AY41" s="414">
        <v>0</v>
      </c>
      <c r="AZ41" s="414">
        <v>0</v>
      </c>
      <c r="BA41" s="414">
        <v>0</v>
      </c>
      <c r="BB41" s="414">
        <f t="shared" si="41"/>
        <v>0</v>
      </c>
      <c r="BC41" s="415">
        <f t="shared" si="42"/>
        <v>0</v>
      </c>
      <c r="BD41" s="415">
        <f t="shared" si="43"/>
        <v>0</v>
      </c>
      <c r="BE41" s="415">
        <f t="shared" si="44"/>
        <v>0</v>
      </c>
      <c r="BF41" s="416">
        <f t="shared" si="45"/>
        <v>0</v>
      </c>
    </row>
    <row r="42" spans="2:58" s="141" customFormat="1" hidden="1" outlineLevel="1" x14ac:dyDescent="0.2">
      <c r="B42" s="226" t="s">
        <v>592</v>
      </c>
      <c r="C42" s="421"/>
      <c r="D42" s="370"/>
      <c r="E42" s="370"/>
      <c r="F42" s="370"/>
      <c r="G42" s="422"/>
      <c r="H42" s="420">
        <v>0</v>
      </c>
      <c r="I42" s="420">
        <v>0</v>
      </c>
      <c r="J42" s="420">
        <v>0</v>
      </c>
      <c r="K42" s="420">
        <v>0</v>
      </c>
      <c r="L42" s="420">
        <v>0</v>
      </c>
      <c r="M42" s="424">
        <f t="shared" si="36"/>
        <v>0</v>
      </c>
      <c r="N42" s="423">
        <f t="shared" si="37"/>
        <v>0</v>
      </c>
      <c r="O42" s="423">
        <f t="shared" si="38"/>
        <v>0</v>
      </c>
      <c r="P42" s="423">
        <f t="shared" si="39"/>
        <v>0</v>
      </c>
      <c r="Q42" s="425">
        <f t="shared" si="40"/>
        <v>0</v>
      </c>
      <c r="R42" s="410" t="e">
        <f t="shared" si="5"/>
        <v>#DIV/0!</v>
      </c>
      <c r="S42" s="411" t="e">
        <f t="shared" si="6"/>
        <v>#DIV/0!</v>
      </c>
      <c r="T42" s="411" t="e">
        <f t="shared" si="7"/>
        <v>#DIV/0!</v>
      </c>
      <c r="U42" s="411" t="e">
        <f t="shared" si="8"/>
        <v>#DIV/0!</v>
      </c>
      <c r="V42" s="412" t="e">
        <f t="shared" si="9"/>
        <v>#DIV/0!</v>
      </c>
      <c r="W42" s="374" t="e">
        <f t="shared" si="26"/>
        <v>#DIV/0!</v>
      </c>
      <c r="X42" s="374" t="e">
        <f t="shared" si="27"/>
        <v>#DIV/0!</v>
      </c>
      <c r="Y42" s="374" t="e">
        <f t="shared" si="28"/>
        <v>#DIV/0!</v>
      </c>
      <c r="Z42" s="374" t="e">
        <f t="shared" si="29"/>
        <v>#DIV/0!</v>
      </c>
      <c r="AA42" s="374" t="e">
        <f t="shared" si="30"/>
        <v>#DIV/0!</v>
      </c>
      <c r="AB42" s="401">
        <f t="shared" si="46"/>
        <v>0</v>
      </c>
      <c r="AC42" s="370">
        <v>0</v>
      </c>
      <c r="AD42" s="370">
        <v>0</v>
      </c>
      <c r="AE42" s="370">
        <v>0</v>
      </c>
      <c r="AF42" s="422">
        <v>0</v>
      </c>
      <c r="AG42" s="38" t="e">
        <f t="shared" si="11"/>
        <v>#DIV/0!</v>
      </c>
      <c r="AH42" s="38" t="e">
        <f t="shared" si="12"/>
        <v>#DIV/0!</v>
      </c>
      <c r="AI42" s="38" t="e">
        <f t="shared" si="13"/>
        <v>#DIV/0!</v>
      </c>
      <c r="AJ42" s="38" t="e">
        <f t="shared" si="14"/>
        <v>#DIV/0!</v>
      </c>
      <c r="AK42" s="38" t="e">
        <f t="shared" si="15"/>
        <v>#DIV/0!</v>
      </c>
      <c r="AL42" s="404" t="e">
        <f t="shared" si="16"/>
        <v>#DIV/0!</v>
      </c>
      <c r="AM42" s="380" t="e">
        <f t="shared" si="17"/>
        <v>#DIV/0!</v>
      </c>
      <c r="AN42" s="380" t="e">
        <f t="shared" si="18"/>
        <v>#DIV/0!</v>
      </c>
      <c r="AO42" s="380" t="e">
        <f t="shared" si="19"/>
        <v>#DIV/0!</v>
      </c>
      <c r="AP42" s="405" t="e">
        <f t="shared" si="20"/>
        <v>#DIV/0!</v>
      </c>
      <c r="AQ42" s="417" t="e">
        <f t="shared" si="31"/>
        <v>#DIV/0!</v>
      </c>
      <c r="AR42" s="418" t="e">
        <f t="shared" si="32"/>
        <v>#DIV/0!</v>
      </c>
      <c r="AS42" s="418" t="e">
        <f t="shared" si="33"/>
        <v>#DIV/0!</v>
      </c>
      <c r="AT42" s="418" t="e">
        <f t="shared" si="34"/>
        <v>#DIV/0!</v>
      </c>
      <c r="AU42" s="419" t="e">
        <f t="shared" si="35"/>
        <v>#DIV/0!</v>
      </c>
      <c r="AV42" s="426"/>
      <c r="AW42" s="414">
        <v>0</v>
      </c>
      <c r="AX42" s="414">
        <v>0</v>
      </c>
      <c r="AY42" s="414">
        <v>0</v>
      </c>
      <c r="AZ42" s="414">
        <v>0</v>
      </c>
      <c r="BA42" s="414">
        <v>0</v>
      </c>
      <c r="BB42" s="414">
        <f t="shared" si="41"/>
        <v>0</v>
      </c>
      <c r="BC42" s="415">
        <f t="shared" si="42"/>
        <v>0</v>
      </c>
      <c r="BD42" s="415">
        <f t="shared" si="43"/>
        <v>0</v>
      </c>
      <c r="BE42" s="415">
        <f t="shared" si="44"/>
        <v>0</v>
      </c>
      <c r="BF42" s="416">
        <f t="shared" si="45"/>
        <v>0</v>
      </c>
    </row>
    <row r="43" spans="2:58" s="141" customFormat="1" hidden="1" outlineLevel="1" x14ac:dyDescent="0.2">
      <c r="B43" s="226" t="s">
        <v>593</v>
      </c>
      <c r="C43" s="421"/>
      <c r="D43" s="370"/>
      <c r="E43" s="370"/>
      <c r="F43" s="370"/>
      <c r="G43" s="422"/>
      <c r="H43" s="420">
        <v>0</v>
      </c>
      <c r="I43" s="420">
        <v>0</v>
      </c>
      <c r="J43" s="420">
        <v>0</v>
      </c>
      <c r="K43" s="420">
        <v>0</v>
      </c>
      <c r="L43" s="420">
        <v>0</v>
      </c>
      <c r="M43" s="424">
        <f t="shared" si="36"/>
        <v>0</v>
      </c>
      <c r="N43" s="423">
        <f t="shared" si="37"/>
        <v>0</v>
      </c>
      <c r="O43" s="423">
        <f t="shared" si="38"/>
        <v>0</v>
      </c>
      <c r="P43" s="423">
        <f t="shared" si="39"/>
        <v>0</v>
      </c>
      <c r="Q43" s="425">
        <f t="shared" si="40"/>
        <v>0</v>
      </c>
      <c r="R43" s="410" t="e">
        <f t="shared" si="5"/>
        <v>#DIV/0!</v>
      </c>
      <c r="S43" s="411" t="e">
        <f t="shared" si="6"/>
        <v>#DIV/0!</v>
      </c>
      <c r="T43" s="411" t="e">
        <f t="shared" si="7"/>
        <v>#DIV/0!</v>
      </c>
      <c r="U43" s="411" t="e">
        <f t="shared" si="8"/>
        <v>#DIV/0!</v>
      </c>
      <c r="V43" s="412" t="e">
        <f t="shared" si="9"/>
        <v>#DIV/0!</v>
      </c>
      <c r="W43" s="374" t="e">
        <f t="shared" si="26"/>
        <v>#DIV/0!</v>
      </c>
      <c r="X43" s="374" t="e">
        <f t="shared" si="27"/>
        <v>#DIV/0!</v>
      </c>
      <c r="Y43" s="374" t="e">
        <f t="shared" si="28"/>
        <v>#DIV/0!</v>
      </c>
      <c r="Z43" s="374" t="e">
        <f t="shared" si="29"/>
        <v>#DIV/0!</v>
      </c>
      <c r="AA43" s="374" t="e">
        <f t="shared" si="30"/>
        <v>#DIV/0!</v>
      </c>
      <c r="AB43" s="401">
        <f t="shared" si="46"/>
        <v>0</v>
      </c>
      <c r="AC43" s="370">
        <v>0</v>
      </c>
      <c r="AD43" s="370">
        <v>0</v>
      </c>
      <c r="AE43" s="370">
        <v>0</v>
      </c>
      <c r="AF43" s="422">
        <v>0</v>
      </c>
      <c r="AG43" s="38" t="e">
        <f t="shared" si="11"/>
        <v>#DIV/0!</v>
      </c>
      <c r="AH43" s="38" t="e">
        <f t="shared" si="12"/>
        <v>#DIV/0!</v>
      </c>
      <c r="AI43" s="38" t="e">
        <f t="shared" si="13"/>
        <v>#DIV/0!</v>
      </c>
      <c r="AJ43" s="38" t="e">
        <f t="shared" si="14"/>
        <v>#DIV/0!</v>
      </c>
      <c r="AK43" s="38" t="e">
        <f t="shared" si="15"/>
        <v>#DIV/0!</v>
      </c>
      <c r="AL43" s="404" t="e">
        <f t="shared" si="16"/>
        <v>#DIV/0!</v>
      </c>
      <c r="AM43" s="380" t="e">
        <f t="shared" si="17"/>
        <v>#DIV/0!</v>
      </c>
      <c r="AN43" s="380" t="e">
        <f t="shared" si="18"/>
        <v>#DIV/0!</v>
      </c>
      <c r="AO43" s="380" t="e">
        <f t="shared" si="19"/>
        <v>#DIV/0!</v>
      </c>
      <c r="AP43" s="405" t="e">
        <f t="shared" si="20"/>
        <v>#DIV/0!</v>
      </c>
      <c r="AQ43" s="417" t="e">
        <f t="shared" si="31"/>
        <v>#DIV/0!</v>
      </c>
      <c r="AR43" s="418" t="e">
        <f t="shared" si="32"/>
        <v>#DIV/0!</v>
      </c>
      <c r="AS43" s="418" t="e">
        <f t="shared" si="33"/>
        <v>#DIV/0!</v>
      </c>
      <c r="AT43" s="418" t="e">
        <f t="shared" si="34"/>
        <v>#DIV/0!</v>
      </c>
      <c r="AU43" s="419" t="e">
        <f t="shared" si="35"/>
        <v>#DIV/0!</v>
      </c>
      <c r="AV43" s="426"/>
      <c r="AW43" s="414">
        <v>0</v>
      </c>
      <c r="AX43" s="414">
        <v>0</v>
      </c>
      <c r="AY43" s="414">
        <v>0</v>
      </c>
      <c r="AZ43" s="414">
        <v>0</v>
      </c>
      <c r="BA43" s="414">
        <v>0</v>
      </c>
      <c r="BB43" s="414">
        <f t="shared" si="41"/>
        <v>0</v>
      </c>
      <c r="BC43" s="415">
        <f t="shared" si="42"/>
        <v>0</v>
      </c>
      <c r="BD43" s="415">
        <f t="shared" si="43"/>
        <v>0</v>
      </c>
      <c r="BE43" s="415">
        <f t="shared" si="44"/>
        <v>0</v>
      </c>
      <c r="BF43" s="416">
        <f t="shared" si="45"/>
        <v>0</v>
      </c>
    </row>
    <row r="44" spans="2:58" s="141" customFormat="1" hidden="1" outlineLevel="1" x14ac:dyDescent="0.2">
      <c r="B44" s="226" t="s">
        <v>594</v>
      </c>
      <c r="C44" s="421"/>
      <c r="D44" s="370"/>
      <c r="E44" s="370"/>
      <c r="F44" s="370"/>
      <c r="G44" s="422"/>
      <c r="H44" s="420">
        <v>0</v>
      </c>
      <c r="I44" s="420">
        <v>0</v>
      </c>
      <c r="J44" s="420">
        <v>0</v>
      </c>
      <c r="K44" s="420">
        <v>0</v>
      </c>
      <c r="L44" s="420">
        <v>0</v>
      </c>
      <c r="M44" s="424">
        <f t="shared" si="36"/>
        <v>0</v>
      </c>
      <c r="N44" s="423">
        <f t="shared" si="37"/>
        <v>0</v>
      </c>
      <c r="O44" s="423">
        <f t="shared" si="38"/>
        <v>0</v>
      </c>
      <c r="P44" s="423">
        <f t="shared" si="39"/>
        <v>0</v>
      </c>
      <c r="Q44" s="425">
        <f t="shared" si="40"/>
        <v>0</v>
      </c>
      <c r="R44" s="410" t="e">
        <f t="shared" si="5"/>
        <v>#DIV/0!</v>
      </c>
      <c r="S44" s="411" t="e">
        <f t="shared" si="6"/>
        <v>#DIV/0!</v>
      </c>
      <c r="T44" s="411" t="e">
        <f t="shared" si="7"/>
        <v>#DIV/0!</v>
      </c>
      <c r="U44" s="411" t="e">
        <f t="shared" si="8"/>
        <v>#DIV/0!</v>
      </c>
      <c r="V44" s="412" t="e">
        <f t="shared" si="9"/>
        <v>#DIV/0!</v>
      </c>
      <c r="W44" s="374" t="e">
        <f t="shared" si="26"/>
        <v>#DIV/0!</v>
      </c>
      <c r="X44" s="374" t="e">
        <f t="shared" si="27"/>
        <v>#DIV/0!</v>
      </c>
      <c r="Y44" s="374" t="e">
        <f t="shared" si="28"/>
        <v>#DIV/0!</v>
      </c>
      <c r="Z44" s="374" t="e">
        <f t="shared" si="29"/>
        <v>#DIV/0!</v>
      </c>
      <c r="AA44" s="374" t="e">
        <f t="shared" si="30"/>
        <v>#DIV/0!</v>
      </c>
      <c r="AB44" s="401">
        <f t="shared" si="46"/>
        <v>0</v>
      </c>
      <c r="AC44" s="370">
        <v>0</v>
      </c>
      <c r="AD44" s="370">
        <v>0</v>
      </c>
      <c r="AE44" s="370">
        <v>0</v>
      </c>
      <c r="AF44" s="422">
        <v>0</v>
      </c>
      <c r="AG44" s="38" t="e">
        <f t="shared" si="11"/>
        <v>#DIV/0!</v>
      </c>
      <c r="AH44" s="38" t="e">
        <f t="shared" si="12"/>
        <v>#DIV/0!</v>
      </c>
      <c r="AI44" s="38" t="e">
        <f t="shared" si="13"/>
        <v>#DIV/0!</v>
      </c>
      <c r="AJ44" s="38" t="e">
        <f t="shared" si="14"/>
        <v>#DIV/0!</v>
      </c>
      <c r="AK44" s="38" t="e">
        <f t="shared" si="15"/>
        <v>#DIV/0!</v>
      </c>
      <c r="AL44" s="404" t="e">
        <f t="shared" si="16"/>
        <v>#DIV/0!</v>
      </c>
      <c r="AM44" s="380" t="e">
        <f t="shared" si="17"/>
        <v>#DIV/0!</v>
      </c>
      <c r="AN44" s="380" t="e">
        <f t="shared" si="18"/>
        <v>#DIV/0!</v>
      </c>
      <c r="AO44" s="380" t="e">
        <f t="shared" si="19"/>
        <v>#DIV/0!</v>
      </c>
      <c r="AP44" s="405" t="e">
        <f t="shared" si="20"/>
        <v>#DIV/0!</v>
      </c>
      <c r="AQ44" s="417" t="e">
        <f t="shared" si="31"/>
        <v>#DIV/0!</v>
      </c>
      <c r="AR44" s="418" t="e">
        <f t="shared" si="32"/>
        <v>#DIV/0!</v>
      </c>
      <c r="AS44" s="418" t="e">
        <f t="shared" si="33"/>
        <v>#DIV/0!</v>
      </c>
      <c r="AT44" s="418" t="e">
        <f t="shared" si="34"/>
        <v>#DIV/0!</v>
      </c>
      <c r="AU44" s="419" t="e">
        <f t="shared" si="35"/>
        <v>#DIV/0!</v>
      </c>
      <c r="AV44" s="426"/>
      <c r="AW44" s="414">
        <v>0</v>
      </c>
      <c r="AX44" s="414">
        <v>0</v>
      </c>
      <c r="AY44" s="414">
        <v>0</v>
      </c>
      <c r="AZ44" s="414">
        <v>0</v>
      </c>
      <c r="BA44" s="414">
        <v>0</v>
      </c>
      <c r="BB44" s="414">
        <f t="shared" si="41"/>
        <v>0</v>
      </c>
      <c r="BC44" s="415">
        <f t="shared" si="42"/>
        <v>0</v>
      </c>
      <c r="BD44" s="415">
        <f t="shared" si="43"/>
        <v>0</v>
      </c>
      <c r="BE44" s="415">
        <f t="shared" si="44"/>
        <v>0</v>
      </c>
      <c r="BF44" s="416">
        <f t="shared" si="45"/>
        <v>0</v>
      </c>
    </row>
    <row r="45" spans="2:58" s="141" customFormat="1" hidden="1" outlineLevel="1" x14ac:dyDescent="0.2">
      <c r="B45" s="226" t="s">
        <v>595</v>
      </c>
      <c r="C45" s="421"/>
      <c r="D45" s="370"/>
      <c r="E45" s="370"/>
      <c r="F45" s="370"/>
      <c r="G45" s="422"/>
      <c r="H45" s="420">
        <v>0</v>
      </c>
      <c r="I45" s="420">
        <v>0</v>
      </c>
      <c r="J45" s="420">
        <v>0</v>
      </c>
      <c r="K45" s="420">
        <v>0</v>
      </c>
      <c r="L45" s="420">
        <v>0</v>
      </c>
      <c r="M45" s="424">
        <f t="shared" si="36"/>
        <v>0</v>
      </c>
      <c r="N45" s="423">
        <f t="shared" si="37"/>
        <v>0</v>
      </c>
      <c r="O45" s="423">
        <f t="shared" si="38"/>
        <v>0</v>
      </c>
      <c r="P45" s="423">
        <f t="shared" si="39"/>
        <v>0</v>
      </c>
      <c r="Q45" s="425">
        <f t="shared" si="40"/>
        <v>0</v>
      </c>
      <c r="R45" s="410" t="e">
        <f t="shared" si="5"/>
        <v>#DIV/0!</v>
      </c>
      <c r="S45" s="411" t="e">
        <f t="shared" si="6"/>
        <v>#DIV/0!</v>
      </c>
      <c r="T45" s="411" t="e">
        <f t="shared" si="7"/>
        <v>#DIV/0!</v>
      </c>
      <c r="U45" s="411" t="e">
        <f t="shared" si="8"/>
        <v>#DIV/0!</v>
      </c>
      <c r="V45" s="412" t="e">
        <f t="shared" si="9"/>
        <v>#DIV/0!</v>
      </c>
      <c r="W45" s="374" t="e">
        <f t="shared" si="26"/>
        <v>#DIV/0!</v>
      </c>
      <c r="X45" s="374" t="e">
        <f t="shared" si="27"/>
        <v>#DIV/0!</v>
      </c>
      <c r="Y45" s="374" t="e">
        <f t="shared" si="28"/>
        <v>#DIV/0!</v>
      </c>
      <c r="Z45" s="374" t="e">
        <f t="shared" si="29"/>
        <v>#DIV/0!</v>
      </c>
      <c r="AA45" s="374" t="e">
        <f t="shared" si="30"/>
        <v>#DIV/0!</v>
      </c>
      <c r="AB45" s="401">
        <f t="shared" si="46"/>
        <v>0</v>
      </c>
      <c r="AC45" s="370">
        <v>0</v>
      </c>
      <c r="AD45" s="370">
        <v>0</v>
      </c>
      <c r="AE45" s="370">
        <v>0</v>
      </c>
      <c r="AF45" s="422">
        <v>0</v>
      </c>
      <c r="AG45" s="38" t="e">
        <f t="shared" si="11"/>
        <v>#DIV/0!</v>
      </c>
      <c r="AH45" s="38" t="e">
        <f t="shared" si="12"/>
        <v>#DIV/0!</v>
      </c>
      <c r="AI45" s="38" t="e">
        <f t="shared" si="13"/>
        <v>#DIV/0!</v>
      </c>
      <c r="AJ45" s="38" t="e">
        <f t="shared" si="14"/>
        <v>#DIV/0!</v>
      </c>
      <c r="AK45" s="38" t="e">
        <f t="shared" si="15"/>
        <v>#DIV/0!</v>
      </c>
      <c r="AL45" s="404" t="e">
        <f t="shared" si="16"/>
        <v>#DIV/0!</v>
      </c>
      <c r="AM45" s="380" t="e">
        <f t="shared" si="17"/>
        <v>#DIV/0!</v>
      </c>
      <c r="AN45" s="380" t="e">
        <f t="shared" si="18"/>
        <v>#DIV/0!</v>
      </c>
      <c r="AO45" s="380" t="e">
        <f t="shared" si="19"/>
        <v>#DIV/0!</v>
      </c>
      <c r="AP45" s="405" t="e">
        <f t="shared" si="20"/>
        <v>#DIV/0!</v>
      </c>
      <c r="AQ45" s="417" t="e">
        <f t="shared" si="31"/>
        <v>#DIV/0!</v>
      </c>
      <c r="AR45" s="418" t="e">
        <f t="shared" si="32"/>
        <v>#DIV/0!</v>
      </c>
      <c r="AS45" s="418" t="e">
        <f t="shared" si="33"/>
        <v>#DIV/0!</v>
      </c>
      <c r="AT45" s="418" t="e">
        <f t="shared" si="34"/>
        <v>#DIV/0!</v>
      </c>
      <c r="AU45" s="419" t="e">
        <f t="shared" si="35"/>
        <v>#DIV/0!</v>
      </c>
      <c r="AV45" s="426"/>
      <c r="AW45" s="414">
        <v>0</v>
      </c>
      <c r="AX45" s="414">
        <v>0</v>
      </c>
      <c r="AY45" s="414">
        <v>0</v>
      </c>
      <c r="AZ45" s="414">
        <v>0</v>
      </c>
      <c r="BA45" s="414">
        <v>0</v>
      </c>
      <c r="BB45" s="414">
        <f t="shared" si="41"/>
        <v>0</v>
      </c>
      <c r="BC45" s="415">
        <f t="shared" si="42"/>
        <v>0</v>
      </c>
      <c r="BD45" s="415">
        <f t="shared" si="43"/>
        <v>0</v>
      </c>
      <c r="BE45" s="415">
        <f t="shared" si="44"/>
        <v>0</v>
      </c>
      <c r="BF45" s="416">
        <f t="shared" si="45"/>
        <v>0</v>
      </c>
    </row>
    <row r="46" spans="2:58" s="141" customFormat="1" hidden="1" outlineLevel="1" x14ac:dyDescent="0.2">
      <c r="B46" s="226" t="s">
        <v>596</v>
      </c>
      <c r="C46" s="421"/>
      <c r="D46" s="370"/>
      <c r="E46" s="370"/>
      <c r="F46" s="370"/>
      <c r="G46" s="422"/>
      <c r="H46" s="420">
        <v>0</v>
      </c>
      <c r="I46" s="420">
        <v>0</v>
      </c>
      <c r="J46" s="420">
        <v>0</v>
      </c>
      <c r="K46" s="420">
        <v>0</v>
      </c>
      <c r="L46" s="420">
        <v>0</v>
      </c>
      <c r="M46" s="424">
        <f t="shared" si="36"/>
        <v>0</v>
      </c>
      <c r="N46" s="423">
        <f t="shared" si="37"/>
        <v>0</v>
      </c>
      <c r="O46" s="423">
        <f t="shared" si="38"/>
        <v>0</v>
      </c>
      <c r="P46" s="423">
        <f t="shared" si="39"/>
        <v>0</v>
      </c>
      <c r="Q46" s="425">
        <f t="shared" si="40"/>
        <v>0</v>
      </c>
      <c r="R46" s="410" t="e">
        <f t="shared" si="5"/>
        <v>#DIV/0!</v>
      </c>
      <c r="S46" s="411" t="e">
        <f t="shared" si="6"/>
        <v>#DIV/0!</v>
      </c>
      <c r="T46" s="411" t="e">
        <f t="shared" si="7"/>
        <v>#DIV/0!</v>
      </c>
      <c r="U46" s="411" t="e">
        <f t="shared" si="8"/>
        <v>#DIV/0!</v>
      </c>
      <c r="V46" s="412" t="e">
        <f t="shared" si="9"/>
        <v>#DIV/0!</v>
      </c>
      <c r="W46" s="374" t="e">
        <f t="shared" si="26"/>
        <v>#DIV/0!</v>
      </c>
      <c r="X46" s="374" t="e">
        <f t="shared" si="27"/>
        <v>#DIV/0!</v>
      </c>
      <c r="Y46" s="374" t="e">
        <f t="shared" si="28"/>
        <v>#DIV/0!</v>
      </c>
      <c r="Z46" s="374" t="e">
        <f t="shared" si="29"/>
        <v>#DIV/0!</v>
      </c>
      <c r="AA46" s="374" t="e">
        <f t="shared" si="30"/>
        <v>#DIV/0!</v>
      </c>
      <c r="AB46" s="401">
        <f t="shared" si="46"/>
        <v>0</v>
      </c>
      <c r="AC46" s="370">
        <v>0</v>
      </c>
      <c r="AD46" s="370">
        <v>0</v>
      </c>
      <c r="AE46" s="370">
        <v>0</v>
      </c>
      <c r="AF46" s="422">
        <v>0</v>
      </c>
      <c r="AG46" s="38" t="e">
        <f t="shared" si="11"/>
        <v>#DIV/0!</v>
      </c>
      <c r="AH46" s="38" t="e">
        <f t="shared" si="12"/>
        <v>#DIV/0!</v>
      </c>
      <c r="AI46" s="38" t="e">
        <f t="shared" si="13"/>
        <v>#DIV/0!</v>
      </c>
      <c r="AJ46" s="38" t="e">
        <f t="shared" si="14"/>
        <v>#DIV/0!</v>
      </c>
      <c r="AK46" s="38" t="e">
        <f t="shared" si="15"/>
        <v>#DIV/0!</v>
      </c>
      <c r="AL46" s="404" t="e">
        <f t="shared" si="16"/>
        <v>#DIV/0!</v>
      </c>
      <c r="AM46" s="380" t="e">
        <f t="shared" si="17"/>
        <v>#DIV/0!</v>
      </c>
      <c r="AN46" s="380" t="e">
        <f t="shared" si="18"/>
        <v>#DIV/0!</v>
      </c>
      <c r="AO46" s="380" t="e">
        <f t="shared" si="19"/>
        <v>#DIV/0!</v>
      </c>
      <c r="AP46" s="405" t="e">
        <f t="shared" si="20"/>
        <v>#DIV/0!</v>
      </c>
      <c r="AQ46" s="417" t="e">
        <f t="shared" si="31"/>
        <v>#DIV/0!</v>
      </c>
      <c r="AR46" s="418" t="e">
        <f t="shared" si="32"/>
        <v>#DIV/0!</v>
      </c>
      <c r="AS46" s="418" t="e">
        <f t="shared" si="33"/>
        <v>#DIV/0!</v>
      </c>
      <c r="AT46" s="418" t="e">
        <f t="shared" si="34"/>
        <v>#DIV/0!</v>
      </c>
      <c r="AU46" s="419" t="e">
        <f t="shared" si="35"/>
        <v>#DIV/0!</v>
      </c>
      <c r="AV46" s="426"/>
      <c r="AW46" s="414">
        <v>0</v>
      </c>
      <c r="AX46" s="414">
        <v>0</v>
      </c>
      <c r="AY46" s="414">
        <v>0</v>
      </c>
      <c r="AZ46" s="414">
        <v>0</v>
      </c>
      <c r="BA46" s="414">
        <v>0</v>
      </c>
      <c r="BB46" s="414">
        <f t="shared" si="41"/>
        <v>0</v>
      </c>
      <c r="BC46" s="415">
        <f t="shared" si="42"/>
        <v>0</v>
      </c>
      <c r="BD46" s="415">
        <f t="shared" si="43"/>
        <v>0</v>
      </c>
      <c r="BE46" s="415">
        <f t="shared" si="44"/>
        <v>0</v>
      </c>
      <c r="BF46" s="416">
        <f t="shared" si="45"/>
        <v>0</v>
      </c>
    </row>
    <row r="47" spans="2:58" s="141" customFormat="1" hidden="1" outlineLevel="1" x14ac:dyDescent="0.2">
      <c r="B47" s="428" t="s">
        <v>597</v>
      </c>
      <c r="C47" s="429"/>
      <c r="D47" s="385"/>
      <c r="E47" s="385"/>
      <c r="F47" s="385"/>
      <c r="G47" s="430"/>
      <c r="H47" s="420">
        <v>0</v>
      </c>
      <c r="I47" s="420">
        <v>0</v>
      </c>
      <c r="J47" s="420">
        <v>0</v>
      </c>
      <c r="K47" s="420">
        <v>0</v>
      </c>
      <c r="L47" s="420">
        <v>0</v>
      </c>
      <c r="M47" s="431">
        <f t="shared" si="36"/>
        <v>0</v>
      </c>
      <c r="N47" s="432">
        <f t="shared" si="37"/>
        <v>0</v>
      </c>
      <c r="O47" s="432">
        <f t="shared" si="38"/>
        <v>0</v>
      </c>
      <c r="P47" s="432">
        <f t="shared" si="39"/>
        <v>0</v>
      </c>
      <c r="Q47" s="433">
        <f t="shared" si="40"/>
        <v>0</v>
      </c>
      <c r="R47" s="434" t="e">
        <f t="shared" si="5"/>
        <v>#DIV/0!</v>
      </c>
      <c r="S47" s="435" t="e">
        <f t="shared" si="6"/>
        <v>#DIV/0!</v>
      </c>
      <c r="T47" s="435" t="e">
        <f t="shared" si="7"/>
        <v>#DIV/0!</v>
      </c>
      <c r="U47" s="435" t="e">
        <f t="shared" si="8"/>
        <v>#DIV/0!</v>
      </c>
      <c r="V47" s="436" t="e">
        <f t="shared" si="9"/>
        <v>#DIV/0!</v>
      </c>
      <c r="W47" s="374" t="e">
        <f t="shared" si="26"/>
        <v>#DIV/0!</v>
      </c>
      <c r="X47" s="374" t="e">
        <f t="shared" si="27"/>
        <v>#DIV/0!</v>
      </c>
      <c r="Y47" s="374" t="e">
        <f t="shared" si="28"/>
        <v>#DIV/0!</v>
      </c>
      <c r="Z47" s="374" t="e">
        <f t="shared" si="29"/>
        <v>#DIV/0!</v>
      </c>
      <c r="AA47" s="374" t="e">
        <f t="shared" si="30"/>
        <v>#DIV/0!</v>
      </c>
      <c r="AB47" s="401">
        <f t="shared" si="46"/>
        <v>0</v>
      </c>
      <c r="AC47" s="370">
        <v>0</v>
      </c>
      <c r="AD47" s="370">
        <v>0</v>
      </c>
      <c r="AE47" s="370">
        <v>0</v>
      </c>
      <c r="AF47" s="422">
        <v>0</v>
      </c>
      <c r="AG47" s="380" t="e">
        <f t="shared" si="11"/>
        <v>#DIV/0!</v>
      </c>
      <c r="AH47" s="380" t="e">
        <f t="shared" si="12"/>
        <v>#DIV/0!</v>
      </c>
      <c r="AI47" s="380" t="e">
        <f t="shared" si="13"/>
        <v>#DIV/0!</v>
      </c>
      <c r="AJ47" s="380" t="e">
        <f t="shared" si="14"/>
        <v>#DIV/0!</v>
      </c>
      <c r="AK47" s="380" t="e">
        <f t="shared" si="15"/>
        <v>#DIV/0!</v>
      </c>
      <c r="AL47" s="437" t="e">
        <f t="shared" si="16"/>
        <v>#DIV/0!</v>
      </c>
      <c r="AM47" s="255" t="e">
        <f t="shared" si="17"/>
        <v>#DIV/0!</v>
      </c>
      <c r="AN47" s="255" t="e">
        <f t="shared" si="18"/>
        <v>#DIV/0!</v>
      </c>
      <c r="AO47" s="255" t="e">
        <f t="shared" si="19"/>
        <v>#DIV/0!</v>
      </c>
      <c r="AP47" s="438" t="e">
        <f t="shared" si="20"/>
        <v>#DIV/0!</v>
      </c>
      <c r="AQ47" s="439" t="e">
        <f t="shared" si="31"/>
        <v>#DIV/0!</v>
      </c>
      <c r="AR47" s="440" t="e">
        <f t="shared" si="32"/>
        <v>#DIV/0!</v>
      </c>
      <c r="AS47" s="440" t="e">
        <f t="shared" si="33"/>
        <v>#DIV/0!</v>
      </c>
      <c r="AT47" s="440" t="e">
        <f t="shared" si="34"/>
        <v>#DIV/0!</v>
      </c>
      <c r="AU47" s="441" t="e">
        <f t="shared" si="35"/>
        <v>#DIV/0!</v>
      </c>
      <c r="AV47" s="442"/>
      <c r="AW47" s="414">
        <v>0</v>
      </c>
      <c r="AX47" s="414">
        <v>0</v>
      </c>
      <c r="AY47" s="414">
        <v>0</v>
      </c>
      <c r="AZ47" s="414">
        <v>0</v>
      </c>
      <c r="BA47" s="414">
        <v>0</v>
      </c>
      <c r="BB47" s="443">
        <f t="shared" si="41"/>
        <v>0</v>
      </c>
      <c r="BC47" s="369">
        <f t="shared" si="42"/>
        <v>0</v>
      </c>
      <c r="BD47" s="369">
        <f t="shared" si="43"/>
        <v>0</v>
      </c>
      <c r="BE47" s="369">
        <f t="shared" si="44"/>
        <v>0</v>
      </c>
      <c r="BF47" s="444">
        <f t="shared" si="45"/>
        <v>0</v>
      </c>
    </row>
    <row r="48" spans="2:58" ht="16.5" customHeight="1" collapsed="1" x14ac:dyDescent="0.2">
      <c r="B48" s="445" t="s">
        <v>598</v>
      </c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  <c r="Y48" s="375"/>
      <c r="Z48" s="375"/>
      <c r="AA48" s="375"/>
      <c r="AB48" s="375"/>
      <c r="AC48" s="375"/>
      <c r="AD48" s="375"/>
      <c r="AE48" s="375"/>
      <c r="AF48" s="375"/>
      <c r="AG48" s="375"/>
      <c r="AH48" s="375"/>
      <c r="AI48" s="375"/>
      <c r="AJ48" s="375"/>
      <c r="AK48" s="375"/>
      <c r="AL48" s="375"/>
      <c r="AM48" s="375"/>
      <c r="AN48" s="375"/>
      <c r="AO48" s="375"/>
      <c r="AP48" s="375"/>
      <c r="AQ48" s="375"/>
      <c r="AR48" s="375"/>
      <c r="AS48" s="375"/>
      <c r="AT48" s="375"/>
      <c r="AU48" s="375"/>
      <c r="AV48" s="375"/>
      <c r="AW48" s="375"/>
      <c r="AX48" s="375"/>
      <c r="AY48" s="375"/>
      <c r="AZ48" s="375"/>
      <c r="BA48" s="375"/>
      <c r="BB48" s="375"/>
      <c r="BC48" s="375"/>
      <c r="BD48" s="375"/>
      <c r="BE48" s="375"/>
      <c r="BF48" s="375"/>
    </row>
    <row r="49" spans="2:2" x14ac:dyDescent="0.2">
      <c r="B49" s="191" t="s">
        <v>599</v>
      </c>
    </row>
    <row r="50" spans="2:2" hidden="1" outlineLevel="1" x14ac:dyDescent="0.2">
      <c r="B50" s="191" t="s">
        <v>600</v>
      </c>
    </row>
    <row r="51" spans="2:2" hidden="1" outlineLevel="1" x14ac:dyDescent="0.2">
      <c r="B51" s="5" t="s">
        <v>601</v>
      </c>
    </row>
    <row r="52" spans="2:2" collapsed="1" x14ac:dyDescent="0.2">
      <c r="B52" s="191" t="s">
        <v>718</v>
      </c>
    </row>
  </sheetData>
  <phoneticPr fontId="27" type="noConversion"/>
  <pageMargins left="0.74803149606299213" right="0.74803149606299213" top="0.98425196850393704" bottom="0.98425196850393704" header="0.51181102362204722" footer="0.51181102362204722"/>
  <pageSetup scale="70" orientation="landscape" r:id="rId1"/>
  <headerFooter alignWithMargins="0">
    <oddFooter>&amp;L&amp;"Arial,Bold Italic"FSM Compact Economic Report - FY 2010&amp;RPage S&amp;P  of 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AA77"/>
  <sheetViews>
    <sheetView zoomScale="80" zoomScaleNormal="80" zoomScaleSheetLayoutView="8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11.42578125" defaultRowHeight="12.75" x14ac:dyDescent="0.2"/>
  <cols>
    <col min="1" max="1" width="42.7109375" style="99" customWidth="1"/>
    <col min="2" max="7" width="7.42578125" style="100" customWidth="1"/>
    <col min="8" max="17" width="7.42578125" style="99" customWidth="1"/>
    <col min="18" max="16384" width="11.42578125" style="99"/>
  </cols>
  <sheetData>
    <row r="1" spans="1:17" x14ac:dyDescent="0.2">
      <c r="A1" s="573" t="s">
        <v>817</v>
      </c>
    </row>
    <row r="2" spans="1:17" x14ac:dyDescent="0.2">
      <c r="A2" s="81" t="s">
        <v>120</v>
      </c>
    </row>
    <row r="3" spans="1:17" x14ac:dyDescent="0.2">
      <c r="A3" s="81"/>
    </row>
    <row r="4" spans="1:17" s="96" customFormat="1" ht="30" customHeight="1" x14ac:dyDescent="0.2">
      <c r="A4" s="94"/>
      <c r="B4" s="95" t="s">
        <v>878</v>
      </c>
      <c r="C4" s="95" t="s">
        <v>879</v>
      </c>
      <c r="D4" s="95" t="s">
        <v>880</v>
      </c>
      <c r="E4" s="95" t="s">
        <v>881</v>
      </c>
      <c r="F4" s="95" t="s">
        <v>882</v>
      </c>
      <c r="G4" s="95" t="s">
        <v>50</v>
      </c>
      <c r="H4" s="95" t="s">
        <v>51</v>
      </c>
      <c r="I4" s="95" t="s">
        <v>52</v>
      </c>
      <c r="J4" s="95" t="s">
        <v>53</v>
      </c>
      <c r="K4" s="95" t="s">
        <v>54</v>
      </c>
      <c r="L4" s="95" t="s">
        <v>55</v>
      </c>
      <c r="M4" s="95" t="s">
        <v>192</v>
      </c>
      <c r="N4" s="95" t="s">
        <v>204</v>
      </c>
      <c r="O4" s="95" t="s">
        <v>255</v>
      </c>
      <c r="P4" s="95" t="s">
        <v>608</v>
      </c>
      <c r="Q4" s="95" t="s">
        <v>833</v>
      </c>
    </row>
    <row r="5" spans="1:17" s="97" customFormat="1" ht="20.100000000000001" customHeight="1" x14ac:dyDescent="0.2">
      <c r="A5" s="84" t="s">
        <v>885</v>
      </c>
      <c r="B5" s="98">
        <v>34.679462000000001</v>
      </c>
      <c r="C5" s="98">
        <v>33.652351000000003</v>
      </c>
      <c r="D5" s="98">
        <v>29.085626999999999</v>
      </c>
      <c r="E5" s="98">
        <v>31.396649</v>
      </c>
      <c r="F5" s="98">
        <v>32.345075010000002</v>
      </c>
      <c r="G5" s="98">
        <v>32.684176999999998</v>
      </c>
      <c r="H5" s="98">
        <v>33.233476000000003</v>
      </c>
      <c r="I5" s="98">
        <v>38.106428565571939</v>
      </c>
      <c r="J5" s="98">
        <v>38.500340999999999</v>
      </c>
      <c r="K5" s="98">
        <v>34.784860999999999</v>
      </c>
      <c r="L5" s="98">
        <v>29.890535</v>
      </c>
      <c r="M5" s="98">
        <v>31.128176</v>
      </c>
      <c r="N5" s="98">
        <v>31.101616</v>
      </c>
      <c r="O5" s="98">
        <v>29.697775</v>
      </c>
      <c r="P5" s="98">
        <v>30.613817000000001</v>
      </c>
      <c r="Q5" s="98">
        <v>31.852412999999999</v>
      </c>
    </row>
    <row r="6" spans="1:17" s="97" customFormat="1" x14ac:dyDescent="0.2">
      <c r="A6" s="84" t="s">
        <v>886</v>
      </c>
      <c r="B6" s="98">
        <v>7.4412719999999997</v>
      </c>
      <c r="C6" s="98">
        <v>6.448461</v>
      </c>
      <c r="D6" s="98">
        <v>7.1181340000000004</v>
      </c>
      <c r="E6" s="98">
        <v>8.0740470000000002</v>
      </c>
      <c r="F6" s="98">
        <v>10.325224010000001</v>
      </c>
      <c r="G6" s="98">
        <v>10.44354</v>
      </c>
      <c r="H6" s="98">
        <v>9.8673680000000026</v>
      </c>
      <c r="I6" s="98">
        <v>10.811800565571941</v>
      </c>
      <c r="J6" s="98">
        <v>11.221665</v>
      </c>
      <c r="K6" s="98">
        <v>14.72528</v>
      </c>
      <c r="L6" s="98">
        <v>10.310961000000001</v>
      </c>
      <c r="M6" s="98">
        <v>12.806447000000002</v>
      </c>
      <c r="N6" s="98">
        <v>11.101131000000001</v>
      </c>
      <c r="O6" s="98">
        <v>9.4314509999999991</v>
      </c>
      <c r="P6" s="98">
        <v>10.251129000000001</v>
      </c>
      <c r="Q6" s="98">
        <v>11.616458</v>
      </c>
    </row>
    <row r="7" spans="1:17" x14ac:dyDescent="0.2">
      <c r="A7" s="592" t="s">
        <v>887</v>
      </c>
      <c r="B7" s="100">
        <v>5.6589520000000002</v>
      </c>
      <c r="C7" s="100">
        <v>5.70756</v>
      </c>
      <c r="D7" s="100">
        <v>5.4795090000000002</v>
      </c>
      <c r="E7" s="100">
        <v>6.5415239999999999</v>
      </c>
      <c r="F7" s="100">
        <v>8.5969550100000021</v>
      </c>
      <c r="G7" s="100">
        <v>8.4999660000000006</v>
      </c>
      <c r="H7" s="100">
        <v>8.8064050000000016</v>
      </c>
      <c r="I7" s="100">
        <v>9.7507965655719406</v>
      </c>
      <c r="J7" s="100">
        <v>8.0229019999999984</v>
      </c>
      <c r="K7" s="100">
        <v>7.4925569999999997</v>
      </c>
      <c r="L7" s="100">
        <v>8.1557469999999999</v>
      </c>
      <c r="M7" s="100">
        <v>8.5071900000000014</v>
      </c>
      <c r="N7" s="100">
        <v>8.2296619999999994</v>
      </c>
      <c r="O7" s="100">
        <v>8.2824580000000001</v>
      </c>
      <c r="P7" s="100">
        <v>9.1553120000000003</v>
      </c>
      <c r="Q7" s="100">
        <v>9.8155330000000003</v>
      </c>
    </row>
    <row r="8" spans="1:17" x14ac:dyDescent="0.2">
      <c r="A8" s="592" t="s">
        <v>888</v>
      </c>
      <c r="B8" s="100">
        <v>1.7853680000000001</v>
      </c>
      <c r="C8" s="100">
        <v>1.5489040000000001</v>
      </c>
      <c r="D8" s="100">
        <v>1.5754710000000001</v>
      </c>
      <c r="E8" s="100">
        <v>1.2875302574215768</v>
      </c>
      <c r="F8" s="100">
        <v>2.2195403799999998</v>
      </c>
      <c r="G8" s="100">
        <v>2.2731483728386261</v>
      </c>
      <c r="H8" s="100">
        <v>2.3686331209481586</v>
      </c>
      <c r="I8" s="100">
        <v>2.7223350000000002</v>
      </c>
      <c r="J8" s="100">
        <v>2.1423047988494925</v>
      </c>
      <c r="K8" s="100">
        <v>1.8239633985932506</v>
      </c>
      <c r="L8" s="100">
        <v>1.5360511258101359</v>
      </c>
      <c r="M8" s="100">
        <v>1.6597873958461298</v>
      </c>
      <c r="N8" s="100">
        <v>1.5372513817838818</v>
      </c>
      <c r="O8" s="100">
        <v>1.9679813149206244</v>
      </c>
      <c r="P8" s="100">
        <v>2.1082448332834289</v>
      </c>
      <c r="Q8" s="100">
        <v>2.3660918735642888</v>
      </c>
    </row>
    <row r="9" spans="1:17" x14ac:dyDescent="0.2">
      <c r="A9" s="592" t="s">
        <v>889</v>
      </c>
      <c r="B9" s="100">
        <v>1.6150800000000001</v>
      </c>
      <c r="C9" s="100">
        <v>1.4945470000000001</v>
      </c>
      <c r="D9" s="100">
        <v>1.307048</v>
      </c>
      <c r="E9" s="100">
        <v>1.5478039711087257</v>
      </c>
      <c r="F9" s="100">
        <v>1.68917915</v>
      </c>
      <c r="G9" s="100">
        <v>1.7159989526605151</v>
      </c>
      <c r="H9" s="100">
        <v>1.8241186887100753</v>
      </c>
      <c r="I9" s="100">
        <v>2.2095880000000001</v>
      </c>
      <c r="J9" s="100">
        <v>1.760582474856069</v>
      </c>
      <c r="K9" s="100">
        <v>1.4493273186935705</v>
      </c>
      <c r="L9" s="100">
        <v>1.4217288876649707</v>
      </c>
      <c r="M9" s="100">
        <v>1.6978403463615779</v>
      </c>
      <c r="N9" s="100">
        <v>1.5829207997934231</v>
      </c>
      <c r="O9" s="100">
        <v>1.570883898972788</v>
      </c>
      <c r="P9" s="100">
        <v>1.9379164254692764</v>
      </c>
      <c r="Q9" s="100">
        <v>2.2404125602308889</v>
      </c>
    </row>
    <row r="10" spans="1:17" x14ac:dyDescent="0.2">
      <c r="A10" s="592" t="s">
        <v>890</v>
      </c>
      <c r="B10" s="100">
        <v>0.10808</v>
      </c>
      <c r="C10" s="100">
        <v>0.35487999999999997</v>
      </c>
      <c r="D10" s="100">
        <v>0.29950399999999999</v>
      </c>
      <c r="E10" s="100">
        <v>7.5393986806969654E-2</v>
      </c>
      <c r="F10" s="100">
        <v>0.33280184999999995</v>
      </c>
      <c r="G10" s="100">
        <v>0.17146433921779181</v>
      </c>
      <c r="H10" s="100">
        <v>0.28274950074260835</v>
      </c>
      <c r="I10" s="100">
        <v>0.34624056557194111</v>
      </c>
      <c r="J10" s="100">
        <v>0.20150206026884207</v>
      </c>
      <c r="K10" s="100">
        <v>0.21345967011537662</v>
      </c>
      <c r="L10" s="100">
        <v>0.12786545488916626</v>
      </c>
      <c r="M10" s="100">
        <v>0.28231148749202545</v>
      </c>
      <c r="N10" s="100">
        <v>0.31752122035791824</v>
      </c>
      <c r="O10" s="100">
        <v>0.30669796465540666</v>
      </c>
      <c r="P10" s="100">
        <v>0.36536673966218391</v>
      </c>
      <c r="Q10" s="100">
        <v>0.33274424734972474</v>
      </c>
    </row>
    <row r="11" spans="1:17" x14ac:dyDescent="0.2">
      <c r="A11" s="592" t="s">
        <v>891</v>
      </c>
      <c r="B11" s="100">
        <v>0.80469199999999996</v>
      </c>
      <c r="C11" s="100">
        <v>0.797041</v>
      </c>
      <c r="D11" s="100">
        <v>0.90313100000000002</v>
      </c>
      <c r="E11" s="100">
        <v>1.3575897846627278</v>
      </c>
      <c r="F11" s="100">
        <v>1.9142136299999999</v>
      </c>
      <c r="G11" s="100">
        <v>1.9548363352830671</v>
      </c>
      <c r="H11" s="100">
        <v>1.9118756895991582</v>
      </c>
      <c r="I11" s="100">
        <v>2.0296820000000002</v>
      </c>
      <c r="J11" s="100">
        <v>1.5167536660255967</v>
      </c>
      <c r="K11" s="100">
        <v>1.2750386125978019</v>
      </c>
      <c r="L11" s="100">
        <v>1.5494885316357268</v>
      </c>
      <c r="M11" s="100">
        <v>2.0576727703002682</v>
      </c>
      <c r="N11" s="100">
        <v>1.9674425980647765</v>
      </c>
      <c r="O11" s="100">
        <v>1.6691728214511805</v>
      </c>
      <c r="P11" s="100">
        <v>1.8385470015851111</v>
      </c>
      <c r="Q11" s="100">
        <v>1.8423683188550972</v>
      </c>
    </row>
    <row r="12" spans="1:17" x14ac:dyDescent="0.2">
      <c r="A12" s="592" t="s">
        <v>894</v>
      </c>
      <c r="B12" s="100">
        <v>1.3457319999999999</v>
      </c>
      <c r="C12" s="100">
        <v>1.5121880000000001</v>
      </c>
      <c r="D12" s="100">
        <v>1.394355</v>
      </c>
      <c r="E12" s="100">
        <v>2.2732060000000001</v>
      </c>
      <c r="F12" s="100">
        <v>2.4412199999999999</v>
      </c>
      <c r="G12" s="100">
        <v>2.3845179999999999</v>
      </c>
      <c r="H12" s="100">
        <v>2.419028</v>
      </c>
      <c r="I12" s="100">
        <v>2.4429509999999999</v>
      </c>
      <c r="J12" s="100">
        <v>2.4017590000000002</v>
      </c>
      <c r="K12" s="100">
        <v>2.7307679999999999</v>
      </c>
      <c r="L12" s="100">
        <v>3.520613</v>
      </c>
      <c r="M12" s="100">
        <v>2.8095780000000001</v>
      </c>
      <c r="N12" s="100">
        <v>2.8245260000000001</v>
      </c>
      <c r="O12" s="100">
        <v>2.767722</v>
      </c>
      <c r="P12" s="100">
        <v>2.9052370000000001</v>
      </c>
      <c r="Q12" s="100">
        <v>3.0339160000000001</v>
      </c>
    </row>
    <row r="13" spans="1:17" x14ac:dyDescent="0.2">
      <c r="A13" s="592" t="s">
        <v>895</v>
      </c>
      <c r="B13" s="100">
        <v>1.7823199999999999</v>
      </c>
      <c r="C13" s="100">
        <v>0.74090100000000003</v>
      </c>
      <c r="D13" s="100">
        <v>1.638625</v>
      </c>
      <c r="E13" s="100">
        <v>1.5325230000000001</v>
      </c>
      <c r="F13" s="100">
        <v>1.7282690000000001</v>
      </c>
      <c r="G13" s="100">
        <v>1.9435739999999999</v>
      </c>
      <c r="H13" s="100">
        <v>1.0609630000000001</v>
      </c>
      <c r="I13" s="100">
        <v>1.0610040000000001</v>
      </c>
      <c r="J13" s="100">
        <v>3.198763</v>
      </c>
      <c r="K13" s="100">
        <v>7.232723</v>
      </c>
      <c r="L13" s="100">
        <v>2.155214</v>
      </c>
      <c r="M13" s="100">
        <v>4.2992569999999999</v>
      </c>
      <c r="N13" s="100">
        <v>2.8714689999999998</v>
      </c>
      <c r="O13" s="100">
        <v>1.1489929999999999</v>
      </c>
      <c r="P13" s="100">
        <v>1.095817</v>
      </c>
      <c r="Q13" s="100">
        <v>1.8009250000000001</v>
      </c>
    </row>
    <row r="14" spans="1:17" x14ac:dyDescent="0.2">
      <c r="A14" s="592" t="s">
        <v>897</v>
      </c>
      <c r="B14" s="100">
        <v>0.84699400000000002</v>
      </c>
      <c r="C14" s="100">
        <v>0.53777699999999995</v>
      </c>
      <c r="D14" s="100">
        <v>0.72511300000000001</v>
      </c>
      <c r="E14" s="100">
        <v>0.37874400000000003</v>
      </c>
      <c r="F14" s="100">
        <v>0.76991399999999999</v>
      </c>
      <c r="G14" s="100">
        <v>1.1917359999999999</v>
      </c>
      <c r="H14" s="100">
        <v>6.9039000000000003E-2</v>
      </c>
      <c r="I14" s="100">
        <v>0.34064100000000003</v>
      </c>
      <c r="J14" s="100">
        <v>0.34048800000000001</v>
      </c>
      <c r="K14" s="100">
        <v>0.39439400000000002</v>
      </c>
      <c r="L14" s="100">
        <v>1.197943</v>
      </c>
      <c r="M14" s="100">
        <v>0.83129299999999995</v>
      </c>
      <c r="N14" s="100">
        <v>1.7350969999999999</v>
      </c>
      <c r="O14" s="100">
        <v>0</v>
      </c>
      <c r="P14" s="100">
        <v>0</v>
      </c>
      <c r="Q14" s="100">
        <v>0</v>
      </c>
    </row>
    <row r="15" spans="1:17" x14ac:dyDescent="0.2">
      <c r="A15" s="592" t="s">
        <v>898</v>
      </c>
      <c r="B15" s="100">
        <v>0.93532599999999999</v>
      </c>
      <c r="C15" s="100">
        <v>0.203124</v>
      </c>
      <c r="D15" s="100">
        <v>0.91351199999999999</v>
      </c>
      <c r="E15" s="100">
        <v>1.1537790000000001</v>
      </c>
      <c r="F15" s="100">
        <v>0.95835499999999996</v>
      </c>
      <c r="G15" s="100">
        <v>0.75183800000000001</v>
      </c>
      <c r="H15" s="100">
        <v>0.99192400000000003</v>
      </c>
      <c r="I15" s="100">
        <v>0.72036299999999998</v>
      </c>
      <c r="J15" s="100">
        <v>2.8582749999999999</v>
      </c>
      <c r="K15" s="100">
        <v>6.8383289999999999</v>
      </c>
      <c r="L15" s="100">
        <v>0.95727099999999998</v>
      </c>
      <c r="M15" s="100">
        <v>3.4679639999999998</v>
      </c>
      <c r="N15" s="100">
        <v>1.1363719999999999</v>
      </c>
      <c r="O15" s="100">
        <v>1.1489929999999999</v>
      </c>
      <c r="P15" s="100">
        <v>1.095817</v>
      </c>
      <c r="Q15" s="100">
        <v>1.8009250000000001</v>
      </c>
    </row>
    <row r="16" spans="1:17" s="85" customFormat="1" ht="20.100000000000001" customHeight="1" x14ac:dyDescent="0.2">
      <c r="A16" s="84" t="s">
        <v>899</v>
      </c>
      <c r="B16" s="80">
        <v>27.238189999999999</v>
      </c>
      <c r="C16" s="80">
        <v>27.203890000000001</v>
      </c>
      <c r="D16" s="80">
        <v>21.967493000000001</v>
      </c>
      <c r="E16" s="80">
        <v>23.322602</v>
      </c>
      <c r="F16" s="80">
        <v>22.019850999999999</v>
      </c>
      <c r="G16" s="80">
        <v>22.240637</v>
      </c>
      <c r="H16" s="80">
        <v>23.366108000000001</v>
      </c>
      <c r="I16" s="80">
        <v>27.294627999999999</v>
      </c>
      <c r="J16" s="80">
        <v>27.278676000000001</v>
      </c>
      <c r="K16" s="80">
        <v>20.059581000000001</v>
      </c>
      <c r="L16" s="80">
        <v>19.579574000000001</v>
      </c>
      <c r="M16" s="80">
        <v>18.321729000000001</v>
      </c>
      <c r="N16" s="80">
        <v>20.000485000000001</v>
      </c>
      <c r="O16" s="80">
        <v>20.266324000000001</v>
      </c>
      <c r="P16" s="80">
        <v>20.362687999999999</v>
      </c>
      <c r="Q16" s="80">
        <v>20.235955000000001</v>
      </c>
    </row>
    <row r="17" spans="1:27" x14ac:dyDescent="0.2">
      <c r="A17" s="85" t="s">
        <v>900</v>
      </c>
      <c r="B17" s="100">
        <v>27.238189999999999</v>
      </c>
      <c r="C17" s="100">
        <v>25.36157</v>
      </c>
      <c r="D17" s="100">
        <v>20.831636</v>
      </c>
      <c r="E17" s="100">
        <v>22.869997999999999</v>
      </c>
      <c r="F17" s="100">
        <v>21.749140000000001</v>
      </c>
      <c r="G17" s="100">
        <v>21.862043</v>
      </c>
      <c r="H17" s="100">
        <v>22.118905000000002</v>
      </c>
      <c r="I17" s="100">
        <v>26.455580000000001</v>
      </c>
      <c r="J17" s="100">
        <v>27.105505000000001</v>
      </c>
      <c r="K17" s="100">
        <v>19.904817000000001</v>
      </c>
      <c r="L17" s="100">
        <v>19.527512999999999</v>
      </c>
      <c r="M17" s="100">
        <v>18.245103</v>
      </c>
      <c r="N17" s="100">
        <v>19.918527999999998</v>
      </c>
      <c r="O17" s="100">
        <v>20.204772999999999</v>
      </c>
      <c r="P17" s="100">
        <v>20.268879999999999</v>
      </c>
      <c r="Q17" s="100">
        <v>20.152460000000001</v>
      </c>
    </row>
    <row r="18" spans="1:27" x14ac:dyDescent="0.2">
      <c r="A18" s="592" t="s">
        <v>901</v>
      </c>
      <c r="B18" s="100">
        <v>19.145886999999998</v>
      </c>
      <c r="C18" s="100">
        <v>17.18601</v>
      </c>
      <c r="D18" s="100">
        <v>16.485292999999999</v>
      </c>
      <c r="E18" s="100">
        <v>17.189845999999999</v>
      </c>
      <c r="F18" s="100">
        <v>16.072330999999998</v>
      </c>
      <c r="G18" s="100">
        <v>15.591163</v>
      </c>
      <c r="H18" s="100">
        <v>15.766584999999999</v>
      </c>
      <c r="I18" s="100">
        <v>18.359766</v>
      </c>
      <c r="J18" s="100">
        <v>19.009691</v>
      </c>
      <c r="K18" s="100">
        <v>19.904817000000001</v>
      </c>
      <c r="L18" s="100">
        <v>19.527512999999999</v>
      </c>
      <c r="M18" s="100">
        <v>18.245103</v>
      </c>
      <c r="N18" s="100">
        <v>19.918527999999998</v>
      </c>
      <c r="O18" s="100">
        <v>20.204772999999999</v>
      </c>
      <c r="P18" s="100">
        <v>20.268879999999999</v>
      </c>
      <c r="Q18" s="100">
        <v>20.152460000000001</v>
      </c>
    </row>
    <row r="19" spans="1:27" x14ac:dyDescent="0.2">
      <c r="A19" s="592" t="s">
        <v>902</v>
      </c>
      <c r="B19" s="100">
        <v>10.521198</v>
      </c>
      <c r="C19" s="100">
        <v>10.665324</v>
      </c>
      <c r="D19" s="100">
        <v>10.513999999999999</v>
      </c>
      <c r="E19" s="100">
        <v>9.8475599999999996</v>
      </c>
      <c r="F19" s="100">
        <v>9.4475599999999993</v>
      </c>
      <c r="G19" s="100">
        <v>8.7040799999999994</v>
      </c>
      <c r="H19" s="100">
        <v>8.8171199999999992</v>
      </c>
      <c r="I19" s="100">
        <v>11.237118000000001</v>
      </c>
      <c r="J19" s="100">
        <v>11.237118000000001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</row>
    <row r="20" spans="1:27" x14ac:dyDescent="0.2">
      <c r="A20" s="592" t="s">
        <v>903</v>
      </c>
      <c r="B20" s="100">
        <v>4.0165730000000002</v>
      </c>
      <c r="C20" s="100">
        <v>4.044505</v>
      </c>
      <c r="D20" s="100">
        <v>4.0070139999999999</v>
      </c>
      <c r="E20" s="100">
        <v>4.0657860000000001</v>
      </c>
      <c r="F20" s="100">
        <v>4.0657860000000001</v>
      </c>
      <c r="G20" s="100">
        <v>3.7877830000000001</v>
      </c>
      <c r="H20" s="100">
        <v>3.8077830000000001</v>
      </c>
      <c r="I20" s="100">
        <v>3.7224490000000001</v>
      </c>
      <c r="J20" s="100">
        <v>3.9485980000000001</v>
      </c>
      <c r="K20" s="100">
        <v>15.431471</v>
      </c>
      <c r="L20" s="100">
        <v>15.962273</v>
      </c>
      <c r="M20" s="100">
        <v>16.601682</v>
      </c>
      <c r="N20" s="100">
        <v>17.343833</v>
      </c>
      <c r="O20" s="100">
        <v>17.976147000000001</v>
      </c>
      <c r="P20" s="100">
        <v>17.842672</v>
      </c>
      <c r="Q20" s="100">
        <v>17.680454000000001</v>
      </c>
    </row>
    <row r="21" spans="1:27" x14ac:dyDescent="0.2">
      <c r="A21" s="592" t="s">
        <v>904</v>
      </c>
      <c r="B21" s="100">
        <v>4.6081159999999999</v>
      </c>
      <c r="C21" s="100">
        <v>2.476181</v>
      </c>
      <c r="D21" s="100">
        <v>1.9642790000000001</v>
      </c>
      <c r="E21" s="100">
        <v>3.2765</v>
      </c>
      <c r="F21" s="100">
        <v>2.5589849999999998</v>
      </c>
      <c r="G21" s="100">
        <v>3.0992999999999999</v>
      </c>
      <c r="H21" s="100">
        <v>3.1416819999999999</v>
      </c>
      <c r="I21" s="100">
        <v>3.4001990000000002</v>
      </c>
      <c r="J21" s="100">
        <v>3.8239749999999999</v>
      </c>
      <c r="K21" s="100">
        <v>4.4733460000000003</v>
      </c>
      <c r="L21" s="100">
        <v>3.5652400000000002</v>
      </c>
      <c r="M21" s="100">
        <v>1.643421</v>
      </c>
      <c r="N21" s="100">
        <v>2.5746950000000002</v>
      </c>
      <c r="O21" s="100">
        <v>2.2286260000000002</v>
      </c>
      <c r="P21" s="100">
        <v>2.4262079999999999</v>
      </c>
      <c r="Q21" s="100">
        <v>2.4720059999999999</v>
      </c>
    </row>
    <row r="22" spans="1:27" x14ac:dyDescent="0.2">
      <c r="A22" s="592" t="s">
        <v>905</v>
      </c>
      <c r="B22" s="100">
        <v>8.0923029999999994</v>
      </c>
      <c r="C22" s="100">
        <v>8.1755600000000008</v>
      </c>
      <c r="D22" s="100">
        <v>4.3463430000000001</v>
      </c>
      <c r="E22" s="100">
        <v>5.6801519999999996</v>
      </c>
      <c r="F22" s="100">
        <v>5.6768090000000004</v>
      </c>
      <c r="G22" s="100">
        <v>6.27088</v>
      </c>
      <c r="H22" s="100">
        <v>6.3523199999999997</v>
      </c>
      <c r="I22" s="100">
        <v>8.0958140000000007</v>
      </c>
      <c r="J22" s="100">
        <v>8.0958140000000007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</row>
    <row r="23" spans="1:27" x14ac:dyDescent="0.2">
      <c r="A23" s="592" t="s">
        <v>906</v>
      </c>
      <c r="B23" s="100">
        <v>7.5800280000000004</v>
      </c>
      <c r="C23" s="100">
        <v>7.6838649999999999</v>
      </c>
      <c r="D23" s="100">
        <v>4.0720000000000001</v>
      </c>
      <c r="E23" s="100">
        <v>5.0301600000000004</v>
      </c>
      <c r="F23" s="100">
        <v>5.4301599999999999</v>
      </c>
      <c r="G23" s="100">
        <v>6.27088</v>
      </c>
      <c r="H23" s="100">
        <v>6.3523199999999997</v>
      </c>
      <c r="I23" s="100">
        <v>8.0958140000000007</v>
      </c>
      <c r="J23" s="100">
        <v>8.0958140000000007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</row>
    <row r="24" spans="1:27" x14ac:dyDescent="0.2">
      <c r="A24" s="592" t="s">
        <v>907</v>
      </c>
      <c r="B24" s="100">
        <v>0.51227500000000004</v>
      </c>
      <c r="C24" s="100">
        <v>0.49169499999999999</v>
      </c>
      <c r="D24" s="100">
        <v>0.274343</v>
      </c>
      <c r="E24" s="100">
        <v>0.64999200000000001</v>
      </c>
      <c r="F24" s="100">
        <v>0.24664900000000001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</row>
    <row r="25" spans="1:27" x14ac:dyDescent="0.2">
      <c r="A25" s="592" t="s">
        <v>935</v>
      </c>
      <c r="B25" s="100">
        <v>0</v>
      </c>
      <c r="C25" s="100">
        <v>1.84232</v>
      </c>
      <c r="D25" s="100">
        <v>1.1358569999999999</v>
      </c>
      <c r="E25" s="100">
        <v>0.45260400000000001</v>
      </c>
      <c r="F25" s="100">
        <v>0.27071099999999998</v>
      </c>
      <c r="G25" s="100">
        <v>0.37859399999999999</v>
      </c>
      <c r="H25" s="100">
        <v>1.2472030000000001</v>
      </c>
      <c r="I25" s="100">
        <v>0.83904800000000002</v>
      </c>
      <c r="J25" s="100">
        <v>0.17317099999999999</v>
      </c>
      <c r="K25" s="100">
        <v>0.15476400000000001</v>
      </c>
      <c r="L25" s="100">
        <v>5.2061000000000003E-2</v>
      </c>
      <c r="M25" s="100">
        <v>7.6626E-2</v>
      </c>
      <c r="N25" s="100">
        <v>8.1957000000000002E-2</v>
      </c>
      <c r="O25" s="100">
        <v>6.1551000000000002E-2</v>
      </c>
      <c r="P25" s="100">
        <v>9.3808000000000002E-2</v>
      </c>
      <c r="Q25" s="100">
        <v>8.3495E-2</v>
      </c>
    </row>
    <row r="26" spans="1:27" x14ac:dyDescent="0.2">
      <c r="A26" s="592" t="s">
        <v>936</v>
      </c>
      <c r="B26" s="100">
        <v>0</v>
      </c>
      <c r="C26" s="100">
        <v>1.84232</v>
      </c>
      <c r="D26" s="100">
        <v>1.1358569999999999</v>
      </c>
      <c r="E26" s="100">
        <v>0.45260400000000001</v>
      </c>
      <c r="F26" s="100">
        <v>0.27071099999999998</v>
      </c>
      <c r="G26" s="100">
        <v>0.37859399999999999</v>
      </c>
      <c r="H26" s="100">
        <v>1.2472030000000001</v>
      </c>
      <c r="I26" s="100">
        <v>0.83904800000000002</v>
      </c>
      <c r="J26" s="100">
        <v>0.17317099999999999</v>
      </c>
      <c r="K26" s="100">
        <v>0.15476400000000001</v>
      </c>
      <c r="L26" s="100">
        <v>5.2061000000000003E-2</v>
      </c>
      <c r="M26" s="100">
        <v>7.6626E-2</v>
      </c>
      <c r="N26" s="100">
        <v>8.1957000000000002E-2</v>
      </c>
      <c r="O26" s="100">
        <v>6.1551000000000002E-2</v>
      </c>
      <c r="P26" s="100">
        <v>9.3808000000000002E-2</v>
      </c>
      <c r="Q26" s="100">
        <v>8.3495E-2</v>
      </c>
    </row>
    <row r="27" spans="1:27" ht="20.100000000000001" customHeight="1" x14ac:dyDescent="0.2">
      <c r="A27" s="101"/>
      <c r="B27" s="102"/>
      <c r="C27" s="102"/>
      <c r="D27" s="102"/>
      <c r="E27" s="102"/>
      <c r="F27" s="102"/>
      <c r="G27" s="102"/>
      <c r="H27" s="102"/>
      <c r="I27" s="102"/>
      <c r="J27" s="103"/>
      <c r="K27" s="102"/>
      <c r="L27" s="103"/>
      <c r="M27" s="103"/>
      <c r="N27" s="103"/>
      <c r="O27" s="103"/>
      <c r="P27" s="103"/>
      <c r="Q27" s="103" t="s">
        <v>117</v>
      </c>
    </row>
    <row r="28" spans="1:27" s="81" customFormat="1" x14ac:dyDescent="0.2">
      <c r="A28" s="81" t="s">
        <v>566</v>
      </c>
      <c r="R28" s="99"/>
      <c r="S28" s="99"/>
      <c r="T28" s="99"/>
      <c r="U28" s="99"/>
      <c r="V28" s="99"/>
      <c r="W28" s="99"/>
      <c r="X28" s="99"/>
      <c r="Y28" s="99"/>
      <c r="Z28" s="99"/>
      <c r="AA28" s="99"/>
    </row>
    <row r="29" spans="1:27" s="81" customFormat="1" x14ac:dyDescent="0.2">
      <c r="R29" s="99"/>
      <c r="S29" s="99"/>
      <c r="T29" s="99"/>
      <c r="U29" s="99"/>
      <c r="V29" s="99"/>
      <c r="W29" s="99"/>
      <c r="X29" s="99"/>
      <c r="Y29" s="99"/>
      <c r="Z29" s="99"/>
      <c r="AA29" s="99"/>
    </row>
    <row r="30" spans="1:27" s="96" customFormat="1" ht="30" customHeight="1" x14ac:dyDescent="0.2">
      <c r="A30" s="94"/>
      <c r="B30" s="95" t="str">
        <f t="shared" ref="B30:L30" si="0">B4</f>
        <v>FY95</v>
      </c>
      <c r="C30" s="95" t="str">
        <f t="shared" si="0"/>
        <v>FY96</v>
      </c>
      <c r="D30" s="95" t="str">
        <f t="shared" si="0"/>
        <v>FY97</v>
      </c>
      <c r="E30" s="95" t="str">
        <f t="shared" si="0"/>
        <v>FY98</v>
      </c>
      <c r="F30" s="95" t="str">
        <f t="shared" si="0"/>
        <v>FY99</v>
      </c>
      <c r="G30" s="95" t="str">
        <f t="shared" si="0"/>
        <v>FY00</v>
      </c>
      <c r="H30" s="95" t="str">
        <f t="shared" si="0"/>
        <v>FY01</v>
      </c>
      <c r="I30" s="95" t="str">
        <f t="shared" si="0"/>
        <v>FY02</v>
      </c>
      <c r="J30" s="95" t="str">
        <f t="shared" si="0"/>
        <v>FY03</v>
      </c>
      <c r="K30" s="95" t="str">
        <f t="shared" si="0"/>
        <v>FY04</v>
      </c>
      <c r="L30" s="95" t="str">
        <f t="shared" si="0"/>
        <v>FY05</v>
      </c>
      <c r="M30" s="95" t="str">
        <f>M4</f>
        <v>FY06</v>
      </c>
      <c r="N30" s="95" t="str">
        <f>N4</f>
        <v>FY07</v>
      </c>
      <c r="O30" s="95" t="str">
        <f>O4</f>
        <v>FY08</v>
      </c>
      <c r="P30" s="95" t="str">
        <f>P4</f>
        <v>FY09</v>
      </c>
      <c r="Q30" s="95" t="str">
        <f>Q4</f>
        <v>FY10</v>
      </c>
    </row>
    <row r="31" spans="1:27" s="97" customFormat="1" ht="20.100000000000001" customHeight="1" x14ac:dyDescent="0.2">
      <c r="A31" s="84" t="s">
        <v>908</v>
      </c>
      <c r="B31" s="82">
        <v>39.827325999999999</v>
      </c>
      <c r="C31" s="82">
        <v>30.247605</v>
      </c>
      <c r="D31" s="82">
        <v>27.736322999999999</v>
      </c>
      <c r="E31" s="82">
        <v>29.579972000000001</v>
      </c>
      <c r="F31" s="82">
        <v>27.629093000000001</v>
      </c>
      <c r="G31" s="82">
        <v>29.131215000000001</v>
      </c>
      <c r="H31" s="82">
        <v>30.419452</v>
      </c>
      <c r="I31" s="82">
        <v>32.166207</v>
      </c>
      <c r="J31" s="82">
        <v>27.963961000000001</v>
      </c>
      <c r="K31" s="82">
        <v>40.317618000000003</v>
      </c>
      <c r="L31" s="82">
        <v>29.958742999999998</v>
      </c>
      <c r="M31" s="82">
        <v>30.205045999999999</v>
      </c>
      <c r="N31" s="82">
        <v>31.539569</v>
      </c>
      <c r="O31" s="82">
        <v>33.375521999999997</v>
      </c>
      <c r="P31" s="82">
        <v>31.952089999999998</v>
      </c>
      <c r="Q31" s="82">
        <v>32.261144999999999</v>
      </c>
    </row>
    <row r="32" spans="1:27" s="97" customFormat="1" x14ac:dyDescent="0.2">
      <c r="A32" s="84" t="s">
        <v>909</v>
      </c>
      <c r="B32" s="82">
        <v>39.827325999999999</v>
      </c>
      <c r="C32" s="82">
        <v>30.247605</v>
      </c>
      <c r="D32" s="82">
        <v>27.736322999999999</v>
      </c>
      <c r="E32" s="82">
        <v>29.579972000000001</v>
      </c>
      <c r="F32" s="82">
        <v>27.629093000000001</v>
      </c>
      <c r="G32" s="82">
        <v>29.131215000000001</v>
      </c>
      <c r="H32" s="82">
        <v>30.419452</v>
      </c>
      <c r="I32" s="82">
        <v>32.166207</v>
      </c>
      <c r="J32" s="82">
        <v>27.963961000000001</v>
      </c>
      <c r="K32" s="82">
        <v>40.317618000000003</v>
      </c>
      <c r="L32" s="82">
        <v>29.958742999999998</v>
      </c>
      <c r="M32" s="82">
        <v>30.205045999999999</v>
      </c>
      <c r="N32" s="82">
        <v>31.539569</v>
      </c>
      <c r="O32" s="82">
        <v>33.375521999999997</v>
      </c>
      <c r="P32" s="82">
        <v>31.952089999999998</v>
      </c>
      <c r="Q32" s="82">
        <v>32.261144999999999</v>
      </c>
    </row>
    <row r="33" spans="1:17" x14ac:dyDescent="0.2">
      <c r="A33" s="592" t="s">
        <v>910</v>
      </c>
      <c r="B33" s="575">
        <v>34.918607999999999</v>
      </c>
      <c r="C33" s="575">
        <v>27.592655000000001</v>
      </c>
      <c r="D33" s="575">
        <v>24.280909999999999</v>
      </c>
      <c r="E33" s="575">
        <v>24.580694999999999</v>
      </c>
      <c r="F33" s="575">
        <v>23.504116</v>
      </c>
      <c r="G33" s="575">
        <v>24.699757000000002</v>
      </c>
      <c r="H33" s="575">
        <v>23.887916000000001</v>
      </c>
      <c r="I33" s="575">
        <v>24.392198</v>
      </c>
      <c r="J33" s="575">
        <v>22.781305</v>
      </c>
      <c r="K33" s="575">
        <v>27.177420000000001</v>
      </c>
      <c r="L33" s="575">
        <v>27.351320000000001</v>
      </c>
      <c r="M33" s="575">
        <v>28.608619000000001</v>
      </c>
      <c r="N33" s="575">
        <v>29.927168999999999</v>
      </c>
      <c r="O33" s="575">
        <v>32.804322999999997</v>
      </c>
      <c r="P33" s="575">
        <v>30.428187000000001</v>
      </c>
      <c r="Q33" s="575">
        <v>31.345547</v>
      </c>
    </row>
    <row r="34" spans="1:17" x14ac:dyDescent="0.2">
      <c r="A34" s="592" t="s">
        <v>911</v>
      </c>
      <c r="B34" s="575">
        <v>31.625091000000001</v>
      </c>
      <c r="C34" s="575">
        <v>25.787254000000001</v>
      </c>
      <c r="D34" s="575">
        <v>22.603503</v>
      </c>
      <c r="E34" s="575">
        <v>22.052076</v>
      </c>
      <c r="F34" s="575">
        <v>22.783550000000002</v>
      </c>
      <c r="G34" s="575">
        <v>22.172032999999999</v>
      </c>
      <c r="H34" s="575">
        <v>23.686312999999998</v>
      </c>
      <c r="I34" s="575">
        <v>24.089566999999999</v>
      </c>
      <c r="J34" s="575">
        <v>22.683457000000001</v>
      </c>
      <c r="K34" s="575">
        <v>27.07066</v>
      </c>
      <c r="L34" s="575">
        <v>26.993165999999999</v>
      </c>
      <c r="M34" s="575">
        <v>28.177281000000001</v>
      </c>
      <c r="N34" s="575">
        <v>29.497119999999999</v>
      </c>
      <c r="O34" s="575">
        <v>31.235465000000001</v>
      </c>
      <c r="P34" s="575">
        <v>29.829851000000001</v>
      </c>
      <c r="Q34" s="575">
        <v>30.975238000000001</v>
      </c>
    </row>
    <row r="35" spans="1:17" x14ac:dyDescent="0.2">
      <c r="A35" s="592" t="s">
        <v>912</v>
      </c>
      <c r="B35" s="575">
        <v>17.654433999999998</v>
      </c>
      <c r="C35" s="575">
        <v>17.899376</v>
      </c>
      <c r="D35" s="575">
        <v>15.719979</v>
      </c>
      <c r="E35" s="575">
        <v>14.079261000000001</v>
      </c>
      <c r="F35" s="575">
        <v>14.050242000000001</v>
      </c>
      <c r="G35" s="575">
        <v>13.784723</v>
      </c>
      <c r="H35" s="575">
        <v>13.646347</v>
      </c>
      <c r="I35" s="575">
        <v>14.083071</v>
      </c>
      <c r="J35" s="575">
        <v>15.191691</v>
      </c>
      <c r="K35" s="575">
        <v>15.464511999999999</v>
      </c>
      <c r="L35" s="575">
        <v>15.780642</v>
      </c>
      <c r="M35" s="575">
        <v>16.736422000000001</v>
      </c>
      <c r="N35" s="575">
        <v>16.477433000000001</v>
      </c>
      <c r="O35" s="575">
        <v>18.025099000000001</v>
      </c>
      <c r="P35" s="575">
        <v>17.867432000000001</v>
      </c>
      <c r="Q35" s="575">
        <v>18.435894999999999</v>
      </c>
    </row>
    <row r="36" spans="1:17" x14ac:dyDescent="0.2">
      <c r="A36" s="592" t="s">
        <v>913</v>
      </c>
      <c r="B36" s="575">
        <v>0.95786400000000005</v>
      </c>
      <c r="C36" s="575">
        <v>0.50629500000000005</v>
      </c>
      <c r="D36" s="575">
        <v>0.57016800000000001</v>
      </c>
      <c r="E36" s="575">
        <v>0.55447800000000003</v>
      </c>
      <c r="F36" s="575">
        <v>0.61391600000000002</v>
      </c>
      <c r="G36" s="575">
        <v>0.59647799999999995</v>
      </c>
      <c r="H36" s="575">
        <v>0.73414100000000004</v>
      </c>
      <c r="I36" s="575">
        <v>0.77558400000000005</v>
      </c>
      <c r="J36" s="575">
        <v>0.65842699999999998</v>
      </c>
      <c r="K36" s="575">
        <v>0.71194100000000005</v>
      </c>
      <c r="L36" s="575">
        <v>0.73000600000000004</v>
      </c>
      <c r="M36" s="575">
        <v>1.0943689999999999</v>
      </c>
      <c r="N36" s="575">
        <v>1.02494</v>
      </c>
      <c r="O36" s="575">
        <v>0.95215799999999995</v>
      </c>
      <c r="P36" s="575">
        <v>0.74368199999999995</v>
      </c>
      <c r="Q36" s="575">
        <v>1.0179860000000001</v>
      </c>
    </row>
    <row r="37" spans="1:17" x14ac:dyDescent="0.2">
      <c r="A37" s="592" t="s">
        <v>914</v>
      </c>
      <c r="B37" s="575">
        <v>13.012793</v>
      </c>
      <c r="C37" s="575">
        <v>7.381583</v>
      </c>
      <c r="D37" s="575">
        <v>6.3133559999999997</v>
      </c>
      <c r="E37" s="575">
        <v>7.4183370000000002</v>
      </c>
      <c r="F37" s="575">
        <v>8.1193919999999995</v>
      </c>
      <c r="G37" s="575">
        <v>7.790832</v>
      </c>
      <c r="H37" s="575">
        <v>9.3058250000000005</v>
      </c>
      <c r="I37" s="575">
        <v>9.230912</v>
      </c>
      <c r="J37" s="575">
        <v>6.8333389999999996</v>
      </c>
      <c r="K37" s="575">
        <v>10.894207</v>
      </c>
      <c r="L37" s="575">
        <v>10.482518000000001</v>
      </c>
      <c r="M37" s="575">
        <v>10.346489999999999</v>
      </c>
      <c r="N37" s="575">
        <v>11.994747</v>
      </c>
      <c r="O37" s="575">
        <v>12.258208</v>
      </c>
      <c r="P37" s="575">
        <v>11.218737000000001</v>
      </c>
      <c r="Q37" s="575">
        <v>11.521357</v>
      </c>
    </row>
    <row r="38" spans="1:17" x14ac:dyDescent="0.2">
      <c r="A38" s="592" t="s">
        <v>915</v>
      </c>
      <c r="B38" s="575">
        <v>1.5627200000000001</v>
      </c>
      <c r="C38" s="575">
        <v>1.1981850000000001</v>
      </c>
      <c r="D38" s="575">
        <v>1.0074129999999999</v>
      </c>
      <c r="E38" s="575">
        <v>0.56927499999999998</v>
      </c>
      <c r="F38" s="575">
        <v>0.41120000000000001</v>
      </c>
      <c r="G38" s="575">
        <v>0.24813499999999999</v>
      </c>
      <c r="H38" s="575">
        <v>6.4283000000000007E-2</v>
      </c>
      <c r="I38" s="575">
        <v>0</v>
      </c>
      <c r="J38" s="575">
        <v>0</v>
      </c>
      <c r="K38" s="575">
        <v>0</v>
      </c>
      <c r="L38" s="575">
        <v>0</v>
      </c>
      <c r="M38" s="575">
        <v>0</v>
      </c>
      <c r="N38" s="575">
        <v>0</v>
      </c>
      <c r="O38" s="575">
        <v>0</v>
      </c>
      <c r="P38" s="575">
        <v>0</v>
      </c>
      <c r="Q38" s="575">
        <v>0</v>
      </c>
    </row>
    <row r="39" spans="1:17" x14ac:dyDescent="0.2">
      <c r="A39" s="592" t="s">
        <v>916</v>
      </c>
      <c r="B39" s="575">
        <v>1.7307969999999999</v>
      </c>
      <c r="C39" s="575">
        <v>0.60721599999999998</v>
      </c>
      <c r="D39" s="575">
        <v>0.14890800000000001</v>
      </c>
      <c r="E39" s="575">
        <v>0.16338900000000001</v>
      </c>
      <c r="F39" s="575">
        <v>0.30936599999999997</v>
      </c>
      <c r="G39" s="575">
        <v>2.2795890000000001</v>
      </c>
      <c r="H39" s="575">
        <v>0.13732</v>
      </c>
      <c r="I39" s="575">
        <v>0.30263099999999998</v>
      </c>
      <c r="J39" s="575">
        <v>9.7848000000000004E-2</v>
      </c>
      <c r="K39" s="575">
        <v>0.10675999999999999</v>
      </c>
      <c r="L39" s="575">
        <v>0.222388</v>
      </c>
      <c r="M39" s="575">
        <v>0.233761</v>
      </c>
      <c r="N39" s="575">
        <v>0.23535300000000001</v>
      </c>
      <c r="O39" s="575">
        <v>1.5688580000000001</v>
      </c>
      <c r="P39" s="575">
        <v>0.35046899999999997</v>
      </c>
      <c r="Q39" s="575">
        <v>0.370309</v>
      </c>
    </row>
    <row r="40" spans="1:17" x14ac:dyDescent="0.2">
      <c r="A40" s="592" t="s">
        <v>917</v>
      </c>
      <c r="B40" s="575">
        <v>0</v>
      </c>
      <c r="C40" s="575">
        <v>0</v>
      </c>
      <c r="D40" s="575">
        <v>0.52108600000000005</v>
      </c>
      <c r="E40" s="575">
        <v>1.795955</v>
      </c>
      <c r="F40" s="575">
        <v>0</v>
      </c>
      <c r="G40" s="575">
        <v>0</v>
      </c>
      <c r="H40" s="575">
        <v>0</v>
      </c>
      <c r="I40" s="575">
        <v>0</v>
      </c>
      <c r="J40" s="575">
        <v>0</v>
      </c>
      <c r="K40" s="575">
        <v>0</v>
      </c>
      <c r="L40" s="575">
        <v>0.135766</v>
      </c>
      <c r="M40" s="575">
        <v>0.197577</v>
      </c>
      <c r="N40" s="575">
        <v>0.19469600000000001</v>
      </c>
      <c r="O40" s="575">
        <v>0</v>
      </c>
      <c r="P40" s="575">
        <v>0.247867</v>
      </c>
      <c r="Q40" s="575">
        <v>0</v>
      </c>
    </row>
    <row r="41" spans="1:17" x14ac:dyDescent="0.2">
      <c r="A41" s="592" t="s">
        <v>919</v>
      </c>
      <c r="B41" s="575">
        <v>4.9087180000000004</v>
      </c>
      <c r="C41" s="575">
        <v>2.6549499999999999</v>
      </c>
      <c r="D41" s="575">
        <v>3.4554130000000001</v>
      </c>
      <c r="E41" s="575">
        <v>4.9992770000000002</v>
      </c>
      <c r="F41" s="575">
        <v>4.1249770000000003</v>
      </c>
      <c r="G41" s="575">
        <v>4.4314580000000001</v>
      </c>
      <c r="H41" s="575">
        <v>6.531536</v>
      </c>
      <c r="I41" s="575">
        <v>7.7740090000000004</v>
      </c>
      <c r="J41" s="575">
        <v>5.1826559999999997</v>
      </c>
      <c r="K41" s="575">
        <v>13.140198</v>
      </c>
      <c r="L41" s="575">
        <v>2.6074229999999998</v>
      </c>
      <c r="M41" s="575">
        <v>1.596427</v>
      </c>
      <c r="N41" s="575">
        <v>1.6124000000000001</v>
      </c>
      <c r="O41" s="575">
        <v>0.57119900000000001</v>
      </c>
      <c r="P41" s="575">
        <v>1.523903</v>
      </c>
      <c r="Q41" s="575">
        <v>0.91559800000000002</v>
      </c>
    </row>
    <row r="42" spans="1:17" x14ac:dyDescent="0.2">
      <c r="A42" s="592" t="s">
        <v>920</v>
      </c>
      <c r="B42" s="575">
        <v>0.61059699999999995</v>
      </c>
      <c r="C42" s="575">
        <v>0.48175099999999998</v>
      </c>
      <c r="D42" s="575">
        <v>0.56506699999999999</v>
      </c>
      <c r="E42" s="575">
        <v>1.237247</v>
      </c>
      <c r="F42" s="575">
        <v>0.73708499999999999</v>
      </c>
      <c r="G42" s="575">
        <v>0.91369299999999998</v>
      </c>
      <c r="H42" s="575">
        <v>1.5932299999999999</v>
      </c>
      <c r="I42" s="575">
        <v>0.96231500000000003</v>
      </c>
      <c r="J42" s="575">
        <v>0.73945399999999994</v>
      </c>
      <c r="K42" s="575">
        <v>0.88855300000000004</v>
      </c>
      <c r="L42" s="575">
        <v>0.82875399999999999</v>
      </c>
      <c r="M42" s="575">
        <v>0.96121500000000004</v>
      </c>
      <c r="N42" s="575">
        <v>0.67540500000000003</v>
      </c>
      <c r="O42" s="575">
        <v>0.486396</v>
      </c>
      <c r="P42" s="575">
        <v>1.1232409999999999</v>
      </c>
      <c r="Q42" s="575">
        <v>0.91119099999999997</v>
      </c>
    </row>
    <row r="43" spans="1:17" x14ac:dyDescent="0.2">
      <c r="A43" s="592" t="s">
        <v>921</v>
      </c>
      <c r="B43" s="575">
        <v>3.6167959999999999</v>
      </c>
      <c r="C43" s="575">
        <v>2.1731989999999999</v>
      </c>
      <c r="D43" s="575">
        <v>2.8903460000000001</v>
      </c>
      <c r="E43" s="575">
        <v>3.7620300000000002</v>
      </c>
      <c r="F43" s="575">
        <v>3.3878919999999999</v>
      </c>
      <c r="G43" s="575">
        <v>3.5177649999999998</v>
      </c>
      <c r="H43" s="575">
        <v>4.9383059999999999</v>
      </c>
      <c r="I43" s="575">
        <v>6.8116940000000001</v>
      </c>
      <c r="J43" s="575">
        <v>4.4432020000000003</v>
      </c>
      <c r="K43" s="575">
        <v>4.7675869999999998</v>
      </c>
      <c r="L43" s="575">
        <v>1.7786690000000001</v>
      </c>
      <c r="M43" s="575">
        <v>0.635212</v>
      </c>
      <c r="N43" s="575">
        <v>0.93699500000000002</v>
      </c>
      <c r="O43" s="575">
        <v>8.4803000000000003E-2</v>
      </c>
      <c r="P43" s="575">
        <v>0.40066200000000002</v>
      </c>
      <c r="Q43" s="575">
        <v>4.4070000000000003E-3</v>
      </c>
    </row>
    <row r="44" spans="1:17" x14ac:dyDescent="0.2">
      <c r="A44" s="592" t="s">
        <v>922</v>
      </c>
      <c r="B44" s="575">
        <v>0.68132499999999996</v>
      </c>
      <c r="C44" s="575">
        <v>0</v>
      </c>
      <c r="D44" s="575">
        <v>0</v>
      </c>
      <c r="E44" s="575">
        <v>0</v>
      </c>
      <c r="F44" s="575">
        <v>0</v>
      </c>
      <c r="G44" s="575">
        <v>0</v>
      </c>
      <c r="H44" s="575">
        <v>0</v>
      </c>
      <c r="I44" s="575">
        <v>0</v>
      </c>
      <c r="J44" s="575">
        <v>0</v>
      </c>
      <c r="K44" s="575">
        <v>7.4840580000000001</v>
      </c>
      <c r="L44" s="575">
        <v>0</v>
      </c>
      <c r="M44" s="575">
        <v>0</v>
      </c>
      <c r="N44" s="575">
        <v>0</v>
      </c>
      <c r="O44" s="575">
        <v>0</v>
      </c>
      <c r="P44" s="575">
        <v>0</v>
      </c>
      <c r="Q44" s="575">
        <v>0</v>
      </c>
    </row>
    <row r="45" spans="1:17" s="97" customFormat="1" ht="20.100000000000001" customHeight="1" x14ac:dyDescent="0.2">
      <c r="A45" s="84" t="s">
        <v>526</v>
      </c>
      <c r="B45" s="82">
        <v>-5.1478640000000002</v>
      </c>
      <c r="C45" s="82">
        <v>3.4047459999999998</v>
      </c>
      <c r="D45" s="82">
        <v>1.3493040000000001</v>
      </c>
      <c r="E45" s="82">
        <v>1.8166770000000001</v>
      </c>
      <c r="F45" s="82">
        <v>4.7159820100000021</v>
      </c>
      <c r="G45" s="82">
        <v>3.552962</v>
      </c>
      <c r="H45" s="82">
        <v>2.8140239999999999</v>
      </c>
      <c r="I45" s="82">
        <v>5.9402215655719415</v>
      </c>
      <c r="J45" s="82">
        <v>10.536379999999999</v>
      </c>
      <c r="K45" s="82">
        <v>-5.5327570000000001</v>
      </c>
      <c r="L45" s="82">
        <v>-6.8208000000000005E-2</v>
      </c>
      <c r="M45" s="82">
        <v>0.92313000000000001</v>
      </c>
      <c r="N45" s="82">
        <v>-0.43795299999999998</v>
      </c>
      <c r="O45" s="82">
        <v>-3.6777470000000001</v>
      </c>
      <c r="P45" s="82">
        <v>-1.338273</v>
      </c>
      <c r="Q45" s="82">
        <v>-0.40873199999999998</v>
      </c>
    </row>
    <row r="46" spans="1:17" x14ac:dyDescent="0.2">
      <c r="A46" s="592" t="s">
        <v>924</v>
      </c>
      <c r="B46" s="575">
        <v>-8.3314489999999992</v>
      </c>
      <c r="C46" s="575">
        <v>-2.1158640000000002</v>
      </c>
      <c r="D46" s="575">
        <v>0.458374</v>
      </c>
      <c r="E46" s="575">
        <v>1.135802</v>
      </c>
      <c r="F46" s="575">
        <v>3.1641500100000015</v>
      </c>
      <c r="G46" s="575">
        <v>1.7135400000000001</v>
      </c>
      <c r="H46" s="575">
        <v>2.9932400000000001</v>
      </c>
      <c r="I46" s="575">
        <v>5.6184165655719411</v>
      </c>
      <c r="J46" s="575">
        <v>7.6232220000000002</v>
      </c>
      <c r="K46" s="575">
        <v>7.6074409999999997</v>
      </c>
      <c r="L46" s="575">
        <v>2.539215</v>
      </c>
      <c r="M46" s="575">
        <v>2.5195569999999998</v>
      </c>
      <c r="N46" s="575">
        <v>1.174447</v>
      </c>
      <c r="O46" s="575">
        <v>-3.1065480000000001</v>
      </c>
      <c r="P46" s="575">
        <v>0.18562999999999999</v>
      </c>
      <c r="Q46" s="575">
        <v>0.50686600000000004</v>
      </c>
    </row>
    <row r="47" spans="1:17" s="105" customFormat="1" ht="20.100000000000001" customHeight="1" x14ac:dyDescent="0.2">
      <c r="A47" s="593" t="s">
        <v>925</v>
      </c>
      <c r="B47" s="603">
        <v>3.1835849999999999</v>
      </c>
      <c r="C47" s="603">
        <v>5.5206099999999996</v>
      </c>
      <c r="D47" s="603">
        <v>0.89093</v>
      </c>
      <c r="E47" s="603">
        <v>0.68087500000000001</v>
      </c>
      <c r="F47" s="603">
        <v>1.5518320000000001</v>
      </c>
      <c r="G47" s="603">
        <v>1.8394219999999999</v>
      </c>
      <c r="H47" s="603">
        <v>-0.17921599999999999</v>
      </c>
      <c r="I47" s="603">
        <v>0.32180500000000001</v>
      </c>
      <c r="J47" s="603">
        <v>2.9131580000000001</v>
      </c>
      <c r="K47" s="603">
        <v>-13.140198</v>
      </c>
      <c r="L47" s="603">
        <v>-2.6074229999999998</v>
      </c>
      <c r="M47" s="603">
        <v>-1.596427</v>
      </c>
      <c r="N47" s="603">
        <v>-1.6124000000000001</v>
      </c>
      <c r="O47" s="603">
        <v>-0.57119900000000001</v>
      </c>
      <c r="P47" s="603">
        <v>-1.523903</v>
      </c>
      <c r="Q47" s="603">
        <v>-0.91559800000000002</v>
      </c>
    </row>
    <row r="48" spans="1:17" x14ac:dyDescent="0.2">
      <c r="A48" s="84" t="s">
        <v>926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</row>
    <row r="49" spans="1:26" s="85" customFormat="1" x14ac:dyDescent="0.2">
      <c r="A49" s="598" t="s">
        <v>446</v>
      </c>
      <c r="B49" s="83">
        <v>91.773517091920681</v>
      </c>
      <c r="C49" s="83">
        <v>91.037496870985365</v>
      </c>
      <c r="D49" s="83">
        <v>83.971012853943236</v>
      </c>
      <c r="E49" s="83">
        <v>89.922078925908124</v>
      </c>
      <c r="F49" s="83">
        <v>90.574440354531845</v>
      </c>
      <c r="G49" s="83">
        <v>95.044248025039778</v>
      </c>
      <c r="H49" s="83">
        <v>96.790695165375482</v>
      </c>
      <c r="I49" s="83">
        <v>100.82862282241942</v>
      </c>
      <c r="J49" s="83">
        <v>100.79562073178097</v>
      </c>
      <c r="K49" s="83">
        <v>102.2509916910352</v>
      </c>
      <c r="L49" s="83">
        <v>108.46062099680623</v>
      </c>
      <c r="M49" s="83">
        <v>111.70170178852035</v>
      </c>
      <c r="N49" s="83">
        <v>116.75697572383469</v>
      </c>
      <c r="O49" s="83">
        <v>125.19556690466794</v>
      </c>
      <c r="P49" s="83">
        <v>130.75470547515565</v>
      </c>
      <c r="Q49" s="83">
        <v>141.24071240647029</v>
      </c>
      <c r="R49" s="83"/>
      <c r="S49" s="83"/>
      <c r="T49" s="83"/>
      <c r="U49" s="83"/>
      <c r="V49" s="83"/>
      <c r="W49" s="83"/>
      <c r="X49" s="83"/>
      <c r="Y49" s="83"/>
      <c r="Z49" s="83"/>
    </row>
    <row r="50" spans="1:26" s="85" customFormat="1" x14ac:dyDescent="0.2">
      <c r="A50" s="592" t="s">
        <v>927</v>
      </c>
      <c r="B50" s="90">
        <v>0.37788093013003882</v>
      </c>
      <c r="C50" s="90">
        <v>0.36965373781850291</v>
      </c>
      <c r="D50" s="90">
        <v>0.34637699381560039</v>
      </c>
      <c r="E50" s="90">
        <v>0.34915394945294215</v>
      </c>
      <c r="F50" s="90">
        <v>0.35711040425304302</v>
      </c>
      <c r="G50" s="90">
        <v>0.34388379811673847</v>
      </c>
      <c r="H50" s="90">
        <v>0.34335403773283851</v>
      </c>
      <c r="I50" s="90">
        <v>0.37793264946884614</v>
      </c>
      <c r="J50" s="90">
        <v>0.38196442187156249</v>
      </c>
      <c r="K50" s="90">
        <v>0.34019094020238971</v>
      </c>
      <c r="L50" s="90">
        <v>0.2755888240846433</v>
      </c>
      <c r="M50" s="90">
        <v>0.27867235235980137</v>
      </c>
      <c r="N50" s="90">
        <v>0.26637908191082871</v>
      </c>
      <c r="O50" s="90">
        <v>0.23721107491460797</v>
      </c>
      <c r="P50" s="90">
        <v>0.23413166576874628</v>
      </c>
      <c r="Q50" s="90">
        <v>0.225518637348227</v>
      </c>
      <c r="R50" s="90"/>
      <c r="S50" s="90"/>
      <c r="T50" s="90"/>
      <c r="U50" s="90"/>
      <c r="V50" s="90"/>
      <c r="W50" s="90"/>
      <c r="X50" s="90"/>
      <c r="Y50" s="90"/>
      <c r="Z50" s="90"/>
    </row>
    <row r="51" spans="1:26" s="85" customFormat="1" x14ac:dyDescent="0.2">
      <c r="A51" s="592" t="s">
        <v>928</v>
      </c>
      <c r="B51" s="90">
        <v>0.29679793107109681</v>
      </c>
      <c r="C51" s="90">
        <v>0.29882071602377475</v>
      </c>
      <c r="D51" s="90">
        <v>0.26160805084261191</v>
      </c>
      <c r="E51" s="90">
        <v>0.25936457740503094</v>
      </c>
      <c r="F51" s="90">
        <v>0.2431132990036548</v>
      </c>
      <c r="G51" s="90">
        <v>0.23400297716218046</v>
      </c>
      <c r="H51" s="90">
        <v>0.24140861846355099</v>
      </c>
      <c r="I51" s="90">
        <v>0.27070317173796599</v>
      </c>
      <c r="J51" s="90">
        <v>0.27063354342138601</v>
      </c>
      <c r="K51" s="90">
        <v>0.19617981858418215</v>
      </c>
      <c r="L51" s="90">
        <v>0.18052242205561914</v>
      </c>
      <c r="M51" s="90">
        <v>0.16402372306455706</v>
      </c>
      <c r="N51" s="90">
        <v>0.171300128973083</v>
      </c>
      <c r="O51" s="90">
        <v>0.16187732921431716</v>
      </c>
      <c r="P51" s="90">
        <v>0.15573197099104827</v>
      </c>
      <c r="Q51" s="90">
        <v>0.14327281882977094</v>
      </c>
      <c r="R51" s="90"/>
      <c r="S51" s="90"/>
      <c r="T51" s="90"/>
      <c r="U51" s="90"/>
      <c r="V51" s="90"/>
      <c r="W51" s="90"/>
      <c r="X51" s="90"/>
      <c r="Y51" s="90"/>
      <c r="Z51" s="90"/>
    </row>
    <row r="52" spans="1:26" s="85" customFormat="1" x14ac:dyDescent="0.2">
      <c r="A52" s="592" t="s">
        <v>929</v>
      </c>
      <c r="B52" s="90">
        <v>0.78542712110124424</v>
      </c>
      <c r="C52" s="90">
        <v>0.80838007424800717</v>
      </c>
      <c r="D52" s="90">
        <v>0.7552697076119419</v>
      </c>
      <c r="E52" s="90">
        <v>0.7428373008851995</v>
      </c>
      <c r="F52" s="90">
        <v>0.68077909830761585</v>
      </c>
      <c r="G52" s="90">
        <v>0.68047107320462741</v>
      </c>
      <c r="H52" s="90">
        <v>0.70308949927476738</v>
      </c>
      <c r="I52" s="90">
        <v>0.71627357974606709</v>
      </c>
      <c r="J52" s="90">
        <v>0.70853076340284882</v>
      </c>
      <c r="K52" s="90">
        <v>0.57667561184159977</v>
      </c>
      <c r="L52" s="90">
        <v>0.65504260796937896</v>
      </c>
      <c r="M52" s="90">
        <v>0.58858986790616963</v>
      </c>
      <c r="N52" s="90">
        <v>0.64306899680068075</v>
      </c>
      <c r="O52" s="90">
        <v>0.68241893542529708</v>
      </c>
      <c r="P52" s="90">
        <v>0.66514698248833193</v>
      </c>
      <c r="Q52" s="90">
        <v>0.63530367385353192</v>
      </c>
      <c r="R52" s="90"/>
      <c r="S52" s="90"/>
      <c r="T52" s="90"/>
      <c r="U52" s="90"/>
      <c r="V52" s="90"/>
      <c r="W52" s="90"/>
      <c r="X52" s="90"/>
      <c r="Y52" s="90"/>
      <c r="Z52" s="90"/>
    </row>
    <row r="53" spans="1:26" s="85" customFormat="1" x14ac:dyDescent="0.2">
      <c r="A53" s="592" t="s">
        <v>930</v>
      </c>
      <c r="B53" s="90">
        <v>0.10777741023146173</v>
      </c>
      <c r="C53" s="90">
        <v>0.10585497549055903</v>
      </c>
      <c r="D53" s="90">
        <v>0.11122927642001637</v>
      </c>
      <c r="E53" s="90">
        <v>0.11958460745502804</v>
      </c>
      <c r="F53" s="90">
        <v>0.12338688720142858</v>
      </c>
      <c r="G53" s="90">
        <v>0.11668516384904576</v>
      </c>
      <c r="H53" s="90">
        <v>0.11874448554999419</v>
      </c>
      <c r="I53" s="90">
        <v>0.12715537858277856</v>
      </c>
      <c r="J53" s="90">
        <v>0.10313921080575408</v>
      </c>
      <c r="K53" s="90">
        <v>9.2861748908429548E-2</v>
      </c>
      <c r="L53" s="90">
        <v>9.3300220762644229E-2</v>
      </c>
      <c r="M53" s="90">
        <v>9.7568889051448601E-2</v>
      </c>
      <c r="N53" s="90">
        <v>8.9840016617358243E-2</v>
      </c>
      <c r="O53" s="90">
        <v>8.4596835605933313E-2</v>
      </c>
      <c r="P53" s="90">
        <v>9.0005720773167458E-2</v>
      </c>
      <c r="Q53" s="90">
        <v>8.9652065996914679E-2</v>
      </c>
      <c r="R53" s="90"/>
      <c r="S53" s="90"/>
      <c r="T53" s="90"/>
      <c r="U53" s="93"/>
      <c r="V53" s="93"/>
      <c r="X53" s="90"/>
      <c r="Y53" s="93"/>
      <c r="Z53" s="90"/>
    </row>
    <row r="54" spans="1:26" s="85" customFormat="1" x14ac:dyDescent="0.2">
      <c r="A54" s="592" t="s">
        <v>931</v>
      </c>
      <c r="B54" s="90">
        <v>0.43397406203914807</v>
      </c>
      <c r="C54" s="90">
        <v>0.33225435715643276</v>
      </c>
      <c r="D54" s="90">
        <v>0.33030830589412757</v>
      </c>
      <c r="E54" s="90">
        <v>0.32895115808401859</v>
      </c>
      <c r="F54" s="90">
        <v>0.30504293365603546</v>
      </c>
      <c r="G54" s="90">
        <v>0.30650160956952671</v>
      </c>
      <c r="H54" s="90">
        <v>0.31428074721465393</v>
      </c>
      <c r="I54" s="90">
        <v>0.31901860899807699</v>
      </c>
      <c r="J54" s="90">
        <v>0.27743230109582462</v>
      </c>
      <c r="K54" s="90">
        <v>0.39430050832000713</v>
      </c>
      <c r="L54" s="90">
        <v>0.27621769748932357</v>
      </c>
      <c r="M54" s="90">
        <v>0.27040810942330862</v>
      </c>
      <c r="N54" s="90">
        <v>0.27013006121878791</v>
      </c>
      <c r="O54" s="90">
        <v>0.26658709110214973</v>
      </c>
      <c r="P54" s="90">
        <v>0.24436665498107929</v>
      </c>
      <c r="Q54" s="90">
        <v>0.22841250550448303</v>
      </c>
      <c r="R54" s="90"/>
      <c r="S54" s="90"/>
      <c r="T54" s="90"/>
      <c r="U54" s="90"/>
      <c r="V54" s="90"/>
      <c r="W54" s="90"/>
      <c r="X54" s="90"/>
      <c r="Y54" s="90"/>
      <c r="Z54" s="90"/>
    </row>
    <row r="55" spans="1:26" s="85" customFormat="1" x14ac:dyDescent="0.2">
      <c r="A55" s="592" t="s">
        <v>932</v>
      </c>
      <c r="B55" s="90">
        <v>0.38048675812462757</v>
      </c>
      <c r="C55" s="90">
        <v>0.30309109925444444</v>
      </c>
      <c r="D55" s="90">
        <v>0.28915823657186934</v>
      </c>
      <c r="E55" s="90">
        <v>0.27335550171447237</v>
      </c>
      <c r="F55" s="90">
        <v>0.25950053798840816</v>
      </c>
      <c r="G55" s="90">
        <v>0.25987639981635452</v>
      </c>
      <c r="H55" s="90">
        <v>0.2467997151914797</v>
      </c>
      <c r="I55" s="90">
        <v>0.24191739723510686</v>
      </c>
      <c r="J55" s="90">
        <v>0.22601482916228552</v>
      </c>
      <c r="K55" s="90">
        <v>0.2657912608038086</v>
      </c>
      <c r="L55" s="90">
        <v>0.2521774239224151</v>
      </c>
      <c r="M55" s="90">
        <v>0.25611623226800406</v>
      </c>
      <c r="N55" s="90">
        <v>0.25632017971060456</v>
      </c>
      <c r="O55" s="90">
        <v>0.26202463722201397</v>
      </c>
      <c r="P55" s="90">
        <v>0.23271198454713801</v>
      </c>
      <c r="Q55" s="90">
        <v>0.22192996952459473</v>
      </c>
      <c r="R55" s="90"/>
      <c r="S55" s="90"/>
      <c r="T55" s="90"/>
      <c r="U55" s="90"/>
      <c r="V55" s="90"/>
      <c r="W55" s="90"/>
      <c r="X55" s="90"/>
      <c r="Y55" s="90"/>
      <c r="Z55" s="90"/>
    </row>
    <row r="56" spans="1:26" s="85" customFormat="1" x14ac:dyDescent="0.2">
      <c r="A56" s="592" t="s">
        <v>933</v>
      </c>
      <c r="B56" s="90">
        <v>5.3487303914520473E-2</v>
      </c>
      <c r="C56" s="90">
        <v>2.9163257901988308E-2</v>
      </c>
      <c r="D56" s="90">
        <v>4.1150069322258218E-2</v>
      </c>
      <c r="E56" s="90">
        <v>5.5595656369546199E-2</v>
      </c>
      <c r="F56" s="90">
        <v>4.5542395667627321E-2</v>
      </c>
      <c r="G56" s="90">
        <v>4.6625209753172178E-2</v>
      </c>
      <c r="H56" s="90">
        <v>6.7481032023174251E-2</v>
      </c>
      <c r="I56" s="90">
        <v>7.7101211762970107E-2</v>
      </c>
      <c r="J56" s="90">
        <v>5.14174719335391E-2</v>
      </c>
      <c r="K56" s="90">
        <v>0.12850924751619852</v>
      </c>
      <c r="L56" s="90">
        <v>2.4040273566908483E-2</v>
      </c>
      <c r="M56" s="90">
        <v>1.4291877155304592E-2</v>
      </c>
      <c r="N56" s="90">
        <v>1.3809881508183377E-2</v>
      </c>
      <c r="O56" s="90">
        <v>4.5624538801357726E-3</v>
      </c>
      <c r="P56" s="90">
        <v>1.1654670433941307E-2</v>
      </c>
      <c r="Q56" s="90">
        <v>6.4825359798883035E-3</v>
      </c>
      <c r="R56" s="90"/>
      <c r="S56" s="90"/>
      <c r="T56" s="90"/>
      <c r="U56" s="90"/>
      <c r="V56" s="90"/>
      <c r="W56" s="90"/>
      <c r="X56" s="90"/>
      <c r="Y56" s="90"/>
      <c r="Z56" s="90"/>
    </row>
    <row r="57" spans="1:26" s="85" customFormat="1" x14ac:dyDescent="0.2">
      <c r="A57" s="592" t="s">
        <v>934</v>
      </c>
      <c r="B57" s="90">
        <v>-5.6093131909109264E-2</v>
      </c>
      <c r="C57" s="90">
        <v>3.7399380662070131E-2</v>
      </c>
      <c r="D57" s="90">
        <v>1.6068687921472861E-2</v>
      </c>
      <c r="E57" s="90">
        <v>2.0202791368923563E-2</v>
      </c>
      <c r="F57" s="90">
        <v>5.2067470597007559E-2</v>
      </c>
      <c r="G57" s="90">
        <v>3.73821885472118E-2</v>
      </c>
      <c r="H57" s="90">
        <v>2.9073290518184525E-2</v>
      </c>
      <c r="I57" s="90">
        <v>5.8914040470769209E-2</v>
      </c>
      <c r="J57" s="90">
        <v>0.1045321207757379</v>
      </c>
      <c r="K57" s="90">
        <v>-5.4109568117617406E-2</v>
      </c>
      <c r="L57" s="90">
        <v>-6.2887340468028934E-4</v>
      </c>
      <c r="M57" s="90">
        <v>8.2642429364927598E-3</v>
      </c>
      <c r="N57" s="90">
        <v>-3.7509793079592122E-3</v>
      </c>
      <c r="O57" s="90">
        <v>-2.9376016187541817E-2</v>
      </c>
      <c r="P57" s="90">
        <v>-1.0234989212333026E-2</v>
      </c>
      <c r="Q57" s="90">
        <v>-2.8938681562560272E-3</v>
      </c>
      <c r="R57" s="165"/>
      <c r="S57" s="165"/>
      <c r="T57" s="165"/>
      <c r="U57" s="165"/>
      <c r="V57" s="165"/>
      <c r="W57" s="165"/>
      <c r="X57" s="165"/>
      <c r="Y57" s="93"/>
      <c r="Z57" s="165"/>
    </row>
    <row r="58" spans="1:26" s="92" customFormat="1" ht="20.100000000000001" customHeight="1" x14ac:dyDescent="0.2">
      <c r="A58" s="593" t="s">
        <v>205</v>
      </c>
      <c r="B58" s="91">
        <v>-9.0782714491100855E-2</v>
      </c>
      <c r="C58" s="91">
        <v>-2.3241675932704042E-2</v>
      </c>
      <c r="D58" s="91">
        <v>5.4587170551018901E-3</v>
      </c>
      <c r="E58" s="91">
        <v>1.2630957975691947E-2</v>
      </c>
      <c r="F58" s="91">
        <v>3.4934248532088055E-2</v>
      </c>
      <c r="G58" s="91">
        <v>1.8028865876749966E-2</v>
      </c>
      <c r="H58" s="91">
        <v>3.0924873459021906E-2</v>
      </c>
      <c r="I58" s="91">
        <v>5.5722436826962957E-2</v>
      </c>
      <c r="J58" s="91">
        <v>7.5630488156678319E-2</v>
      </c>
      <c r="K58" s="91">
        <v>7.4399679398581109E-2</v>
      </c>
      <c r="L58" s="91">
        <v>2.3411400162228195E-2</v>
      </c>
      <c r="M58" s="91">
        <v>2.255612009179735E-2</v>
      </c>
      <c r="N58" s="91">
        <v>1.0058902200224163E-2</v>
      </c>
      <c r="O58" s="91">
        <v>-2.4813562307406046E-2</v>
      </c>
      <c r="P58" s="91">
        <v>1.4196812216082813E-3</v>
      </c>
      <c r="Q58" s="91">
        <v>3.5886678236322768E-3</v>
      </c>
      <c r="R58" s="91"/>
      <c r="S58" s="91"/>
      <c r="T58" s="91"/>
      <c r="U58" s="91"/>
      <c r="V58" s="91"/>
      <c r="W58" s="91"/>
      <c r="X58" s="91"/>
      <c r="Y58" s="91"/>
      <c r="Z58" s="91"/>
    </row>
    <row r="59" spans="1:26" s="105" customFormat="1" x14ac:dyDescent="0.2">
      <c r="A59" s="15" t="s">
        <v>198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</row>
    <row r="60" spans="1:26" s="105" customFormat="1" x14ac:dyDescent="0.2"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</row>
    <row r="61" spans="1:26" s="105" customFormat="1" x14ac:dyDescent="0.2"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</row>
    <row r="62" spans="1:26" s="105" customFormat="1" x14ac:dyDescent="0.2"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</row>
    <row r="63" spans="1:26" s="105" customFormat="1" x14ac:dyDescent="0.2"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</row>
    <row r="64" spans="1:26" s="105" customFormat="1" x14ac:dyDescent="0.2"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</row>
    <row r="65" spans="1:17" s="105" customFormat="1" x14ac:dyDescent="0.2"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</row>
    <row r="66" spans="1:17" s="105" customFormat="1" x14ac:dyDescent="0.2"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</row>
    <row r="67" spans="1:17" s="105" customFormat="1" x14ac:dyDescent="0.2"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</row>
    <row r="68" spans="1:17" s="105" customFormat="1" x14ac:dyDescent="0.2"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</row>
    <row r="69" spans="1:17" s="105" customFormat="1" x14ac:dyDescent="0.2"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</row>
    <row r="70" spans="1:17" s="105" customFormat="1" x14ac:dyDescent="0.2"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</row>
    <row r="71" spans="1:17" s="105" customFormat="1" x14ac:dyDescent="0.2"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</row>
    <row r="72" spans="1:17" s="105" customFormat="1" x14ac:dyDescent="0.2"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</row>
    <row r="73" spans="1:17" s="105" customFormat="1" x14ac:dyDescent="0.2"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</row>
    <row r="74" spans="1:17" s="105" customFormat="1" x14ac:dyDescent="0.2"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</row>
    <row r="75" spans="1:17" s="105" customFormat="1" x14ac:dyDescent="0.2"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</row>
    <row r="76" spans="1:17" s="105" customFormat="1" x14ac:dyDescent="0.2"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</row>
    <row r="77" spans="1:17" x14ac:dyDescent="0.2">
      <c r="A77" s="105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</row>
  </sheetData>
  <phoneticPr fontId="16" type="noConversion"/>
  <pageMargins left="0.74803149606299213" right="0.74803149606299213" top="0.98425196850393704" bottom="0.98425196850393704" header="0.51181102362204722" footer="0.51181102362204722"/>
  <pageSetup scale="76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27" max="1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Z73"/>
  <sheetViews>
    <sheetView zoomScale="80" zoomScaleNormal="80" zoomScaleSheetLayoutView="8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11.42578125" defaultRowHeight="12.75" x14ac:dyDescent="0.2"/>
  <cols>
    <col min="1" max="1" width="42.7109375" style="99" customWidth="1"/>
    <col min="2" max="7" width="7.42578125" style="100" customWidth="1"/>
    <col min="8" max="17" width="7.42578125" style="99" customWidth="1"/>
    <col min="18" max="16384" width="11.42578125" style="99"/>
  </cols>
  <sheetData>
    <row r="1" spans="1:17" x14ac:dyDescent="0.2">
      <c r="A1" s="573" t="s">
        <v>819</v>
      </c>
    </row>
    <row r="2" spans="1:17" x14ac:dyDescent="0.2">
      <c r="A2" s="81" t="s">
        <v>120</v>
      </c>
    </row>
    <row r="3" spans="1:17" x14ac:dyDescent="0.2">
      <c r="A3" s="81"/>
    </row>
    <row r="4" spans="1:17" s="96" customFormat="1" ht="30" customHeight="1" x14ac:dyDescent="0.2">
      <c r="A4" s="94"/>
      <c r="B4" s="95" t="s">
        <v>878</v>
      </c>
      <c r="C4" s="95" t="s">
        <v>879</v>
      </c>
      <c r="D4" s="95" t="s">
        <v>880</v>
      </c>
      <c r="E4" s="95" t="s">
        <v>881</v>
      </c>
      <c r="F4" s="95" t="s">
        <v>882</v>
      </c>
      <c r="G4" s="95" t="s">
        <v>50</v>
      </c>
      <c r="H4" s="95" t="s">
        <v>51</v>
      </c>
      <c r="I4" s="95" t="s">
        <v>52</v>
      </c>
      <c r="J4" s="95" t="s">
        <v>53</v>
      </c>
      <c r="K4" s="95" t="s">
        <v>54</v>
      </c>
      <c r="L4" s="95" t="s">
        <v>55</v>
      </c>
      <c r="M4" s="95" t="s">
        <v>192</v>
      </c>
      <c r="N4" s="95" t="s">
        <v>204</v>
      </c>
      <c r="O4" s="95" t="s">
        <v>255</v>
      </c>
      <c r="P4" s="95" t="s">
        <v>608</v>
      </c>
      <c r="Q4" s="95" t="s">
        <v>833</v>
      </c>
    </row>
    <row r="5" spans="1:17" s="97" customFormat="1" ht="20.100000000000001" customHeight="1" x14ac:dyDescent="0.2">
      <c r="A5" s="84" t="s">
        <v>885</v>
      </c>
      <c r="B5" s="82">
        <v>25.409942999999998</v>
      </c>
      <c r="C5" s="82">
        <v>26.489584000000001</v>
      </c>
      <c r="D5" s="82">
        <v>24.724651999999999</v>
      </c>
      <c r="E5" s="82">
        <v>29.803750000000001</v>
      </c>
      <c r="F5" s="82">
        <v>26.868255000000001</v>
      </c>
      <c r="G5" s="82">
        <v>26.184311000000001</v>
      </c>
      <c r="H5" s="82">
        <v>23.976100000000006</v>
      </c>
      <c r="I5" s="82">
        <v>24.565716999999999</v>
      </c>
      <c r="J5" s="82">
        <v>22.770298</v>
      </c>
      <c r="K5" s="82">
        <v>15.498103</v>
      </c>
      <c r="L5" s="82">
        <v>21.659559000000002</v>
      </c>
      <c r="M5" s="82">
        <v>19.556356000000001</v>
      </c>
      <c r="N5" s="82">
        <v>20.272870999999999</v>
      </c>
      <c r="O5" s="82">
        <v>23.178989000000001</v>
      </c>
      <c r="P5" s="82">
        <v>20.935186000000002</v>
      </c>
      <c r="Q5" s="82">
        <v>23.326398000000001</v>
      </c>
    </row>
    <row r="6" spans="1:17" s="97" customFormat="1" x14ac:dyDescent="0.2">
      <c r="A6" s="84" t="s">
        <v>886</v>
      </c>
      <c r="B6" s="80">
        <v>8.1126520000000006</v>
      </c>
      <c r="C6" s="80">
        <v>8.3966510000000003</v>
      </c>
      <c r="D6" s="80">
        <v>7.6745999999999999</v>
      </c>
      <c r="E6" s="80">
        <v>7.9169479999999997</v>
      </c>
      <c r="F6" s="80">
        <v>7.4612959999999999</v>
      </c>
      <c r="G6" s="80">
        <v>7.9980190000000002</v>
      </c>
      <c r="H6" s="80">
        <v>6.2878180000000086</v>
      </c>
      <c r="I6" s="80">
        <v>6.4330569999999998</v>
      </c>
      <c r="J6" s="80">
        <v>4.3747109999999996</v>
      </c>
      <c r="K6" s="80">
        <v>5.0633330000000001</v>
      </c>
      <c r="L6" s="80">
        <v>5.3254729999999997</v>
      </c>
      <c r="M6" s="80">
        <v>5.6718259999999994</v>
      </c>
      <c r="N6" s="80">
        <v>4.8915249999999997</v>
      </c>
      <c r="O6" s="80">
        <v>4.4717060000000002</v>
      </c>
      <c r="P6" s="80">
        <v>5.2229710000000003</v>
      </c>
      <c r="Q6" s="80">
        <v>8.2990569999999995</v>
      </c>
    </row>
    <row r="7" spans="1:17" x14ac:dyDescent="0.2">
      <c r="A7" s="592" t="s">
        <v>887</v>
      </c>
      <c r="B7" s="575">
        <v>2.5149900000000001</v>
      </c>
      <c r="C7" s="575">
        <v>3.334889</v>
      </c>
      <c r="D7" s="575">
        <v>2.768529</v>
      </c>
      <c r="E7" s="575">
        <v>3.1143149999999999</v>
      </c>
      <c r="F7" s="575">
        <v>3.5938430000000001</v>
      </c>
      <c r="G7" s="575">
        <v>4.7446849999999996</v>
      </c>
      <c r="H7" s="575">
        <v>3.8151420000000082</v>
      </c>
      <c r="I7" s="575">
        <v>3.1608200000000002</v>
      </c>
      <c r="J7" s="575">
        <v>2.71943</v>
      </c>
      <c r="K7" s="575">
        <v>3.8602539999999999</v>
      </c>
      <c r="L7" s="575">
        <v>4.0261259999999996</v>
      </c>
      <c r="M7" s="575">
        <v>4.0309879999999989</v>
      </c>
      <c r="N7" s="575">
        <v>3.501906</v>
      </c>
      <c r="O7" s="575">
        <v>3.5312130000000002</v>
      </c>
      <c r="P7" s="575">
        <v>3.7712819999999998</v>
      </c>
      <c r="Q7" s="575">
        <v>4.0098060000000002</v>
      </c>
    </row>
    <row r="8" spans="1:17" x14ac:dyDescent="0.2">
      <c r="A8" s="592" t="s">
        <v>888</v>
      </c>
      <c r="B8" s="575">
        <v>0.37659500000000001</v>
      </c>
      <c r="C8" s="575">
        <v>0.407161</v>
      </c>
      <c r="D8" s="575">
        <v>0.42855599999999999</v>
      </c>
      <c r="E8" s="575">
        <v>0.57352199999999998</v>
      </c>
      <c r="F8" s="575">
        <v>0.40081299999999997</v>
      </c>
      <c r="G8" s="575">
        <v>0.88454200000000005</v>
      </c>
      <c r="H8" s="575">
        <v>0.27939959824662325</v>
      </c>
      <c r="I8" s="575">
        <v>0.69050500000000004</v>
      </c>
      <c r="J8" s="575">
        <v>0.45479842140603721</v>
      </c>
      <c r="K8" s="575">
        <v>0.95159700000000003</v>
      </c>
      <c r="L8" s="575">
        <v>0.435309</v>
      </c>
      <c r="M8" s="575">
        <v>0.55958552487660407</v>
      </c>
      <c r="N8" s="575">
        <v>0.51597259915281135</v>
      </c>
      <c r="O8" s="575">
        <v>0.75227100000000002</v>
      </c>
      <c r="P8" s="575">
        <v>0.37826399999999999</v>
      </c>
      <c r="Q8" s="575">
        <v>0.69967699999999999</v>
      </c>
    </row>
    <row r="9" spans="1:17" x14ac:dyDescent="0.2">
      <c r="A9" s="592" t="s">
        <v>889</v>
      </c>
      <c r="B9" s="575">
        <v>0.50291799999999998</v>
      </c>
      <c r="C9" s="575">
        <v>0.56012200000000001</v>
      </c>
      <c r="D9" s="575">
        <v>0.55119899999999999</v>
      </c>
      <c r="E9" s="575">
        <v>0.41522900000000001</v>
      </c>
      <c r="F9" s="575">
        <v>0.93442700000000001</v>
      </c>
      <c r="G9" s="575">
        <v>1.2336279999999999</v>
      </c>
      <c r="H9" s="575">
        <v>1.4980580040194178</v>
      </c>
      <c r="I9" s="575">
        <v>0.71743900000000005</v>
      </c>
      <c r="J9" s="575">
        <v>0.41954454847218414</v>
      </c>
      <c r="K9" s="575">
        <v>0.70105300000000004</v>
      </c>
      <c r="L9" s="575">
        <v>0.68705000000000005</v>
      </c>
      <c r="M9" s="575">
        <v>0.61446673512148009</v>
      </c>
      <c r="N9" s="575">
        <v>0.57149912692488392</v>
      </c>
      <c r="O9" s="575">
        <v>0.50223099999999998</v>
      </c>
      <c r="P9" s="575">
        <v>0.87476600000000004</v>
      </c>
      <c r="Q9" s="575">
        <v>1.211295</v>
      </c>
    </row>
    <row r="10" spans="1:17" x14ac:dyDescent="0.2">
      <c r="A10" s="592" t="s">
        <v>890</v>
      </c>
      <c r="B10" s="575">
        <v>7.9350000000000004E-2</v>
      </c>
      <c r="C10" s="575">
        <v>0.139431</v>
      </c>
      <c r="D10" s="575">
        <v>0.102925</v>
      </c>
      <c r="E10" s="575">
        <v>8.2268999999999995E-2</v>
      </c>
      <c r="F10" s="575">
        <v>1.8180000000000002E-2</v>
      </c>
      <c r="G10" s="575">
        <v>3.7422999999999998E-2</v>
      </c>
      <c r="H10" s="575">
        <v>5.0432982766427013E-2</v>
      </c>
      <c r="I10" s="575">
        <v>8.7625999999999996E-2</v>
      </c>
      <c r="J10" s="575">
        <v>3.1788871404472806E-2</v>
      </c>
      <c r="K10" s="575">
        <v>3.4110000000000001E-2</v>
      </c>
      <c r="L10" s="575">
        <v>9.7461999999999993E-2</v>
      </c>
      <c r="M10" s="575">
        <v>8.120030499336689E-2</v>
      </c>
      <c r="N10" s="575">
        <v>0.13568056653388785</v>
      </c>
      <c r="O10" s="575">
        <v>8.4949999999999998E-2</v>
      </c>
      <c r="P10" s="575">
        <v>9.4783999999999993E-2</v>
      </c>
      <c r="Q10" s="575">
        <v>8.6618000000000001E-2</v>
      </c>
    </row>
    <row r="11" spans="1:17" x14ac:dyDescent="0.2">
      <c r="A11" s="592" t="s">
        <v>891</v>
      </c>
      <c r="B11" s="575">
        <v>0.30199900000000002</v>
      </c>
      <c r="C11" s="575">
        <v>0.45706799999999997</v>
      </c>
      <c r="D11" s="575">
        <v>0.43673200000000001</v>
      </c>
      <c r="E11" s="575">
        <v>0.66741799999999996</v>
      </c>
      <c r="F11" s="575">
        <v>0.70222499999999999</v>
      </c>
      <c r="G11" s="575">
        <v>1.158128</v>
      </c>
      <c r="H11" s="575">
        <v>1.0690124149675402</v>
      </c>
      <c r="I11" s="575">
        <v>0.85654699999999995</v>
      </c>
      <c r="J11" s="575">
        <v>0.47665515871730574</v>
      </c>
      <c r="K11" s="575">
        <v>0.74642699999999995</v>
      </c>
      <c r="L11" s="575">
        <v>1.1200699999999999</v>
      </c>
      <c r="M11" s="575">
        <v>1.1769034350085488</v>
      </c>
      <c r="N11" s="575">
        <v>0.82015170738841692</v>
      </c>
      <c r="O11" s="575">
        <v>0.82431100000000002</v>
      </c>
      <c r="P11" s="575">
        <v>0.86452499999999999</v>
      </c>
      <c r="Q11" s="575">
        <v>0.71443100000000004</v>
      </c>
    </row>
    <row r="12" spans="1:17" x14ac:dyDescent="0.2">
      <c r="A12" s="592" t="s">
        <v>894</v>
      </c>
      <c r="B12" s="575">
        <v>1.2541279999999999</v>
      </c>
      <c r="C12" s="575">
        <v>1.771107</v>
      </c>
      <c r="D12" s="575">
        <v>1.249117</v>
      </c>
      <c r="E12" s="575">
        <v>1.375877</v>
      </c>
      <c r="F12" s="575">
        <v>1.538198</v>
      </c>
      <c r="G12" s="575">
        <v>1.4309639999999999</v>
      </c>
      <c r="H12" s="575">
        <v>0.91823900000000003</v>
      </c>
      <c r="I12" s="575">
        <v>0.80870299999999995</v>
      </c>
      <c r="J12" s="575">
        <v>1.336643</v>
      </c>
      <c r="K12" s="575">
        <v>1.4270670000000001</v>
      </c>
      <c r="L12" s="575">
        <v>1.6862349999999999</v>
      </c>
      <c r="M12" s="575">
        <v>1.598832</v>
      </c>
      <c r="N12" s="575">
        <v>1.458602</v>
      </c>
      <c r="O12" s="575">
        <v>1.3674500000000001</v>
      </c>
      <c r="P12" s="575">
        <v>1.558943</v>
      </c>
      <c r="Q12" s="575">
        <v>1.297785</v>
      </c>
    </row>
    <row r="13" spans="1:17" x14ac:dyDescent="0.2">
      <c r="A13" s="592" t="s">
        <v>895</v>
      </c>
      <c r="B13" s="575">
        <v>5.5976619999999997</v>
      </c>
      <c r="C13" s="575">
        <v>5.0617619999999999</v>
      </c>
      <c r="D13" s="575">
        <v>4.9060709999999998</v>
      </c>
      <c r="E13" s="575">
        <v>4.8026330000000002</v>
      </c>
      <c r="F13" s="575">
        <v>3.8674529999999998</v>
      </c>
      <c r="G13" s="575">
        <v>3.2533340000000002</v>
      </c>
      <c r="H13" s="575">
        <v>2.4726759999999999</v>
      </c>
      <c r="I13" s="575">
        <v>3.2722370000000001</v>
      </c>
      <c r="J13" s="575">
        <v>1.655281</v>
      </c>
      <c r="K13" s="575">
        <v>1.203079</v>
      </c>
      <c r="L13" s="575">
        <v>1.299347</v>
      </c>
      <c r="M13" s="575">
        <v>1.640838</v>
      </c>
      <c r="N13" s="575">
        <v>1.3896189999999999</v>
      </c>
      <c r="O13" s="575">
        <v>0.94049300000000002</v>
      </c>
      <c r="P13" s="575">
        <v>1.451689</v>
      </c>
      <c r="Q13" s="575">
        <v>4.2892510000000001</v>
      </c>
    </row>
    <row r="14" spans="1:17" x14ac:dyDescent="0.2">
      <c r="A14" s="592" t="s">
        <v>897</v>
      </c>
      <c r="B14" s="575">
        <v>3.3502149999999999</v>
      </c>
      <c r="C14" s="575">
        <v>3.7334139999999998</v>
      </c>
      <c r="D14" s="575">
        <v>3.8893879999999998</v>
      </c>
      <c r="E14" s="575">
        <v>3.8064469999999999</v>
      </c>
      <c r="F14" s="575">
        <v>2.581556</v>
      </c>
      <c r="G14" s="575">
        <v>1.6217440000000001</v>
      </c>
      <c r="H14" s="575">
        <v>1.765801</v>
      </c>
      <c r="I14" s="575">
        <v>0.88277700000000003</v>
      </c>
      <c r="J14" s="575">
        <v>0</v>
      </c>
      <c r="K14" s="575">
        <v>0</v>
      </c>
      <c r="L14" s="575">
        <v>2.3154999999999999E-2</v>
      </c>
      <c r="M14" s="575">
        <v>2.9856000000000001E-2</v>
      </c>
      <c r="N14" s="575">
        <v>2.2332999999999999E-2</v>
      </c>
      <c r="O14" s="575">
        <v>1.9566E-2</v>
      </c>
      <c r="P14" s="575">
        <v>0.123241</v>
      </c>
      <c r="Q14" s="575">
        <v>1.983746</v>
      </c>
    </row>
    <row r="15" spans="1:17" x14ac:dyDescent="0.2">
      <c r="A15" s="592" t="s">
        <v>898</v>
      </c>
      <c r="B15" s="575">
        <v>2.2474470000000002</v>
      </c>
      <c r="C15" s="575">
        <v>1.3283480000000001</v>
      </c>
      <c r="D15" s="575">
        <v>1.016683</v>
      </c>
      <c r="E15" s="575">
        <v>0.99618600000000002</v>
      </c>
      <c r="F15" s="575">
        <v>1.2858970000000001</v>
      </c>
      <c r="G15" s="575">
        <v>1.6315900000000001</v>
      </c>
      <c r="H15" s="575">
        <v>0.70687500000000003</v>
      </c>
      <c r="I15" s="575">
        <v>2.3894600000000001</v>
      </c>
      <c r="J15" s="575">
        <v>1.655281</v>
      </c>
      <c r="K15" s="575">
        <v>1.203079</v>
      </c>
      <c r="L15" s="575">
        <v>1.276192</v>
      </c>
      <c r="M15" s="575">
        <v>1.6109819999999999</v>
      </c>
      <c r="N15" s="575">
        <v>1.367286</v>
      </c>
      <c r="O15" s="575">
        <v>0.92092700000000005</v>
      </c>
      <c r="P15" s="575">
        <v>1.3284480000000001</v>
      </c>
      <c r="Q15" s="575">
        <v>2.3055050000000001</v>
      </c>
    </row>
    <row r="16" spans="1:17" s="85" customFormat="1" ht="20.100000000000001" customHeight="1" x14ac:dyDescent="0.2">
      <c r="A16" s="84" t="s">
        <v>899</v>
      </c>
      <c r="B16" s="82">
        <v>17.297291000000001</v>
      </c>
      <c r="C16" s="82">
        <v>18.092932999999999</v>
      </c>
      <c r="D16" s="82">
        <v>17.050052000000001</v>
      </c>
      <c r="E16" s="82">
        <v>21.886801999999999</v>
      </c>
      <c r="F16" s="82">
        <v>19.406959000000001</v>
      </c>
      <c r="G16" s="82">
        <v>18.186292000000002</v>
      </c>
      <c r="H16" s="82">
        <v>17.688282000000001</v>
      </c>
      <c r="I16" s="82">
        <v>18.132660000000001</v>
      </c>
      <c r="J16" s="82">
        <v>18.395586999999999</v>
      </c>
      <c r="K16" s="82">
        <v>10.43477</v>
      </c>
      <c r="L16" s="82">
        <v>16.334085999999999</v>
      </c>
      <c r="M16" s="82">
        <v>13.88453</v>
      </c>
      <c r="N16" s="82">
        <v>15.381346000000001</v>
      </c>
      <c r="O16" s="82">
        <v>18.707283</v>
      </c>
      <c r="P16" s="82">
        <v>15.712215</v>
      </c>
      <c r="Q16" s="82">
        <v>15.027341</v>
      </c>
    </row>
    <row r="17" spans="1:24" x14ac:dyDescent="0.2">
      <c r="A17" s="592" t="s">
        <v>900</v>
      </c>
      <c r="B17" s="575">
        <v>16.110119000000001</v>
      </c>
      <c r="C17" s="575">
        <v>16.556913000000002</v>
      </c>
      <c r="D17" s="575">
        <v>15.240409</v>
      </c>
      <c r="E17" s="575">
        <v>16.109798999999999</v>
      </c>
      <c r="F17" s="575">
        <v>16.021370999999998</v>
      </c>
      <c r="G17" s="575">
        <v>15.992789999999999</v>
      </c>
      <c r="H17" s="575">
        <v>15.18023</v>
      </c>
      <c r="I17" s="575">
        <v>17.416115000000001</v>
      </c>
      <c r="J17" s="575">
        <v>17.639309000000001</v>
      </c>
      <c r="K17" s="575">
        <v>10.212171</v>
      </c>
      <c r="L17" s="575">
        <v>15.855093</v>
      </c>
      <c r="M17" s="575">
        <v>13.592999000000001</v>
      </c>
      <c r="N17" s="575">
        <v>15.08639</v>
      </c>
      <c r="O17" s="575">
        <v>18.111597</v>
      </c>
      <c r="P17" s="575">
        <v>15.283089</v>
      </c>
      <c r="Q17" s="575">
        <v>14.525687</v>
      </c>
    </row>
    <row r="18" spans="1:24" x14ac:dyDescent="0.2">
      <c r="A18" s="592" t="s">
        <v>901</v>
      </c>
      <c r="B18" s="575">
        <v>11.507941000000001</v>
      </c>
      <c r="C18" s="575">
        <v>11.571467</v>
      </c>
      <c r="D18" s="575">
        <v>10.508329</v>
      </c>
      <c r="E18" s="575">
        <v>12.491655</v>
      </c>
      <c r="F18" s="575">
        <v>11.216703000000001</v>
      </c>
      <c r="G18" s="575">
        <v>11.218052999999999</v>
      </c>
      <c r="H18" s="575">
        <v>11.305137</v>
      </c>
      <c r="I18" s="575">
        <v>12.714498000000001</v>
      </c>
      <c r="J18" s="575">
        <v>12.937692</v>
      </c>
      <c r="K18" s="575">
        <v>10.212171</v>
      </c>
      <c r="L18" s="575">
        <v>15.855093</v>
      </c>
      <c r="M18" s="575">
        <v>13.592999000000001</v>
      </c>
      <c r="N18" s="575">
        <v>15.08639</v>
      </c>
      <c r="O18" s="575">
        <v>18.111597</v>
      </c>
      <c r="P18" s="575">
        <v>15.166534</v>
      </c>
      <c r="Q18" s="575">
        <v>14.136240000000001</v>
      </c>
    </row>
    <row r="19" spans="1:24" x14ac:dyDescent="0.2">
      <c r="A19" s="592" t="s">
        <v>902</v>
      </c>
      <c r="B19" s="575">
        <v>7.1541170000000003</v>
      </c>
      <c r="C19" s="575">
        <v>7.2521180000000003</v>
      </c>
      <c r="D19" s="575">
        <v>5.7648000000000001</v>
      </c>
      <c r="E19" s="575">
        <v>5.880096</v>
      </c>
      <c r="F19" s="575">
        <v>5.880096</v>
      </c>
      <c r="G19" s="575">
        <v>5.9290529999999997</v>
      </c>
      <c r="H19" s="575">
        <v>5.9953919999999998</v>
      </c>
      <c r="I19" s="575">
        <v>7.6409219999999998</v>
      </c>
      <c r="J19" s="575">
        <v>7.6409219999999998</v>
      </c>
      <c r="K19" s="575">
        <v>0</v>
      </c>
      <c r="L19" s="575">
        <v>0</v>
      </c>
      <c r="M19" s="575">
        <v>0</v>
      </c>
      <c r="N19" s="575">
        <v>0</v>
      </c>
      <c r="O19" s="575">
        <v>0</v>
      </c>
      <c r="P19" s="575">
        <v>0</v>
      </c>
      <c r="Q19" s="575">
        <v>0</v>
      </c>
    </row>
    <row r="20" spans="1:24" x14ac:dyDescent="0.2">
      <c r="A20" s="592" t="s">
        <v>903</v>
      </c>
      <c r="B20" s="575">
        <v>2.8682940000000001</v>
      </c>
      <c r="C20" s="575">
        <v>2.8862960000000002</v>
      </c>
      <c r="D20" s="575">
        <v>2.9042979999999998</v>
      </c>
      <c r="E20" s="575">
        <v>2.9313009999999999</v>
      </c>
      <c r="F20" s="575">
        <v>2.9313009999999999</v>
      </c>
      <c r="G20" s="575">
        <v>2.7789820000000001</v>
      </c>
      <c r="H20" s="575">
        <v>2.7969840000000001</v>
      </c>
      <c r="I20" s="575">
        <v>2.7638769999999999</v>
      </c>
      <c r="J20" s="575">
        <v>2.730842</v>
      </c>
      <c r="K20" s="575">
        <v>6.7215559999999996</v>
      </c>
      <c r="L20" s="575">
        <v>8.8752639999999996</v>
      </c>
      <c r="M20" s="575">
        <v>9.9588979999999996</v>
      </c>
      <c r="N20" s="575">
        <v>10.779584</v>
      </c>
      <c r="O20" s="575">
        <v>12.688351000000001</v>
      </c>
      <c r="P20" s="575">
        <v>11.384650000000001</v>
      </c>
      <c r="Q20" s="575">
        <v>11.551565</v>
      </c>
    </row>
    <row r="21" spans="1:24" x14ac:dyDescent="0.2">
      <c r="A21" s="592" t="s">
        <v>904</v>
      </c>
      <c r="B21" s="575">
        <v>1.48553</v>
      </c>
      <c r="C21" s="575">
        <v>1.4330529999999999</v>
      </c>
      <c r="D21" s="575">
        <v>1.8392310000000001</v>
      </c>
      <c r="E21" s="575">
        <v>3.6802579999999998</v>
      </c>
      <c r="F21" s="575">
        <v>2.4053059999999999</v>
      </c>
      <c r="G21" s="575">
        <v>2.5100180000000001</v>
      </c>
      <c r="H21" s="575">
        <v>2.5127609999999998</v>
      </c>
      <c r="I21" s="575">
        <v>2.3096990000000002</v>
      </c>
      <c r="J21" s="575">
        <v>2.565928</v>
      </c>
      <c r="K21" s="575">
        <v>3.490615</v>
      </c>
      <c r="L21" s="575">
        <v>6.9798289999999996</v>
      </c>
      <c r="M21" s="575">
        <v>3.6341009999999998</v>
      </c>
      <c r="N21" s="575">
        <v>4.3068059999999999</v>
      </c>
      <c r="O21" s="575">
        <v>5.4232459999999998</v>
      </c>
      <c r="P21" s="575">
        <v>3.7818839999999998</v>
      </c>
      <c r="Q21" s="575">
        <v>2.5846749999999998</v>
      </c>
    </row>
    <row r="22" spans="1:24" x14ac:dyDescent="0.2">
      <c r="A22" s="592" t="s">
        <v>905</v>
      </c>
      <c r="B22" s="575">
        <v>4.6021780000000003</v>
      </c>
      <c r="C22" s="575">
        <v>4.9854459999999996</v>
      </c>
      <c r="D22" s="575">
        <v>4.7320799999999998</v>
      </c>
      <c r="E22" s="575">
        <v>3.618144</v>
      </c>
      <c r="F22" s="575">
        <v>4.8046680000000004</v>
      </c>
      <c r="G22" s="575">
        <v>4.774737</v>
      </c>
      <c r="H22" s="575">
        <v>3.8750930000000001</v>
      </c>
      <c r="I22" s="575">
        <v>4.7016169999999997</v>
      </c>
      <c r="J22" s="575">
        <v>4.7016169999999997</v>
      </c>
      <c r="K22" s="575">
        <v>0</v>
      </c>
      <c r="L22" s="575">
        <v>0</v>
      </c>
      <c r="M22" s="575">
        <v>0</v>
      </c>
      <c r="N22" s="575">
        <v>0</v>
      </c>
      <c r="O22" s="575">
        <v>0</v>
      </c>
      <c r="P22" s="575">
        <v>0.11655500000000001</v>
      </c>
      <c r="Q22" s="575">
        <v>0.38944699999999999</v>
      </c>
    </row>
    <row r="23" spans="1:24" x14ac:dyDescent="0.2">
      <c r="A23" s="592" t="s">
        <v>906</v>
      </c>
      <c r="B23" s="575">
        <v>4.402075</v>
      </c>
      <c r="C23" s="575">
        <v>4.462377</v>
      </c>
      <c r="D23" s="575">
        <v>3.5472000000000001</v>
      </c>
      <c r="E23" s="575">
        <v>3.618144</v>
      </c>
      <c r="F23" s="575">
        <v>3.618144</v>
      </c>
      <c r="G23" s="575">
        <v>3.6417920000000001</v>
      </c>
      <c r="H23" s="575">
        <v>3.6891219999999998</v>
      </c>
      <c r="I23" s="575">
        <v>4.7016169999999997</v>
      </c>
      <c r="J23" s="575">
        <v>4.7016169999999997</v>
      </c>
      <c r="K23" s="575">
        <v>0</v>
      </c>
      <c r="L23" s="575">
        <v>0</v>
      </c>
      <c r="M23" s="575">
        <v>0</v>
      </c>
      <c r="N23" s="575">
        <v>0</v>
      </c>
      <c r="O23" s="575">
        <v>0</v>
      </c>
      <c r="P23" s="575">
        <v>0.11655500000000001</v>
      </c>
      <c r="Q23" s="575">
        <v>0.38944699999999999</v>
      </c>
    </row>
    <row r="24" spans="1:24" x14ac:dyDescent="0.2">
      <c r="A24" s="592" t="s">
        <v>907</v>
      </c>
      <c r="B24" s="575">
        <v>0.200103</v>
      </c>
      <c r="C24" s="575">
        <v>0.52306900000000001</v>
      </c>
      <c r="D24" s="575">
        <v>1.1848799999999999</v>
      </c>
      <c r="E24" s="575">
        <v>0</v>
      </c>
      <c r="F24" s="575">
        <v>1.1865239999999999</v>
      </c>
      <c r="G24" s="575">
        <v>1.1329450000000001</v>
      </c>
      <c r="H24" s="575">
        <v>0.185971</v>
      </c>
      <c r="I24" s="575">
        <v>0</v>
      </c>
      <c r="J24" s="575">
        <v>0</v>
      </c>
      <c r="K24" s="575">
        <v>0</v>
      </c>
      <c r="L24" s="575">
        <v>0</v>
      </c>
      <c r="M24" s="575">
        <v>0</v>
      </c>
      <c r="N24" s="575">
        <v>0</v>
      </c>
      <c r="O24" s="575">
        <v>0</v>
      </c>
      <c r="P24" s="575">
        <v>0</v>
      </c>
      <c r="Q24" s="575">
        <v>0</v>
      </c>
    </row>
    <row r="25" spans="1:24" x14ac:dyDescent="0.2">
      <c r="A25" s="592" t="s">
        <v>935</v>
      </c>
      <c r="B25" s="575">
        <v>1.1871719999999999</v>
      </c>
      <c r="C25" s="575">
        <v>1.5360199999999999</v>
      </c>
      <c r="D25" s="575">
        <v>1.8096429999999999</v>
      </c>
      <c r="E25" s="575">
        <v>5.7770029999999997</v>
      </c>
      <c r="F25" s="575">
        <v>3.3855879999999998</v>
      </c>
      <c r="G25" s="575">
        <v>2.1935020000000001</v>
      </c>
      <c r="H25" s="575">
        <v>2.5080520000000002</v>
      </c>
      <c r="I25" s="575">
        <v>0.71654499999999999</v>
      </c>
      <c r="J25" s="575">
        <v>0.75627800000000001</v>
      </c>
      <c r="K25" s="575">
        <v>0.22259899999999999</v>
      </c>
      <c r="L25" s="575">
        <v>0.478993</v>
      </c>
      <c r="M25" s="575">
        <v>0.29153099999999998</v>
      </c>
      <c r="N25" s="575">
        <v>0.294956</v>
      </c>
      <c r="O25" s="575">
        <v>0.59568600000000005</v>
      </c>
      <c r="P25" s="575">
        <v>0.42912600000000001</v>
      </c>
      <c r="Q25" s="575">
        <v>0.50165400000000004</v>
      </c>
    </row>
    <row r="26" spans="1:24" x14ac:dyDescent="0.2">
      <c r="A26" s="592" t="s">
        <v>936</v>
      </c>
      <c r="B26" s="575">
        <v>1.0579209999999999</v>
      </c>
      <c r="C26" s="575">
        <v>0.997502</v>
      </c>
      <c r="D26" s="575">
        <v>1.275404</v>
      </c>
      <c r="E26" s="575">
        <v>1.310864</v>
      </c>
      <c r="F26" s="575">
        <v>1.396644</v>
      </c>
      <c r="G26" s="575">
        <v>1.3188530000000001</v>
      </c>
      <c r="H26" s="575">
        <v>2.4088940000000001</v>
      </c>
      <c r="I26" s="575">
        <v>0.71652499999999997</v>
      </c>
      <c r="J26" s="575">
        <v>0</v>
      </c>
      <c r="K26" s="575">
        <v>0</v>
      </c>
      <c r="L26" s="575">
        <v>0.23428299999999999</v>
      </c>
      <c r="M26" s="575">
        <v>0.29153099999999998</v>
      </c>
      <c r="N26" s="575">
        <v>0.10978300000000001</v>
      </c>
      <c r="O26" s="575">
        <v>4.7183000000000003E-2</v>
      </c>
      <c r="P26" s="575">
        <v>5.1395000000000003E-2</v>
      </c>
      <c r="Q26" s="575">
        <v>4.4783000000000003E-2</v>
      </c>
    </row>
    <row r="27" spans="1:24" x14ac:dyDescent="0.2">
      <c r="A27" s="592" t="s">
        <v>937</v>
      </c>
      <c r="B27" s="575">
        <v>0.129251</v>
      </c>
      <c r="C27" s="575">
        <v>0.53851800000000005</v>
      </c>
      <c r="D27" s="575">
        <v>0.53423900000000002</v>
      </c>
      <c r="E27" s="575">
        <v>4.4661390000000001</v>
      </c>
      <c r="F27" s="575">
        <v>1.988944</v>
      </c>
      <c r="G27" s="575">
        <v>0.87464900000000001</v>
      </c>
      <c r="H27" s="575">
        <v>9.9157999999999996E-2</v>
      </c>
      <c r="I27" s="575">
        <v>2.0000000000000002E-5</v>
      </c>
      <c r="J27" s="575">
        <v>0.75627800000000001</v>
      </c>
      <c r="K27" s="575">
        <v>0.22259899999999999</v>
      </c>
      <c r="L27" s="575">
        <v>0.24471000000000001</v>
      </c>
      <c r="M27" s="575">
        <v>0</v>
      </c>
      <c r="N27" s="575">
        <v>0.185173</v>
      </c>
      <c r="O27" s="575">
        <v>0.54850299999999996</v>
      </c>
      <c r="P27" s="575">
        <v>0.37773099999999998</v>
      </c>
      <c r="Q27" s="575">
        <v>0.45687100000000003</v>
      </c>
    </row>
    <row r="28" spans="1:24" ht="20.100000000000001" customHeight="1" x14ac:dyDescent="0.2">
      <c r="A28" s="101"/>
      <c r="B28" s="102"/>
      <c r="C28" s="102"/>
      <c r="D28" s="102"/>
      <c r="E28" s="102"/>
      <c r="F28" s="102"/>
      <c r="G28" s="102"/>
      <c r="H28" s="102"/>
      <c r="I28" s="102"/>
      <c r="J28" s="103"/>
      <c r="K28" s="102"/>
      <c r="L28" s="103"/>
      <c r="M28" s="103"/>
      <c r="N28" s="103"/>
      <c r="O28" s="103"/>
      <c r="P28" s="103"/>
      <c r="Q28" s="103" t="s">
        <v>117</v>
      </c>
    </row>
    <row r="29" spans="1:24" s="81" customFormat="1" x14ac:dyDescent="0.2">
      <c r="A29" s="81" t="s">
        <v>567</v>
      </c>
      <c r="R29" s="99"/>
      <c r="S29" s="99"/>
      <c r="T29" s="99"/>
      <c r="U29" s="99"/>
      <c r="V29" s="99"/>
      <c r="W29" s="99"/>
      <c r="X29" s="99"/>
    </row>
    <row r="30" spans="1:24" s="81" customFormat="1" x14ac:dyDescent="0.2">
      <c r="R30" s="99"/>
      <c r="S30" s="99"/>
      <c r="T30" s="99"/>
      <c r="U30" s="99"/>
      <c r="V30" s="99"/>
      <c r="W30" s="99"/>
      <c r="X30" s="99"/>
    </row>
    <row r="31" spans="1:24" s="96" customFormat="1" ht="30" customHeight="1" x14ac:dyDescent="0.2">
      <c r="A31" s="94"/>
      <c r="B31" s="95" t="str">
        <f t="shared" ref="B31:L31" si="0">B4</f>
        <v>FY95</v>
      </c>
      <c r="C31" s="95" t="str">
        <f t="shared" si="0"/>
        <v>FY96</v>
      </c>
      <c r="D31" s="95" t="str">
        <f t="shared" si="0"/>
        <v>FY97</v>
      </c>
      <c r="E31" s="95" t="str">
        <f t="shared" si="0"/>
        <v>FY98</v>
      </c>
      <c r="F31" s="95" t="str">
        <f t="shared" si="0"/>
        <v>FY99</v>
      </c>
      <c r="G31" s="95" t="str">
        <f t="shared" si="0"/>
        <v>FY00</v>
      </c>
      <c r="H31" s="95" t="str">
        <f t="shared" si="0"/>
        <v>FY01</v>
      </c>
      <c r="I31" s="95" t="str">
        <f t="shared" si="0"/>
        <v>FY02</v>
      </c>
      <c r="J31" s="95" t="str">
        <f t="shared" si="0"/>
        <v>FY03</v>
      </c>
      <c r="K31" s="95" t="str">
        <f t="shared" si="0"/>
        <v>FY04</v>
      </c>
      <c r="L31" s="95" t="str">
        <f t="shared" si="0"/>
        <v>FY05</v>
      </c>
      <c r="M31" s="95" t="str">
        <f>M4</f>
        <v>FY06</v>
      </c>
      <c r="N31" s="95" t="str">
        <f>N4</f>
        <v>FY07</v>
      </c>
      <c r="O31" s="95" t="str">
        <f>O4</f>
        <v>FY08</v>
      </c>
      <c r="P31" s="95" t="str">
        <f>P4</f>
        <v>FY09</v>
      </c>
      <c r="Q31" s="95" t="str">
        <f>Q4</f>
        <v>FY10</v>
      </c>
    </row>
    <row r="32" spans="1:24" s="97" customFormat="1" ht="20.100000000000001" customHeight="1" x14ac:dyDescent="0.2">
      <c r="A32" s="84" t="s">
        <v>908</v>
      </c>
      <c r="B32" s="82">
        <v>25.535311</v>
      </c>
      <c r="C32" s="82">
        <v>26.646588000000001</v>
      </c>
      <c r="D32" s="82">
        <v>19.772397999999999</v>
      </c>
      <c r="E32" s="82">
        <v>31.433278999999999</v>
      </c>
      <c r="F32" s="82">
        <v>23.294678000000001</v>
      </c>
      <c r="G32" s="82">
        <v>20.855886000000002</v>
      </c>
      <c r="H32" s="82">
        <v>20.081022000000001</v>
      </c>
      <c r="I32" s="82">
        <v>16.873771000000001</v>
      </c>
      <c r="J32" s="82">
        <v>17.042368</v>
      </c>
      <c r="K32" s="82">
        <v>22.712513000000001</v>
      </c>
      <c r="L32" s="82">
        <v>25.276844000000001</v>
      </c>
      <c r="M32" s="82">
        <v>21.502763000000002</v>
      </c>
      <c r="N32" s="82">
        <v>23.868853000000001</v>
      </c>
      <c r="O32" s="82">
        <v>25.484113000000001</v>
      </c>
      <c r="P32" s="82">
        <v>23.294574999999998</v>
      </c>
      <c r="Q32" s="82">
        <v>21.681114000000001</v>
      </c>
    </row>
    <row r="33" spans="1:17" s="97" customFormat="1" x14ac:dyDescent="0.2">
      <c r="A33" s="84" t="s">
        <v>909</v>
      </c>
      <c r="B33" s="82">
        <v>25.535311</v>
      </c>
      <c r="C33" s="82">
        <v>26.646588000000001</v>
      </c>
      <c r="D33" s="82">
        <v>19.772397999999999</v>
      </c>
      <c r="E33" s="82">
        <v>31.433278999999999</v>
      </c>
      <c r="F33" s="82">
        <v>23.294678000000001</v>
      </c>
      <c r="G33" s="82">
        <v>20.855886000000002</v>
      </c>
      <c r="H33" s="82">
        <v>20.081022000000001</v>
      </c>
      <c r="I33" s="82">
        <v>16.873771000000001</v>
      </c>
      <c r="J33" s="82">
        <v>17.042368</v>
      </c>
      <c r="K33" s="82">
        <v>22.712513000000001</v>
      </c>
      <c r="L33" s="82">
        <v>25.276844000000001</v>
      </c>
      <c r="M33" s="82">
        <v>21.502763000000002</v>
      </c>
      <c r="N33" s="82">
        <v>23.868853000000001</v>
      </c>
      <c r="O33" s="82">
        <v>25.484113000000001</v>
      </c>
      <c r="P33" s="82">
        <v>23.294574999999998</v>
      </c>
      <c r="Q33" s="82">
        <v>21.681114000000001</v>
      </c>
    </row>
    <row r="34" spans="1:17" x14ac:dyDescent="0.2">
      <c r="A34" s="592" t="s">
        <v>910</v>
      </c>
      <c r="B34" s="575">
        <v>19.83033</v>
      </c>
      <c r="C34" s="575">
        <v>19.276547000000001</v>
      </c>
      <c r="D34" s="575">
        <v>16.668272000000002</v>
      </c>
      <c r="E34" s="575">
        <v>17.151799</v>
      </c>
      <c r="F34" s="575">
        <v>16.815642</v>
      </c>
      <c r="G34" s="575">
        <v>15.345523999999999</v>
      </c>
      <c r="H34" s="575">
        <v>14.199436</v>
      </c>
      <c r="I34" s="575">
        <v>15.035233</v>
      </c>
      <c r="J34" s="575">
        <v>15.340529</v>
      </c>
      <c r="K34" s="575">
        <v>15.461162</v>
      </c>
      <c r="L34" s="575">
        <v>20.561112000000001</v>
      </c>
      <c r="M34" s="575">
        <v>19.963304000000001</v>
      </c>
      <c r="N34" s="575">
        <v>21.638157</v>
      </c>
      <c r="O34" s="575">
        <v>20.256112999999999</v>
      </c>
      <c r="P34" s="575">
        <v>19.444692</v>
      </c>
      <c r="Q34" s="575">
        <v>19.226991999999999</v>
      </c>
    </row>
    <row r="35" spans="1:17" x14ac:dyDescent="0.2">
      <c r="A35" s="592" t="s">
        <v>911</v>
      </c>
      <c r="B35" s="575">
        <v>15.260020000000001</v>
      </c>
      <c r="C35" s="575">
        <v>13.992775</v>
      </c>
      <c r="D35" s="575">
        <v>13.378182000000001</v>
      </c>
      <c r="E35" s="575">
        <v>12.652227999999999</v>
      </c>
      <c r="F35" s="575">
        <v>13.331735</v>
      </c>
      <c r="G35" s="575">
        <v>13.296942</v>
      </c>
      <c r="H35" s="575">
        <v>13.393186</v>
      </c>
      <c r="I35" s="575">
        <v>14.024592</v>
      </c>
      <c r="J35" s="575">
        <v>14.657059</v>
      </c>
      <c r="K35" s="575">
        <v>14.991452000000001</v>
      </c>
      <c r="L35" s="575">
        <v>20.265688000000001</v>
      </c>
      <c r="M35" s="575">
        <v>19.447870999999999</v>
      </c>
      <c r="N35" s="575">
        <v>20.105910000000002</v>
      </c>
      <c r="O35" s="575">
        <v>19.089214999999999</v>
      </c>
      <c r="P35" s="575">
        <v>18.422432000000001</v>
      </c>
      <c r="Q35" s="575">
        <v>18.522767000000002</v>
      </c>
    </row>
    <row r="36" spans="1:17" x14ac:dyDescent="0.2">
      <c r="A36" s="592" t="s">
        <v>912</v>
      </c>
      <c r="B36" s="575">
        <v>7.0094050000000001</v>
      </c>
      <c r="C36" s="575">
        <v>7.2525829999999996</v>
      </c>
      <c r="D36" s="575">
        <v>6.7284040000000003</v>
      </c>
      <c r="E36" s="575">
        <v>6.1100620000000001</v>
      </c>
      <c r="F36" s="575">
        <v>5.6493140000000004</v>
      </c>
      <c r="G36" s="575">
        <v>5.2858689999999999</v>
      </c>
      <c r="H36" s="575">
        <v>5.6206019999999999</v>
      </c>
      <c r="I36" s="575">
        <v>5.9935409999999996</v>
      </c>
      <c r="J36" s="575">
        <v>6.2802769999999999</v>
      </c>
      <c r="K36" s="575">
        <v>6.2371499999999997</v>
      </c>
      <c r="L36" s="575">
        <v>7.2220709999999997</v>
      </c>
      <c r="M36" s="575">
        <v>8.3921460000000003</v>
      </c>
      <c r="N36" s="575">
        <v>7.58568</v>
      </c>
      <c r="O36" s="575">
        <v>7.5596180000000004</v>
      </c>
      <c r="P36" s="575">
        <v>7.977093</v>
      </c>
      <c r="Q36" s="575">
        <v>8.5212500000000002</v>
      </c>
    </row>
    <row r="37" spans="1:17" x14ac:dyDescent="0.2">
      <c r="A37" s="592" t="s">
        <v>913</v>
      </c>
      <c r="B37" s="575">
        <v>0.97707200000000005</v>
      </c>
      <c r="C37" s="575">
        <v>0.930813</v>
      </c>
      <c r="D37" s="575">
        <v>0.90356199999999998</v>
      </c>
      <c r="E37" s="575">
        <v>0.86817200000000005</v>
      </c>
      <c r="F37" s="575">
        <v>0.85688600000000004</v>
      </c>
      <c r="G37" s="575">
        <v>0.89400999999999997</v>
      </c>
      <c r="H37" s="575">
        <v>1.055639</v>
      </c>
      <c r="I37" s="575">
        <v>1.4079600000000001</v>
      </c>
      <c r="J37" s="575">
        <v>0.78527599999999997</v>
      </c>
      <c r="K37" s="575">
        <v>0.87607100000000004</v>
      </c>
      <c r="L37" s="575">
        <v>0.96637700000000004</v>
      </c>
      <c r="M37" s="575">
        <v>1.009361</v>
      </c>
      <c r="N37" s="575">
        <v>1.212982</v>
      </c>
      <c r="O37" s="575">
        <v>1.052719</v>
      </c>
      <c r="P37" s="575">
        <v>1.2283850000000001</v>
      </c>
      <c r="Q37" s="575">
        <v>1.050222</v>
      </c>
    </row>
    <row r="38" spans="1:17" x14ac:dyDescent="0.2">
      <c r="A38" s="592" t="s">
        <v>914</v>
      </c>
      <c r="B38" s="575">
        <v>7.2735430000000001</v>
      </c>
      <c r="C38" s="575">
        <v>5.8093789999999998</v>
      </c>
      <c r="D38" s="575">
        <v>5.7462160000000004</v>
      </c>
      <c r="E38" s="575">
        <v>5.6739940000000004</v>
      </c>
      <c r="F38" s="575">
        <v>6.8255350000000004</v>
      </c>
      <c r="G38" s="575">
        <v>7.1170629999999999</v>
      </c>
      <c r="H38" s="575">
        <v>6.7169449999999999</v>
      </c>
      <c r="I38" s="575">
        <v>6.6230909999999996</v>
      </c>
      <c r="J38" s="575">
        <v>7.5915059999999999</v>
      </c>
      <c r="K38" s="575">
        <v>7.8782310000000004</v>
      </c>
      <c r="L38" s="575">
        <v>12.07724</v>
      </c>
      <c r="M38" s="575">
        <v>10.046364000000001</v>
      </c>
      <c r="N38" s="575">
        <v>11.307248</v>
      </c>
      <c r="O38" s="575">
        <v>10.476877999999999</v>
      </c>
      <c r="P38" s="575">
        <v>9.2169539999999994</v>
      </c>
      <c r="Q38" s="575">
        <v>8.951295</v>
      </c>
    </row>
    <row r="39" spans="1:17" x14ac:dyDescent="0.2">
      <c r="A39" s="592" t="s">
        <v>915</v>
      </c>
      <c r="B39" s="575">
        <v>4.4135999999999997</v>
      </c>
      <c r="C39" s="575">
        <v>3.7860480000000001</v>
      </c>
      <c r="D39" s="575">
        <v>3.1602109999999999</v>
      </c>
      <c r="E39" s="575">
        <v>2.5955780000000002</v>
      </c>
      <c r="F39" s="575">
        <v>1.9691529999999999</v>
      </c>
      <c r="G39" s="575">
        <v>1.2835620000000001</v>
      </c>
      <c r="H39" s="575">
        <v>0.63702999999999999</v>
      </c>
      <c r="I39" s="575">
        <v>0</v>
      </c>
      <c r="J39" s="575">
        <v>0</v>
      </c>
      <c r="K39" s="575">
        <v>0</v>
      </c>
      <c r="L39" s="575">
        <v>0</v>
      </c>
      <c r="M39" s="575">
        <v>0</v>
      </c>
      <c r="N39" s="575">
        <v>0</v>
      </c>
      <c r="O39" s="575">
        <v>0</v>
      </c>
      <c r="P39" s="575">
        <v>3.5740000000000001E-2</v>
      </c>
      <c r="Q39" s="575">
        <v>5.3721999999999999E-2</v>
      </c>
    </row>
    <row r="40" spans="1:17" x14ac:dyDescent="0.2">
      <c r="A40" s="592" t="s">
        <v>916</v>
      </c>
      <c r="B40" s="575">
        <v>0.15670999999999999</v>
      </c>
      <c r="C40" s="575">
        <v>1.2128110000000001</v>
      </c>
      <c r="D40" s="575">
        <v>0.12454999999999999</v>
      </c>
      <c r="E40" s="575">
        <v>0.21804999999999999</v>
      </c>
      <c r="F40" s="575">
        <v>0.45580599999999999</v>
      </c>
      <c r="G40" s="575">
        <v>0.1658</v>
      </c>
      <c r="H40" s="575">
        <v>0.16922000000000001</v>
      </c>
      <c r="I40" s="575">
        <v>0.33922000000000002</v>
      </c>
      <c r="J40" s="575">
        <v>0.10922</v>
      </c>
      <c r="K40" s="575">
        <v>0.21403800000000001</v>
      </c>
      <c r="L40" s="575">
        <v>8.9120000000000005E-2</v>
      </c>
      <c r="M40" s="575">
        <v>0.15110499999999999</v>
      </c>
      <c r="N40" s="575">
        <v>1.2059759999999999</v>
      </c>
      <c r="O40" s="575">
        <v>0.49967600000000001</v>
      </c>
      <c r="P40" s="575">
        <v>0.78334000000000004</v>
      </c>
      <c r="Q40" s="575">
        <v>0.34887899999999999</v>
      </c>
    </row>
    <row r="41" spans="1:17" x14ac:dyDescent="0.2">
      <c r="A41" s="592" t="s">
        <v>917</v>
      </c>
      <c r="B41" s="575">
        <v>0</v>
      </c>
      <c r="C41" s="575">
        <v>0.28491300000000003</v>
      </c>
      <c r="D41" s="575">
        <v>5.3290000000000004E-3</v>
      </c>
      <c r="E41" s="575">
        <v>1.685943</v>
      </c>
      <c r="F41" s="575">
        <v>1.058948</v>
      </c>
      <c r="G41" s="575">
        <v>0.59921999999999997</v>
      </c>
      <c r="H41" s="575">
        <v>0</v>
      </c>
      <c r="I41" s="575">
        <v>0.67142100000000005</v>
      </c>
      <c r="J41" s="575">
        <v>0.57425000000000004</v>
      </c>
      <c r="K41" s="575">
        <v>0.25567200000000001</v>
      </c>
      <c r="L41" s="575">
        <v>0.20630399999999999</v>
      </c>
      <c r="M41" s="575">
        <v>0.36432799999999999</v>
      </c>
      <c r="N41" s="575">
        <v>0.32627099999999998</v>
      </c>
      <c r="O41" s="575">
        <v>0.66722199999999998</v>
      </c>
      <c r="P41" s="575">
        <v>0.20318</v>
      </c>
      <c r="Q41" s="575">
        <v>0.301624</v>
      </c>
    </row>
    <row r="42" spans="1:17" x14ac:dyDescent="0.2">
      <c r="A42" s="592" t="s">
        <v>919</v>
      </c>
      <c r="B42" s="575">
        <v>5.7049810000000001</v>
      </c>
      <c r="C42" s="575">
        <v>7.3700409999999996</v>
      </c>
      <c r="D42" s="575">
        <v>3.1041259999999999</v>
      </c>
      <c r="E42" s="575">
        <v>14.28148</v>
      </c>
      <c r="F42" s="575">
        <v>6.4790359999999998</v>
      </c>
      <c r="G42" s="575">
        <v>5.5103619999999998</v>
      </c>
      <c r="H42" s="575">
        <v>5.8815860000000004</v>
      </c>
      <c r="I42" s="575">
        <v>1.838538</v>
      </c>
      <c r="J42" s="575">
        <v>1.7018390000000001</v>
      </c>
      <c r="K42" s="575">
        <v>7.2513509999999997</v>
      </c>
      <c r="L42" s="575">
        <v>4.715732</v>
      </c>
      <c r="M42" s="575">
        <v>1.5394589999999999</v>
      </c>
      <c r="N42" s="575">
        <v>2.230696</v>
      </c>
      <c r="O42" s="575">
        <v>5.2279999999999998</v>
      </c>
      <c r="P42" s="575">
        <v>3.8498830000000002</v>
      </c>
      <c r="Q42" s="575">
        <v>2.4541219999999999</v>
      </c>
    </row>
    <row r="43" spans="1:17" x14ac:dyDescent="0.2">
      <c r="A43" s="592" t="s">
        <v>920</v>
      </c>
      <c r="B43" s="575">
        <v>4.4382409999999997</v>
      </c>
      <c r="C43" s="575">
        <v>1.8569279999999999</v>
      </c>
      <c r="D43" s="575">
        <v>2.2121909999999998</v>
      </c>
      <c r="E43" s="575">
        <v>12.536633</v>
      </c>
      <c r="F43" s="575">
        <v>5.7416520000000002</v>
      </c>
      <c r="G43" s="575">
        <v>1.8589100000000001</v>
      </c>
      <c r="H43" s="575">
        <v>5.3832589999999998</v>
      </c>
      <c r="I43" s="575">
        <v>1.5205299999999999</v>
      </c>
      <c r="J43" s="575">
        <v>0.91094699999999995</v>
      </c>
      <c r="K43" s="575">
        <v>1.664013</v>
      </c>
      <c r="L43" s="575">
        <v>4.248291</v>
      </c>
      <c r="M43" s="575">
        <v>1.2632110000000001</v>
      </c>
      <c r="N43" s="575">
        <v>1.6958530000000001</v>
      </c>
      <c r="O43" s="575">
        <v>3.3975979999999999</v>
      </c>
      <c r="P43" s="575">
        <v>1.8532550000000001</v>
      </c>
      <c r="Q43" s="575">
        <v>1.9900629999999999</v>
      </c>
    </row>
    <row r="44" spans="1:17" x14ac:dyDescent="0.2">
      <c r="A44" s="592" t="s">
        <v>921</v>
      </c>
      <c r="B44" s="575">
        <v>1.26674</v>
      </c>
      <c r="C44" s="575">
        <v>5.5131129999999997</v>
      </c>
      <c r="D44" s="575">
        <v>0.89193500000000003</v>
      </c>
      <c r="E44" s="575">
        <v>1.0348470000000001</v>
      </c>
      <c r="F44" s="575">
        <v>0.73738400000000004</v>
      </c>
      <c r="G44" s="575">
        <v>3.6514519999999999</v>
      </c>
      <c r="H44" s="575">
        <v>0.49832700000000002</v>
      </c>
      <c r="I44" s="575">
        <v>0.31800800000000001</v>
      </c>
      <c r="J44" s="575">
        <v>0.79089200000000004</v>
      </c>
      <c r="K44" s="575">
        <v>0.687338</v>
      </c>
      <c r="L44" s="575">
        <v>0.467441</v>
      </c>
      <c r="M44" s="575">
        <v>0.27624799999999999</v>
      </c>
      <c r="N44" s="575">
        <v>0.53484299999999996</v>
      </c>
      <c r="O44" s="575">
        <v>1.8304020000000001</v>
      </c>
      <c r="P44" s="575">
        <v>1.9966280000000001</v>
      </c>
      <c r="Q44" s="575">
        <v>0.464059</v>
      </c>
    </row>
    <row r="45" spans="1:17" x14ac:dyDescent="0.2">
      <c r="A45" s="592" t="s">
        <v>922</v>
      </c>
      <c r="B45" s="575">
        <v>0</v>
      </c>
      <c r="C45" s="575">
        <v>0</v>
      </c>
      <c r="D45" s="575">
        <v>0</v>
      </c>
      <c r="E45" s="575">
        <v>0.71</v>
      </c>
      <c r="F45" s="575">
        <v>0</v>
      </c>
      <c r="G45" s="575">
        <v>0</v>
      </c>
      <c r="H45" s="575">
        <v>0</v>
      </c>
      <c r="I45" s="575">
        <v>0</v>
      </c>
      <c r="J45" s="575">
        <v>0</v>
      </c>
      <c r="K45" s="575">
        <v>4.9000000000000004</v>
      </c>
      <c r="L45" s="575">
        <v>0</v>
      </c>
      <c r="M45" s="575">
        <v>0</v>
      </c>
      <c r="N45" s="575">
        <v>0</v>
      </c>
      <c r="O45" s="575">
        <v>0</v>
      </c>
      <c r="P45" s="575">
        <v>0</v>
      </c>
      <c r="Q45" s="575">
        <v>0</v>
      </c>
    </row>
    <row r="46" spans="1:17" x14ac:dyDescent="0.2">
      <c r="A46" s="592" t="s">
        <v>923</v>
      </c>
      <c r="B46" s="575">
        <v>0</v>
      </c>
      <c r="C46" s="575">
        <v>0</v>
      </c>
      <c r="D46" s="575">
        <v>0</v>
      </c>
      <c r="E46" s="575">
        <v>0</v>
      </c>
      <c r="F46" s="575">
        <v>0</v>
      </c>
      <c r="G46" s="575">
        <v>0</v>
      </c>
      <c r="H46" s="575">
        <v>0</v>
      </c>
      <c r="I46" s="575">
        <v>0</v>
      </c>
      <c r="J46" s="575">
        <v>0</v>
      </c>
      <c r="K46" s="575">
        <v>0</v>
      </c>
      <c r="L46" s="575">
        <v>0</v>
      </c>
      <c r="M46" s="575">
        <v>0</v>
      </c>
      <c r="N46" s="575">
        <v>0</v>
      </c>
      <c r="O46" s="575">
        <v>0</v>
      </c>
      <c r="P46" s="575">
        <v>0</v>
      </c>
      <c r="Q46" s="575">
        <v>0</v>
      </c>
    </row>
    <row r="47" spans="1:17" s="97" customFormat="1" ht="20.100000000000001" customHeight="1" x14ac:dyDescent="0.2">
      <c r="A47" s="84" t="s">
        <v>526</v>
      </c>
      <c r="B47" s="82">
        <v>-0.12536800000000001</v>
      </c>
      <c r="C47" s="82">
        <v>-0.157004</v>
      </c>
      <c r="D47" s="82">
        <v>4.9522539999999999</v>
      </c>
      <c r="E47" s="82">
        <v>-1.629529</v>
      </c>
      <c r="F47" s="82">
        <v>3.5735769999999998</v>
      </c>
      <c r="G47" s="82">
        <v>5.3284250000000002</v>
      </c>
      <c r="H47" s="82">
        <v>3.8950780000000074</v>
      </c>
      <c r="I47" s="82">
        <v>7.6919459999999997</v>
      </c>
      <c r="J47" s="82">
        <v>5.7279299999999997</v>
      </c>
      <c r="K47" s="82">
        <v>-7.21441</v>
      </c>
      <c r="L47" s="82">
        <v>-3.6172849999999999</v>
      </c>
      <c r="M47" s="82">
        <v>-1.946407</v>
      </c>
      <c r="N47" s="82">
        <v>-3.5959819999999998</v>
      </c>
      <c r="O47" s="82">
        <v>-2.3051240000000002</v>
      </c>
      <c r="P47" s="82">
        <v>-2.3593890000000002</v>
      </c>
      <c r="Q47" s="82">
        <v>1.645284</v>
      </c>
    </row>
    <row r="48" spans="1:17" x14ac:dyDescent="0.2">
      <c r="A48" s="592" t="s">
        <v>924</v>
      </c>
      <c r="B48" s="575">
        <v>0.84818400000000005</v>
      </c>
      <c r="C48" s="575">
        <v>1.689073</v>
      </c>
      <c r="D48" s="575">
        <v>2.7900610000000001</v>
      </c>
      <c r="E48" s="575">
        <v>4.5676680000000003</v>
      </c>
      <c r="F48" s="575">
        <v>3.259001</v>
      </c>
      <c r="G48" s="575">
        <v>5.1894010000000002</v>
      </c>
      <c r="H48" s="575">
        <v>5.8024130000000076</v>
      </c>
      <c r="I48" s="575">
        <v>4.8288469999999997</v>
      </c>
      <c r="J48" s="575">
        <v>1.9718739999999999</v>
      </c>
      <c r="K48" s="575">
        <v>-0.18565799999999999</v>
      </c>
      <c r="L48" s="575">
        <v>0.85373699999999997</v>
      </c>
      <c r="M48" s="575">
        <v>-0.40694799999999998</v>
      </c>
      <c r="N48" s="575">
        <v>-1.550459</v>
      </c>
      <c r="O48" s="575">
        <v>2.3743729999999998</v>
      </c>
      <c r="P48" s="575">
        <v>0.99620799999999998</v>
      </c>
      <c r="Q48" s="575">
        <v>3.253088</v>
      </c>
    </row>
    <row r="49" spans="1:26" s="105" customFormat="1" ht="20.100000000000001" customHeight="1" x14ac:dyDescent="0.2">
      <c r="A49" s="593" t="s">
        <v>925</v>
      </c>
      <c r="B49" s="603">
        <v>-0.97355199999999997</v>
      </c>
      <c r="C49" s="603">
        <v>-1.846077</v>
      </c>
      <c r="D49" s="603">
        <v>2.1621929999999998</v>
      </c>
      <c r="E49" s="603">
        <v>-6.1971970000000001</v>
      </c>
      <c r="F49" s="603">
        <v>0.31457600000000002</v>
      </c>
      <c r="G49" s="603">
        <v>0.13902400000000001</v>
      </c>
      <c r="H49" s="603">
        <v>-1.907335</v>
      </c>
      <c r="I49" s="603">
        <v>2.8630990000000001</v>
      </c>
      <c r="J49" s="603">
        <v>3.7560560000000001</v>
      </c>
      <c r="K49" s="603">
        <v>-7.0287519999999999</v>
      </c>
      <c r="L49" s="603">
        <v>-4.4710219999999996</v>
      </c>
      <c r="M49" s="603">
        <v>-1.5394589999999999</v>
      </c>
      <c r="N49" s="603">
        <v>-2.0455230000000002</v>
      </c>
      <c r="O49" s="603">
        <v>-4.6794969999999996</v>
      </c>
      <c r="P49" s="603">
        <v>-3.3555969999999999</v>
      </c>
      <c r="Q49" s="603">
        <v>-1.607804</v>
      </c>
    </row>
    <row r="50" spans="1:26" x14ac:dyDescent="0.2">
      <c r="A50" s="84" t="s">
        <v>926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</row>
    <row r="51" spans="1:26" s="85" customFormat="1" x14ac:dyDescent="0.2">
      <c r="A51" s="598" t="s">
        <v>446</v>
      </c>
      <c r="B51" s="83">
        <v>35.793059191601436</v>
      </c>
      <c r="C51" s="83">
        <v>38.101832355657962</v>
      </c>
      <c r="D51" s="83">
        <v>38.054449586193449</v>
      </c>
      <c r="E51" s="83">
        <v>44.334318499685708</v>
      </c>
      <c r="F51" s="83">
        <v>40.484445896262606</v>
      </c>
      <c r="G51" s="83">
        <v>41.992867721990159</v>
      </c>
      <c r="H51" s="83">
        <v>43.794932153359184</v>
      </c>
      <c r="I51" s="83">
        <v>42.574791221366375</v>
      </c>
      <c r="J51" s="83">
        <v>45.433758409935329</v>
      </c>
      <c r="K51" s="83">
        <v>42.713608551276259</v>
      </c>
      <c r="L51" s="83">
        <v>46.370112665400434</v>
      </c>
      <c r="M51" s="83">
        <v>45.823855047565822</v>
      </c>
      <c r="N51" s="83">
        <v>46.752002935821821</v>
      </c>
      <c r="O51" s="83">
        <v>46.92928328829035</v>
      </c>
      <c r="P51" s="83">
        <v>50.923652621094547</v>
      </c>
      <c r="Q51" s="83">
        <v>50.919006278909443</v>
      </c>
      <c r="R51" s="83"/>
      <c r="S51" s="83"/>
      <c r="T51" s="83"/>
      <c r="U51" s="83"/>
      <c r="V51" s="83"/>
      <c r="W51" s="83"/>
      <c r="X51" s="83"/>
      <c r="Y51" s="83"/>
      <c r="Z51" s="83"/>
    </row>
    <row r="52" spans="1:26" s="85" customFormat="1" x14ac:dyDescent="0.2">
      <c r="A52" s="592" t="s">
        <v>927</v>
      </c>
      <c r="B52" s="90">
        <v>0.70991258008933322</v>
      </c>
      <c r="C52" s="90">
        <v>0.69523123593467828</v>
      </c>
      <c r="D52" s="90">
        <v>0.64971776674889448</v>
      </c>
      <c r="E52" s="90">
        <v>0.67225009898846833</v>
      </c>
      <c r="F52" s="90">
        <v>0.66366858691476849</v>
      </c>
      <c r="G52" s="90">
        <v>0.62354186366481978</v>
      </c>
      <c r="H52" s="90">
        <v>0.54746288716789293</v>
      </c>
      <c r="I52" s="90">
        <v>0.57700146718914669</v>
      </c>
      <c r="J52" s="90">
        <v>0.5011757511793401</v>
      </c>
      <c r="K52" s="90">
        <v>0.36283759498790757</v>
      </c>
      <c r="L52" s="90">
        <v>0.46710171174894555</v>
      </c>
      <c r="M52" s="90">
        <v>0.42677238699581738</v>
      </c>
      <c r="N52" s="90">
        <v>0.43362572140126932</v>
      </c>
      <c r="O52" s="90">
        <v>0.49391312578991703</v>
      </c>
      <c r="P52" s="90">
        <v>0.41110927677893705</v>
      </c>
      <c r="Q52" s="90">
        <v>0.45810787964378935</v>
      </c>
      <c r="R52" s="90"/>
      <c r="S52" s="90"/>
      <c r="T52" s="90"/>
      <c r="U52" s="90"/>
      <c r="V52" s="90"/>
      <c r="W52" s="90"/>
      <c r="X52" s="90"/>
      <c r="Y52" s="90"/>
      <c r="Z52" s="90"/>
    </row>
    <row r="53" spans="1:26" s="85" customFormat="1" x14ac:dyDescent="0.2">
      <c r="A53" s="592" t="s">
        <v>928</v>
      </c>
      <c r="B53" s="90">
        <v>0.48325824589083116</v>
      </c>
      <c r="C53" s="90">
        <v>0.47485729376774383</v>
      </c>
      <c r="D53" s="90">
        <v>0.44804358453225235</v>
      </c>
      <c r="E53" s="90">
        <v>0.49367629278332448</v>
      </c>
      <c r="F53" s="90">
        <v>0.47936827515753622</v>
      </c>
      <c r="G53" s="90">
        <v>0.43308049644050606</v>
      </c>
      <c r="H53" s="90">
        <v>0.40388878644816589</v>
      </c>
      <c r="I53" s="90">
        <v>0.4259013251696237</v>
      </c>
      <c r="J53" s="90">
        <v>0.40488807538267191</v>
      </c>
      <c r="K53" s="90">
        <v>0.24429614715116865</v>
      </c>
      <c r="L53" s="90">
        <v>0.35225461102206584</v>
      </c>
      <c r="M53" s="90">
        <v>0.30299785964292303</v>
      </c>
      <c r="N53" s="90">
        <v>0.32899865319384358</v>
      </c>
      <c r="O53" s="90">
        <v>0.39862707651168805</v>
      </c>
      <c r="P53" s="90">
        <v>0.30854454052833186</v>
      </c>
      <c r="Q53" s="90">
        <v>0.29512243262736837</v>
      </c>
      <c r="R53" s="90"/>
      <c r="S53" s="90"/>
      <c r="T53" s="90"/>
      <c r="U53" s="90"/>
      <c r="V53" s="90"/>
      <c r="W53" s="90"/>
      <c r="X53" s="90"/>
      <c r="Y53" s="90"/>
      <c r="Z53" s="90"/>
    </row>
    <row r="54" spans="1:26" s="85" customFormat="1" x14ac:dyDescent="0.2">
      <c r="A54" s="592" t="s">
        <v>929</v>
      </c>
      <c r="B54" s="90">
        <v>0.68072923264723584</v>
      </c>
      <c r="C54" s="90">
        <v>0.68302065445799365</v>
      </c>
      <c r="D54" s="90">
        <v>0.68959724893195673</v>
      </c>
      <c r="E54" s="90">
        <v>0.7343640313718911</v>
      </c>
      <c r="F54" s="90">
        <v>0.72230068532548908</v>
      </c>
      <c r="G54" s="90">
        <v>0.69454919016200201</v>
      </c>
      <c r="H54" s="90">
        <v>0.73774642247905187</v>
      </c>
      <c r="I54" s="90">
        <v>0.73812866931586008</v>
      </c>
      <c r="J54" s="90">
        <v>0.80787642744069488</v>
      </c>
      <c r="K54" s="90">
        <v>0.67329337016278701</v>
      </c>
      <c r="L54" s="90">
        <v>0.75412828118984321</v>
      </c>
      <c r="M54" s="90">
        <v>0.70997531441951656</v>
      </c>
      <c r="N54" s="90">
        <v>0.75871572408269172</v>
      </c>
      <c r="O54" s="90">
        <v>0.80707933378802665</v>
      </c>
      <c r="P54" s="90">
        <v>0.75051709595510641</v>
      </c>
      <c r="Q54" s="90">
        <v>0.64422038070344156</v>
      </c>
      <c r="R54" s="90"/>
      <c r="S54" s="90"/>
      <c r="T54" s="90"/>
      <c r="U54" s="90"/>
      <c r="V54" s="90"/>
      <c r="W54" s="90"/>
      <c r="X54" s="90"/>
      <c r="Y54" s="90"/>
      <c r="Z54" s="90"/>
    </row>
    <row r="55" spans="1:26" s="85" customFormat="1" x14ac:dyDescent="0.2">
      <c r="A55" s="592" t="s">
        <v>930</v>
      </c>
      <c r="B55" s="90">
        <v>0.10382849591330853</v>
      </c>
      <c r="C55" s="90">
        <v>0.12582328601023557</v>
      </c>
      <c r="D55" s="90">
        <v>0.11065058871663995</v>
      </c>
      <c r="E55" s="90">
        <v>0.10806642375779306</v>
      </c>
      <c r="F55" s="90">
        <v>0.11045198190861463</v>
      </c>
      <c r="G55" s="90">
        <v>0.14664796186474546</v>
      </c>
      <c r="H55" s="90">
        <v>0.11525685094538915</v>
      </c>
      <c r="I55" s="90">
        <v>9.7551215724408002E-2</v>
      </c>
      <c r="J55" s="90">
        <v>7.277356158801955E-2</v>
      </c>
      <c r="K55" s="90">
        <v>0.11464630414600126</v>
      </c>
      <c r="L55" s="90">
        <v>0.1080767807523446</v>
      </c>
      <c r="M55" s="90">
        <v>0.11039753228344321</v>
      </c>
      <c r="N55" s="90">
        <v>9.3116417871260404E-2</v>
      </c>
      <c r="O55" s="90">
        <v>9.4682254784222403E-2</v>
      </c>
      <c r="P55" s="90">
        <v>9.2344153048452254E-2</v>
      </c>
      <c r="Q55" s="90">
        <v>0.10127128534363371</v>
      </c>
      <c r="R55" s="90"/>
      <c r="S55" s="90"/>
      <c r="T55" s="90"/>
      <c r="U55" s="93"/>
      <c r="V55" s="93"/>
      <c r="X55" s="90"/>
      <c r="Y55" s="93"/>
      <c r="Z55" s="90"/>
    </row>
    <row r="56" spans="1:26" s="85" customFormat="1" x14ac:dyDescent="0.2">
      <c r="A56" s="592" t="s">
        <v>931</v>
      </c>
      <c r="B56" s="90">
        <v>0.71341515860124249</v>
      </c>
      <c r="C56" s="90">
        <v>0.69935187765433271</v>
      </c>
      <c r="D56" s="90">
        <v>0.51958176284261992</v>
      </c>
      <c r="E56" s="90">
        <v>0.70900557544879894</v>
      </c>
      <c r="F56" s="90">
        <v>0.57539821737193375</v>
      </c>
      <c r="G56" s="90">
        <v>0.49665305399179782</v>
      </c>
      <c r="H56" s="90">
        <v>0.45852387508402009</v>
      </c>
      <c r="I56" s="90">
        <v>0.39633244264817002</v>
      </c>
      <c r="J56" s="90">
        <v>0.37510363651256334</v>
      </c>
      <c r="K56" s="90">
        <v>0.53173950341222964</v>
      </c>
      <c r="L56" s="90">
        <v>0.54511068761885051</v>
      </c>
      <c r="M56" s="90">
        <v>0.46924823277482491</v>
      </c>
      <c r="N56" s="90">
        <v>0.51054182711199869</v>
      </c>
      <c r="O56" s="90">
        <v>0.54303222240682969</v>
      </c>
      <c r="P56" s="90">
        <v>0.45744116537214935</v>
      </c>
      <c r="Q56" s="90">
        <v>0.42579609431577375</v>
      </c>
      <c r="R56" s="90"/>
      <c r="S56" s="90"/>
      <c r="T56" s="90"/>
      <c r="U56" s="90"/>
      <c r="V56" s="90"/>
      <c r="W56" s="90"/>
      <c r="X56" s="90"/>
      <c r="Y56" s="90"/>
      <c r="Z56" s="90"/>
    </row>
    <row r="57" spans="1:26" s="85" customFormat="1" x14ac:dyDescent="0.2">
      <c r="A57" s="592" t="s">
        <v>932</v>
      </c>
      <c r="B57" s="90">
        <v>0.55402724572514417</v>
      </c>
      <c r="C57" s="90">
        <v>0.50592178402510646</v>
      </c>
      <c r="D57" s="90">
        <v>0.43801111778653667</v>
      </c>
      <c r="E57" s="90">
        <v>0.38687408717293337</v>
      </c>
      <c r="F57" s="90">
        <v>0.41536055706649466</v>
      </c>
      <c r="G57" s="90">
        <v>0.36543167524527265</v>
      </c>
      <c r="H57" s="90">
        <v>0.3242255508075006</v>
      </c>
      <c r="I57" s="90">
        <v>0.35314871943410708</v>
      </c>
      <c r="J57" s="90">
        <v>0.33764604859644137</v>
      </c>
      <c r="K57" s="90">
        <v>0.36197274181223515</v>
      </c>
      <c r="L57" s="90">
        <v>0.44341302658386467</v>
      </c>
      <c r="M57" s="90">
        <v>0.43565308897031479</v>
      </c>
      <c r="N57" s="90">
        <v>0.46282844886246877</v>
      </c>
      <c r="O57" s="90">
        <v>0.43163056370507669</v>
      </c>
      <c r="P57" s="90">
        <v>0.3818400880369146</v>
      </c>
      <c r="Q57" s="90">
        <v>0.37759951352318089</v>
      </c>
      <c r="R57" s="90"/>
      <c r="S57" s="90"/>
      <c r="T57" s="90"/>
      <c r="U57" s="90"/>
      <c r="V57" s="90"/>
      <c r="W57" s="90"/>
      <c r="X57" s="90"/>
      <c r="Y57" s="90"/>
      <c r="Z57" s="90"/>
    </row>
    <row r="58" spans="1:26" s="85" customFormat="1" x14ac:dyDescent="0.2">
      <c r="A58" s="592" t="s">
        <v>933</v>
      </c>
      <c r="B58" s="90">
        <v>0.15938791287609833</v>
      </c>
      <c r="C58" s="90">
        <v>0.1934300936292262</v>
      </c>
      <c r="D58" s="90">
        <v>8.1570645056083246E-2</v>
      </c>
      <c r="E58" s="90">
        <v>0.32213148827586563</v>
      </c>
      <c r="F58" s="90">
        <v>0.16003766030543903</v>
      </c>
      <c r="G58" s="90">
        <v>0.13122137874652512</v>
      </c>
      <c r="H58" s="90">
        <v>0.13429832427651947</v>
      </c>
      <c r="I58" s="90">
        <v>4.3183723214062886E-2</v>
      </c>
      <c r="J58" s="90">
        <v>3.7457587916122005E-2</v>
      </c>
      <c r="K58" s="90">
        <v>0.16976676159999443</v>
      </c>
      <c r="L58" s="90">
        <v>0.1016976610349859</v>
      </c>
      <c r="M58" s="90">
        <v>3.3595143804510105E-2</v>
      </c>
      <c r="N58" s="90">
        <v>4.7713378249529925E-2</v>
      </c>
      <c r="O58" s="90">
        <v>0.11140165870175295</v>
      </c>
      <c r="P58" s="90">
        <v>7.5601077335234787E-2</v>
      </c>
      <c r="Q58" s="90">
        <v>4.8196580792592821E-2</v>
      </c>
      <c r="R58" s="90"/>
      <c r="S58" s="90"/>
      <c r="T58" s="90"/>
      <c r="U58" s="90"/>
      <c r="V58" s="90"/>
      <c r="W58" s="90"/>
      <c r="X58" s="90"/>
      <c r="Y58" s="90"/>
      <c r="Z58" s="90"/>
    </row>
    <row r="59" spans="1:26" s="85" customFormat="1" x14ac:dyDescent="0.2">
      <c r="A59" s="592" t="s">
        <v>934</v>
      </c>
      <c r="B59" s="90">
        <v>-3.5025785119092764E-3</v>
      </c>
      <c r="C59" s="90">
        <v>-4.1206417196543452E-3</v>
      </c>
      <c r="D59" s="90">
        <v>0.13013600390627458</v>
      </c>
      <c r="E59" s="90">
        <v>-3.6755476460330658E-2</v>
      </c>
      <c r="F59" s="90">
        <v>8.8270369542834737E-2</v>
      </c>
      <c r="G59" s="90">
        <v>0.12688880967302205</v>
      </c>
      <c r="H59" s="90">
        <v>8.893901208387292E-2</v>
      </c>
      <c r="I59" s="90">
        <v>0.18066902454097666</v>
      </c>
      <c r="J59" s="90">
        <v>0.12607211466677676</v>
      </c>
      <c r="K59" s="90">
        <v>-0.16890190842432201</v>
      </c>
      <c r="L59" s="90">
        <v>-7.8008975869905031E-2</v>
      </c>
      <c r="M59" s="90">
        <v>-4.2475845779007496E-2</v>
      </c>
      <c r="N59" s="90">
        <v>-7.6916105710729349E-2</v>
      </c>
      <c r="O59" s="90">
        <v>-4.9119096616912696E-2</v>
      </c>
      <c r="P59" s="90">
        <v>-4.6331888593212384E-2</v>
      </c>
      <c r="Q59" s="90">
        <v>3.231178532801559E-2</v>
      </c>
      <c r="R59" s="165"/>
      <c r="S59" s="165"/>
      <c r="T59" s="165"/>
      <c r="U59" s="165"/>
      <c r="V59" s="165"/>
      <c r="W59" s="165"/>
      <c r="X59" s="165"/>
      <c r="Y59" s="93"/>
      <c r="Z59" s="165"/>
    </row>
    <row r="60" spans="1:26" s="92" customFormat="1" ht="20.100000000000001" customHeight="1" x14ac:dyDescent="0.2">
      <c r="A60" s="593" t="s">
        <v>205</v>
      </c>
      <c r="B60" s="91">
        <v>2.3696884791535779E-2</v>
      </c>
      <c r="C60" s="91">
        <v>4.4330492671153118E-2</v>
      </c>
      <c r="D60" s="91">
        <v>7.3317602286705086E-2</v>
      </c>
      <c r="E60" s="91">
        <v>0.10302781579990637</v>
      </c>
      <c r="F60" s="91">
        <v>8.0500076704788509E-2</v>
      </c>
      <c r="G60" s="91">
        <v>0.12357815223184905</v>
      </c>
      <c r="H60" s="91">
        <v>0.132490512365252</v>
      </c>
      <c r="I60" s="91">
        <v>0.11342033305325096</v>
      </c>
      <c r="J60" s="91">
        <v>4.3401075962247404E-2</v>
      </c>
      <c r="K60" s="91">
        <v>-4.3465772688609013E-3</v>
      </c>
      <c r="L60" s="91">
        <v>1.8411363503911111E-2</v>
      </c>
      <c r="M60" s="91">
        <v>-8.8807019744973903E-3</v>
      </c>
      <c r="N60" s="91">
        <v>-3.3163477554712932E-2</v>
      </c>
      <c r="O60" s="91">
        <v>5.0594699804257313E-2</v>
      </c>
      <c r="P60" s="91">
        <v>1.9562775816818215E-2</v>
      </c>
      <c r="Q60" s="91">
        <v>6.3887499732048436E-2</v>
      </c>
      <c r="R60" s="91"/>
      <c r="S60" s="91"/>
      <c r="T60" s="91"/>
      <c r="U60" s="91"/>
      <c r="V60" s="91"/>
      <c r="W60" s="91"/>
      <c r="X60" s="91"/>
      <c r="Y60" s="91"/>
      <c r="Z60" s="91"/>
    </row>
    <row r="61" spans="1:26" x14ac:dyDescent="0.2">
      <c r="A61" s="15" t="s">
        <v>199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1:26" x14ac:dyDescent="0.2">
      <c r="A62" s="89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1:26" x14ac:dyDescent="0.2">
      <c r="A63" s="85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1:26" x14ac:dyDescent="0.2">
      <c r="A64" s="85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1:1" x14ac:dyDescent="0.2">
      <c r="A65" s="85"/>
    </row>
    <row r="66" spans="1:1" x14ac:dyDescent="0.2">
      <c r="A66" s="85"/>
    </row>
    <row r="67" spans="1:1" x14ac:dyDescent="0.2">
      <c r="A67" s="85"/>
    </row>
    <row r="68" spans="1:1" x14ac:dyDescent="0.2">
      <c r="A68" s="85"/>
    </row>
    <row r="69" spans="1:1" x14ac:dyDescent="0.2">
      <c r="A69" s="85"/>
    </row>
    <row r="70" spans="1:1" x14ac:dyDescent="0.2">
      <c r="A70" s="85"/>
    </row>
    <row r="71" spans="1:1" x14ac:dyDescent="0.2">
      <c r="A71" s="85"/>
    </row>
    <row r="72" spans="1:1" x14ac:dyDescent="0.2">
      <c r="A72" s="85"/>
    </row>
    <row r="73" spans="1:1" x14ac:dyDescent="0.2">
      <c r="A73" s="85"/>
    </row>
  </sheetData>
  <phoneticPr fontId="16" type="noConversion"/>
  <pageMargins left="0.74803149606299213" right="0.74803149606299213" top="0.98425196850393704" bottom="0.98425196850393704" header="0.51181102362204722" footer="0.51181102362204722"/>
  <pageSetup scale="76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28" max="16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W61"/>
  <sheetViews>
    <sheetView showGridLines="0" zoomScale="80" zoomScaleNormal="80" zoomScaleSheetLayoutView="80" workbookViewId="0">
      <pane xSplit="3" ySplit="4" topLeftCell="D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outlineLevelCol="1" x14ac:dyDescent="0.2"/>
  <cols>
    <col min="1" max="2" width="2.28515625" style="81" customWidth="1"/>
    <col min="3" max="3" width="30.7109375" style="81" customWidth="1"/>
    <col min="4" max="4" width="8.7109375" style="330" customWidth="1"/>
    <col min="5" max="6" width="8.7109375" style="330" hidden="1" customWidth="1" outlineLevel="1"/>
    <col min="7" max="7" width="8.7109375" style="330" customWidth="1" collapsed="1"/>
    <col min="8" max="9" width="8.7109375" style="330" hidden="1" customWidth="1" outlineLevel="1"/>
    <col min="10" max="10" width="8.7109375" style="330" customWidth="1" collapsed="1"/>
    <col min="11" max="12" width="8.7109375" style="330" hidden="1" customWidth="1" outlineLevel="1"/>
    <col min="13" max="13" width="8.7109375" style="330" customWidth="1" collapsed="1"/>
    <col min="14" max="15" width="8.7109375" style="330" hidden="1" customWidth="1" outlineLevel="1"/>
    <col min="16" max="16" width="8.7109375" style="330" customWidth="1" collapsed="1"/>
    <col min="17" max="18" width="8.7109375" style="330" hidden="1" customWidth="1" outlineLevel="1"/>
    <col min="19" max="19" width="8.7109375" style="330" customWidth="1" collapsed="1"/>
    <col min="20" max="21" width="8.7109375" style="330" hidden="1" customWidth="1" outlineLevel="1"/>
    <col min="22" max="22" width="8.7109375" style="330" customWidth="1" collapsed="1"/>
    <col min="23" max="24" width="8.7109375" style="330" hidden="1" customWidth="1" outlineLevel="1"/>
    <col min="25" max="25" width="8.7109375" style="331" customWidth="1" collapsed="1"/>
    <col min="26" max="27" width="8.7109375" style="357" hidden="1" customWidth="1" outlineLevel="1"/>
    <col min="28" max="28" width="8.7109375" style="331" customWidth="1" collapsed="1"/>
    <col min="29" max="30" width="8.7109375" style="331" hidden="1" customWidth="1" outlineLevel="1"/>
    <col min="31" max="31" width="8.7109375" style="331" customWidth="1" collapsed="1"/>
    <col min="32" max="33" width="8.7109375" style="331" hidden="1" customWidth="1" outlineLevel="1"/>
    <col min="34" max="34" width="8.7109375" style="331" customWidth="1" collapsed="1"/>
    <col min="35" max="36" width="8.7109375" style="331" hidden="1" customWidth="1" outlineLevel="1" collapsed="1"/>
    <col min="37" max="37" width="8.7109375" style="331" customWidth="1" collapsed="1"/>
    <col min="38" max="39" width="8.7109375" style="331" hidden="1" customWidth="1" outlineLevel="1" collapsed="1"/>
    <col min="40" max="40" width="8.7109375" style="331" customWidth="1" collapsed="1"/>
    <col min="41" max="42" width="9.140625" style="81" hidden="1" customWidth="1" outlineLevel="1"/>
    <col min="43" max="43" width="9.140625" style="81" collapsed="1"/>
    <col min="44" max="45" width="9.140625" style="81" hidden="1" customWidth="1" outlineLevel="1"/>
    <col min="46" max="46" width="9.140625" style="81" collapsed="1"/>
    <col min="47" max="48" width="9.140625" style="81" hidden="1" customWidth="1" outlineLevel="1"/>
    <col min="49" max="49" width="9.140625" style="81" collapsed="1"/>
    <col min="50" max="16384" width="9.140625" style="81"/>
  </cols>
  <sheetData>
    <row r="1" spans="1:49" x14ac:dyDescent="0.2">
      <c r="A1" s="573" t="s">
        <v>820</v>
      </c>
      <c r="Y1" s="330"/>
      <c r="Z1" s="330"/>
      <c r="AA1" s="330"/>
    </row>
    <row r="2" spans="1:49" x14ac:dyDescent="0.2">
      <c r="A2" s="81" t="s">
        <v>493</v>
      </c>
      <c r="Y2" s="330"/>
      <c r="Z2" s="330"/>
      <c r="AA2" s="330"/>
    </row>
    <row r="3" spans="1:49" x14ac:dyDescent="0.2">
      <c r="Y3" s="330"/>
      <c r="Z3" s="330"/>
      <c r="AA3" s="330"/>
    </row>
    <row r="4" spans="1:49" s="334" customFormat="1" ht="35.1" customHeight="1" x14ac:dyDescent="0.2">
      <c r="A4" s="332"/>
      <c r="B4" s="332"/>
      <c r="C4" s="332"/>
      <c r="D4" s="333" t="s">
        <v>878</v>
      </c>
      <c r="E4" s="333">
        <v>0</v>
      </c>
      <c r="F4" s="333">
        <v>0</v>
      </c>
      <c r="G4" s="333" t="s">
        <v>879</v>
      </c>
      <c r="H4" s="333">
        <v>0</v>
      </c>
      <c r="I4" s="333">
        <v>0</v>
      </c>
      <c r="J4" s="333" t="s">
        <v>880</v>
      </c>
      <c r="K4" s="333">
        <v>0</v>
      </c>
      <c r="L4" s="333">
        <v>0</v>
      </c>
      <c r="M4" s="333" t="s">
        <v>881</v>
      </c>
      <c r="N4" s="333">
        <v>0</v>
      </c>
      <c r="O4" s="333">
        <v>0</v>
      </c>
      <c r="P4" s="333" t="s">
        <v>882</v>
      </c>
      <c r="Q4" s="333">
        <v>0</v>
      </c>
      <c r="R4" s="333">
        <v>0</v>
      </c>
      <c r="S4" s="333" t="s">
        <v>50</v>
      </c>
      <c r="T4" s="333">
        <v>0</v>
      </c>
      <c r="U4" s="333">
        <v>0</v>
      </c>
      <c r="V4" s="333" t="s">
        <v>51</v>
      </c>
      <c r="W4" s="333">
        <v>0</v>
      </c>
      <c r="X4" s="333">
        <v>0</v>
      </c>
      <c r="Y4" s="333" t="s">
        <v>52</v>
      </c>
      <c r="Z4" s="333">
        <v>0</v>
      </c>
      <c r="AA4" s="333">
        <v>0</v>
      </c>
      <c r="AB4" s="333" t="s">
        <v>53</v>
      </c>
      <c r="AC4" s="333">
        <v>0</v>
      </c>
      <c r="AD4" s="333">
        <v>0</v>
      </c>
      <c r="AE4" s="333" t="s">
        <v>54</v>
      </c>
      <c r="AF4" s="333">
        <v>0</v>
      </c>
      <c r="AG4" s="333">
        <v>0</v>
      </c>
      <c r="AH4" s="333" t="s">
        <v>55</v>
      </c>
      <c r="AI4" s="333">
        <v>0</v>
      </c>
      <c r="AJ4" s="333">
        <v>0</v>
      </c>
      <c r="AK4" s="333" t="s">
        <v>192</v>
      </c>
      <c r="AL4" s="333">
        <v>0</v>
      </c>
      <c r="AM4" s="333">
        <v>0</v>
      </c>
      <c r="AN4" s="333" t="s">
        <v>204</v>
      </c>
      <c r="AO4" s="333">
        <v>0</v>
      </c>
      <c r="AP4" s="333">
        <v>0</v>
      </c>
      <c r="AQ4" s="333" t="s">
        <v>255</v>
      </c>
      <c r="AR4" s="333">
        <v>0</v>
      </c>
      <c r="AS4" s="333">
        <v>0</v>
      </c>
      <c r="AT4" s="333" t="s">
        <v>608</v>
      </c>
      <c r="AU4" s="333">
        <v>0</v>
      </c>
      <c r="AV4" s="333">
        <v>0</v>
      </c>
      <c r="AW4" s="333" t="s">
        <v>833</v>
      </c>
    </row>
    <row r="5" spans="1:49" s="80" customFormat="1" ht="20.100000000000001" customHeight="1" x14ac:dyDescent="0.2">
      <c r="A5" s="335" t="s">
        <v>494</v>
      </c>
      <c r="B5" s="335"/>
      <c r="C5" s="335"/>
      <c r="D5" s="336">
        <v>55.684009000000003</v>
      </c>
      <c r="E5" s="336">
        <v>40.380735000000001</v>
      </c>
      <c r="F5" s="336">
        <v>41.253230000000002</v>
      </c>
      <c r="G5" s="336">
        <v>53.293678</v>
      </c>
      <c r="H5" s="336">
        <v>44.704250999999999</v>
      </c>
      <c r="I5" s="336">
        <v>54.588093999999998</v>
      </c>
      <c r="J5" s="336">
        <v>64.549306000000001</v>
      </c>
      <c r="K5" s="336">
        <v>44.647234500000003</v>
      </c>
      <c r="L5" s="336">
        <v>36.718307500000002</v>
      </c>
      <c r="M5" s="336">
        <v>48.397414499999996</v>
      </c>
      <c r="N5" s="336">
        <v>40.651446999999997</v>
      </c>
      <c r="O5" s="336">
        <v>49.738430999999999</v>
      </c>
      <c r="P5" s="336">
        <v>61.573211000000001</v>
      </c>
      <c r="Q5" s="336">
        <v>43.502997999999998</v>
      </c>
      <c r="R5" s="336">
        <v>38.325091</v>
      </c>
      <c r="S5" s="336">
        <v>49.346666999999997</v>
      </c>
      <c r="T5" s="336">
        <v>24.557994999999998</v>
      </c>
      <c r="U5" s="336">
        <v>22.841176000000001</v>
      </c>
      <c r="V5" s="336">
        <v>35.345987999999998</v>
      </c>
      <c r="W5" s="336">
        <v>26.310867999999999</v>
      </c>
      <c r="X5" s="336">
        <v>24.740478</v>
      </c>
      <c r="Y5" s="337">
        <v>39.163879000000001</v>
      </c>
      <c r="Z5" s="338">
        <v>29.179753999999999</v>
      </c>
      <c r="AA5" s="338">
        <v>41.931843999999998</v>
      </c>
      <c r="AB5" s="337">
        <v>57.016196999999998</v>
      </c>
      <c r="AC5" s="337">
        <v>46.638246000000002</v>
      </c>
      <c r="AD5" s="337">
        <v>41.855105999999999</v>
      </c>
      <c r="AE5" s="337">
        <v>50.874918000000001</v>
      </c>
      <c r="AF5" s="337">
        <v>45.142470000000003</v>
      </c>
      <c r="AG5" s="337">
        <v>43.592714999999998</v>
      </c>
      <c r="AH5" s="337">
        <v>50.203533999999998</v>
      </c>
      <c r="AI5" s="337">
        <v>42.016882000000003</v>
      </c>
      <c r="AJ5" s="337">
        <v>41.331620999999998</v>
      </c>
      <c r="AK5" s="337">
        <v>49.721142999999998</v>
      </c>
      <c r="AL5" s="337">
        <v>44.146262999999998</v>
      </c>
      <c r="AM5" s="337">
        <v>51.528595000000003</v>
      </c>
      <c r="AN5" s="337">
        <v>61.522517999999998</v>
      </c>
      <c r="AO5" s="337">
        <v>52.852442000000003</v>
      </c>
      <c r="AP5" s="337">
        <v>55.092058999999999</v>
      </c>
      <c r="AQ5" s="337">
        <v>61.734682999999997</v>
      </c>
      <c r="AR5" s="337">
        <v>58.270507000000002</v>
      </c>
      <c r="AS5" s="337">
        <v>81.845877999999999</v>
      </c>
      <c r="AT5" s="337">
        <v>91.372228000000007</v>
      </c>
      <c r="AU5" s="337">
        <v>82.467320999999998</v>
      </c>
      <c r="AV5" s="337">
        <v>86.598940999999996</v>
      </c>
      <c r="AW5" s="337">
        <v>106.172951</v>
      </c>
    </row>
    <row r="6" spans="1:49" s="80" customFormat="1" x14ac:dyDescent="0.2">
      <c r="A6" s="335"/>
      <c r="B6" s="335" t="s">
        <v>495</v>
      </c>
      <c r="C6" s="335"/>
      <c r="D6" s="336">
        <v>35.159984000000001</v>
      </c>
      <c r="E6" s="336">
        <v>33.182035999999997</v>
      </c>
      <c r="F6" s="336">
        <v>33.227379999999997</v>
      </c>
      <c r="G6" s="336">
        <v>33.227379999999997</v>
      </c>
      <c r="H6" s="336">
        <v>38.106780999999998</v>
      </c>
      <c r="I6" s="336">
        <v>48.644140999999998</v>
      </c>
      <c r="J6" s="336">
        <v>48.922626999999999</v>
      </c>
      <c r="K6" s="336">
        <v>40.5703855</v>
      </c>
      <c r="L6" s="336">
        <v>31.4950455</v>
      </c>
      <c r="M6" s="336">
        <v>31.487986500000002</v>
      </c>
      <c r="N6" s="336">
        <v>35.464852</v>
      </c>
      <c r="O6" s="336">
        <v>43.714052000000002</v>
      </c>
      <c r="P6" s="336">
        <v>43.824998999999998</v>
      </c>
      <c r="Q6" s="336">
        <v>37.478619000000002</v>
      </c>
      <c r="R6" s="336">
        <v>31.257482</v>
      </c>
      <c r="S6" s="336">
        <v>30.555225</v>
      </c>
      <c r="T6" s="336">
        <v>17.490386000000001</v>
      </c>
      <c r="U6" s="336">
        <v>16.542048999999999</v>
      </c>
      <c r="V6" s="336">
        <v>17.149025000000002</v>
      </c>
      <c r="W6" s="336">
        <v>20.011741000000001</v>
      </c>
      <c r="X6" s="336">
        <v>18.660354000000002</v>
      </c>
      <c r="Y6" s="337">
        <v>18.373260999999999</v>
      </c>
      <c r="Z6" s="338">
        <v>23.099630000000001</v>
      </c>
      <c r="AA6" s="338">
        <v>28.706461000000001</v>
      </c>
      <c r="AB6" s="337">
        <v>29.080318999999999</v>
      </c>
      <c r="AC6" s="337">
        <v>33.412863000000002</v>
      </c>
      <c r="AD6" s="337">
        <v>32.292012999999997</v>
      </c>
      <c r="AE6" s="337">
        <v>32.175488000000001</v>
      </c>
      <c r="AF6" s="337">
        <v>35.579377000000001</v>
      </c>
      <c r="AG6" s="337">
        <v>32.048858000000003</v>
      </c>
      <c r="AH6" s="337">
        <v>32.214965999999997</v>
      </c>
      <c r="AI6" s="337">
        <v>30.473025</v>
      </c>
      <c r="AJ6" s="337">
        <v>31.278496000000001</v>
      </c>
      <c r="AK6" s="337">
        <v>31.414497000000001</v>
      </c>
      <c r="AL6" s="337">
        <v>34.093138000000003</v>
      </c>
      <c r="AM6" s="337">
        <v>35.699013000000001</v>
      </c>
      <c r="AN6" s="337">
        <v>35.484108999999997</v>
      </c>
      <c r="AO6" s="337">
        <v>35.956772000000001</v>
      </c>
      <c r="AP6" s="337">
        <v>35.303783000000003</v>
      </c>
      <c r="AQ6" s="337">
        <v>35.309497999999998</v>
      </c>
      <c r="AR6" s="337">
        <v>39.539040999999997</v>
      </c>
      <c r="AS6" s="337">
        <v>38.183992000000003</v>
      </c>
      <c r="AT6" s="337">
        <v>37.995159000000001</v>
      </c>
      <c r="AU6" s="337">
        <v>38.308869999999999</v>
      </c>
      <c r="AV6" s="337">
        <v>38.086711999999999</v>
      </c>
      <c r="AW6" s="337">
        <v>38.140194000000001</v>
      </c>
    </row>
    <row r="7" spans="1:49" x14ac:dyDescent="0.2">
      <c r="A7" s="339"/>
      <c r="B7" s="339"/>
      <c r="C7" s="339" t="s">
        <v>496</v>
      </c>
      <c r="D7" s="340">
        <v>8.3628309999999999</v>
      </c>
      <c r="E7" s="340">
        <v>8.2273910000000008</v>
      </c>
      <c r="F7" s="340">
        <v>8.2273910000000008</v>
      </c>
      <c r="G7" s="340">
        <v>8.2273910000000008</v>
      </c>
      <c r="H7" s="340">
        <v>8.1702999999999992</v>
      </c>
      <c r="I7" s="340">
        <v>8.1702999999999992</v>
      </c>
      <c r="J7" s="340">
        <v>8.1702999999999992</v>
      </c>
      <c r="K7" s="340">
        <v>10.850884499999999</v>
      </c>
      <c r="L7" s="340">
        <v>10.850884499999999</v>
      </c>
      <c r="M7" s="340">
        <v>10.850884499999999</v>
      </c>
      <c r="N7" s="340">
        <v>6.367191</v>
      </c>
      <c r="O7" s="340">
        <v>6.367191</v>
      </c>
      <c r="P7" s="340">
        <v>6.367191</v>
      </c>
      <c r="Q7" s="340">
        <v>5.5003469999999997</v>
      </c>
      <c r="R7" s="340">
        <v>5.5003469999999997</v>
      </c>
      <c r="S7" s="340">
        <v>5.5003469999999997</v>
      </c>
      <c r="T7" s="340">
        <v>5.6941959999999998</v>
      </c>
      <c r="U7" s="340">
        <v>5.6941959999999998</v>
      </c>
      <c r="V7" s="340">
        <v>5.6941959999999998</v>
      </c>
      <c r="W7" s="340">
        <v>7.5142800000000003</v>
      </c>
      <c r="X7" s="340">
        <v>7.5142800000000003</v>
      </c>
      <c r="Y7" s="341">
        <v>7.5142800000000003</v>
      </c>
      <c r="Z7" s="342">
        <v>6.1953120000000004</v>
      </c>
      <c r="AA7" s="342">
        <v>6.1953120000000004</v>
      </c>
      <c r="AB7" s="341">
        <v>6.3311149999999996</v>
      </c>
      <c r="AC7" s="341">
        <v>9.6698819999999994</v>
      </c>
      <c r="AD7" s="341">
        <v>9.6698819999999994</v>
      </c>
      <c r="AE7" s="341">
        <v>9.5340790000000002</v>
      </c>
      <c r="AF7" s="341">
        <v>11.075462999999999</v>
      </c>
      <c r="AG7" s="341">
        <v>11.075462999999999</v>
      </c>
      <c r="AH7" s="341">
        <v>11.075462999999999</v>
      </c>
      <c r="AI7" s="341">
        <v>11.007856</v>
      </c>
      <c r="AJ7" s="341">
        <v>11.007856</v>
      </c>
      <c r="AK7" s="341">
        <v>11.007856</v>
      </c>
      <c r="AL7" s="341">
        <v>10.367609</v>
      </c>
      <c r="AM7" s="341">
        <v>10.367609</v>
      </c>
      <c r="AN7" s="341">
        <v>10.367609</v>
      </c>
      <c r="AO7" s="341">
        <v>11.136476999999999</v>
      </c>
      <c r="AP7" s="341">
        <v>11.136476999999999</v>
      </c>
      <c r="AQ7" s="341">
        <v>11.136476999999999</v>
      </c>
      <c r="AR7" s="341">
        <v>11.984202</v>
      </c>
      <c r="AS7" s="341">
        <v>11.984202</v>
      </c>
      <c r="AT7" s="341">
        <v>11.984202</v>
      </c>
      <c r="AU7" s="341">
        <v>13.374527</v>
      </c>
      <c r="AV7" s="341">
        <v>13.374527</v>
      </c>
      <c r="AW7" s="341">
        <v>13.374527</v>
      </c>
    </row>
    <row r="8" spans="1:49" x14ac:dyDescent="0.2">
      <c r="A8" s="339"/>
      <c r="B8" s="343"/>
      <c r="C8" s="339" t="s">
        <v>497</v>
      </c>
      <c r="D8" s="340">
        <v>8.3628309999999999</v>
      </c>
      <c r="E8" s="340">
        <v>8.2273910000000008</v>
      </c>
      <c r="F8" s="340">
        <v>8.2273910000000008</v>
      </c>
      <c r="G8" s="340">
        <v>8.2273910000000008</v>
      </c>
      <c r="H8" s="340">
        <v>8.1702999999999992</v>
      </c>
      <c r="I8" s="340">
        <v>8.1702999999999992</v>
      </c>
      <c r="J8" s="340">
        <v>8.1702999999999992</v>
      </c>
      <c r="K8" s="340">
        <v>10.850884499999999</v>
      </c>
      <c r="L8" s="340">
        <v>10.850884499999999</v>
      </c>
      <c r="M8" s="340">
        <v>10.850884499999999</v>
      </c>
      <c r="N8" s="340">
        <v>6.367191</v>
      </c>
      <c r="O8" s="340">
        <v>6.367191</v>
      </c>
      <c r="P8" s="340">
        <v>6.367191</v>
      </c>
      <c r="Q8" s="340">
        <v>5.5003469999999997</v>
      </c>
      <c r="R8" s="340">
        <v>5.5003469999999997</v>
      </c>
      <c r="S8" s="340">
        <v>5.5003469999999997</v>
      </c>
      <c r="T8" s="340">
        <v>5.6941959999999998</v>
      </c>
      <c r="U8" s="340">
        <v>5.6941959999999998</v>
      </c>
      <c r="V8" s="340">
        <v>5.6941959999999998</v>
      </c>
      <c r="W8" s="340">
        <v>7.5142800000000003</v>
      </c>
      <c r="X8" s="340">
        <v>7.5142800000000003</v>
      </c>
      <c r="Y8" s="341">
        <v>7.5142800000000003</v>
      </c>
      <c r="Z8" s="342">
        <v>6.1953120000000004</v>
      </c>
      <c r="AA8" s="342">
        <v>6.1953120000000004</v>
      </c>
      <c r="AB8" s="341">
        <v>6.3311149999999996</v>
      </c>
      <c r="AC8" s="341">
        <v>9.6698819999999994</v>
      </c>
      <c r="AD8" s="341">
        <v>9.6698819999999994</v>
      </c>
      <c r="AE8" s="341">
        <v>9.5340790000000002</v>
      </c>
      <c r="AF8" s="341">
        <v>11.075462999999999</v>
      </c>
      <c r="AG8" s="341">
        <v>11.075462999999999</v>
      </c>
      <c r="AH8" s="341">
        <v>11.075462999999999</v>
      </c>
      <c r="AI8" s="341">
        <v>11.007856</v>
      </c>
      <c r="AJ8" s="341">
        <v>11.007856</v>
      </c>
      <c r="AK8" s="341">
        <v>11.007856</v>
      </c>
      <c r="AL8" s="341">
        <v>10.367609</v>
      </c>
      <c r="AM8" s="341">
        <v>10.367609</v>
      </c>
      <c r="AN8" s="341">
        <v>10.367609</v>
      </c>
      <c r="AO8" s="341">
        <v>11.136476999999999</v>
      </c>
      <c r="AP8" s="341">
        <v>11.136476999999999</v>
      </c>
      <c r="AQ8" s="341">
        <v>11.136476999999999</v>
      </c>
      <c r="AR8" s="341">
        <v>11.984202</v>
      </c>
      <c r="AS8" s="341">
        <v>11.984202</v>
      </c>
      <c r="AT8" s="341">
        <v>11.984202</v>
      </c>
      <c r="AU8" s="341">
        <v>13.374527</v>
      </c>
      <c r="AV8" s="341">
        <v>13.374527</v>
      </c>
      <c r="AW8" s="341">
        <v>13.374527</v>
      </c>
    </row>
    <row r="9" spans="1:49" x14ac:dyDescent="0.2">
      <c r="A9" s="339"/>
      <c r="B9" s="343"/>
      <c r="C9" s="339"/>
      <c r="D9" s="340">
        <v>0</v>
      </c>
      <c r="E9" s="340">
        <v>0</v>
      </c>
      <c r="F9" s="340">
        <v>0</v>
      </c>
      <c r="G9" s="340">
        <v>0</v>
      </c>
      <c r="H9" s="340">
        <v>0</v>
      </c>
      <c r="I9" s="340">
        <v>0</v>
      </c>
      <c r="J9" s="340">
        <v>0</v>
      </c>
      <c r="K9" s="340">
        <v>0</v>
      </c>
      <c r="L9" s="340">
        <v>0</v>
      </c>
      <c r="M9" s="340">
        <v>0</v>
      </c>
      <c r="N9" s="340">
        <v>0</v>
      </c>
      <c r="O9" s="340">
        <v>0</v>
      </c>
      <c r="P9" s="340">
        <v>0</v>
      </c>
      <c r="Q9" s="340">
        <v>0</v>
      </c>
      <c r="R9" s="340">
        <v>0</v>
      </c>
      <c r="S9" s="340">
        <v>0</v>
      </c>
      <c r="T9" s="340">
        <v>0</v>
      </c>
      <c r="U9" s="340">
        <v>0</v>
      </c>
      <c r="V9" s="340">
        <v>0</v>
      </c>
      <c r="W9" s="340">
        <v>0</v>
      </c>
      <c r="X9" s="340">
        <v>0</v>
      </c>
      <c r="Y9" s="341">
        <v>0</v>
      </c>
      <c r="Z9" s="342">
        <v>0</v>
      </c>
      <c r="AA9" s="342">
        <v>0</v>
      </c>
      <c r="AB9" s="341">
        <v>0</v>
      </c>
      <c r="AC9" s="341">
        <v>0</v>
      </c>
      <c r="AD9" s="341">
        <v>0</v>
      </c>
      <c r="AE9" s="341">
        <v>0</v>
      </c>
      <c r="AF9" s="341">
        <v>0</v>
      </c>
      <c r="AG9" s="341">
        <v>0</v>
      </c>
      <c r="AH9" s="341">
        <v>0</v>
      </c>
      <c r="AI9" s="341">
        <v>0</v>
      </c>
      <c r="AJ9" s="341">
        <v>0</v>
      </c>
      <c r="AK9" s="341">
        <v>0</v>
      </c>
      <c r="AL9" s="341">
        <v>0</v>
      </c>
      <c r="AM9" s="341">
        <v>0</v>
      </c>
      <c r="AN9" s="341">
        <v>0</v>
      </c>
      <c r="AO9" s="341">
        <v>0</v>
      </c>
      <c r="AP9" s="341">
        <v>0</v>
      </c>
      <c r="AQ9" s="341">
        <v>0</v>
      </c>
      <c r="AR9" s="341">
        <v>0</v>
      </c>
      <c r="AS9" s="341">
        <v>0</v>
      </c>
      <c r="AT9" s="341">
        <v>0</v>
      </c>
      <c r="AU9" s="341">
        <v>0</v>
      </c>
      <c r="AV9" s="341">
        <v>0</v>
      </c>
      <c r="AW9" s="341">
        <v>0</v>
      </c>
    </row>
    <row r="10" spans="1:49" x14ac:dyDescent="0.2">
      <c r="A10" s="339"/>
      <c r="B10" s="339"/>
      <c r="C10" s="339" t="s">
        <v>498</v>
      </c>
      <c r="D10" s="340">
        <v>26.797153000000002</v>
      </c>
      <c r="E10" s="340">
        <v>24.954644999999999</v>
      </c>
      <c r="F10" s="340">
        <v>24.999988999999999</v>
      </c>
      <c r="G10" s="340">
        <v>24.999988999999999</v>
      </c>
      <c r="H10" s="340">
        <v>29.936481000000001</v>
      </c>
      <c r="I10" s="340">
        <v>40.473841</v>
      </c>
      <c r="J10" s="340">
        <v>40.752327000000001</v>
      </c>
      <c r="K10" s="340">
        <v>29.719501000000001</v>
      </c>
      <c r="L10" s="340">
        <v>20.644161</v>
      </c>
      <c r="M10" s="340">
        <v>20.637101999999999</v>
      </c>
      <c r="N10" s="340">
        <v>29.097660999999999</v>
      </c>
      <c r="O10" s="340">
        <v>37.346860999999997</v>
      </c>
      <c r="P10" s="340">
        <v>37.457808</v>
      </c>
      <c r="Q10" s="340">
        <v>31.978272</v>
      </c>
      <c r="R10" s="340">
        <v>25.757135000000002</v>
      </c>
      <c r="S10" s="340">
        <v>25.054877999999999</v>
      </c>
      <c r="T10" s="340">
        <v>11.796189999999999</v>
      </c>
      <c r="U10" s="340">
        <v>10.847853000000001</v>
      </c>
      <c r="V10" s="340">
        <v>11.454829</v>
      </c>
      <c r="W10" s="340">
        <v>12.497460999999999</v>
      </c>
      <c r="X10" s="340">
        <v>11.146074</v>
      </c>
      <c r="Y10" s="341">
        <v>10.858981</v>
      </c>
      <c r="Z10" s="342">
        <v>16.904318</v>
      </c>
      <c r="AA10" s="342">
        <v>22.511149</v>
      </c>
      <c r="AB10" s="341">
        <v>22.749203999999999</v>
      </c>
      <c r="AC10" s="341">
        <v>23.742981</v>
      </c>
      <c r="AD10" s="341">
        <v>22.622131</v>
      </c>
      <c r="AE10" s="341">
        <v>22.641408999999999</v>
      </c>
      <c r="AF10" s="341">
        <v>24.503914000000002</v>
      </c>
      <c r="AG10" s="341">
        <v>20.973395</v>
      </c>
      <c r="AH10" s="341">
        <v>21.139503000000001</v>
      </c>
      <c r="AI10" s="341">
        <v>19.465168999999999</v>
      </c>
      <c r="AJ10" s="341">
        <v>20.27064</v>
      </c>
      <c r="AK10" s="341">
        <v>20.406641</v>
      </c>
      <c r="AL10" s="341">
        <v>23.725529000000002</v>
      </c>
      <c r="AM10" s="341">
        <v>25.331403999999999</v>
      </c>
      <c r="AN10" s="341">
        <v>25.116499999999998</v>
      </c>
      <c r="AO10" s="341">
        <v>24.820295000000002</v>
      </c>
      <c r="AP10" s="341">
        <v>24.167306</v>
      </c>
      <c r="AQ10" s="341">
        <v>24.173020999999999</v>
      </c>
      <c r="AR10" s="341">
        <v>27.554839000000001</v>
      </c>
      <c r="AS10" s="341">
        <v>26.19979</v>
      </c>
      <c r="AT10" s="341">
        <v>26.010957000000001</v>
      </c>
      <c r="AU10" s="341">
        <v>24.934342999999998</v>
      </c>
      <c r="AV10" s="341">
        <v>24.712185000000002</v>
      </c>
      <c r="AW10" s="341">
        <v>24.765667000000001</v>
      </c>
    </row>
    <row r="11" spans="1:49" x14ac:dyDescent="0.2">
      <c r="A11" s="339"/>
      <c r="B11" s="339"/>
      <c r="C11" s="339" t="s">
        <v>499</v>
      </c>
      <c r="D11" s="340">
        <v>3.7688220000000001</v>
      </c>
      <c r="E11" s="340">
        <v>3.1230760000000002</v>
      </c>
      <c r="F11" s="340">
        <v>3.1230760000000002</v>
      </c>
      <c r="G11" s="340">
        <v>3.1230760000000002</v>
      </c>
      <c r="H11" s="340">
        <v>13.952298000000001</v>
      </c>
      <c r="I11" s="340">
        <v>13.952298000000001</v>
      </c>
      <c r="J11" s="340">
        <v>13.952298000000001</v>
      </c>
      <c r="K11" s="340">
        <v>1.13192</v>
      </c>
      <c r="L11" s="340">
        <v>1.13192</v>
      </c>
      <c r="M11" s="340">
        <v>1.4033469999999999</v>
      </c>
      <c r="N11" s="340">
        <v>10.188138</v>
      </c>
      <c r="O11" s="340">
        <v>10.188138</v>
      </c>
      <c r="P11" s="340">
        <v>10.299085</v>
      </c>
      <c r="Q11" s="340">
        <v>6.9117670000000002</v>
      </c>
      <c r="R11" s="340">
        <v>6.9117670000000002</v>
      </c>
      <c r="S11" s="340">
        <v>6.2095099999999999</v>
      </c>
      <c r="T11" s="340">
        <v>-4.9979339999999999</v>
      </c>
      <c r="U11" s="340">
        <v>-4.9979339999999999</v>
      </c>
      <c r="V11" s="340">
        <v>-4.3909580000000004</v>
      </c>
      <c r="W11" s="340">
        <v>-2.5221290000000001</v>
      </c>
      <c r="X11" s="340">
        <v>-3.0728849999999999</v>
      </c>
      <c r="Y11" s="341">
        <v>-3.3599779999999999</v>
      </c>
      <c r="Z11" s="342">
        <v>2.1125340000000001</v>
      </c>
      <c r="AA11" s="342">
        <v>2.8119040000000002</v>
      </c>
      <c r="AB11" s="341">
        <v>3.0486330000000001</v>
      </c>
      <c r="AC11" s="341">
        <v>2.989808</v>
      </c>
      <c r="AD11" s="341">
        <v>3.1469719999999999</v>
      </c>
      <c r="AE11" s="341">
        <v>3.1043099999999999</v>
      </c>
      <c r="AF11" s="341">
        <v>2.676974</v>
      </c>
      <c r="AG11" s="341">
        <v>2.3711959999999999</v>
      </c>
      <c r="AH11" s="341">
        <v>2.5990959999999999</v>
      </c>
      <c r="AI11" s="341">
        <v>1.723006</v>
      </c>
      <c r="AJ11" s="341">
        <v>1.8097259999999999</v>
      </c>
      <c r="AK11" s="341">
        <v>1.9415309999999999</v>
      </c>
      <c r="AL11" s="341">
        <v>3.5624910000000001</v>
      </c>
      <c r="AM11" s="341">
        <v>3.692625</v>
      </c>
      <c r="AN11" s="341">
        <v>3.482091</v>
      </c>
      <c r="AO11" s="341">
        <v>-1.451322</v>
      </c>
      <c r="AP11" s="341">
        <v>-1.8522369999999999</v>
      </c>
      <c r="AQ11" s="341">
        <v>-1.8506629999999999</v>
      </c>
      <c r="AR11" s="341">
        <v>0.827789</v>
      </c>
      <c r="AS11" s="341">
        <v>1.7111590000000001</v>
      </c>
      <c r="AT11" s="341">
        <v>1.381626</v>
      </c>
      <c r="AU11" s="341">
        <v>2.028457</v>
      </c>
      <c r="AV11" s="341">
        <v>1.5502590000000001</v>
      </c>
      <c r="AW11" s="341">
        <v>1.62913</v>
      </c>
    </row>
    <row r="12" spans="1:49" x14ac:dyDescent="0.2">
      <c r="A12" s="339"/>
      <c r="B12" s="339"/>
      <c r="C12" s="339" t="s">
        <v>500</v>
      </c>
      <c r="D12" s="340">
        <v>21.509273</v>
      </c>
      <c r="E12" s="340">
        <v>20.468343999999998</v>
      </c>
      <c r="F12" s="340">
        <v>20.468343999999998</v>
      </c>
      <c r="G12" s="340">
        <v>20.468343999999998</v>
      </c>
      <c r="H12" s="340">
        <v>14.372185</v>
      </c>
      <c r="I12" s="340">
        <v>14.372185</v>
      </c>
      <c r="J12" s="340">
        <v>14.372185</v>
      </c>
      <c r="K12" s="340">
        <v>13.471197</v>
      </c>
      <c r="L12" s="340">
        <v>13.471197</v>
      </c>
      <c r="M12" s="340">
        <v>13.471197</v>
      </c>
      <c r="N12" s="340">
        <v>16.001719000000001</v>
      </c>
      <c r="O12" s="340">
        <v>16.001719000000001</v>
      </c>
      <c r="P12" s="340">
        <v>16.001719000000001</v>
      </c>
      <c r="Q12" s="340">
        <v>14.080615</v>
      </c>
      <c r="R12" s="340">
        <v>14.080615</v>
      </c>
      <c r="S12" s="340">
        <v>14.080615</v>
      </c>
      <c r="T12" s="340">
        <v>11.307836</v>
      </c>
      <c r="U12" s="340">
        <v>11.307836</v>
      </c>
      <c r="V12" s="340">
        <v>11.307836</v>
      </c>
      <c r="W12" s="340">
        <v>10.59177</v>
      </c>
      <c r="X12" s="340">
        <v>10.59177</v>
      </c>
      <c r="Y12" s="341">
        <v>10.59177</v>
      </c>
      <c r="Z12" s="342">
        <v>11.817041</v>
      </c>
      <c r="AA12" s="342">
        <v>11.817041</v>
      </c>
      <c r="AB12" s="341">
        <v>11.817041</v>
      </c>
      <c r="AC12" s="341">
        <v>12.067418</v>
      </c>
      <c r="AD12" s="341">
        <v>12.067418</v>
      </c>
      <c r="AE12" s="341">
        <v>12.067418</v>
      </c>
      <c r="AF12" s="341">
        <v>13.297647</v>
      </c>
      <c r="AG12" s="341">
        <v>13.297647</v>
      </c>
      <c r="AH12" s="341">
        <v>13.297647</v>
      </c>
      <c r="AI12" s="341">
        <v>13.163759000000001</v>
      </c>
      <c r="AJ12" s="341">
        <v>13.163759000000001</v>
      </c>
      <c r="AK12" s="341">
        <v>13.163759000000001</v>
      </c>
      <c r="AL12" s="341">
        <v>15.005146999999999</v>
      </c>
      <c r="AM12" s="341">
        <v>15.005146999999999</v>
      </c>
      <c r="AN12" s="341">
        <v>15.005146999999999</v>
      </c>
      <c r="AO12" s="341">
        <v>17.045394999999999</v>
      </c>
      <c r="AP12" s="341">
        <v>17.045394999999999</v>
      </c>
      <c r="AQ12" s="341">
        <v>17.045394999999999</v>
      </c>
      <c r="AR12" s="341">
        <v>20.016133</v>
      </c>
      <c r="AS12" s="341">
        <v>20.016133</v>
      </c>
      <c r="AT12" s="341">
        <v>20.016133</v>
      </c>
      <c r="AU12" s="341">
        <v>17.727383</v>
      </c>
      <c r="AV12" s="341">
        <v>17.727383</v>
      </c>
      <c r="AW12" s="341">
        <v>17.727383</v>
      </c>
    </row>
    <row r="13" spans="1:49" x14ac:dyDescent="0.2">
      <c r="A13" s="339"/>
      <c r="B13" s="339"/>
      <c r="C13" s="339" t="s">
        <v>501</v>
      </c>
      <c r="D13" s="340">
        <v>1.519058</v>
      </c>
      <c r="E13" s="340">
        <v>1.3632249999999999</v>
      </c>
      <c r="F13" s="340">
        <v>1.408569</v>
      </c>
      <c r="G13" s="340">
        <v>1.408569</v>
      </c>
      <c r="H13" s="340">
        <v>1.611998</v>
      </c>
      <c r="I13" s="340">
        <v>1.635097</v>
      </c>
      <c r="J13" s="340">
        <v>1.635097</v>
      </c>
      <c r="K13" s="340">
        <v>4.3236369999999997</v>
      </c>
      <c r="L13" s="340">
        <v>3.9839150000000001</v>
      </c>
      <c r="M13" s="340">
        <v>3.9839150000000001</v>
      </c>
      <c r="N13" s="340">
        <v>1.1291610000000001</v>
      </c>
      <c r="O13" s="340">
        <v>1.2455689999999999</v>
      </c>
      <c r="P13" s="340">
        <v>1.2455689999999999</v>
      </c>
      <c r="Q13" s="340">
        <v>1.0744549999999999</v>
      </c>
      <c r="R13" s="340">
        <v>0.69334399999999996</v>
      </c>
      <c r="S13" s="340">
        <v>0.69334399999999996</v>
      </c>
      <c r="T13" s="340">
        <v>1.414879</v>
      </c>
      <c r="U13" s="340">
        <v>1.8261019999999999</v>
      </c>
      <c r="V13" s="340">
        <v>1.8261019999999999</v>
      </c>
      <c r="W13" s="340">
        <v>1.7159709999999999</v>
      </c>
      <c r="X13" s="340">
        <v>1.7774319999999999</v>
      </c>
      <c r="Y13" s="341">
        <v>1.7774319999999999</v>
      </c>
      <c r="Z13" s="342">
        <v>1.124986</v>
      </c>
      <c r="AA13" s="342">
        <v>5.0106029999999997</v>
      </c>
      <c r="AB13" s="341">
        <v>5.0119290000000003</v>
      </c>
      <c r="AC13" s="341">
        <v>5.8141540000000003</v>
      </c>
      <c r="AD13" s="341">
        <v>6.3202800000000003</v>
      </c>
      <c r="AE13" s="341">
        <v>6.3189539999999997</v>
      </c>
      <c r="AF13" s="341">
        <v>7.3785660000000002</v>
      </c>
      <c r="AG13" s="341">
        <v>3.124037</v>
      </c>
      <c r="AH13" s="341">
        <v>3.1255109999999999</v>
      </c>
      <c r="AI13" s="341">
        <v>2.4611550000000002</v>
      </c>
      <c r="AJ13" s="341">
        <v>2.8056239999999999</v>
      </c>
      <c r="AK13" s="341">
        <v>2.8098200000000002</v>
      </c>
      <c r="AL13" s="341">
        <v>2.6663600000000001</v>
      </c>
      <c r="AM13" s="341">
        <v>3.1176560000000002</v>
      </c>
      <c r="AN13" s="341">
        <v>3.113286</v>
      </c>
      <c r="AO13" s="341">
        <v>5.7102459999999997</v>
      </c>
      <c r="AP13" s="341">
        <v>5.3416990000000002</v>
      </c>
      <c r="AQ13" s="341">
        <v>5.3458399999999999</v>
      </c>
      <c r="AR13" s="341">
        <v>2.076613</v>
      </c>
      <c r="AS13" s="341">
        <v>2.2204419999999998</v>
      </c>
      <c r="AT13" s="341">
        <v>2.359073</v>
      </c>
      <c r="AU13" s="341">
        <v>2.9167719999999999</v>
      </c>
      <c r="AV13" s="341">
        <v>3.3432909999999998</v>
      </c>
      <c r="AW13" s="341">
        <v>3.1992189999999998</v>
      </c>
    </row>
    <row r="14" spans="1:49" x14ac:dyDescent="0.2">
      <c r="A14" s="339"/>
      <c r="B14" s="339"/>
      <c r="C14" s="339" t="s">
        <v>502</v>
      </c>
      <c r="D14" s="340">
        <v>0</v>
      </c>
      <c r="E14" s="340">
        <v>0</v>
      </c>
      <c r="F14" s="340">
        <v>0</v>
      </c>
      <c r="G14" s="340">
        <v>0</v>
      </c>
      <c r="H14" s="340">
        <v>0</v>
      </c>
      <c r="I14" s="340">
        <v>10.514260999999999</v>
      </c>
      <c r="J14" s="340">
        <v>10.514260999999999</v>
      </c>
      <c r="K14" s="340">
        <v>10.514260999999999</v>
      </c>
      <c r="L14" s="340">
        <v>1.778643</v>
      </c>
      <c r="M14" s="340">
        <v>1.778643</v>
      </c>
      <c r="N14" s="340">
        <v>1.778643</v>
      </c>
      <c r="O14" s="340">
        <v>9.9114350000000009</v>
      </c>
      <c r="P14" s="340">
        <v>9.9114350000000009</v>
      </c>
      <c r="Q14" s="340">
        <v>9.9114350000000009</v>
      </c>
      <c r="R14" s="340">
        <v>3.5235620000000001</v>
      </c>
      <c r="S14" s="340">
        <v>3.5235620000000001</v>
      </c>
      <c r="T14" s="340">
        <v>3.5235620000000001</v>
      </c>
      <c r="U14" s="340">
        <v>2.711849</v>
      </c>
      <c r="V14" s="340">
        <v>2.711849</v>
      </c>
      <c r="W14" s="340">
        <v>2.711849</v>
      </c>
      <c r="X14" s="340">
        <v>0</v>
      </c>
      <c r="Y14" s="341">
        <v>0</v>
      </c>
      <c r="Z14" s="342">
        <v>0</v>
      </c>
      <c r="AA14" s="342">
        <v>2.8716010000000001</v>
      </c>
      <c r="AB14" s="341">
        <v>2.8716010000000001</v>
      </c>
      <c r="AC14" s="341">
        <v>2.8716010000000001</v>
      </c>
      <c r="AD14" s="341">
        <v>1.0867290000000001</v>
      </c>
      <c r="AE14" s="341">
        <v>1.0867290000000001</v>
      </c>
      <c r="AF14" s="341">
        <v>1.0867290000000001</v>
      </c>
      <c r="AG14" s="341">
        <v>1.23397</v>
      </c>
      <c r="AH14" s="341">
        <v>1.23397</v>
      </c>
      <c r="AI14" s="341">
        <v>1.23397</v>
      </c>
      <c r="AJ14" s="341">
        <v>2.4915310000000002</v>
      </c>
      <c r="AK14" s="341">
        <v>2.4915310000000002</v>
      </c>
      <c r="AL14" s="341">
        <v>2.4915310000000002</v>
      </c>
      <c r="AM14" s="341">
        <v>3.5159760000000002</v>
      </c>
      <c r="AN14" s="341">
        <v>3.5159760000000002</v>
      </c>
      <c r="AO14" s="341">
        <v>3.5159760000000002</v>
      </c>
      <c r="AP14" s="341">
        <v>3.6324489999999998</v>
      </c>
      <c r="AQ14" s="341">
        <v>3.6324489999999998</v>
      </c>
      <c r="AR14" s="341">
        <v>3.6324489999999998</v>
      </c>
      <c r="AS14" s="341">
        <v>1.2502009999999999</v>
      </c>
      <c r="AT14" s="341">
        <v>1.2502009999999999</v>
      </c>
      <c r="AU14" s="341">
        <v>1.2502009999999999</v>
      </c>
      <c r="AV14" s="341">
        <v>0.777702</v>
      </c>
      <c r="AW14" s="341">
        <v>0.777702</v>
      </c>
    </row>
    <row r="15" spans="1:49" x14ac:dyDescent="0.2">
      <c r="A15" s="339"/>
      <c r="B15" s="339"/>
      <c r="C15" s="339" t="s">
        <v>503</v>
      </c>
      <c r="D15" s="340">
        <v>0</v>
      </c>
      <c r="E15" s="340">
        <v>0</v>
      </c>
      <c r="F15" s="340">
        <v>0</v>
      </c>
      <c r="G15" s="340">
        <v>0</v>
      </c>
      <c r="H15" s="340">
        <v>0</v>
      </c>
      <c r="I15" s="340">
        <v>0</v>
      </c>
      <c r="J15" s="340">
        <v>0.27848600000000001</v>
      </c>
      <c r="K15" s="340">
        <v>0.27848600000000001</v>
      </c>
      <c r="L15" s="340">
        <v>0.27848600000000001</v>
      </c>
      <c r="M15" s="340">
        <v>0</v>
      </c>
      <c r="N15" s="340">
        <v>0</v>
      </c>
      <c r="O15" s="340">
        <v>0</v>
      </c>
      <c r="P15" s="340">
        <v>0</v>
      </c>
      <c r="Q15" s="340">
        <v>0</v>
      </c>
      <c r="R15" s="340">
        <v>0.54784699999999997</v>
      </c>
      <c r="S15" s="340">
        <v>0.54784699999999997</v>
      </c>
      <c r="T15" s="340">
        <v>0.54784699999999997</v>
      </c>
      <c r="U15" s="340">
        <v>0</v>
      </c>
      <c r="V15" s="340">
        <v>0</v>
      </c>
      <c r="W15" s="340">
        <v>0</v>
      </c>
      <c r="X15" s="340">
        <v>1.8497570000000001</v>
      </c>
      <c r="Y15" s="341">
        <v>1.8497570000000001</v>
      </c>
      <c r="Z15" s="342">
        <v>1.8497570000000001</v>
      </c>
      <c r="AA15" s="342">
        <v>0</v>
      </c>
      <c r="AB15" s="341">
        <v>0</v>
      </c>
      <c r="AC15" s="341">
        <v>0</v>
      </c>
      <c r="AD15" s="341">
        <v>7.3200000000000001E-4</v>
      </c>
      <c r="AE15" s="341">
        <v>6.3997999999999999E-2</v>
      </c>
      <c r="AF15" s="341">
        <v>6.3997999999999999E-2</v>
      </c>
      <c r="AG15" s="341">
        <v>0.94654499999999997</v>
      </c>
      <c r="AH15" s="341">
        <v>0.88327900000000004</v>
      </c>
      <c r="AI15" s="341">
        <v>0.88327900000000004</v>
      </c>
      <c r="AJ15" s="341">
        <v>0</v>
      </c>
      <c r="AK15" s="341">
        <v>0</v>
      </c>
      <c r="AL15" s="341">
        <v>0</v>
      </c>
      <c r="AM15" s="341">
        <v>0</v>
      </c>
      <c r="AN15" s="341">
        <v>0</v>
      </c>
      <c r="AO15" s="341">
        <v>0</v>
      </c>
      <c r="AP15" s="341">
        <v>0</v>
      </c>
      <c r="AQ15" s="341">
        <v>0</v>
      </c>
      <c r="AR15" s="341">
        <v>1.0018549999999999</v>
      </c>
      <c r="AS15" s="341">
        <v>1.0018549999999999</v>
      </c>
      <c r="AT15" s="341">
        <v>1.003924</v>
      </c>
      <c r="AU15" s="341">
        <v>1.01153</v>
      </c>
      <c r="AV15" s="341">
        <v>1.31355</v>
      </c>
      <c r="AW15" s="341">
        <v>1.4322330000000001</v>
      </c>
    </row>
    <row r="16" spans="1:49" s="80" customFormat="1" ht="20.100000000000001" customHeight="1" x14ac:dyDescent="0.2">
      <c r="A16" s="335"/>
      <c r="B16" s="335" t="s">
        <v>504</v>
      </c>
      <c r="C16" s="335"/>
      <c r="D16" s="336">
        <v>20.524025000000002</v>
      </c>
      <c r="E16" s="336">
        <v>7.1986990000000004</v>
      </c>
      <c r="F16" s="336">
        <v>8.0258500000000002</v>
      </c>
      <c r="G16" s="336">
        <v>20.066298</v>
      </c>
      <c r="H16" s="336">
        <v>6.5974700000000004</v>
      </c>
      <c r="I16" s="336">
        <v>5.9439529999999996</v>
      </c>
      <c r="J16" s="336">
        <v>15.626678999999999</v>
      </c>
      <c r="K16" s="336">
        <v>4.0768490000000002</v>
      </c>
      <c r="L16" s="336">
        <v>5.2232620000000001</v>
      </c>
      <c r="M16" s="336">
        <v>16.909427999999998</v>
      </c>
      <c r="N16" s="336">
        <v>5.1865949999999996</v>
      </c>
      <c r="O16" s="336">
        <v>6.0243789999999997</v>
      </c>
      <c r="P16" s="336">
        <v>17.748211999999999</v>
      </c>
      <c r="Q16" s="336">
        <v>6.0243789999999997</v>
      </c>
      <c r="R16" s="336">
        <v>7.067609</v>
      </c>
      <c r="S16" s="336">
        <v>18.791442</v>
      </c>
      <c r="T16" s="336">
        <v>7.067609</v>
      </c>
      <c r="U16" s="336">
        <v>6.2991270000000004</v>
      </c>
      <c r="V16" s="336">
        <v>18.196963</v>
      </c>
      <c r="W16" s="336">
        <v>6.2991270000000004</v>
      </c>
      <c r="X16" s="336">
        <v>6.0801239999999996</v>
      </c>
      <c r="Y16" s="337">
        <v>20.790617999999998</v>
      </c>
      <c r="Z16" s="338">
        <v>6.0801239999999996</v>
      </c>
      <c r="AA16" s="338">
        <v>13.225383000000001</v>
      </c>
      <c r="AB16" s="337">
        <v>27.935877999999999</v>
      </c>
      <c r="AC16" s="337">
        <v>13.225383000000001</v>
      </c>
      <c r="AD16" s="337">
        <v>9.5630930000000003</v>
      </c>
      <c r="AE16" s="337">
        <v>18.69943</v>
      </c>
      <c r="AF16" s="337">
        <v>9.5630930000000003</v>
      </c>
      <c r="AG16" s="337">
        <v>11.543856999999999</v>
      </c>
      <c r="AH16" s="337">
        <v>17.988568000000001</v>
      </c>
      <c r="AI16" s="337">
        <v>11.543856999999999</v>
      </c>
      <c r="AJ16" s="337">
        <v>10.053125</v>
      </c>
      <c r="AK16" s="337">
        <v>18.306646000000001</v>
      </c>
      <c r="AL16" s="337">
        <v>10.053125</v>
      </c>
      <c r="AM16" s="337">
        <v>15.829582</v>
      </c>
      <c r="AN16" s="337">
        <v>26.038409000000001</v>
      </c>
      <c r="AO16" s="337">
        <v>16.895669999999999</v>
      </c>
      <c r="AP16" s="337">
        <v>19.788276</v>
      </c>
      <c r="AQ16" s="337">
        <v>26.425184999999999</v>
      </c>
      <c r="AR16" s="337">
        <v>18.731466000000001</v>
      </c>
      <c r="AS16" s="337">
        <v>43.661886000000003</v>
      </c>
      <c r="AT16" s="337">
        <v>53.377068999999999</v>
      </c>
      <c r="AU16" s="337">
        <v>44.158450999999999</v>
      </c>
      <c r="AV16" s="337">
        <v>48.512228999999998</v>
      </c>
      <c r="AW16" s="337">
        <v>68.032757000000004</v>
      </c>
    </row>
    <row r="17" spans="1:49" x14ac:dyDescent="0.2">
      <c r="A17" s="339"/>
      <c r="B17" s="339"/>
      <c r="C17" s="339" t="s">
        <v>505</v>
      </c>
      <c r="D17" s="340">
        <v>6.5137609999999997</v>
      </c>
      <c r="E17" s="340">
        <v>0</v>
      </c>
      <c r="F17" s="340">
        <v>0</v>
      </c>
      <c r="G17" s="340">
        <v>6.6029910000000003</v>
      </c>
      <c r="H17" s="340">
        <v>0</v>
      </c>
      <c r="I17" s="340">
        <v>0</v>
      </c>
      <c r="J17" s="340">
        <v>5.2488000000000001</v>
      </c>
      <c r="K17" s="340">
        <v>0</v>
      </c>
      <c r="L17" s="340">
        <v>0</v>
      </c>
      <c r="M17" s="340">
        <v>5.3537759999999999</v>
      </c>
      <c r="N17" s="340">
        <v>0</v>
      </c>
      <c r="O17" s="340">
        <v>0</v>
      </c>
      <c r="P17" s="340">
        <v>5.3537759999999999</v>
      </c>
      <c r="Q17" s="340">
        <v>0</v>
      </c>
      <c r="R17" s="340">
        <v>0</v>
      </c>
      <c r="S17" s="340">
        <v>5.3537759999999999</v>
      </c>
      <c r="T17" s="340">
        <v>0</v>
      </c>
      <c r="U17" s="340">
        <v>0</v>
      </c>
      <c r="V17" s="340">
        <v>5.4587519999999996</v>
      </c>
      <c r="W17" s="340">
        <v>0</v>
      </c>
      <c r="X17" s="340">
        <v>0</v>
      </c>
      <c r="Y17" s="341">
        <v>6.9569929999999998</v>
      </c>
      <c r="Z17" s="342">
        <v>0</v>
      </c>
      <c r="AA17" s="342">
        <v>0</v>
      </c>
      <c r="AB17" s="341">
        <v>6.9569929999999998</v>
      </c>
      <c r="AC17" s="341">
        <v>0</v>
      </c>
      <c r="AD17" s="341">
        <v>0</v>
      </c>
      <c r="AE17" s="341">
        <v>0</v>
      </c>
      <c r="AF17" s="341">
        <v>0</v>
      </c>
      <c r="AG17" s="341">
        <v>0</v>
      </c>
      <c r="AH17" s="341">
        <v>0</v>
      </c>
      <c r="AI17" s="341">
        <v>0</v>
      </c>
      <c r="AJ17" s="341">
        <v>0</v>
      </c>
      <c r="AK17" s="341">
        <v>0</v>
      </c>
      <c r="AL17" s="341">
        <v>0</v>
      </c>
      <c r="AM17" s="341">
        <v>0</v>
      </c>
      <c r="AN17" s="341">
        <v>0</v>
      </c>
      <c r="AO17" s="341">
        <v>0</v>
      </c>
      <c r="AP17" s="341">
        <v>0</v>
      </c>
      <c r="AQ17" s="341">
        <v>0</v>
      </c>
      <c r="AR17" s="341">
        <v>0</v>
      </c>
      <c r="AS17" s="341">
        <v>0</v>
      </c>
      <c r="AT17" s="341">
        <v>0</v>
      </c>
      <c r="AU17" s="341">
        <v>0</v>
      </c>
      <c r="AV17" s="341">
        <v>0</v>
      </c>
      <c r="AW17" s="341">
        <v>0</v>
      </c>
    </row>
    <row r="18" spans="1:49" x14ac:dyDescent="0.2">
      <c r="A18" s="339"/>
      <c r="B18" s="339"/>
      <c r="C18" s="339" t="s">
        <v>506</v>
      </c>
      <c r="D18" s="340">
        <v>4.0178260000000003</v>
      </c>
      <c r="E18" s="340">
        <v>0</v>
      </c>
      <c r="F18" s="340">
        <v>0</v>
      </c>
      <c r="G18" s="340">
        <v>4.0338279999999997</v>
      </c>
      <c r="H18" s="340">
        <v>0</v>
      </c>
      <c r="I18" s="340">
        <v>0</v>
      </c>
      <c r="J18" s="340">
        <v>4.04983</v>
      </c>
      <c r="K18" s="340">
        <v>0</v>
      </c>
      <c r="L18" s="340">
        <v>0</v>
      </c>
      <c r="M18" s="340">
        <v>4.0728330000000001</v>
      </c>
      <c r="N18" s="340">
        <v>0</v>
      </c>
      <c r="O18" s="340">
        <v>0</v>
      </c>
      <c r="P18" s="340">
        <v>4.0738329999999996</v>
      </c>
      <c r="Q18" s="340">
        <v>0</v>
      </c>
      <c r="R18" s="340">
        <v>0</v>
      </c>
      <c r="S18" s="340">
        <v>4.0738329999999996</v>
      </c>
      <c r="T18" s="340">
        <v>0</v>
      </c>
      <c r="U18" s="340">
        <v>0</v>
      </c>
      <c r="V18" s="340">
        <v>4.097836</v>
      </c>
      <c r="W18" s="340">
        <v>0</v>
      </c>
      <c r="X18" s="340">
        <v>0</v>
      </c>
      <c r="Y18" s="341">
        <v>4.7696610000000002</v>
      </c>
      <c r="Z18" s="342">
        <v>0</v>
      </c>
      <c r="AA18" s="342">
        <v>0</v>
      </c>
      <c r="AB18" s="341">
        <v>4.7696610000000002</v>
      </c>
      <c r="AC18" s="341">
        <v>0</v>
      </c>
      <c r="AD18" s="341">
        <v>0</v>
      </c>
      <c r="AE18" s="341">
        <v>9.1363369999999993</v>
      </c>
      <c r="AF18" s="341">
        <v>0</v>
      </c>
      <c r="AG18" s="341">
        <v>0</v>
      </c>
      <c r="AH18" s="341">
        <v>6.4447109999999999</v>
      </c>
      <c r="AI18" s="341">
        <v>0</v>
      </c>
      <c r="AJ18" s="341">
        <v>0</v>
      </c>
      <c r="AK18" s="341">
        <v>5.3821589999999997</v>
      </c>
      <c r="AL18" s="341">
        <v>0</v>
      </c>
      <c r="AM18" s="341">
        <v>0</v>
      </c>
      <c r="AN18" s="341">
        <v>3.324147</v>
      </c>
      <c r="AO18" s="341">
        <v>0</v>
      </c>
      <c r="AP18" s="341">
        <v>0</v>
      </c>
      <c r="AQ18" s="341">
        <v>1.8883449999999999</v>
      </c>
      <c r="AR18" s="341">
        <v>0</v>
      </c>
      <c r="AS18" s="341">
        <v>0</v>
      </c>
      <c r="AT18" s="341">
        <v>2.9490069999999999</v>
      </c>
      <c r="AU18" s="341">
        <v>0</v>
      </c>
      <c r="AV18" s="341">
        <v>0</v>
      </c>
      <c r="AW18" s="341">
        <v>4.0476809999999999</v>
      </c>
    </row>
    <row r="19" spans="1:49" x14ac:dyDescent="0.2">
      <c r="A19" s="339"/>
      <c r="B19" s="339"/>
      <c r="C19" s="339" t="s">
        <v>507</v>
      </c>
      <c r="D19" s="340">
        <v>2.793739</v>
      </c>
      <c r="E19" s="340">
        <v>0</v>
      </c>
      <c r="F19" s="340">
        <v>0</v>
      </c>
      <c r="G19" s="340">
        <v>2.8320090000000002</v>
      </c>
      <c r="H19" s="340">
        <v>0</v>
      </c>
      <c r="I19" s="340">
        <v>0</v>
      </c>
      <c r="J19" s="340">
        <v>2.2511999999999999</v>
      </c>
      <c r="K19" s="340">
        <v>0</v>
      </c>
      <c r="L19" s="340">
        <v>0</v>
      </c>
      <c r="M19" s="340">
        <v>2.296224</v>
      </c>
      <c r="N19" s="340">
        <v>0</v>
      </c>
      <c r="O19" s="340">
        <v>0</v>
      </c>
      <c r="P19" s="340">
        <v>2.296224</v>
      </c>
      <c r="Q19" s="340">
        <v>0</v>
      </c>
      <c r="R19" s="340">
        <v>0</v>
      </c>
      <c r="S19" s="340">
        <v>2.296224</v>
      </c>
      <c r="T19" s="340">
        <v>0</v>
      </c>
      <c r="U19" s="340">
        <v>0</v>
      </c>
      <c r="V19" s="340">
        <v>2.3412480000000002</v>
      </c>
      <c r="W19" s="340">
        <v>0</v>
      </c>
      <c r="X19" s="340">
        <v>0</v>
      </c>
      <c r="Y19" s="341">
        <v>2.9838399999999998</v>
      </c>
      <c r="Z19" s="342">
        <v>0</v>
      </c>
      <c r="AA19" s="342">
        <v>0</v>
      </c>
      <c r="AB19" s="341">
        <v>2.983841</v>
      </c>
      <c r="AC19" s="341">
        <v>0</v>
      </c>
      <c r="AD19" s="341">
        <v>0</v>
      </c>
      <c r="AE19" s="341">
        <v>0</v>
      </c>
      <c r="AF19" s="341">
        <v>0</v>
      </c>
      <c r="AG19" s="341">
        <v>0</v>
      </c>
      <c r="AH19" s="341">
        <v>0</v>
      </c>
      <c r="AI19" s="341">
        <v>0</v>
      </c>
      <c r="AJ19" s="341">
        <v>0</v>
      </c>
      <c r="AK19" s="341">
        <v>2.871362</v>
      </c>
      <c r="AL19" s="341">
        <v>0</v>
      </c>
      <c r="AM19" s="341">
        <v>0</v>
      </c>
      <c r="AN19" s="341">
        <v>6.8846800000000004</v>
      </c>
      <c r="AO19" s="341">
        <v>0</v>
      </c>
      <c r="AP19" s="341">
        <v>0</v>
      </c>
      <c r="AQ19" s="341">
        <v>4.748564</v>
      </c>
      <c r="AR19" s="341">
        <v>0</v>
      </c>
      <c r="AS19" s="341">
        <v>0</v>
      </c>
      <c r="AT19" s="341">
        <v>6.7661759999999997</v>
      </c>
      <c r="AU19" s="341">
        <v>0</v>
      </c>
      <c r="AV19" s="341">
        <v>0</v>
      </c>
      <c r="AW19" s="341">
        <v>15.472847</v>
      </c>
    </row>
    <row r="20" spans="1:49" x14ac:dyDescent="0.2">
      <c r="A20" s="339"/>
      <c r="B20" s="339"/>
      <c r="C20" s="339" t="s">
        <v>508</v>
      </c>
      <c r="D20" s="340">
        <v>3.8665479999999999</v>
      </c>
      <c r="E20" s="340">
        <v>3.8665479999999999</v>
      </c>
      <c r="F20" s="340">
        <v>4.6936989999999996</v>
      </c>
      <c r="G20" s="340">
        <v>6.5974700000000004</v>
      </c>
      <c r="H20" s="340">
        <v>6.5974700000000004</v>
      </c>
      <c r="I20" s="340">
        <v>5.9439529999999996</v>
      </c>
      <c r="J20" s="340">
        <v>4.0401819999999997</v>
      </c>
      <c r="K20" s="340">
        <v>4.0401819999999997</v>
      </c>
      <c r="L20" s="340">
        <v>5.1865949999999996</v>
      </c>
      <c r="M20" s="340">
        <v>5.1865949999999996</v>
      </c>
      <c r="N20" s="340">
        <v>5.1865949999999996</v>
      </c>
      <c r="O20" s="340">
        <v>6.0243789999999997</v>
      </c>
      <c r="P20" s="340">
        <v>6.0243789999999997</v>
      </c>
      <c r="Q20" s="340">
        <v>6.0243789999999997</v>
      </c>
      <c r="R20" s="340">
        <v>7.067609</v>
      </c>
      <c r="S20" s="340">
        <v>7.067609</v>
      </c>
      <c r="T20" s="340">
        <v>7.067609</v>
      </c>
      <c r="U20" s="340">
        <v>6.2991270000000004</v>
      </c>
      <c r="V20" s="340">
        <v>6.2991270000000004</v>
      </c>
      <c r="W20" s="340">
        <v>6.2991270000000004</v>
      </c>
      <c r="X20" s="340">
        <v>6.0801239999999996</v>
      </c>
      <c r="Y20" s="341">
        <v>6.0801239999999996</v>
      </c>
      <c r="Z20" s="342">
        <v>6.0801239999999996</v>
      </c>
      <c r="AA20" s="342">
        <v>13.225383000000001</v>
      </c>
      <c r="AB20" s="341">
        <v>13.225383000000001</v>
      </c>
      <c r="AC20" s="341">
        <v>13.225383000000001</v>
      </c>
      <c r="AD20" s="341">
        <v>9.5630930000000003</v>
      </c>
      <c r="AE20" s="341">
        <v>9.5630930000000003</v>
      </c>
      <c r="AF20" s="341">
        <v>9.5630930000000003</v>
      </c>
      <c r="AG20" s="341">
        <v>10.180732000000001</v>
      </c>
      <c r="AH20" s="341">
        <v>10.180732000000001</v>
      </c>
      <c r="AI20" s="341">
        <v>10.180732000000001</v>
      </c>
      <c r="AJ20" s="341">
        <v>7.8303820000000002</v>
      </c>
      <c r="AK20" s="341">
        <v>7.8303820000000002</v>
      </c>
      <c r="AL20" s="341">
        <v>7.8303820000000002</v>
      </c>
      <c r="AM20" s="341">
        <v>9.4369560000000003</v>
      </c>
      <c r="AN20" s="341">
        <v>9.4369560000000003</v>
      </c>
      <c r="AO20" s="341">
        <v>10.503043999999999</v>
      </c>
      <c r="AP20" s="341">
        <v>9.2796970000000005</v>
      </c>
      <c r="AQ20" s="341">
        <v>9.2796970000000005</v>
      </c>
      <c r="AR20" s="341">
        <v>8.2228870000000001</v>
      </c>
      <c r="AS20" s="341">
        <v>12.086188999999999</v>
      </c>
      <c r="AT20" s="341">
        <v>12.086188999999999</v>
      </c>
      <c r="AU20" s="341">
        <v>12.582754</v>
      </c>
      <c r="AV20" s="341">
        <v>14.173126</v>
      </c>
      <c r="AW20" s="341">
        <v>14.173126</v>
      </c>
    </row>
    <row r="21" spans="1:49" x14ac:dyDescent="0.2">
      <c r="A21" s="339"/>
      <c r="B21" s="339"/>
      <c r="C21" s="339" t="s">
        <v>509</v>
      </c>
      <c r="D21" s="340">
        <v>3.3321510000000001</v>
      </c>
      <c r="E21" s="340">
        <v>3.3321510000000001</v>
      </c>
      <c r="F21" s="340">
        <v>3.3321510000000001</v>
      </c>
      <c r="G21" s="340">
        <v>0</v>
      </c>
      <c r="H21" s="340">
        <v>0</v>
      </c>
      <c r="I21" s="340">
        <v>0</v>
      </c>
      <c r="J21" s="340">
        <v>3.6666999999999998E-2</v>
      </c>
      <c r="K21" s="340">
        <v>3.6666999999999998E-2</v>
      </c>
      <c r="L21" s="340">
        <v>3.6666999999999998E-2</v>
      </c>
      <c r="M21" s="340">
        <v>0</v>
      </c>
      <c r="N21" s="340">
        <v>0</v>
      </c>
      <c r="O21" s="340">
        <v>0</v>
      </c>
      <c r="P21" s="340">
        <v>0</v>
      </c>
      <c r="Q21" s="340">
        <v>0</v>
      </c>
      <c r="R21" s="340">
        <v>0</v>
      </c>
      <c r="S21" s="340">
        <v>0</v>
      </c>
      <c r="T21" s="340">
        <v>0</v>
      </c>
      <c r="U21" s="340">
        <v>0</v>
      </c>
      <c r="V21" s="340">
        <v>0</v>
      </c>
      <c r="W21" s="340">
        <v>0</v>
      </c>
      <c r="X21" s="340">
        <v>0</v>
      </c>
      <c r="Y21" s="341">
        <v>0</v>
      </c>
      <c r="Z21" s="342">
        <v>0</v>
      </c>
      <c r="AA21" s="342">
        <v>0</v>
      </c>
      <c r="AB21" s="341">
        <v>0</v>
      </c>
      <c r="AC21" s="341">
        <v>0</v>
      </c>
      <c r="AD21" s="341">
        <v>0</v>
      </c>
      <c r="AE21" s="341">
        <v>0</v>
      </c>
      <c r="AF21" s="341">
        <v>0</v>
      </c>
      <c r="AG21" s="341">
        <v>1.3631249999999999</v>
      </c>
      <c r="AH21" s="341">
        <v>1.3631249999999999</v>
      </c>
      <c r="AI21" s="341">
        <v>1.3631249999999999</v>
      </c>
      <c r="AJ21" s="341">
        <v>2.2227429999999999</v>
      </c>
      <c r="AK21" s="341">
        <v>2.2227429999999999</v>
      </c>
      <c r="AL21" s="341">
        <v>2.2227429999999999</v>
      </c>
      <c r="AM21" s="341">
        <v>6.3926259999999999</v>
      </c>
      <c r="AN21" s="341">
        <v>6.3926259999999999</v>
      </c>
      <c r="AO21" s="341">
        <v>6.3926259999999999</v>
      </c>
      <c r="AP21" s="341">
        <v>10.508578999999999</v>
      </c>
      <c r="AQ21" s="341">
        <v>10.508578999999999</v>
      </c>
      <c r="AR21" s="341">
        <v>10.508578999999999</v>
      </c>
      <c r="AS21" s="341">
        <v>31.575697000000002</v>
      </c>
      <c r="AT21" s="341">
        <v>31.575697000000002</v>
      </c>
      <c r="AU21" s="341">
        <v>31.575697000000002</v>
      </c>
      <c r="AV21" s="341">
        <v>34.339103000000001</v>
      </c>
      <c r="AW21" s="341">
        <v>34.339103000000001</v>
      </c>
    </row>
    <row r="22" spans="1:49" s="80" customFormat="1" ht="20.100000000000001" customHeight="1" x14ac:dyDescent="0.2">
      <c r="A22" s="335"/>
      <c r="B22" s="335"/>
      <c r="C22" s="335" t="s">
        <v>510</v>
      </c>
      <c r="D22" s="336">
        <v>41.137763</v>
      </c>
      <c r="E22" s="336">
        <v>8.420356</v>
      </c>
      <c r="F22" s="336">
        <v>6.1258900000000001</v>
      </c>
      <c r="G22" s="336">
        <v>39.249045000000002</v>
      </c>
      <c r="H22" s="336">
        <v>9.3088529999999992</v>
      </c>
      <c r="I22" s="336">
        <v>4.7357800000000001</v>
      </c>
      <c r="J22" s="336">
        <v>42.774254999999997</v>
      </c>
      <c r="K22" s="336">
        <v>19.208697999999998</v>
      </c>
      <c r="L22" s="336">
        <v>2.5663529999999999</v>
      </c>
      <c r="M22" s="336">
        <v>34.526989499999999</v>
      </c>
      <c r="N22" s="336">
        <v>11.302773999999999</v>
      </c>
      <c r="O22" s="336">
        <v>2.5676510000000001</v>
      </c>
      <c r="P22" s="336">
        <v>38.503855000000001</v>
      </c>
      <c r="Q22" s="336">
        <v>20.390758000000002</v>
      </c>
      <c r="R22" s="336">
        <v>2.678598</v>
      </c>
      <c r="S22" s="336">
        <v>32.157474999999998</v>
      </c>
      <c r="T22" s="336">
        <v>15.212851000000001</v>
      </c>
      <c r="U22" s="336">
        <v>1.9763409999999999</v>
      </c>
      <c r="V22" s="336">
        <v>19.197611999999999</v>
      </c>
      <c r="W22" s="336">
        <v>13.520035</v>
      </c>
      <c r="X22" s="336">
        <v>2.6283409999999998</v>
      </c>
      <c r="Y22" s="337">
        <v>23.558568999999999</v>
      </c>
      <c r="Z22" s="338">
        <v>12.62147</v>
      </c>
      <c r="AA22" s="338">
        <v>2.9838399999999998</v>
      </c>
      <c r="AB22" s="337">
        <v>28.284938</v>
      </c>
      <c r="AC22" s="337">
        <v>25.373560000000001</v>
      </c>
      <c r="AD22" s="337">
        <v>3.3576990000000002</v>
      </c>
      <c r="AE22" s="337">
        <v>25.660488999999998</v>
      </c>
      <c r="AF22" s="337">
        <v>24.957096</v>
      </c>
      <c r="AG22" s="337">
        <v>0.25733299999999998</v>
      </c>
      <c r="AH22" s="337">
        <v>29.064378000000001</v>
      </c>
      <c r="AI22" s="337">
        <v>20.715714999999999</v>
      </c>
      <c r="AJ22" s="337">
        <v>0.42344100000000001</v>
      </c>
      <c r="AK22" s="337">
        <v>27.322437000000001</v>
      </c>
      <c r="AL22" s="337">
        <v>18.967901999999999</v>
      </c>
      <c r="AM22" s="337">
        <v>3.4308040000000002</v>
      </c>
      <c r="AN22" s="337">
        <v>30.001078</v>
      </c>
      <c r="AO22" s="337">
        <v>24.292221999999999</v>
      </c>
      <c r="AP22" s="337">
        <v>7.2292180000000004</v>
      </c>
      <c r="AQ22" s="337">
        <v>31.539829000000001</v>
      </c>
      <c r="AR22" s="337">
        <v>25.096036999999999</v>
      </c>
      <c r="AS22" s="337">
        <v>5.0988170000000004</v>
      </c>
      <c r="AT22" s="337">
        <v>34.712561999999998</v>
      </c>
      <c r="AU22" s="337">
        <v>49.73207</v>
      </c>
      <c r="AV22" s="337">
        <v>6.9275960000000003</v>
      </c>
      <c r="AW22" s="337">
        <v>35.522838</v>
      </c>
    </row>
    <row r="23" spans="1:49" s="80" customFormat="1" x14ac:dyDescent="0.2">
      <c r="A23" s="335"/>
      <c r="B23" s="335"/>
      <c r="C23" s="335" t="s">
        <v>511</v>
      </c>
      <c r="D23" s="336">
        <v>8.420356</v>
      </c>
      <c r="E23" s="336">
        <v>6.1258900000000001</v>
      </c>
      <c r="F23" s="336">
        <v>39.249045000000002</v>
      </c>
      <c r="G23" s="336">
        <v>9.3088529999999992</v>
      </c>
      <c r="H23" s="336">
        <v>4.7357800000000001</v>
      </c>
      <c r="I23" s="336">
        <v>42.774254999999997</v>
      </c>
      <c r="J23" s="336">
        <v>19.208697999999998</v>
      </c>
      <c r="K23" s="336">
        <v>2.5663529999999999</v>
      </c>
      <c r="L23" s="336">
        <v>34.526989499999999</v>
      </c>
      <c r="M23" s="336">
        <v>11.302773999999999</v>
      </c>
      <c r="N23" s="336">
        <v>2.5676510000000001</v>
      </c>
      <c r="O23" s="336">
        <v>38.503855000000001</v>
      </c>
      <c r="P23" s="336">
        <v>20.390758000000002</v>
      </c>
      <c r="Q23" s="336">
        <v>2.678598</v>
      </c>
      <c r="R23" s="336">
        <v>32.157474999999998</v>
      </c>
      <c r="S23" s="336">
        <v>15.212851000000001</v>
      </c>
      <c r="T23" s="336">
        <v>1.9763409999999999</v>
      </c>
      <c r="U23" s="336">
        <v>19.197611999999999</v>
      </c>
      <c r="V23" s="336">
        <v>13.520035</v>
      </c>
      <c r="W23" s="336">
        <v>2.6283409999999998</v>
      </c>
      <c r="X23" s="336">
        <v>23.558568999999999</v>
      </c>
      <c r="Y23" s="337">
        <v>12.62147</v>
      </c>
      <c r="Z23" s="338">
        <v>2.9838399999999998</v>
      </c>
      <c r="AA23" s="338">
        <v>28.284938</v>
      </c>
      <c r="AB23" s="337">
        <v>25.373560000000001</v>
      </c>
      <c r="AC23" s="337">
        <v>3.3576990000000002</v>
      </c>
      <c r="AD23" s="337">
        <v>25.660488999999998</v>
      </c>
      <c r="AE23" s="337">
        <v>24.957096</v>
      </c>
      <c r="AF23" s="337">
        <v>0.25733299999999998</v>
      </c>
      <c r="AG23" s="337">
        <v>29.064378000000001</v>
      </c>
      <c r="AH23" s="337">
        <v>20.715714999999999</v>
      </c>
      <c r="AI23" s="337">
        <v>0.42344100000000001</v>
      </c>
      <c r="AJ23" s="337">
        <v>27.322437000000001</v>
      </c>
      <c r="AK23" s="337">
        <v>18.967901999999999</v>
      </c>
      <c r="AL23" s="337">
        <v>3.4308040000000002</v>
      </c>
      <c r="AM23" s="337">
        <v>30.001078</v>
      </c>
      <c r="AN23" s="337">
        <v>24.292221999999999</v>
      </c>
      <c r="AO23" s="337">
        <v>7.2292180000000004</v>
      </c>
      <c r="AP23" s="337">
        <v>31.539829000000001</v>
      </c>
      <c r="AQ23" s="337">
        <v>25.096036999999999</v>
      </c>
      <c r="AR23" s="337">
        <v>5.0988170000000004</v>
      </c>
      <c r="AS23" s="337">
        <v>34.712561999999998</v>
      </c>
      <c r="AT23" s="337">
        <v>49.73207</v>
      </c>
      <c r="AU23" s="337">
        <v>6.9275960000000003</v>
      </c>
      <c r="AV23" s="337">
        <v>35.522838</v>
      </c>
      <c r="AW23" s="337">
        <v>54.962364000000001</v>
      </c>
    </row>
    <row r="24" spans="1:49" s="348" customFormat="1" ht="20.100000000000001" customHeight="1" x14ac:dyDescent="0.2">
      <c r="A24" s="344"/>
      <c r="B24" s="344"/>
      <c r="C24" s="344" t="s">
        <v>512</v>
      </c>
      <c r="D24" s="345">
        <v>6.1258900000000001</v>
      </c>
      <c r="E24" s="345">
        <v>39.249045000000002</v>
      </c>
      <c r="F24" s="345">
        <v>9.3088529999999992</v>
      </c>
      <c r="G24" s="345">
        <v>4.7357800000000001</v>
      </c>
      <c r="H24" s="345">
        <v>42.774254999999997</v>
      </c>
      <c r="I24" s="345">
        <v>19.208697999999998</v>
      </c>
      <c r="J24" s="345">
        <v>2.5663529999999999</v>
      </c>
      <c r="K24" s="345">
        <v>34.526989499999999</v>
      </c>
      <c r="L24" s="345">
        <v>11.302773999999999</v>
      </c>
      <c r="M24" s="345">
        <v>2.5676510000000001</v>
      </c>
      <c r="N24" s="345">
        <v>38.503855000000001</v>
      </c>
      <c r="O24" s="345">
        <v>20.390758000000002</v>
      </c>
      <c r="P24" s="345">
        <v>2.678598</v>
      </c>
      <c r="Q24" s="345">
        <v>32.157474999999998</v>
      </c>
      <c r="R24" s="345">
        <v>15.212851000000001</v>
      </c>
      <c r="S24" s="345">
        <v>1.9763409999999999</v>
      </c>
      <c r="T24" s="345">
        <v>19.197611999999999</v>
      </c>
      <c r="U24" s="345">
        <v>13.520035</v>
      </c>
      <c r="V24" s="345">
        <v>2.6283409999999998</v>
      </c>
      <c r="W24" s="345">
        <v>23.558568999999999</v>
      </c>
      <c r="X24" s="345">
        <v>12.62147</v>
      </c>
      <c r="Y24" s="346">
        <v>2.9838399999999998</v>
      </c>
      <c r="Z24" s="347">
        <v>28.284938</v>
      </c>
      <c r="AA24" s="347">
        <v>25.373560000000001</v>
      </c>
      <c r="AB24" s="346">
        <v>3.3576990000000002</v>
      </c>
      <c r="AC24" s="346">
        <v>25.660488999999998</v>
      </c>
      <c r="AD24" s="346">
        <v>24.957096</v>
      </c>
      <c r="AE24" s="346">
        <v>0.25733299999999998</v>
      </c>
      <c r="AF24" s="346">
        <v>29.064378000000001</v>
      </c>
      <c r="AG24" s="346">
        <v>20.715714999999999</v>
      </c>
      <c r="AH24" s="346">
        <v>0.42344100000000001</v>
      </c>
      <c r="AI24" s="346">
        <v>27.322437000000001</v>
      </c>
      <c r="AJ24" s="346">
        <v>18.967901999999999</v>
      </c>
      <c r="AK24" s="346">
        <v>3.4308040000000002</v>
      </c>
      <c r="AL24" s="346">
        <v>30.001078</v>
      </c>
      <c r="AM24" s="346">
        <v>24.292221999999999</v>
      </c>
      <c r="AN24" s="346">
        <v>7.2292180000000004</v>
      </c>
      <c r="AO24" s="346">
        <v>31.539829000000001</v>
      </c>
      <c r="AP24" s="346">
        <v>25.096036999999999</v>
      </c>
      <c r="AQ24" s="346">
        <v>5.0988170000000004</v>
      </c>
      <c r="AR24" s="346">
        <v>34.712561999999998</v>
      </c>
      <c r="AS24" s="346">
        <v>49.73207</v>
      </c>
      <c r="AT24" s="346">
        <v>6.9275960000000003</v>
      </c>
      <c r="AU24" s="346">
        <v>35.522838</v>
      </c>
      <c r="AV24" s="346">
        <v>54.962364000000001</v>
      </c>
      <c r="AW24" s="346">
        <v>15.687749</v>
      </c>
    </row>
    <row r="25" spans="1:49" s="80" customFormat="1" ht="20.100000000000001" customHeight="1" x14ac:dyDescent="0.2">
      <c r="A25" s="335" t="s">
        <v>513</v>
      </c>
      <c r="B25" s="335"/>
      <c r="C25" s="335"/>
      <c r="D25" s="336">
        <v>-52.019570000000002</v>
      </c>
      <c r="E25" s="336">
        <v>-51.075774000000003</v>
      </c>
      <c r="F25" s="336">
        <v>-51.748195000000003</v>
      </c>
      <c r="G25" s="336">
        <v>-51.419620000000002</v>
      </c>
      <c r="H25" s="336">
        <v>-58.414828999999997</v>
      </c>
      <c r="I25" s="336">
        <v>-58.164693</v>
      </c>
      <c r="J25" s="336">
        <v>-51.294894999999997</v>
      </c>
      <c r="K25" s="336">
        <v>-49.339934</v>
      </c>
      <c r="L25" s="336">
        <v>-51.949581000000002</v>
      </c>
      <c r="M25" s="336">
        <v>-57.037858999999997</v>
      </c>
      <c r="N25" s="336">
        <v>-56.873626000000002</v>
      </c>
      <c r="O25" s="336">
        <v>-56.632424</v>
      </c>
      <c r="P25" s="336">
        <v>-52.466904</v>
      </c>
      <c r="Q25" s="336">
        <v>-51.430253999999998</v>
      </c>
      <c r="R25" s="336">
        <v>-52.166083999999998</v>
      </c>
      <c r="S25" s="336">
        <v>-51.336784000000002</v>
      </c>
      <c r="T25" s="336">
        <v>-50.712452999999996</v>
      </c>
      <c r="U25" s="336">
        <v>-49.600188000000003</v>
      </c>
      <c r="V25" s="336">
        <v>-50.334366000000003</v>
      </c>
      <c r="W25" s="336">
        <v>-44.256988999999997</v>
      </c>
      <c r="X25" s="336">
        <v>-43.794694999999997</v>
      </c>
      <c r="Y25" s="337">
        <v>-44.447142999999997</v>
      </c>
      <c r="Z25" s="338">
        <v>-41.993865999999997</v>
      </c>
      <c r="AA25" s="338">
        <v>-54.571649999999998</v>
      </c>
      <c r="AB25" s="337">
        <v>-55.637963999999997</v>
      </c>
      <c r="AC25" s="337">
        <v>-49.199668000000003</v>
      </c>
      <c r="AD25" s="337">
        <v>-53.627191000000003</v>
      </c>
      <c r="AE25" s="337">
        <v>-55.740471999999997</v>
      </c>
      <c r="AF25" s="337">
        <v>-58.897744000000003</v>
      </c>
      <c r="AG25" s="337">
        <v>-51.999456000000002</v>
      </c>
      <c r="AH25" s="337">
        <v>-48.373474000000002</v>
      </c>
      <c r="AI25" s="337">
        <v>-59.264983999999998</v>
      </c>
      <c r="AJ25" s="337">
        <v>-60.032252999999997</v>
      </c>
      <c r="AK25" s="337">
        <v>-60.921799999999998</v>
      </c>
      <c r="AL25" s="337">
        <v>-52.151363000000003</v>
      </c>
      <c r="AM25" s="337">
        <v>-51.972183000000001</v>
      </c>
      <c r="AN25" s="337">
        <v>-58.073864999999998</v>
      </c>
      <c r="AO25" s="337">
        <v>-61.044525</v>
      </c>
      <c r="AP25" s="337">
        <v>-64.398067999999995</v>
      </c>
      <c r="AQ25" s="337">
        <v>-62.189855000000001</v>
      </c>
      <c r="AR25" s="337">
        <v>-61.314039000000001</v>
      </c>
      <c r="AS25" s="337">
        <v>-86.451797999999997</v>
      </c>
      <c r="AT25" s="337">
        <v>-86.974080999999998</v>
      </c>
      <c r="AU25" s="337">
        <v>-88.187068999999994</v>
      </c>
      <c r="AV25" s="337">
        <v>-92.433285999999995</v>
      </c>
      <c r="AW25" s="337">
        <v>-102.53965100000001</v>
      </c>
    </row>
    <row r="26" spans="1:49" x14ac:dyDescent="0.2">
      <c r="A26" s="339"/>
      <c r="B26" s="339"/>
      <c r="C26" s="339" t="s">
        <v>514</v>
      </c>
      <c r="D26" s="340">
        <v>-10.951082</v>
      </c>
      <c r="E26" s="340">
        <v>-10.837562999999999</v>
      </c>
      <c r="F26" s="340">
        <v>-11.47303</v>
      </c>
      <c r="G26" s="340">
        <v>-11.451589999999999</v>
      </c>
      <c r="H26" s="340">
        <v>-12.613394</v>
      </c>
      <c r="I26" s="340">
        <v>-13.506316</v>
      </c>
      <c r="J26" s="340">
        <v>-13.48685</v>
      </c>
      <c r="K26" s="340">
        <v>-11.545669</v>
      </c>
      <c r="L26" s="340">
        <v>-12.536757</v>
      </c>
      <c r="M26" s="340">
        <v>-12.530117000000001</v>
      </c>
      <c r="N26" s="340">
        <v>-11.779686</v>
      </c>
      <c r="O26" s="340">
        <v>-11.836811000000001</v>
      </c>
      <c r="P26" s="340">
        <v>-11.828659</v>
      </c>
      <c r="Q26" s="340">
        <v>-11.559056999999999</v>
      </c>
      <c r="R26" s="340">
        <v>-11.376382</v>
      </c>
      <c r="S26" s="340">
        <v>-11.382933</v>
      </c>
      <c r="T26" s="340">
        <v>-11.715101000000001</v>
      </c>
      <c r="U26" s="340">
        <v>-11.620502</v>
      </c>
      <c r="V26" s="340">
        <v>-11.647532</v>
      </c>
      <c r="W26" s="340">
        <v>-13.001557999999999</v>
      </c>
      <c r="X26" s="340">
        <v>-12.783837</v>
      </c>
      <c r="Y26" s="341">
        <v>-12.746342</v>
      </c>
      <c r="Z26" s="342">
        <v>-2.5324230000000001</v>
      </c>
      <c r="AA26" s="342">
        <v>-6.8000000000000005E-4</v>
      </c>
      <c r="AB26" s="341">
        <v>0</v>
      </c>
      <c r="AC26" s="341">
        <v>0</v>
      </c>
      <c r="AD26" s="341">
        <v>0</v>
      </c>
      <c r="AE26" s="341">
        <v>0</v>
      </c>
      <c r="AF26" s="341">
        <v>0</v>
      </c>
      <c r="AG26" s="341">
        <v>0</v>
      </c>
      <c r="AH26" s="341">
        <v>0</v>
      </c>
      <c r="AI26" s="341">
        <v>0</v>
      </c>
      <c r="AJ26" s="341">
        <v>0</v>
      </c>
      <c r="AK26" s="341">
        <v>0</v>
      </c>
      <c r="AL26" s="341">
        <v>0</v>
      </c>
      <c r="AM26" s="341">
        <v>0</v>
      </c>
      <c r="AN26" s="341">
        <v>0</v>
      </c>
      <c r="AO26" s="341">
        <v>0</v>
      </c>
      <c r="AP26" s="341">
        <v>0</v>
      </c>
      <c r="AQ26" s="341">
        <v>0</v>
      </c>
      <c r="AR26" s="341">
        <v>-11.389942</v>
      </c>
      <c r="AS26" s="341">
        <v>-16.506724999999999</v>
      </c>
      <c r="AT26" s="341">
        <v>-16.953424999999999</v>
      </c>
      <c r="AU26" s="341">
        <v>-17.818365</v>
      </c>
      <c r="AV26" s="341">
        <v>-17.824196000000001</v>
      </c>
      <c r="AW26" s="341">
        <v>-18.021535</v>
      </c>
    </row>
    <row r="27" spans="1:49" x14ac:dyDescent="0.2">
      <c r="A27" s="339"/>
      <c r="B27" s="339"/>
      <c r="C27" s="339" t="s">
        <v>515</v>
      </c>
      <c r="D27" s="340">
        <v>0</v>
      </c>
      <c r="E27" s="340">
        <v>0</v>
      </c>
      <c r="F27" s="340">
        <v>0</v>
      </c>
      <c r="G27" s="340">
        <v>0</v>
      </c>
      <c r="H27" s="340">
        <v>0</v>
      </c>
      <c r="I27" s="340">
        <v>0</v>
      </c>
      <c r="J27" s="340">
        <v>0</v>
      </c>
      <c r="K27" s="340">
        <v>0</v>
      </c>
      <c r="L27" s="340">
        <v>0</v>
      </c>
      <c r="M27" s="340">
        <v>0</v>
      </c>
      <c r="N27" s="340">
        <v>0</v>
      </c>
      <c r="O27" s="340">
        <v>0</v>
      </c>
      <c r="P27" s="340">
        <v>0</v>
      </c>
      <c r="Q27" s="340">
        <v>0</v>
      </c>
      <c r="R27" s="340">
        <v>0</v>
      </c>
      <c r="S27" s="340">
        <v>0</v>
      </c>
      <c r="T27" s="340">
        <v>0</v>
      </c>
      <c r="U27" s="340">
        <v>0</v>
      </c>
      <c r="V27" s="340">
        <v>0</v>
      </c>
      <c r="W27" s="340">
        <v>0</v>
      </c>
      <c r="X27" s="340">
        <v>0</v>
      </c>
      <c r="Y27" s="341">
        <v>0</v>
      </c>
      <c r="Z27" s="342">
        <v>0</v>
      </c>
      <c r="AA27" s="342">
        <v>0</v>
      </c>
      <c r="AB27" s="341">
        <v>0</v>
      </c>
      <c r="AC27" s="341">
        <v>0</v>
      </c>
      <c r="AD27" s="341">
        <v>0</v>
      </c>
      <c r="AE27" s="341">
        <v>0</v>
      </c>
      <c r="AF27" s="341">
        <v>0</v>
      </c>
      <c r="AG27" s="341">
        <v>0</v>
      </c>
      <c r="AH27" s="341">
        <v>0</v>
      </c>
      <c r="AI27" s="341">
        <v>0</v>
      </c>
      <c r="AJ27" s="341">
        <v>0</v>
      </c>
      <c r="AK27" s="341">
        <v>0</v>
      </c>
      <c r="AL27" s="341">
        <v>0</v>
      </c>
      <c r="AM27" s="341">
        <v>0</v>
      </c>
      <c r="AN27" s="341">
        <v>0</v>
      </c>
      <c r="AO27" s="341">
        <v>0</v>
      </c>
      <c r="AP27" s="341">
        <v>0</v>
      </c>
      <c r="AQ27" s="341">
        <v>0</v>
      </c>
      <c r="AR27" s="341">
        <v>0</v>
      </c>
      <c r="AS27" s="341">
        <v>0</v>
      </c>
      <c r="AT27" s="341">
        <v>0</v>
      </c>
      <c r="AU27" s="341">
        <v>0</v>
      </c>
      <c r="AV27" s="341">
        <v>0</v>
      </c>
      <c r="AW27" s="341">
        <v>0</v>
      </c>
    </row>
    <row r="28" spans="1:49" x14ac:dyDescent="0.2">
      <c r="A28" s="339"/>
      <c r="B28" s="339"/>
      <c r="C28" s="339" t="s">
        <v>116</v>
      </c>
      <c r="D28" s="340">
        <v>-2.8959809999999999</v>
      </c>
      <c r="E28" s="340">
        <v>-2.693343</v>
      </c>
      <c r="F28" s="340">
        <v>-2.6499619999999999</v>
      </c>
      <c r="G28" s="340">
        <v>-2.6847590000000001</v>
      </c>
      <c r="H28" s="340">
        <v>-3.457427</v>
      </c>
      <c r="I28" s="340">
        <v>-4.3357679999999998</v>
      </c>
      <c r="J28" s="340">
        <v>-4.3157579999999998</v>
      </c>
      <c r="K28" s="340">
        <v>-3.9707509999999999</v>
      </c>
      <c r="L28" s="340">
        <v>-4.239058</v>
      </c>
      <c r="M28" s="340">
        <v>-4.2623189999999997</v>
      </c>
      <c r="N28" s="340">
        <v>-4.7705029999999997</v>
      </c>
      <c r="O28" s="340">
        <v>-4.7313280000000004</v>
      </c>
      <c r="P28" s="340">
        <v>-4.695729</v>
      </c>
      <c r="Q28" s="340">
        <v>-4.8974700000000002</v>
      </c>
      <c r="R28" s="340">
        <v>-4.9186870000000003</v>
      </c>
      <c r="S28" s="340">
        <v>-4.9710489999999998</v>
      </c>
      <c r="T28" s="340">
        <v>-5.1536549999999997</v>
      </c>
      <c r="U28" s="340">
        <v>-5.2747070000000003</v>
      </c>
      <c r="V28" s="340">
        <v>-5.23576</v>
      </c>
      <c r="W28" s="340">
        <v>-4.7902310000000003</v>
      </c>
      <c r="X28" s="340">
        <v>-4.4768100000000004</v>
      </c>
      <c r="Y28" s="341">
        <v>-4.4890819999999998</v>
      </c>
      <c r="Z28" s="342">
        <v>-1.2455309999999999</v>
      </c>
      <c r="AA28" s="342">
        <v>-6.7554000000000003E-2</v>
      </c>
      <c r="AB28" s="341">
        <v>0</v>
      </c>
      <c r="AC28" s="341">
        <v>0</v>
      </c>
      <c r="AD28" s="341">
        <v>0</v>
      </c>
      <c r="AE28" s="341">
        <v>0</v>
      </c>
      <c r="AF28" s="341">
        <v>0</v>
      </c>
      <c r="AG28" s="341">
        <v>0</v>
      </c>
      <c r="AH28" s="341">
        <v>0</v>
      </c>
      <c r="AI28" s="341">
        <v>0</v>
      </c>
      <c r="AJ28" s="341">
        <v>0</v>
      </c>
      <c r="AK28" s="341">
        <v>0</v>
      </c>
      <c r="AL28" s="341">
        <v>0</v>
      </c>
      <c r="AM28" s="341">
        <v>0</v>
      </c>
      <c r="AN28" s="341">
        <v>0</v>
      </c>
      <c r="AO28" s="341">
        <v>0</v>
      </c>
      <c r="AP28" s="341">
        <v>0</v>
      </c>
      <c r="AQ28" s="341">
        <v>0</v>
      </c>
      <c r="AR28" s="341">
        <v>-2.3417810000000001</v>
      </c>
      <c r="AS28" s="341">
        <v>-5.2521509999999996</v>
      </c>
      <c r="AT28" s="341">
        <v>-5.3675009999999999</v>
      </c>
      <c r="AU28" s="341">
        <v>-6.184291</v>
      </c>
      <c r="AV28" s="341">
        <v>-6.4057250000000003</v>
      </c>
      <c r="AW28" s="341">
        <v>-6.3931810000000002</v>
      </c>
    </row>
    <row r="29" spans="1:49" x14ac:dyDescent="0.2">
      <c r="A29" s="339"/>
      <c r="B29" s="339" t="s">
        <v>516</v>
      </c>
      <c r="C29" s="339" t="s">
        <v>33</v>
      </c>
      <c r="D29" s="340">
        <v>-32.573132000000001</v>
      </c>
      <c r="E29" s="340">
        <v>-31.851496000000001</v>
      </c>
      <c r="F29" s="340">
        <v>-31.901831000000001</v>
      </c>
      <c r="G29" s="340">
        <v>-31.534445999999999</v>
      </c>
      <c r="H29" s="340">
        <v>-36.130631000000001</v>
      </c>
      <c r="I29" s="340">
        <v>-34.403232000000003</v>
      </c>
      <c r="J29" s="340">
        <v>-31.023363</v>
      </c>
      <c r="K29" s="340">
        <v>-30.967946000000001</v>
      </c>
      <c r="L29" s="340">
        <v>-32.018197999999998</v>
      </c>
      <c r="M29" s="340">
        <v>-34.339855</v>
      </c>
      <c r="N29" s="340">
        <v>-33.666839000000003</v>
      </c>
      <c r="O29" s="340">
        <v>-32.767687000000002</v>
      </c>
      <c r="P29" s="340">
        <v>-30.395918000000002</v>
      </c>
      <c r="Q29" s="340">
        <v>-27.536718</v>
      </c>
      <c r="R29" s="340">
        <v>-28.840498</v>
      </c>
      <c r="S29" s="340">
        <v>-28.952285</v>
      </c>
      <c r="T29" s="340">
        <v>-28.876996999999999</v>
      </c>
      <c r="U29" s="340">
        <v>-27.671786999999998</v>
      </c>
      <c r="V29" s="340">
        <v>-28.417881999999999</v>
      </c>
      <c r="W29" s="340">
        <v>-20.583684999999999</v>
      </c>
      <c r="X29" s="340">
        <v>-20.954522000000001</v>
      </c>
      <c r="Y29" s="341">
        <v>-20.632193000000001</v>
      </c>
      <c r="Z29" s="342">
        <v>-32.662368000000001</v>
      </c>
      <c r="AA29" s="342">
        <v>-49.354883000000001</v>
      </c>
      <c r="AB29" s="341">
        <v>-50.239431000000003</v>
      </c>
      <c r="AC29" s="341">
        <v>-43.034793999999998</v>
      </c>
      <c r="AD29" s="341">
        <v>-42.882776</v>
      </c>
      <c r="AE29" s="341">
        <v>-42.771417</v>
      </c>
      <c r="AF29" s="341">
        <v>-50.033811</v>
      </c>
      <c r="AG29" s="341">
        <v>-43.963949</v>
      </c>
      <c r="AH29" s="341">
        <v>-43.539707</v>
      </c>
      <c r="AI29" s="341">
        <v>-44.191904999999998</v>
      </c>
      <c r="AJ29" s="341">
        <v>-45.118271999999997</v>
      </c>
      <c r="AK29" s="341">
        <v>-46.030718999999998</v>
      </c>
      <c r="AL29" s="341">
        <v>-46.056165</v>
      </c>
      <c r="AM29" s="341">
        <v>-49.312669999999997</v>
      </c>
      <c r="AN29" s="341">
        <v>-55.414352000000001</v>
      </c>
      <c r="AO29" s="341">
        <v>-56.735818000000002</v>
      </c>
      <c r="AP29" s="341">
        <v>-59.619529</v>
      </c>
      <c r="AQ29" s="341">
        <v>-57.411315999999999</v>
      </c>
      <c r="AR29" s="341">
        <v>-43.753737000000001</v>
      </c>
      <c r="AS29" s="341">
        <v>-60.475732000000001</v>
      </c>
      <c r="AT29" s="341">
        <v>-60.226084999999998</v>
      </c>
      <c r="AU29" s="341">
        <v>-60.597872000000002</v>
      </c>
      <c r="AV29" s="341">
        <v>-64.571763000000004</v>
      </c>
      <c r="AW29" s="341">
        <v>-73.088639000000001</v>
      </c>
    </row>
    <row r="30" spans="1:49" x14ac:dyDescent="0.2">
      <c r="A30" s="339"/>
      <c r="B30" s="339"/>
      <c r="C30" s="339" t="s">
        <v>517</v>
      </c>
      <c r="D30" s="340">
        <v>-1.689084</v>
      </c>
      <c r="E30" s="340">
        <v>-1.4370430000000001</v>
      </c>
      <c r="F30" s="340">
        <v>-1.4670430000000001</v>
      </c>
      <c r="G30" s="340">
        <v>-1.4670430000000001</v>
      </c>
      <c r="H30" s="340">
        <v>-1.340924</v>
      </c>
      <c r="I30" s="340">
        <v>-1.046924</v>
      </c>
      <c r="J30" s="340">
        <v>-1.046924</v>
      </c>
      <c r="K30" s="340">
        <v>-1.014805</v>
      </c>
      <c r="L30" s="340">
        <v>-1.314805</v>
      </c>
      <c r="M30" s="340">
        <v>-1.314805</v>
      </c>
      <c r="N30" s="340">
        <v>-1.5053209999999999</v>
      </c>
      <c r="O30" s="340">
        <v>-1.5053209999999999</v>
      </c>
      <c r="P30" s="340">
        <v>-1.5053209999999999</v>
      </c>
      <c r="Q30" s="340">
        <v>-2.5671089999999999</v>
      </c>
      <c r="R30" s="340">
        <v>-2.2406169999999999</v>
      </c>
      <c r="S30" s="340">
        <v>-2.2406169999999999</v>
      </c>
      <c r="T30" s="340">
        <v>-1.3178380000000001</v>
      </c>
      <c r="U30" s="340">
        <v>-1.6443300000000001</v>
      </c>
      <c r="V30" s="340">
        <v>-1.6443300000000001</v>
      </c>
      <c r="W30" s="340">
        <v>-2.5145149999999998</v>
      </c>
      <c r="X30" s="340">
        <v>-2.2148759999999998</v>
      </c>
      <c r="Y30" s="341">
        <v>-2.2148759999999998</v>
      </c>
      <c r="Z30" s="342">
        <v>-1.0058940000000001</v>
      </c>
      <c r="AA30" s="342">
        <v>-0.42353299999999999</v>
      </c>
      <c r="AB30" s="341">
        <v>-1.6735329999999999</v>
      </c>
      <c r="AC30" s="341">
        <v>-1.4660550000000001</v>
      </c>
      <c r="AD30" s="341">
        <v>-1.4660550000000001</v>
      </c>
      <c r="AE30" s="341">
        <v>-0.966055</v>
      </c>
      <c r="AF30" s="341">
        <v>-1.0847519999999999</v>
      </c>
      <c r="AG30" s="341">
        <v>-1.0847519999999999</v>
      </c>
      <c r="AH30" s="341">
        <v>-0.60765199999999997</v>
      </c>
      <c r="AI30" s="341">
        <v>-0.60417600000000005</v>
      </c>
      <c r="AJ30" s="341">
        <v>-0.60417600000000005</v>
      </c>
      <c r="AK30" s="341">
        <v>-0.58127600000000001</v>
      </c>
      <c r="AL30" s="341">
        <v>-0.78947400000000001</v>
      </c>
      <c r="AM30" s="341">
        <v>-0.78947400000000001</v>
      </c>
      <c r="AN30" s="341">
        <v>-0.78947400000000001</v>
      </c>
      <c r="AO30" s="341">
        <v>-0.60145599999999999</v>
      </c>
      <c r="AP30" s="341">
        <v>-0.60145599999999999</v>
      </c>
      <c r="AQ30" s="341">
        <v>-0.60145599999999999</v>
      </c>
      <c r="AR30" s="341">
        <v>-0.65826700000000005</v>
      </c>
      <c r="AS30" s="341">
        <v>-0.65826700000000005</v>
      </c>
      <c r="AT30" s="341">
        <v>-0.65986699999999998</v>
      </c>
      <c r="AU30" s="341">
        <v>-0.57586300000000001</v>
      </c>
      <c r="AV30" s="341">
        <v>-0.57586300000000001</v>
      </c>
      <c r="AW30" s="341">
        <v>-0.57536299999999996</v>
      </c>
    </row>
    <row r="31" spans="1:49" x14ac:dyDescent="0.2">
      <c r="A31" s="339"/>
      <c r="B31" s="339"/>
      <c r="C31" s="339" t="s">
        <v>518</v>
      </c>
      <c r="D31" s="340">
        <v>-3.910291</v>
      </c>
      <c r="E31" s="340">
        <v>-4.256329</v>
      </c>
      <c r="F31" s="340">
        <v>-4.256329</v>
      </c>
      <c r="G31" s="340">
        <v>-4.2817819999999998</v>
      </c>
      <c r="H31" s="340">
        <v>-4.8724530000000001</v>
      </c>
      <c r="I31" s="340">
        <v>-4.8724530000000001</v>
      </c>
      <c r="J31" s="340">
        <v>-1.4219999999999999</v>
      </c>
      <c r="K31" s="340">
        <v>-1.8407629999999999</v>
      </c>
      <c r="L31" s="340">
        <v>-1.8407629999999999</v>
      </c>
      <c r="M31" s="340">
        <v>-4.5907629999999999</v>
      </c>
      <c r="N31" s="340">
        <v>-5.1512770000000003</v>
      </c>
      <c r="O31" s="340">
        <v>-5.791277</v>
      </c>
      <c r="P31" s="340">
        <v>-4.041277</v>
      </c>
      <c r="Q31" s="340">
        <v>-4.8699000000000003</v>
      </c>
      <c r="R31" s="340">
        <v>-4.7899000000000003</v>
      </c>
      <c r="S31" s="340">
        <v>-3.7898999999999998</v>
      </c>
      <c r="T31" s="340">
        <v>-3.6488619999999998</v>
      </c>
      <c r="U31" s="340">
        <v>-3.388862</v>
      </c>
      <c r="V31" s="340">
        <v>-3.388862</v>
      </c>
      <c r="W31" s="340">
        <v>-3.367</v>
      </c>
      <c r="X31" s="340">
        <v>-3.3646500000000001</v>
      </c>
      <c r="Y31" s="341">
        <v>-4.3646500000000001</v>
      </c>
      <c r="Z31" s="342">
        <v>-4.54765</v>
      </c>
      <c r="AA31" s="342">
        <v>-4.7249999999999996</v>
      </c>
      <c r="AB31" s="341">
        <v>-3.7250000000000001</v>
      </c>
      <c r="AC31" s="341">
        <v>-4.6988190000000003</v>
      </c>
      <c r="AD31" s="341">
        <v>-9.2783599999999993</v>
      </c>
      <c r="AE31" s="341">
        <v>-12.003</v>
      </c>
      <c r="AF31" s="341">
        <v>-7.7791810000000003</v>
      </c>
      <c r="AG31" s="341">
        <v>-6.950755</v>
      </c>
      <c r="AH31" s="341">
        <v>-4.2261150000000001</v>
      </c>
      <c r="AI31" s="341">
        <v>-14.468902999999999</v>
      </c>
      <c r="AJ31" s="341">
        <v>-14.309805000000001</v>
      </c>
      <c r="AK31" s="341">
        <v>-14.309805000000001</v>
      </c>
      <c r="AL31" s="341">
        <v>-5.3057239999999997</v>
      </c>
      <c r="AM31" s="341">
        <v>-1.4034869999999999</v>
      </c>
      <c r="AN31" s="341">
        <v>-1.4034869999999999</v>
      </c>
      <c r="AO31" s="341">
        <v>-3.2406990000000002</v>
      </c>
      <c r="AP31" s="341">
        <v>-3.1942379999999999</v>
      </c>
      <c r="AQ31" s="341">
        <v>-3.1942379999999999</v>
      </c>
      <c r="AR31" s="341">
        <v>-2.1874669999999998</v>
      </c>
      <c r="AS31" s="341">
        <v>-2.0691480000000002</v>
      </c>
      <c r="AT31" s="341">
        <v>-2.277428</v>
      </c>
      <c r="AU31" s="341">
        <v>-1.5209029999999999</v>
      </c>
      <c r="AV31" s="341">
        <v>-1.5209029999999999</v>
      </c>
      <c r="AW31" s="341">
        <v>-2.9260969999999999</v>
      </c>
    </row>
    <row r="32" spans="1:49" x14ac:dyDescent="0.2">
      <c r="A32" s="339"/>
      <c r="B32" s="339"/>
      <c r="C32" s="339" t="s">
        <v>519</v>
      </c>
      <c r="D32" s="340">
        <v>0</v>
      </c>
      <c r="E32" s="340">
        <v>0</v>
      </c>
      <c r="F32" s="340">
        <v>0</v>
      </c>
      <c r="G32" s="340">
        <v>0</v>
      </c>
      <c r="H32" s="340">
        <v>0</v>
      </c>
      <c r="I32" s="340">
        <v>0</v>
      </c>
      <c r="J32" s="340">
        <v>0</v>
      </c>
      <c r="K32" s="340">
        <v>0</v>
      </c>
      <c r="L32" s="340">
        <v>0</v>
      </c>
      <c r="M32" s="340">
        <v>0</v>
      </c>
      <c r="N32" s="340">
        <v>0</v>
      </c>
      <c r="O32" s="340">
        <v>0</v>
      </c>
      <c r="P32" s="340">
        <v>0</v>
      </c>
      <c r="Q32" s="340">
        <v>0</v>
      </c>
      <c r="R32" s="340">
        <v>0</v>
      </c>
      <c r="S32" s="340">
        <v>0</v>
      </c>
      <c r="T32" s="340">
        <v>0</v>
      </c>
      <c r="U32" s="340">
        <v>0</v>
      </c>
      <c r="V32" s="340">
        <v>0</v>
      </c>
      <c r="W32" s="340">
        <v>0</v>
      </c>
      <c r="X32" s="340">
        <v>0</v>
      </c>
      <c r="Y32" s="341">
        <v>0</v>
      </c>
      <c r="Z32" s="342">
        <v>0</v>
      </c>
      <c r="AA32" s="342">
        <v>0</v>
      </c>
      <c r="AB32" s="341">
        <v>0</v>
      </c>
      <c r="AC32" s="341">
        <v>0</v>
      </c>
      <c r="AD32" s="341">
        <v>0</v>
      </c>
      <c r="AE32" s="341">
        <v>0</v>
      </c>
      <c r="AF32" s="341">
        <v>0</v>
      </c>
      <c r="AG32" s="341">
        <v>0</v>
      </c>
      <c r="AH32" s="341">
        <v>0</v>
      </c>
      <c r="AI32" s="341">
        <v>0</v>
      </c>
      <c r="AJ32" s="341">
        <v>0</v>
      </c>
      <c r="AK32" s="341">
        <v>0</v>
      </c>
      <c r="AL32" s="341">
        <v>0</v>
      </c>
      <c r="AM32" s="341">
        <v>-0.46655200000000002</v>
      </c>
      <c r="AN32" s="341">
        <v>-0.46655200000000002</v>
      </c>
      <c r="AO32" s="341">
        <v>-0.46655200000000002</v>
      </c>
      <c r="AP32" s="341">
        <v>-0.98284499999999997</v>
      </c>
      <c r="AQ32" s="341">
        <v>-0.98284499999999997</v>
      </c>
      <c r="AR32" s="341">
        <v>-0.98284499999999997</v>
      </c>
      <c r="AS32" s="341">
        <v>-1.384787</v>
      </c>
      <c r="AT32" s="341">
        <v>-1.384787</v>
      </c>
      <c r="AU32" s="341">
        <v>-1.384787</v>
      </c>
      <c r="AV32" s="341">
        <v>-1.5348360000000001</v>
      </c>
      <c r="AW32" s="341">
        <v>-1.5348360000000001</v>
      </c>
    </row>
    <row r="33" spans="1:49" x14ac:dyDescent="0.2">
      <c r="A33" s="339"/>
      <c r="B33" s="339"/>
      <c r="C33" s="339" t="s">
        <v>520</v>
      </c>
      <c r="D33" s="340">
        <v>0</v>
      </c>
      <c r="E33" s="340">
        <v>0</v>
      </c>
      <c r="F33" s="340">
        <v>0</v>
      </c>
      <c r="G33" s="340">
        <v>0</v>
      </c>
      <c r="H33" s="340">
        <v>0</v>
      </c>
      <c r="I33" s="340">
        <v>0</v>
      </c>
      <c r="J33" s="340">
        <v>0</v>
      </c>
      <c r="K33" s="340">
        <v>0</v>
      </c>
      <c r="L33" s="340">
        <v>0</v>
      </c>
      <c r="M33" s="340">
        <v>0</v>
      </c>
      <c r="N33" s="340">
        <v>0</v>
      </c>
      <c r="O33" s="340">
        <v>0</v>
      </c>
      <c r="P33" s="340">
        <v>0</v>
      </c>
      <c r="Q33" s="340">
        <v>0</v>
      </c>
      <c r="R33" s="340">
        <v>0</v>
      </c>
      <c r="S33" s="340">
        <v>0</v>
      </c>
      <c r="T33" s="340">
        <v>0</v>
      </c>
      <c r="U33" s="340">
        <v>0</v>
      </c>
      <c r="V33" s="340">
        <v>0</v>
      </c>
      <c r="W33" s="340">
        <v>0</v>
      </c>
      <c r="X33" s="340">
        <v>0</v>
      </c>
      <c r="Y33" s="341">
        <v>0</v>
      </c>
      <c r="Z33" s="342">
        <v>0</v>
      </c>
      <c r="AA33" s="342">
        <v>0</v>
      </c>
      <c r="AB33" s="341">
        <v>0</v>
      </c>
      <c r="AC33" s="341">
        <v>0</v>
      </c>
      <c r="AD33" s="341">
        <v>0</v>
      </c>
      <c r="AE33" s="341">
        <v>0</v>
      </c>
      <c r="AF33" s="341">
        <v>0</v>
      </c>
      <c r="AG33" s="341">
        <v>0</v>
      </c>
      <c r="AH33" s="341">
        <v>0</v>
      </c>
      <c r="AI33" s="341">
        <v>0</v>
      </c>
      <c r="AJ33" s="341">
        <v>0</v>
      </c>
      <c r="AK33" s="341">
        <v>0</v>
      </c>
      <c r="AL33" s="341">
        <v>0</v>
      </c>
      <c r="AM33" s="341">
        <v>0</v>
      </c>
      <c r="AN33" s="341">
        <v>0</v>
      </c>
      <c r="AO33" s="341">
        <v>0</v>
      </c>
      <c r="AP33" s="341">
        <v>0</v>
      </c>
      <c r="AQ33" s="341">
        <v>0</v>
      </c>
      <c r="AR33" s="341">
        <v>0</v>
      </c>
      <c r="AS33" s="341">
        <v>-0.104988</v>
      </c>
      <c r="AT33" s="341">
        <v>-0.104988</v>
      </c>
      <c r="AU33" s="341">
        <v>-0.104988</v>
      </c>
      <c r="AV33" s="341">
        <v>0</v>
      </c>
      <c r="AW33" s="341">
        <v>0</v>
      </c>
    </row>
    <row r="34" spans="1:49" s="80" customFormat="1" ht="20.100000000000001" customHeight="1" x14ac:dyDescent="0.2">
      <c r="A34" s="335"/>
      <c r="C34" s="335" t="s">
        <v>521</v>
      </c>
      <c r="D34" s="336">
        <v>-34.987717000000004</v>
      </c>
      <c r="E34" s="336">
        <v>-8.9414200000000008</v>
      </c>
      <c r="F34" s="336">
        <v>-8.0904330000000009</v>
      </c>
      <c r="G34" s="336">
        <v>-34.043920999999997</v>
      </c>
      <c r="H34" s="336">
        <v>-9.6138410000000007</v>
      </c>
      <c r="I34" s="336">
        <v>-7.7618580000000001</v>
      </c>
      <c r="J34" s="336">
        <v>-41.03913</v>
      </c>
      <c r="K34" s="336">
        <v>-9.3637049999999995</v>
      </c>
      <c r="L34" s="336">
        <v>-0.89205999999999996</v>
      </c>
      <c r="M34" s="336">
        <v>-39.084169000000003</v>
      </c>
      <c r="N34" s="336">
        <v>-11.973352</v>
      </c>
      <c r="O34" s="336">
        <v>-5.9803379999999997</v>
      </c>
      <c r="P34" s="336">
        <v>-38.919936</v>
      </c>
      <c r="Q34" s="336">
        <v>-11.732150000000001</v>
      </c>
      <c r="R34" s="336">
        <v>-1.814818</v>
      </c>
      <c r="S34" s="336">
        <v>-37.883285999999998</v>
      </c>
      <c r="T34" s="336">
        <v>-12.467980000000001</v>
      </c>
      <c r="U34" s="336">
        <v>-0.98551800000000001</v>
      </c>
      <c r="V34" s="336">
        <v>-37.258955</v>
      </c>
      <c r="W34" s="336">
        <v>-11.355715</v>
      </c>
      <c r="X34" s="336">
        <v>-1.7196959999999999</v>
      </c>
      <c r="Y34" s="337">
        <v>-31.181577999999998</v>
      </c>
      <c r="Z34" s="338">
        <v>-10.893421</v>
      </c>
      <c r="AA34" s="338">
        <v>-2.372144</v>
      </c>
      <c r="AB34" s="337">
        <v>-28.728300999999998</v>
      </c>
      <c r="AC34" s="337">
        <v>-23.471205000000001</v>
      </c>
      <c r="AD34" s="337">
        <v>-3.4384579999999998</v>
      </c>
      <c r="AE34" s="337">
        <v>-22.290005000000001</v>
      </c>
      <c r="AF34" s="337">
        <v>-27.898727999999998</v>
      </c>
      <c r="AG34" s="337">
        <v>-5.5517390000000004</v>
      </c>
      <c r="AH34" s="337">
        <v>-25.447277</v>
      </c>
      <c r="AI34" s="337">
        <v>-21.000440000000001</v>
      </c>
      <c r="AJ34" s="337">
        <v>-1.9257569999999999</v>
      </c>
      <c r="AK34" s="337">
        <v>-36.338787000000004</v>
      </c>
      <c r="AL34" s="337">
        <v>-21.767709</v>
      </c>
      <c r="AM34" s="337">
        <v>-2.8153039999999998</v>
      </c>
      <c r="AN34" s="337">
        <v>-27.568349999999999</v>
      </c>
      <c r="AO34" s="337">
        <v>-21.588529000000001</v>
      </c>
      <c r="AP34" s="337">
        <v>-8.9169859999999996</v>
      </c>
      <c r="AQ34" s="337">
        <v>-30.539010000000001</v>
      </c>
      <c r="AR34" s="337">
        <v>-24.942072</v>
      </c>
      <c r="AS34" s="337">
        <v>-6.7087729999999999</v>
      </c>
      <c r="AT34" s="337">
        <v>-30.163194000000001</v>
      </c>
      <c r="AU34" s="337">
        <v>-50.079830999999999</v>
      </c>
      <c r="AV34" s="337">
        <v>-7.2310559999999997</v>
      </c>
      <c r="AW34" s="337">
        <v>-32.071182</v>
      </c>
    </row>
    <row r="35" spans="1:49" s="80" customFormat="1" x14ac:dyDescent="0.2">
      <c r="A35" s="335"/>
      <c r="C35" s="335" t="s">
        <v>522</v>
      </c>
      <c r="D35" s="336">
        <v>-8.9414200000000008</v>
      </c>
      <c r="E35" s="336">
        <v>-8.0904330000000009</v>
      </c>
      <c r="F35" s="336">
        <v>-34.043920999999997</v>
      </c>
      <c r="G35" s="336">
        <v>-9.6138410000000007</v>
      </c>
      <c r="H35" s="336">
        <v>-7.7618580000000001</v>
      </c>
      <c r="I35" s="336">
        <v>-41.03913</v>
      </c>
      <c r="J35" s="336">
        <v>-9.3637049999999995</v>
      </c>
      <c r="K35" s="336">
        <v>-0.89205999999999996</v>
      </c>
      <c r="L35" s="336">
        <v>-39.084169000000003</v>
      </c>
      <c r="M35" s="336">
        <v>-11.973352</v>
      </c>
      <c r="N35" s="336">
        <v>-5.9803379999999997</v>
      </c>
      <c r="O35" s="336">
        <v>-38.919936</v>
      </c>
      <c r="P35" s="336">
        <v>-11.732150000000001</v>
      </c>
      <c r="Q35" s="336">
        <v>-1.814818</v>
      </c>
      <c r="R35" s="336">
        <v>-37.883285999999998</v>
      </c>
      <c r="S35" s="336">
        <v>-12.467980000000001</v>
      </c>
      <c r="T35" s="336">
        <v>-0.98551800000000001</v>
      </c>
      <c r="U35" s="336">
        <v>-37.258955</v>
      </c>
      <c r="V35" s="336">
        <v>-11.355715</v>
      </c>
      <c r="W35" s="336">
        <v>-1.7196959999999999</v>
      </c>
      <c r="X35" s="336">
        <v>-31.181577999999998</v>
      </c>
      <c r="Y35" s="337">
        <v>-10.893421</v>
      </c>
      <c r="Z35" s="338">
        <v>-2.372144</v>
      </c>
      <c r="AA35" s="338">
        <v>-28.728300999999998</v>
      </c>
      <c r="AB35" s="337">
        <v>-23.471205000000001</v>
      </c>
      <c r="AC35" s="337">
        <v>-3.4384579999999998</v>
      </c>
      <c r="AD35" s="337">
        <v>-22.290005000000001</v>
      </c>
      <c r="AE35" s="337">
        <v>-27.898727999999998</v>
      </c>
      <c r="AF35" s="337">
        <v>-5.5517390000000004</v>
      </c>
      <c r="AG35" s="337">
        <v>-25.447277</v>
      </c>
      <c r="AH35" s="337">
        <v>-21.000440000000001</v>
      </c>
      <c r="AI35" s="337">
        <v>-1.9257569999999999</v>
      </c>
      <c r="AJ35" s="337">
        <v>-36.338787000000004</v>
      </c>
      <c r="AK35" s="337">
        <v>-21.767709</v>
      </c>
      <c r="AL35" s="337">
        <v>-2.8153039999999998</v>
      </c>
      <c r="AM35" s="337">
        <v>-27.568349999999999</v>
      </c>
      <c r="AN35" s="337">
        <v>-21.588529000000001</v>
      </c>
      <c r="AO35" s="337">
        <v>-8.9169859999999996</v>
      </c>
      <c r="AP35" s="337">
        <v>-30.539010000000001</v>
      </c>
      <c r="AQ35" s="337">
        <v>-24.942072</v>
      </c>
      <c r="AR35" s="337">
        <v>-6.7087729999999999</v>
      </c>
      <c r="AS35" s="337">
        <v>-30.163194000000001</v>
      </c>
      <c r="AT35" s="337">
        <v>-50.079830999999999</v>
      </c>
      <c r="AU35" s="337">
        <v>-7.2310559999999997</v>
      </c>
      <c r="AV35" s="337">
        <v>-32.071182</v>
      </c>
      <c r="AW35" s="337">
        <v>-54.326048</v>
      </c>
    </row>
    <row r="36" spans="1:49" s="80" customFormat="1" x14ac:dyDescent="0.2">
      <c r="A36" s="335"/>
      <c r="C36" s="335" t="s">
        <v>523</v>
      </c>
      <c r="D36" s="336">
        <v>-8.0904330000000009</v>
      </c>
      <c r="E36" s="336">
        <v>-34.043920999999997</v>
      </c>
      <c r="F36" s="336">
        <v>-9.6138410000000007</v>
      </c>
      <c r="G36" s="336">
        <v>-7.7618580000000001</v>
      </c>
      <c r="H36" s="336">
        <v>-41.03913</v>
      </c>
      <c r="I36" s="336">
        <v>-9.3637049999999995</v>
      </c>
      <c r="J36" s="336">
        <v>-0.89205999999999996</v>
      </c>
      <c r="K36" s="336">
        <v>-39.084169000000003</v>
      </c>
      <c r="L36" s="336">
        <v>-11.973352</v>
      </c>
      <c r="M36" s="336">
        <v>-5.9803379999999997</v>
      </c>
      <c r="N36" s="336">
        <v>-38.919936</v>
      </c>
      <c r="O36" s="336">
        <v>-11.732150000000001</v>
      </c>
      <c r="P36" s="336">
        <v>-1.814818</v>
      </c>
      <c r="Q36" s="336">
        <v>-37.883285999999998</v>
      </c>
      <c r="R36" s="336">
        <v>-12.467980000000001</v>
      </c>
      <c r="S36" s="336">
        <v>-0.98551800000000001</v>
      </c>
      <c r="T36" s="336">
        <v>-37.258955</v>
      </c>
      <c r="U36" s="336">
        <v>-11.355715</v>
      </c>
      <c r="V36" s="336">
        <v>-1.7196959999999999</v>
      </c>
      <c r="W36" s="336">
        <v>-31.181577999999998</v>
      </c>
      <c r="X36" s="336">
        <v>-10.893421</v>
      </c>
      <c r="Y36" s="337">
        <v>-2.372144</v>
      </c>
      <c r="Z36" s="338">
        <v>-28.728300999999998</v>
      </c>
      <c r="AA36" s="338">
        <v>-23.471205000000001</v>
      </c>
      <c r="AB36" s="337">
        <v>-3.4384579999999998</v>
      </c>
      <c r="AC36" s="337">
        <v>-22.290005000000001</v>
      </c>
      <c r="AD36" s="337">
        <v>-27.898727999999998</v>
      </c>
      <c r="AE36" s="337">
        <v>-5.5517390000000004</v>
      </c>
      <c r="AF36" s="337">
        <v>-25.447277</v>
      </c>
      <c r="AG36" s="337">
        <v>-21.000440000000001</v>
      </c>
      <c r="AH36" s="337">
        <v>-1.9257569999999999</v>
      </c>
      <c r="AI36" s="337">
        <v>-36.338787000000004</v>
      </c>
      <c r="AJ36" s="337">
        <v>-21.767709</v>
      </c>
      <c r="AK36" s="337">
        <v>-2.8153039999999998</v>
      </c>
      <c r="AL36" s="337">
        <v>-27.568349999999999</v>
      </c>
      <c r="AM36" s="337">
        <v>-21.588529000000001</v>
      </c>
      <c r="AN36" s="337">
        <v>-8.9169859999999996</v>
      </c>
      <c r="AO36" s="337">
        <v>-30.539010000000001</v>
      </c>
      <c r="AP36" s="337">
        <v>-24.942072</v>
      </c>
      <c r="AQ36" s="337">
        <v>-6.7087729999999999</v>
      </c>
      <c r="AR36" s="337">
        <v>-30.163194000000001</v>
      </c>
      <c r="AS36" s="337">
        <v>-50.079830999999999</v>
      </c>
      <c r="AT36" s="337">
        <v>-7.2310559999999997</v>
      </c>
      <c r="AU36" s="337">
        <v>-32.071182</v>
      </c>
      <c r="AV36" s="337">
        <v>-54.326048</v>
      </c>
      <c r="AW36" s="337">
        <v>-17.337420999999999</v>
      </c>
    </row>
    <row r="37" spans="1:49" ht="20.100000000000001" customHeight="1" x14ac:dyDescent="0.2">
      <c r="A37" s="349"/>
      <c r="B37" s="349"/>
      <c r="C37" s="349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 t="s">
        <v>524</v>
      </c>
      <c r="AG37" s="351" t="s">
        <v>524</v>
      </c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 t="s">
        <v>524</v>
      </c>
    </row>
    <row r="38" spans="1:49" x14ac:dyDescent="0.2">
      <c r="A38" s="81" t="s">
        <v>568</v>
      </c>
      <c r="Y38" s="330"/>
      <c r="Z38" s="330"/>
      <c r="AA38" s="330"/>
      <c r="AO38" s="331"/>
      <c r="AP38" s="331"/>
      <c r="AQ38" s="331"/>
      <c r="AR38" s="331"/>
      <c r="AS38" s="331"/>
      <c r="AT38" s="331"/>
    </row>
    <row r="39" spans="1:49" x14ac:dyDescent="0.2">
      <c r="A39" s="81" t="s">
        <v>525</v>
      </c>
      <c r="Y39" s="330"/>
      <c r="Z39" s="330"/>
      <c r="AA39" s="330"/>
      <c r="AO39" s="331"/>
      <c r="AP39" s="331"/>
      <c r="AQ39" s="331"/>
      <c r="AR39" s="331"/>
      <c r="AS39" s="331"/>
      <c r="AT39" s="331"/>
    </row>
    <row r="40" spans="1:49" x14ac:dyDescent="0.2">
      <c r="Y40" s="330"/>
      <c r="Z40" s="330"/>
      <c r="AA40" s="330"/>
      <c r="AO40" s="331"/>
      <c r="AP40" s="331"/>
      <c r="AQ40" s="331"/>
      <c r="AR40" s="331"/>
      <c r="AS40" s="331"/>
      <c r="AT40" s="331"/>
      <c r="AU40" s="331"/>
      <c r="AV40" s="331"/>
      <c r="AW40" s="331"/>
    </row>
    <row r="41" spans="1:49" s="334" customFormat="1" ht="35.1" customHeight="1" x14ac:dyDescent="0.2">
      <c r="A41" s="332"/>
      <c r="B41" s="332"/>
      <c r="C41" s="332"/>
      <c r="D41" s="333" t="str">
        <f t="shared" ref="D41:K41" si="0">D4</f>
        <v>FY95</v>
      </c>
      <c r="E41" s="333">
        <f t="shared" si="0"/>
        <v>0</v>
      </c>
      <c r="F41" s="333">
        <f t="shared" si="0"/>
        <v>0</v>
      </c>
      <c r="G41" s="333" t="str">
        <f t="shared" si="0"/>
        <v>FY96</v>
      </c>
      <c r="H41" s="333">
        <f t="shared" si="0"/>
        <v>0</v>
      </c>
      <c r="I41" s="333">
        <f t="shared" si="0"/>
        <v>0</v>
      </c>
      <c r="J41" s="333" t="str">
        <f t="shared" si="0"/>
        <v>FY97</v>
      </c>
      <c r="K41" s="333">
        <f t="shared" si="0"/>
        <v>0</v>
      </c>
      <c r="L41" s="333">
        <f t="shared" ref="L41:AN41" si="1">L4</f>
        <v>0</v>
      </c>
      <c r="M41" s="333" t="str">
        <f t="shared" si="1"/>
        <v>FY98</v>
      </c>
      <c r="N41" s="333">
        <f t="shared" si="1"/>
        <v>0</v>
      </c>
      <c r="O41" s="333">
        <f t="shared" si="1"/>
        <v>0</v>
      </c>
      <c r="P41" s="333" t="str">
        <f t="shared" si="1"/>
        <v>FY99</v>
      </c>
      <c r="Q41" s="333">
        <f t="shared" si="1"/>
        <v>0</v>
      </c>
      <c r="R41" s="333">
        <f t="shared" si="1"/>
        <v>0</v>
      </c>
      <c r="S41" s="333" t="str">
        <f t="shared" si="1"/>
        <v>FY00</v>
      </c>
      <c r="T41" s="333">
        <f t="shared" si="1"/>
        <v>0</v>
      </c>
      <c r="U41" s="333">
        <f t="shared" si="1"/>
        <v>0</v>
      </c>
      <c r="V41" s="333" t="str">
        <f t="shared" si="1"/>
        <v>FY01</v>
      </c>
      <c r="W41" s="333">
        <f t="shared" si="1"/>
        <v>0</v>
      </c>
      <c r="X41" s="333">
        <f t="shared" si="1"/>
        <v>0</v>
      </c>
      <c r="Y41" s="333" t="str">
        <f t="shared" si="1"/>
        <v>FY02</v>
      </c>
      <c r="Z41" s="333">
        <f t="shared" si="1"/>
        <v>0</v>
      </c>
      <c r="AA41" s="333">
        <f t="shared" si="1"/>
        <v>0</v>
      </c>
      <c r="AB41" s="333" t="str">
        <f t="shared" si="1"/>
        <v>FY03</v>
      </c>
      <c r="AC41" s="333">
        <f t="shared" si="1"/>
        <v>0</v>
      </c>
      <c r="AD41" s="333">
        <f t="shared" si="1"/>
        <v>0</v>
      </c>
      <c r="AE41" s="333" t="str">
        <f t="shared" si="1"/>
        <v>FY04</v>
      </c>
      <c r="AF41" s="333">
        <f t="shared" si="1"/>
        <v>0</v>
      </c>
      <c r="AG41" s="333">
        <f t="shared" si="1"/>
        <v>0</v>
      </c>
      <c r="AH41" s="333" t="str">
        <f t="shared" si="1"/>
        <v>FY05</v>
      </c>
      <c r="AI41" s="333">
        <f t="shared" si="1"/>
        <v>0</v>
      </c>
      <c r="AJ41" s="333">
        <f t="shared" si="1"/>
        <v>0</v>
      </c>
      <c r="AK41" s="333" t="str">
        <f t="shared" si="1"/>
        <v>FY06</v>
      </c>
      <c r="AL41" s="333">
        <f t="shared" si="1"/>
        <v>0</v>
      </c>
      <c r="AM41" s="333">
        <f t="shared" si="1"/>
        <v>0</v>
      </c>
      <c r="AN41" s="333" t="str">
        <f t="shared" si="1"/>
        <v>FY07</v>
      </c>
      <c r="AO41" s="333">
        <f>AO4</f>
        <v>0</v>
      </c>
      <c r="AP41" s="333">
        <f>AP4</f>
        <v>0</v>
      </c>
      <c r="AQ41" s="333" t="str">
        <f>AQ4</f>
        <v>FY08</v>
      </c>
      <c r="AR41" s="333">
        <f t="shared" ref="AR41:AT41" si="2">AR4</f>
        <v>0</v>
      </c>
      <c r="AS41" s="333">
        <f t="shared" si="2"/>
        <v>0</v>
      </c>
      <c r="AT41" s="333" t="str">
        <f t="shared" si="2"/>
        <v>FY09</v>
      </c>
      <c r="AU41" s="333">
        <f t="shared" ref="AU41:AW41" si="3">AU4</f>
        <v>0</v>
      </c>
      <c r="AV41" s="333">
        <f t="shared" si="3"/>
        <v>0</v>
      </c>
      <c r="AW41" s="333" t="str">
        <f t="shared" si="3"/>
        <v>FY10</v>
      </c>
    </row>
    <row r="42" spans="1:49" s="80" customFormat="1" ht="20.100000000000001" customHeight="1" x14ac:dyDescent="0.2">
      <c r="A42" s="335" t="s">
        <v>526</v>
      </c>
      <c r="B42" s="335"/>
      <c r="C42" s="335"/>
      <c r="D42" s="336">
        <v>3.6644389999999998</v>
      </c>
      <c r="E42" s="336">
        <v>-10.695039</v>
      </c>
      <c r="F42" s="336">
        <v>-10.494965000000001</v>
      </c>
      <c r="G42" s="336">
        <v>1.874058</v>
      </c>
      <c r="H42" s="336">
        <v>-13.710578</v>
      </c>
      <c r="I42" s="336">
        <v>-3.5765989999999999</v>
      </c>
      <c r="J42" s="336">
        <v>13.254410999999999</v>
      </c>
      <c r="K42" s="336">
        <v>-4.6926994999999998</v>
      </c>
      <c r="L42" s="336">
        <v>-15.2312735</v>
      </c>
      <c r="M42" s="336">
        <v>-8.6404444999999992</v>
      </c>
      <c r="N42" s="336">
        <v>-16.222179000000001</v>
      </c>
      <c r="O42" s="336">
        <v>-6.893993</v>
      </c>
      <c r="P42" s="336">
        <v>9.1063069999999993</v>
      </c>
      <c r="Q42" s="336">
        <v>-7.9272559999999999</v>
      </c>
      <c r="R42" s="336">
        <v>-13.840992999999999</v>
      </c>
      <c r="S42" s="336">
        <v>-1.9901169999999999</v>
      </c>
      <c r="T42" s="336">
        <v>-26.154458000000002</v>
      </c>
      <c r="U42" s="336">
        <v>-26.759011999999998</v>
      </c>
      <c r="V42" s="336">
        <v>-14.988378000000001</v>
      </c>
      <c r="W42" s="336">
        <v>-17.946121000000002</v>
      </c>
      <c r="X42" s="336">
        <v>-19.054217000000001</v>
      </c>
      <c r="Y42" s="337">
        <v>-5.283264</v>
      </c>
      <c r="Z42" s="338">
        <v>-12.814112</v>
      </c>
      <c r="AA42" s="338">
        <v>-12.639806</v>
      </c>
      <c r="AB42" s="337">
        <v>1.378233</v>
      </c>
      <c r="AC42" s="337">
        <v>-2.5614219999999999</v>
      </c>
      <c r="AD42" s="337">
        <v>-11.772085000000001</v>
      </c>
      <c r="AE42" s="337">
        <v>-4.8655540000000004</v>
      </c>
      <c r="AF42" s="337">
        <v>-13.755274</v>
      </c>
      <c r="AG42" s="337">
        <v>-8.4067410000000002</v>
      </c>
      <c r="AH42" s="337">
        <v>1.83006</v>
      </c>
      <c r="AI42" s="337">
        <v>-17.248101999999999</v>
      </c>
      <c r="AJ42" s="337">
        <v>-18.700631999999999</v>
      </c>
      <c r="AK42" s="337">
        <v>-11.200657</v>
      </c>
      <c r="AL42" s="337">
        <v>-8.0051000000000005</v>
      </c>
      <c r="AM42" s="337">
        <v>-0.44358799999999998</v>
      </c>
      <c r="AN42" s="337">
        <v>3.4486530000000002</v>
      </c>
      <c r="AO42" s="337">
        <v>-8.1920830000000002</v>
      </c>
      <c r="AP42" s="337">
        <v>-9.3060089999999995</v>
      </c>
      <c r="AQ42" s="337">
        <v>-0.45517200000000002</v>
      </c>
      <c r="AR42" s="337">
        <v>-3.0435319999999999</v>
      </c>
      <c r="AS42" s="337">
        <v>-4.6059200000000002</v>
      </c>
      <c r="AT42" s="337">
        <v>4.3981469999999998</v>
      </c>
      <c r="AU42" s="337">
        <v>-5.7197480000000001</v>
      </c>
      <c r="AV42" s="337">
        <v>-5.8343449999999999</v>
      </c>
      <c r="AW42" s="337">
        <v>3.6333000000000002</v>
      </c>
    </row>
    <row r="43" spans="1:49" ht="30" customHeight="1" x14ac:dyDescent="0.2">
      <c r="A43" s="339"/>
      <c r="B43" s="339"/>
      <c r="C43" s="339" t="s">
        <v>527</v>
      </c>
      <c r="D43" s="340">
        <v>6.1500459999999997</v>
      </c>
      <c r="E43" s="340">
        <v>-0.52106399999999997</v>
      </c>
      <c r="F43" s="340">
        <v>-1.9645429999999999</v>
      </c>
      <c r="G43" s="340">
        <v>5.2051239999999996</v>
      </c>
      <c r="H43" s="340">
        <v>-0.30498799999999998</v>
      </c>
      <c r="I43" s="340">
        <v>-3.026078</v>
      </c>
      <c r="J43" s="340">
        <v>1.735125</v>
      </c>
      <c r="K43" s="340">
        <v>9.8449930000000005</v>
      </c>
      <c r="L43" s="340">
        <v>1.674293</v>
      </c>
      <c r="M43" s="340">
        <v>-4.5571795000000002</v>
      </c>
      <c r="N43" s="340">
        <v>-0.67057800000000001</v>
      </c>
      <c r="O43" s="340">
        <v>-3.412687</v>
      </c>
      <c r="P43" s="340">
        <v>-0.41608099999999998</v>
      </c>
      <c r="Q43" s="340">
        <v>8.6586079999999992</v>
      </c>
      <c r="R43" s="340">
        <v>0.86377999999999999</v>
      </c>
      <c r="S43" s="340">
        <v>-5.7258110000000002</v>
      </c>
      <c r="T43" s="340">
        <v>2.7448709999999998</v>
      </c>
      <c r="U43" s="340">
        <v>0.99082300000000001</v>
      </c>
      <c r="V43" s="340">
        <v>-18.061343000000001</v>
      </c>
      <c r="W43" s="340">
        <v>2.16432</v>
      </c>
      <c r="X43" s="340">
        <v>0.90864500000000004</v>
      </c>
      <c r="Y43" s="341">
        <v>-7.6230089999999997</v>
      </c>
      <c r="Z43" s="342">
        <v>1.7280489999999999</v>
      </c>
      <c r="AA43" s="342">
        <v>0.61169600000000002</v>
      </c>
      <c r="AB43" s="341">
        <v>-0.44336300000000001</v>
      </c>
      <c r="AC43" s="341">
        <v>1.902355</v>
      </c>
      <c r="AD43" s="341">
        <v>-8.0758999999999997E-2</v>
      </c>
      <c r="AE43" s="341">
        <v>3.3704839999999998</v>
      </c>
      <c r="AF43" s="341">
        <v>-2.9416319999999998</v>
      </c>
      <c r="AG43" s="341">
        <v>-5.2944060000000004</v>
      </c>
      <c r="AH43" s="341">
        <v>3.6171009999999999</v>
      </c>
      <c r="AI43" s="341">
        <v>-0.28472500000000001</v>
      </c>
      <c r="AJ43" s="341">
        <v>-1.502316</v>
      </c>
      <c r="AK43" s="341">
        <v>-9.0163499999999992</v>
      </c>
      <c r="AL43" s="341">
        <v>-2.7998069999999999</v>
      </c>
      <c r="AM43" s="341">
        <v>0.61550000000000005</v>
      </c>
      <c r="AN43" s="341">
        <v>2.432728</v>
      </c>
      <c r="AO43" s="341">
        <v>2.7036929999999999</v>
      </c>
      <c r="AP43" s="341">
        <v>-1.6877679999999999</v>
      </c>
      <c r="AQ43" s="341">
        <v>1.0008189999999999</v>
      </c>
      <c r="AR43" s="341">
        <v>0.15396499999999999</v>
      </c>
      <c r="AS43" s="341">
        <v>-1.6099559999999999</v>
      </c>
      <c r="AT43" s="341">
        <v>4.5493680000000003</v>
      </c>
      <c r="AU43" s="341">
        <v>-0.34776099999999999</v>
      </c>
      <c r="AV43" s="341">
        <v>-0.30346000000000001</v>
      </c>
      <c r="AW43" s="341">
        <v>3.4516559999999998</v>
      </c>
    </row>
    <row r="44" spans="1:49" x14ac:dyDescent="0.2">
      <c r="A44" s="339"/>
      <c r="B44" s="339"/>
      <c r="C44" s="339" t="s">
        <v>528</v>
      </c>
      <c r="D44" s="340">
        <v>9.3847E-2</v>
      </c>
      <c r="E44" s="340">
        <v>0.449492</v>
      </c>
      <c r="F44" s="340">
        <v>0</v>
      </c>
      <c r="G44" s="340">
        <v>3.7805999999999999E-2</v>
      </c>
      <c r="H44" s="340">
        <v>0.49919200000000002</v>
      </c>
      <c r="I44" s="340">
        <v>0</v>
      </c>
      <c r="J44" s="340">
        <v>0</v>
      </c>
      <c r="K44" s="340">
        <v>0.35450799999999999</v>
      </c>
      <c r="L44" s="340">
        <v>0</v>
      </c>
      <c r="M44" s="340">
        <v>0.129408</v>
      </c>
      <c r="N44" s="340">
        <v>0.55438399999999999</v>
      </c>
      <c r="O44" s="340">
        <v>0</v>
      </c>
      <c r="P44" s="340">
        <v>0.16040499999999999</v>
      </c>
      <c r="Q44" s="340">
        <v>0.96050000000000002</v>
      </c>
      <c r="R44" s="340">
        <v>0</v>
      </c>
      <c r="S44" s="340">
        <v>0.231321</v>
      </c>
      <c r="T44" s="340">
        <v>0.96626500000000004</v>
      </c>
      <c r="U44" s="340">
        <v>0</v>
      </c>
      <c r="V44" s="340">
        <v>0.27672600000000003</v>
      </c>
      <c r="W44" s="340">
        <v>0.79600000000000004</v>
      </c>
      <c r="X44" s="340">
        <v>0</v>
      </c>
      <c r="Y44" s="341">
        <v>0.29496</v>
      </c>
      <c r="Z44" s="342">
        <v>0.77159699999999998</v>
      </c>
      <c r="AA44" s="342">
        <v>0</v>
      </c>
      <c r="AB44" s="341">
        <v>0.33504</v>
      </c>
      <c r="AC44" s="341">
        <v>0.82159800000000005</v>
      </c>
      <c r="AD44" s="341">
        <v>0</v>
      </c>
      <c r="AE44" s="341">
        <v>0.42620799999999998</v>
      </c>
      <c r="AF44" s="341">
        <v>0.51408299999999996</v>
      </c>
      <c r="AG44" s="341">
        <v>0</v>
      </c>
      <c r="AH44" s="341">
        <v>0.42621999999999999</v>
      </c>
      <c r="AI44" s="341">
        <v>0.68492600000000003</v>
      </c>
      <c r="AJ44" s="341">
        <v>0</v>
      </c>
      <c r="AK44" s="341">
        <v>0.31942399999999999</v>
      </c>
      <c r="AL44" s="341">
        <v>0.57808199999999998</v>
      </c>
      <c r="AM44" s="341">
        <v>0</v>
      </c>
      <c r="AN44" s="341">
        <v>1.204672</v>
      </c>
      <c r="AO44" s="341">
        <v>2.6147290000000001</v>
      </c>
      <c r="AP44" s="341">
        <v>0</v>
      </c>
      <c r="AQ44" s="341">
        <v>3.749806</v>
      </c>
      <c r="AR44" s="341">
        <v>3.5929190000000002</v>
      </c>
      <c r="AS44" s="341">
        <v>0</v>
      </c>
      <c r="AT44" s="341">
        <v>0.39647300000000002</v>
      </c>
      <c r="AU44" s="341">
        <v>3.0676730000000001</v>
      </c>
      <c r="AV44" s="341">
        <v>5.0000000000000001E-3</v>
      </c>
      <c r="AW44" s="341">
        <v>0.35306300000000002</v>
      </c>
    </row>
    <row r="45" spans="1:49" x14ac:dyDescent="0.2">
      <c r="A45" s="339"/>
      <c r="B45" s="339"/>
      <c r="C45" s="339" t="s">
        <v>529</v>
      </c>
      <c r="D45" s="340">
        <v>-0.449492</v>
      </c>
      <c r="E45" s="340">
        <v>-9.3847E-2</v>
      </c>
      <c r="F45" s="340">
        <v>0</v>
      </c>
      <c r="G45" s="340">
        <v>-0.49919200000000002</v>
      </c>
      <c r="H45" s="340">
        <v>-3.7805999999999999E-2</v>
      </c>
      <c r="I45" s="340">
        <v>0</v>
      </c>
      <c r="J45" s="340">
        <v>-0.35450799999999999</v>
      </c>
      <c r="K45" s="340">
        <v>0</v>
      </c>
      <c r="L45" s="340">
        <v>0</v>
      </c>
      <c r="M45" s="340">
        <v>-0.55438399999999999</v>
      </c>
      <c r="N45" s="340">
        <v>-0.129408</v>
      </c>
      <c r="O45" s="340">
        <v>0</v>
      </c>
      <c r="P45" s="340">
        <v>-0.96050000000000002</v>
      </c>
      <c r="Q45" s="340">
        <v>-0.16040499999999999</v>
      </c>
      <c r="R45" s="340">
        <v>0</v>
      </c>
      <c r="S45" s="340">
        <v>-0.96626500000000004</v>
      </c>
      <c r="T45" s="340">
        <v>-0.231321</v>
      </c>
      <c r="U45" s="340">
        <v>0</v>
      </c>
      <c r="V45" s="340">
        <v>-0.79600000000000004</v>
      </c>
      <c r="W45" s="340">
        <v>-0.27672600000000003</v>
      </c>
      <c r="X45" s="340">
        <v>0</v>
      </c>
      <c r="Y45" s="341">
        <v>0</v>
      </c>
      <c r="Z45" s="342">
        <v>-0.29496</v>
      </c>
      <c r="AA45" s="342">
        <v>0</v>
      </c>
      <c r="AB45" s="341">
        <v>-0.82159800000000005</v>
      </c>
      <c r="AC45" s="341">
        <v>-0.33504</v>
      </c>
      <c r="AD45" s="341">
        <v>0</v>
      </c>
      <c r="AE45" s="341">
        <v>-0.51408299999999996</v>
      </c>
      <c r="AF45" s="341">
        <v>-0.42620799999999998</v>
      </c>
      <c r="AG45" s="341">
        <v>0</v>
      </c>
      <c r="AH45" s="341">
        <v>-0.68492600000000003</v>
      </c>
      <c r="AI45" s="341">
        <v>-0.42621999999999999</v>
      </c>
      <c r="AJ45" s="341">
        <v>0</v>
      </c>
      <c r="AK45" s="341">
        <v>-0.57808199999999998</v>
      </c>
      <c r="AL45" s="341">
        <v>-0.31942399999999999</v>
      </c>
      <c r="AM45" s="341">
        <v>0</v>
      </c>
      <c r="AN45" s="341">
        <v>-2.6147290000000001</v>
      </c>
      <c r="AO45" s="341">
        <v>-1.204672</v>
      </c>
      <c r="AP45" s="341">
        <v>0</v>
      </c>
      <c r="AQ45" s="341">
        <v>-3.5929190000000002</v>
      </c>
      <c r="AR45" s="341">
        <v>-0.412551</v>
      </c>
      <c r="AS45" s="341">
        <v>-3.3372549999999999</v>
      </c>
      <c r="AT45" s="341">
        <v>-3.072673</v>
      </c>
      <c r="AU45" s="341">
        <v>-0.39647300000000002</v>
      </c>
      <c r="AV45" s="341">
        <v>0</v>
      </c>
      <c r="AW45" s="341">
        <v>-3.0486040000000001</v>
      </c>
    </row>
    <row r="46" spans="1:49" x14ac:dyDescent="0.2">
      <c r="A46" s="339"/>
      <c r="B46" s="339"/>
      <c r="C46" s="352" t="s">
        <v>530</v>
      </c>
      <c r="D46" s="340">
        <v>51.714257000000003</v>
      </c>
      <c r="E46" s="340">
        <v>4.6252190000000004</v>
      </c>
      <c r="F46" s="340">
        <v>8.5566650000000006</v>
      </c>
      <c r="G46" s="340">
        <v>56.457994999999997</v>
      </c>
      <c r="H46" s="340">
        <v>4.7816169999999998</v>
      </c>
      <c r="I46" s="340">
        <v>5.5305869999999997</v>
      </c>
      <c r="J46" s="340">
        <v>57.838611999999998</v>
      </c>
      <c r="K46" s="340">
        <v>14.981118</v>
      </c>
      <c r="L46" s="340">
        <v>7.2048800000000002</v>
      </c>
      <c r="M46" s="340">
        <v>52.8564565</v>
      </c>
      <c r="N46" s="340">
        <v>14.735516000000001</v>
      </c>
      <c r="O46" s="340">
        <v>3.7921930000000001</v>
      </c>
      <c r="P46" s="340">
        <v>51.640280500000003</v>
      </c>
      <c r="Q46" s="340">
        <v>24.194219</v>
      </c>
      <c r="R46" s="340">
        <v>4.6559730000000004</v>
      </c>
      <c r="S46" s="340">
        <v>45.179525499999997</v>
      </c>
      <c r="T46" s="340">
        <v>27.674033999999999</v>
      </c>
      <c r="U46" s="340">
        <v>5.6467960000000001</v>
      </c>
      <c r="V46" s="340">
        <v>26.5989085</v>
      </c>
      <c r="W46" s="340">
        <v>30.357627999999998</v>
      </c>
      <c r="X46" s="340">
        <v>6.5554410000000001</v>
      </c>
      <c r="Y46" s="341">
        <v>19.2708595</v>
      </c>
      <c r="Z46" s="342">
        <v>32.562314000000001</v>
      </c>
      <c r="AA46" s="342">
        <v>7.1671370000000003</v>
      </c>
      <c r="AB46" s="341">
        <v>18.3409385</v>
      </c>
      <c r="AC46" s="341">
        <v>34.951227000000003</v>
      </c>
      <c r="AD46" s="341">
        <v>7.0863779999999998</v>
      </c>
      <c r="AE46" s="341">
        <v>21.623547500000001</v>
      </c>
      <c r="AF46" s="341">
        <v>32.097470000000001</v>
      </c>
      <c r="AG46" s="341">
        <v>1.7919719999999999</v>
      </c>
      <c r="AH46" s="341">
        <v>24.981942499999999</v>
      </c>
      <c r="AI46" s="341">
        <v>32.071451000000003</v>
      </c>
      <c r="AJ46" s="341">
        <v>0.28965600000000002</v>
      </c>
      <c r="AK46" s="341">
        <v>15.706934499999999</v>
      </c>
      <c r="AL46" s="341">
        <v>29.530301999999999</v>
      </c>
      <c r="AM46" s="341">
        <v>0.90515599999999996</v>
      </c>
      <c r="AN46" s="341">
        <v>16.729605500000002</v>
      </c>
      <c r="AO46" s="341">
        <v>33.644052000000002</v>
      </c>
      <c r="AP46" s="341">
        <v>-0.78261199999999997</v>
      </c>
      <c r="AQ46" s="341">
        <v>17.887311499999999</v>
      </c>
      <c r="AR46" s="341">
        <v>36.978385000000003</v>
      </c>
      <c r="AS46" s="341">
        <v>-5.7298229999999997</v>
      </c>
      <c r="AT46" s="341">
        <v>19.760479499999999</v>
      </c>
      <c r="AU46" s="341">
        <v>39.301824000000003</v>
      </c>
      <c r="AV46" s="341">
        <v>-6.0282830000000001</v>
      </c>
      <c r="AW46" s="341">
        <v>20.5165945</v>
      </c>
    </row>
    <row r="47" spans="1:49" x14ac:dyDescent="0.2">
      <c r="A47" s="339"/>
      <c r="B47" s="339"/>
      <c r="C47" s="352" t="s">
        <v>531</v>
      </c>
      <c r="D47" s="340">
        <v>16.486381999999999</v>
      </c>
      <c r="E47" s="340">
        <v>-0.47083199999999997</v>
      </c>
      <c r="F47" s="340">
        <v>-5.1812319999999996</v>
      </c>
      <c r="G47" s="340">
        <v>12.284330000000001</v>
      </c>
      <c r="H47" s="340">
        <v>-0.11139300000000001</v>
      </c>
      <c r="I47" s="340">
        <v>-2.9006829999999999</v>
      </c>
      <c r="J47" s="340">
        <v>17.236143999999999</v>
      </c>
      <c r="K47" s="340">
        <v>9.5923499999999997</v>
      </c>
      <c r="L47" s="340">
        <v>-3.9348930000000002</v>
      </c>
      <c r="M47" s="340">
        <v>13.244331000000001</v>
      </c>
      <c r="N47" s="340">
        <v>-0.63961900000000005</v>
      </c>
      <c r="O47" s="340">
        <v>-3.5294910000000002</v>
      </c>
      <c r="P47" s="340">
        <v>10.390515000000001</v>
      </c>
      <c r="Q47" s="340">
        <v>1.795399</v>
      </c>
      <c r="R47" s="340">
        <v>-3.2885849999999999</v>
      </c>
      <c r="S47" s="340">
        <v>9.5433889999999995</v>
      </c>
      <c r="T47" s="340">
        <v>1.7501800000000001</v>
      </c>
      <c r="U47" s="340">
        <v>-0.91812700000000003</v>
      </c>
      <c r="V47" s="340">
        <v>0.56501900000000005</v>
      </c>
      <c r="W47" s="340">
        <v>1.3509070000000001</v>
      </c>
      <c r="X47" s="340">
        <v>-9.4820000000000008E-3</v>
      </c>
      <c r="Y47" s="341">
        <v>-2.6105740000000002</v>
      </c>
      <c r="Z47" s="342">
        <v>0.74577700000000002</v>
      </c>
      <c r="AA47" s="342">
        <v>-0.104905</v>
      </c>
      <c r="AB47" s="341">
        <v>-2.4105590000000001</v>
      </c>
      <c r="AC47" s="341">
        <v>-2.4244699999999999</v>
      </c>
      <c r="AD47" s="341">
        <v>-1.298729</v>
      </c>
      <c r="AE47" s="341">
        <v>-1.264491</v>
      </c>
      <c r="AF47" s="341">
        <v>-6.4403620000000004</v>
      </c>
      <c r="AG47" s="341">
        <v>-3.028216</v>
      </c>
      <c r="AH47" s="341">
        <v>4.2761610000000001</v>
      </c>
      <c r="AI47" s="341">
        <v>-10.270298</v>
      </c>
      <c r="AJ47" s="341">
        <v>-2.3767100000000001</v>
      </c>
      <c r="AK47" s="341">
        <v>4.5135899999999998</v>
      </c>
      <c r="AL47" s="341">
        <v>-12.969519</v>
      </c>
      <c r="AM47" s="341">
        <v>-57.781177999999997</v>
      </c>
      <c r="AN47" s="341">
        <v>6.1242460000000003</v>
      </c>
      <c r="AO47" s="341">
        <v>-7.2936129999999997</v>
      </c>
      <c r="AP47" s="341">
        <v>-52.865377000000002</v>
      </c>
      <c r="AQ47" s="341">
        <v>1.266267</v>
      </c>
      <c r="AR47" s="341">
        <v>-43.523415999999997</v>
      </c>
      <c r="AS47" s="341">
        <v>-44.173907999999997</v>
      </c>
      <c r="AT47" s="341">
        <v>5.1894200000000001</v>
      </c>
      <c r="AU47" s="341">
        <v>-26.136371</v>
      </c>
      <c r="AV47" s="341">
        <v>-118.081822</v>
      </c>
      <c r="AW47" s="341">
        <v>3.2317079999999998</v>
      </c>
    </row>
    <row r="48" spans="1:49" ht="30" customHeight="1" x14ac:dyDescent="0.2">
      <c r="A48" s="339"/>
      <c r="B48" s="339"/>
      <c r="C48" s="339" t="s">
        <v>532</v>
      </c>
      <c r="D48" s="340">
        <v>-0.52106399999999997</v>
      </c>
      <c r="E48" s="340">
        <v>-1.9645429999999999</v>
      </c>
      <c r="F48" s="340">
        <v>5.2051239999999996</v>
      </c>
      <c r="G48" s="340">
        <v>-0.30498799999999998</v>
      </c>
      <c r="H48" s="340">
        <v>-3.026078</v>
      </c>
      <c r="I48" s="340">
        <v>1.735125</v>
      </c>
      <c r="J48" s="340">
        <v>9.8449930000000005</v>
      </c>
      <c r="K48" s="340">
        <v>1.674293</v>
      </c>
      <c r="L48" s="340">
        <v>-4.5571795000000002</v>
      </c>
      <c r="M48" s="340">
        <v>-0.67057800000000001</v>
      </c>
      <c r="N48" s="340">
        <v>-3.412687</v>
      </c>
      <c r="O48" s="340">
        <v>-0.41608099999999998</v>
      </c>
      <c r="P48" s="340">
        <v>8.6586079999999992</v>
      </c>
      <c r="Q48" s="340">
        <v>0.86377999999999999</v>
      </c>
      <c r="R48" s="340">
        <v>-5.7258110000000002</v>
      </c>
      <c r="S48" s="340">
        <v>2.7448709999999998</v>
      </c>
      <c r="T48" s="340">
        <v>0.99082300000000001</v>
      </c>
      <c r="U48" s="340">
        <v>-18.061343000000001</v>
      </c>
      <c r="V48" s="340">
        <v>2.16432</v>
      </c>
      <c r="W48" s="340">
        <v>0.90864500000000004</v>
      </c>
      <c r="X48" s="340">
        <v>-7.6230089999999997</v>
      </c>
      <c r="Y48" s="341">
        <v>1.7280489999999999</v>
      </c>
      <c r="Z48" s="342">
        <v>0.61169600000000002</v>
      </c>
      <c r="AA48" s="342">
        <v>-0.44336300000000001</v>
      </c>
      <c r="AB48" s="341">
        <v>1.902355</v>
      </c>
      <c r="AC48" s="341">
        <v>-8.0758999999999997E-2</v>
      </c>
      <c r="AD48" s="341">
        <v>3.3704839999999998</v>
      </c>
      <c r="AE48" s="341">
        <v>-2.9416319999999998</v>
      </c>
      <c r="AF48" s="341">
        <v>-5.2944060000000004</v>
      </c>
      <c r="AG48" s="341">
        <v>3.6171009999999999</v>
      </c>
      <c r="AH48" s="341">
        <v>-0.28472500000000001</v>
      </c>
      <c r="AI48" s="341">
        <v>-1.502316</v>
      </c>
      <c r="AJ48" s="341">
        <v>-9.0163499999999992</v>
      </c>
      <c r="AK48" s="341">
        <v>-2.7998069999999999</v>
      </c>
      <c r="AL48" s="341">
        <v>0.61550000000000005</v>
      </c>
      <c r="AM48" s="341">
        <v>2.432728</v>
      </c>
      <c r="AN48" s="341">
        <v>2.7036929999999999</v>
      </c>
      <c r="AO48" s="341">
        <v>-1.6877679999999999</v>
      </c>
      <c r="AP48" s="341">
        <v>1.0008189999999999</v>
      </c>
      <c r="AQ48" s="341">
        <v>0.15396499999999999</v>
      </c>
      <c r="AR48" s="341">
        <v>-1.6099559999999999</v>
      </c>
      <c r="AS48" s="341">
        <v>4.5493680000000003</v>
      </c>
      <c r="AT48" s="341">
        <v>-0.34776099999999999</v>
      </c>
      <c r="AU48" s="341">
        <v>-0.30346000000000001</v>
      </c>
      <c r="AV48" s="341">
        <v>3.4516559999999998</v>
      </c>
      <c r="AW48" s="341">
        <v>0.63631599999999999</v>
      </c>
    </row>
    <row r="49" spans="1:49" x14ac:dyDescent="0.2">
      <c r="A49" s="339"/>
      <c r="B49" s="339"/>
      <c r="C49" s="339" t="s">
        <v>528</v>
      </c>
      <c r="D49" s="340">
        <v>0.449492</v>
      </c>
      <c r="E49" s="340">
        <v>0</v>
      </c>
      <c r="F49" s="340">
        <v>3.7805999999999999E-2</v>
      </c>
      <c r="G49" s="340">
        <v>0.49919200000000002</v>
      </c>
      <c r="H49" s="340">
        <v>0</v>
      </c>
      <c r="I49" s="340">
        <v>0</v>
      </c>
      <c r="J49" s="340">
        <v>0.35450799999999999</v>
      </c>
      <c r="K49" s="340">
        <v>0</v>
      </c>
      <c r="L49" s="340">
        <v>0.129408</v>
      </c>
      <c r="M49" s="340">
        <v>0.55438399999999999</v>
      </c>
      <c r="N49" s="340">
        <v>0</v>
      </c>
      <c r="O49" s="340">
        <v>0.16040499999999999</v>
      </c>
      <c r="P49" s="340">
        <v>0.96050000000000002</v>
      </c>
      <c r="Q49" s="340">
        <v>0</v>
      </c>
      <c r="R49" s="340">
        <v>0.231321</v>
      </c>
      <c r="S49" s="340">
        <v>0.96626500000000004</v>
      </c>
      <c r="T49" s="340">
        <v>0</v>
      </c>
      <c r="U49" s="340">
        <v>0.27672600000000003</v>
      </c>
      <c r="V49" s="340">
        <v>0.79600000000000004</v>
      </c>
      <c r="W49" s="340">
        <v>0</v>
      </c>
      <c r="X49" s="340">
        <v>0.29496</v>
      </c>
      <c r="Y49" s="341">
        <v>0.77159699999999998</v>
      </c>
      <c r="Z49" s="342">
        <v>0</v>
      </c>
      <c r="AA49" s="342">
        <v>0.33504</v>
      </c>
      <c r="AB49" s="341">
        <v>0.82159800000000005</v>
      </c>
      <c r="AC49" s="341">
        <v>0</v>
      </c>
      <c r="AD49" s="341">
        <v>0.42620799999999998</v>
      </c>
      <c r="AE49" s="341">
        <v>0.51408299999999996</v>
      </c>
      <c r="AF49" s="341">
        <v>0</v>
      </c>
      <c r="AG49" s="341">
        <v>0.42621999999999999</v>
      </c>
      <c r="AH49" s="341">
        <v>0.68492600000000003</v>
      </c>
      <c r="AI49" s="341">
        <v>0</v>
      </c>
      <c r="AJ49" s="341">
        <v>0.31942399999999999</v>
      </c>
      <c r="AK49" s="341">
        <v>0.57808199999999998</v>
      </c>
      <c r="AL49" s="341">
        <v>0</v>
      </c>
      <c r="AM49" s="341">
        <v>1.204672</v>
      </c>
      <c r="AN49" s="341">
        <v>2.6147290000000001</v>
      </c>
      <c r="AO49" s="341">
        <v>0</v>
      </c>
      <c r="AP49" s="341">
        <v>3.749806</v>
      </c>
      <c r="AQ49" s="341">
        <v>3.5929190000000002</v>
      </c>
      <c r="AR49" s="341">
        <v>0</v>
      </c>
      <c r="AS49" s="341">
        <v>0.39647300000000002</v>
      </c>
      <c r="AT49" s="341">
        <v>3.0676730000000001</v>
      </c>
      <c r="AU49" s="341">
        <v>5.0000000000000001E-3</v>
      </c>
      <c r="AV49" s="341">
        <v>0.35306300000000002</v>
      </c>
      <c r="AW49" s="341">
        <v>4.0486040000000001</v>
      </c>
    </row>
    <row r="50" spans="1:49" x14ac:dyDescent="0.2">
      <c r="A50" s="339"/>
      <c r="B50" s="339"/>
      <c r="C50" s="339" t="s">
        <v>529</v>
      </c>
      <c r="D50" s="340">
        <v>-9.3847E-2</v>
      </c>
      <c r="E50" s="340">
        <v>0</v>
      </c>
      <c r="F50" s="340">
        <v>-0.49919200000000002</v>
      </c>
      <c r="G50" s="340">
        <v>-3.7805999999999999E-2</v>
      </c>
      <c r="H50" s="340">
        <v>0</v>
      </c>
      <c r="I50" s="340">
        <v>-0.35450799999999999</v>
      </c>
      <c r="J50" s="340">
        <v>0</v>
      </c>
      <c r="K50" s="340">
        <v>0</v>
      </c>
      <c r="L50" s="340">
        <v>-0.55438399999999999</v>
      </c>
      <c r="M50" s="340">
        <v>-0.129408</v>
      </c>
      <c r="N50" s="340">
        <v>0</v>
      </c>
      <c r="O50" s="340">
        <v>-0.96050000000000002</v>
      </c>
      <c r="P50" s="340">
        <v>-0.16040499999999999</v>
      </c>
      <c r="Q50" s="340">
        <v>0</v>
      </c>
      <c r="R50" s="340">
        <v>-0.96626500000000004</v>
      </c>
      <c r="S50" s="340">
        <v>-0.231321</v>
      </c>
      <c r="T50" s="340">
        <v>0</v>
      </c>
      <c r="U50" s="340">
        <v>-0.79600000000000004</v>
      </c>
      <c r="V50" s="340">
        <v>-0.27672600000000003</v>
      </c>
      <c r="W50" s="340">
        <v>0</v>
      </c>
      <c r="X50" s="340">
        <v>0</v>
      </c>
      <c r="Y50" s="341">
        <v>-0.29496</v>
      </c>
      <c r="Z50" s="342">
        <v>0</v>
      </c>
      <c r="AA50" s="342">
        <v>-0.82159800000000005</v>
      </c>
      <c r="AB50" s="341">
        <v>-0.33504</v>
      </c>
      <c r="AC50" s="341">
        <v>0</v>
      </c>
      <c r="AD50" s="341">
        <v>-0.51408299999999996</v>
      </c>
      <c r="AE50" s="341">
        <v>-0.42620799999999998</v>
      </c>
      <c r="AF50" s="341">
        <v>0</v>
      </c>
      <c r="AG50" s="341">
        <v>-0.68492600000000003</v>
      </c>
      <c r="AH50" s="341">
        <v>-0.42621999999999999</v>
      </c>
      <c r="AI50" s="341">
        <v>0</v>
      </c>
      <c r="AJ50" s="341">
        <v>-0.57808199999999998</v>
      </c>
      <c r="AK50" s="341">
        <v>-0.31942399999999999</v>
      </c>
      <c r="AL50" s="341">
        <v>0</v>
      </c>
      <c r="AM50" s="341">
        <v>-2.6147290000000001</v>
      </c>
      <c r="AN50" s="341">
        <v>-1.204672</v>
      </c>
      <c r="AO50" s="341">
        <v>0</v>
      </c>
      <c r="AP50" s="341">
        <v>-3.5929190000000002</v>
      </c>
      <c r="AQ50" s="341">
        <v>-0.412551</v>
      </c>
      <c r="AR50" s="341">
        <v>-3.3372549999999999</v>
      </c>
      <c r="AS50" s="341">
        <v>-3.072673</v>
      </c>
      <c r="AT50" s="341">
        <v>-0.39647300000000002</v>
      </c>
      <c r="AU50" s="341">
        <v>0</v>
      </c>
      <c r="AV50" s="341">
        <v>-3.0486040000000001</v>
      </c>
      <c r="AW50" s="341">
        <v>-1.3530629999999999</v>
      </c>
    </row>
    <row r="51" spans="1:49" x14ac:dyDescent="0.2">
      <c r="A51" s="339"/>
      <c r="B51" s="339"/>
      <c r="C51" s="339"/>
      <c r="D51" s="340">
        <v>0</v>
      </c>
      <c r="E51" s="340">
        <v>0</v>
      </c>
      <c r="F51" s="340">
        <v>0</v>
      </c>
      <c r="G51" s="340">
        <v>0</v>
      </c>
      <c r="H51" s="340">
        <v>0</v>
      </c>
      <c r="I51" s="340">
        <v>0</v>
      </c>
      <c r="J51" s="340">
        <v>0</v>
      </c>
      <c r="K51" s="340">
        <v>0</v>
      </c>
      <c r="L51" s="340">
        <v>0</v>
      </c>
      <c r="M51" s="340">
        <v>0</v>
      </c>
      <c r="N51" s="340">
        <v>0</v>
      </c>
      <c r="O51" s="340">
        <v>0</v>
      </c>
      <c r="P51" s="340">
        <v>0</v>
      </c>
      <c r="Q51" s="340">
        <v>0</v>
      </c>
      <c r="R51" s="340">
        <v>0</v>
      </c>
      <c r="S51" s="340">
        <v>0</v>
      </c>
      <c r="T51" s="340">
        <v>0</v>
      </c>
      <c r="U51" s="340">
        <v>0</v>
      </c>
      <c r="V51" s="340">
        <v>0</v>
      </c>
      <c r="W51" s="340">
        <v>0</v>
      </c>
      <c r="X51" s="340">
        <v>0</v>
      </c>
      <c r="Y51" s="341">
        <v>0</v>
      </c>
      <c r="Z51" s="342">
        <v>0</v>
      </c>
      <c r="AA51" s="342">
        <v>0</v>
      </c>
      <c r="AB51" s="341">
        <v>0</v>
      </c>
      <c r="AC51" s="341">
        <v>0</v>
      </c>
      <c r="AD51" s="341">
        <v>0</v>
      </c>
      <c r="AE51" s="341">
        <v>0</v>
      </c>
      <c r="AF51" s="341">
        <v>0</v>
      </c>
      <c r="AG51" s="341">
        <v>0</v>
      </c>
      <c r="AH51" s="341">
        <v>0</v>
      </c>
      <c r="AI51" s="341">
        <v>0</v>
      </c>
      <c r="AJ51" s="341">
        <v>0</v>
      </c>
      <c r="AK51" s="341">
        <v>0</v>
      </c>
      <c r="AL51" s="341">
        <v>0</v>
      </c>
      <c r="AM51" s="341">
        <v>0</v>
      </c>
      <c r="AN51" s="341">
        <v>0</v>
      </c>
      <c r="AO51" s="341">
        <v>0</v>
      </c>
      <c r="AP51" s="341">
        <v>0</v>
      </c>
      <c r="AQ51" s="341">
        <v>0</v>
      </c>
      <c r="AR51" s="341">
        <v>0</v>
      </c>
      <c r="AS51" s="341">
        <v>0</v>
      </c>
      <c r="AT51" s="341">
        <v>0</v>
      </c>
      <c r="AU51" s="341">
        <v>0</v>
      </c>
      <c r="AV51" s="341">
        <v>0</v>
      </c>
      <c r="AW51" s="341">
        <v>0</v>
      </c>
    </row>
    <row r="52" spans="1:49" x14ac:dyDescent="0.2">
      <c r="A52" s="339"/>
      <c r="B52" s="339"/>
      <c r="C52" s="339" t="s">
        <v>530</v>
      </c>
      <c r="D52" s="340">
        <v>4.6252190000000004</v>
      </c>
      <c r="E52" s="340">
        <v>8.5566650000000006</v>
      </c>
      <c r="F52" s="340">
        <v>56.457994999999997</v>
      </c>
      <c r="G52" s="340">
        <v>4.7816169999999998</v>
      </c>
      <c r="H52" s="340">
        <v>5.5305869999999997</v>
      </c>
      <c r="I52" s="340">
        <v>57.838611999999998</v>
      </c>
      <c r="J52" s="340">
        <v>14.981118</v>
      </c>
      <c r="K52" s="340">
        <v>7.2048800000000002</v>
      </c>
      <c r="L52" s="340">
        <v>52.8564565</v>
      </c>
      <c r="M52" s="340">
        <v>14.735516000000001</v>
      </c>
      <c r="N52" s="340">
        <v>3.7921930000000001</v>
      </c>
      <c r="O52" s="340">
        <v>51.640280500000003</v>
      </c>
      <c r="P52" s="340">
        <v>24.194219</v>
      </c>
      <c r="Q52" s="340">
        <v>4.6559730000000004</v>
      </c>
      <c r="R52" s="340">
        <v>45.179525499999997</v>
      </c>
      <c r="S52" s="340">
        <v>27.674033999999999</v>
      </c>
      <c r="T52" s="340">
        <v>5.6467960000000001</v>
      </c>
      <c r="U52" s="340">
        <v>26.5989085</v>
      </c>
      <c r="V52" s="340">
        <v>30.357627999999998</v>
      </c>
      <c r="W52" s="340">
        <v>6.5554410000000001</v>
      </c>
      <c r="X52" s="340">
        <v>19.2708595</v>
      </c>
      <c r="Y52" s="341">
        <v>32.562314000000001</v>
      </c>
      <c r="Z52" s="342">
        <v>7.1671370000000003</v>
      </c>
      <c r="AA52" s="342">
        <v>18.3409385</v>
      </c>
      <c r="AB52" s="341">
        <v>34.951227000000003</v>
      </c>
      <c r="AC52" s="341">
        <v>7.0863779999999998</v>
      </c>
      <c r="AD52" s="341">
        <v>21.623547500000001</v>
      </c>
      <c r="AE52" s="341">
        <v>32.097470000000001</v>
      </c>
      <c r="AF52" s="341">
        <v>1.7919719999999999</v>
      </c>
      <c r="AG52" s="341">
        <v>24.981942499999999</v>
      </c>
      <c r="AH52" s="341">
        <v>32.071451000000003</v>
      </c>
      <c r="AI52" s="341">
        <v>0.28965600000000002</v>
      </c>
      <c r="AJ52" s="341">
        <v>15.706934499999999</v>
      </c>
      <c r="AK52" s="341">
        <v>29.530301999999999</v>
      </c>
      <c r="AL52" s="341">
        <v>0.90515599999999996</v>
      </c>
      <c r="AM52" s="341">
        <v>16.729605500000002</v>
      </c>
      <c r="AN52" s="341">
        <v>33.644052000000002</v>
      </c>
      <c r="AO52" s="341">
        <v>-0.78261199999999997</v>
      </c>
      <c r="AP52" s="341">
        <v>17.887311499999999</v>
      </c>
      <c r="AQ52" s="341">
        <v>36.978385000000003</v>
      </c>
      <c r="AR52" s="341">
        <v>-5.7298229999999997</v>
      </c>
      <c r="AS52" s="341">
        <v>19.760479499999999</v>
      </c>
      <c r="AT52" s="341">
        <v>39.301824000000003</v>
      </c>
      <c r="AU52" s="341">
        <v>-6.0282830000000001</v>
      </c>
      <c r="AV52" s="341">
        <v>20.5165945</v>
      </c>
      <c r="AW52" s="341">
        <v>42.633681000000003</v>
      </c>
    </row>
    <row r="53" spans="1:49" x14ac:dyDescent="0.2">
      <c r="A53" s="339"/>
      <c r="B53" s="339"/>
      <c r="C53" s="352" t="s">
        <v>531</v>
      </c>
      <c r="D53" s="340">
        <v>-0.47083199999999997</v>
      </c>
      <c r="E53" s="340">
        <v>-5.1812319999999996</v>
      </c>
      <c r="F53" s="340">
        <v>12.284330000000001</v>
      </c>
      <c r="G53" s="340">
        <v>-0.11139300000000001</v>
      </c>
      <c r="H53" s="340">
        <v>-2.9006829999999999</v>
      </c>
      <c r="I53" s="340">
        <v>17.236143999999999</v>
      </c>
      <c r="J53" s="340">
        <v>9.5923499999999997</v>
      </c>
      <c r="K53" s="340">
        <v>-3.9348930000000002</v>
      </c>
      <c r="L53" s="340">
        <v>13.244331000000001</v>
      </c>
      <c r="M53" s="340">
        <v>-0.63961900000000005</v>
      </c>
      <c r="N53" s="340">
        <v>-3.5294910000000002</v>
      </c>
      <c r="O53" s="340">
        <v>10.390515000000001</v>
      </c>
      <c r="P53" s="340">
        <v>1.795399</v>
      </c>
      <c r="Q53" s="340">
        <v>-3.2885849999999999</v>
      </c>
      <c r="R53" s="340">
        <v>9.5433889999999995</v>
      </c>
      <c r="S53" s="340">
        <v>1.7501800000000001</v>
      </c>
      <c r="T53" s="340">
        <v>-0.91812700000000003</v>
      </c>
      <c r="U53" s="340">
        <v>0.56501900000000005</v>
      </c>
      <c r="V53" s="340">
        <v>1.3509070000000001</v>
      </c>
      <c r="W53" s="340">
        <v>-9.4820000000000008E-3</v>
      </c>
      <c r="X53" s="340">
        <v>-2.6105740000000002</v>
      </c>
      <c r="Y53" s="341">
        <v>0.74577700000000002</v>
      </c>
      <c r="Z53" s="342">
        <v>-0.104905</v>
      </c>
      <c r="AA53" s="342">
        <v>-2.4105590000000001</v>
      </c>
      <c r="AB53" s="341">
        <v>-2.4244699999999999</v>
      </c>
      <c r="AC53" s="341">
        <v>-1.298729</v>
      </c>
      <c r="AD53" s="341">
        <v>-1.264491</v>
      </c>
      <c r="AE53" s="341">
        <v>-6.4403620000000004</v>
      </c>
      <c r="AF53" s="341">
        <v>-3.028216</v>
      </c>
      <c r="AG53" s="341">
        <v>4.2761610000000001</v>
      </c>
      <c r="AH53" s="341">
        <v>-10.270298</v>
      </c>
      <c r="AI53" s="341">
        <v>-2.3767100000000001</v>
      </c>
      <c r="AJ53" s="341">
        <v>4.5135899999999998</v>
      </c>
      <c r="AK53" s="341">
        <v>-12.969519</v>
      </c>
      <c r="AL53" s="341">
        <v>-57.781177999999997</v>
      </c>
      <c r="AM53" s="341">
        <v>6.1242460000000003</v>
      </c>
      <c r="AN53" s="341">
        <v>-7.2936129999999997</v>
      </c>
      <c r="AO53" s="341">
        <v>-52.865377000000002</v>
      </c>
      <c r="AP53" s="341">
        <v>1.266267</v>
      </c>
      <c r="AQ53" s="341">
        <v>-43.523415999999997</v>
      </c>
      <c r="AR53" s="341">
        <v>-44.173907999999997</v>
      </c>
      <c r="AS53" s="341">
        <v>5.1894200000000001</v>
      </c>
      <c r="AT53" s="341">
        <v>-26.136371</v>
      </c>
      <c r="AU53" s="341">
        <v>-118.081822</v>
      </c>
      <c r="AV53" s="341">
        <v>3.2317079999999998</v>
      </c>
      <c r="AW53" s="341">
        <v>-6.5716219999999996</v>
      </c>
    </row>
    <row r="54" spans="1:49" ht="30" customHeight="1" x14ac:dyDescent="0.2">
      <c r="A54" s="339"/>
      <c r="B54" s="339"/>
      <c r="C54" s="353" t="s">
        <v>533</v>
      </c>
      <c r="D54" s="340">
        <v>-1.9645429999999999</v>
      </c>
      <c r="E54" s="340">
        <v>5.2051239999999996</v>
      </c>
      <c r="F54" s="340">
        <v>-0.30498799999999998</v>
      </c>
      <c r="G54" s="340">
        <v>-3.026078</v>
      </c>
      <c r="H54" s="340">
        <v>1.735125</v>
      </c>
      <c r="I54" s="340">
        <v>9.8449930000000005</v>
      </c>
      <c r="J54" s="340">
        <v>1.674293</v>
      </c>
      <c r="K54" s="340">
        <v>-4.5571795000000002</v>
      </c>
      <c r="L54" s="340">
        <v>-0.67057800000000001</v>
      </c>
      <c r="M54" s="340">
        <v>-3.412687</v>
      </c>
      <c r="N54" s="340">
        <v>-0.41608099999999998</v>
      </c>
      <c r="O54" s="340">
        <v>8.6586079999999992</v>
      </c>
      <c r="P54" s="340">
        <v>0.86377999999999999</v>
      </c>
      <c r="Q54" s="340">
        <v>-5.7258110000000002</v>
      </c>
      <c r="R54" s="340">
        <v>2.7448709999999998</v>
      </c>
      <c r="S54" s="340">
        <v>0.99082300000000001</v>
      </c>
      <c r="T54" s="340">
        <v>-18.061343000000001</v>
      </c>
      <c r="U54" s="340">
        <v>2.16432</v>
      </c>
      <c r="V54" s="340">
        <v>0.90864500000000004</v>
      </c>
      <c r="W54" s="340">
        <v>-7.6230089999999997</v>
      </c>
      <c r="X54" s="340">
        <v>1.7280489999999999</v>
      </c>
      <c r="Y54" s="341">
        <v>0.61169600000000002</v>
      </c>
      <c r="Z54" s="342">
        <v>-0.44336300000000001</v>
      </c>
      <c r="AA54" s="342">
        <v>1.902355</v>
      </c>
      <c r="AB54" s="341">
        <v>-8.0758999999999997E-2</v>
      </c>
      <c r="AC54" s="341">
        <v>3.3704839999999998</v>
      </c>
      <c r="AD54" s="341">
        <v>-2.9416319999999998</v>
      </c>
      <c r="AE54" s="341">
        <v>-5.2944060000000004</v>
      </c>
      <c r="AF54" s="341">
        <v>3.6171009999999999</v>
      </c>
      <c r="AG54" s="341">
        <v>-0.28472500000000001</v>
      </c>
      <c r="AH54" s="341">
        <v>-1.502316</v>
      </c>
      <c r="AI54" s="341">
        <v>-9.0163499999999992</v>
      </c>
      <c r="AJ54" s="341">
        <v>-2.7998069999999999</v>
      </c>
      <c r="AK54" s="341">
        <v>0.61550000000000005</v>
      </c>
      <c r="AL54" s="341">
        <v>2.432728</v>
      </c>
      <c r="AM54" s="341">
        <v>2.7036929999999999</v>
      </c>
      <c r="AN54" s="341">
        <v>-1.6877679999999999</v>
      </c>
      <c r="AO54" s="341">
        <v>1.0008189999999999</v>
      </c>
      <c r="AP54" s="341">
        <v>0.15396499999999999</v>
      </c>
      <c r="AQ54" s="341">
        <v>-1.6099559999999999</v>
      </c>
      <c r="AR54" s="341">
        <v>4.5493680000000003</v>
      </c>
      <c r="AS54" s="341">
        <v>-0.34776099999999999</v>
      </c>
      <c r="AT54" s="341">
        <v>-0.30346000000000001</v>
      </c>
      <c r="AU54" s="341">
        <v>3.4516559999999998</v>
      </c>
      <c r="AV54" s="341">
        <v>0.63631599999999999</v>
      </c>
      <c r="AW54" s="341">
        <v>-1.649672</v>
      </c>
    </row>
    <row r="55" spans="1:49" x14ac:dyDescent="0.2">
      <c r="A55" s="339"/>
      <c r="B55" s="339"/>
      <c r="C55" s="339" t="s">
        <v>528</v>
      </c>
      <c r="D55" s="340">
        <v>0</v>
      </c>
      <c r="E55" s="340">
        <v>3.7805999999999999E-2</v>
      </c>
      <c r="F55" s="340">
        <v>0.49919200000000002</v>
      </c>
      <c r="G55" s="340">
        <v>0</v>
      </c>
      <c r="H55" s="340">
        <v>0</v>
      </c>
      <c r="I55" s="340">
        <v>0.35450799999999999</v>
      </c>
      <c r="J55" s="340">
        <v>0</v>
      </c>
      <c r="K55" s="340">
        <v>0.129408</v>
      </c>
      <c r="L55" s="340">
        <v>0.55438399999999999</v>
      </c>
      <c r="M55" s="340">
        <v>0</v>
      </c>
      <c r="N55" s="340">
        <v>0.16040499999999999</v>
      </c>
      <c r="O55" s="340">
        <v>0.96050000000000002</v>
      </c>
      <c r="P55" s="340">
        <v>0</v>
      </c>
      <c r="Q55" s="340">
        <v>0.231321</v>
      </c>
      <c r="R55" s="340">
        <v>0.96626500000000004</v>
      </c>
      <c r="S55" s="340">
        <v>0</v>
      </c>
      <c r="T55" s="340">
        <v>0.27672600000000003</v>
      </c>
      <c r="U55" s="340">
        <v>0.79600000000000004</v>
      </c>
      <c r="V55" s="340">
        <v>0</v>
      </c>
      <c r="W55" s="340">
        <v>0.29496</v>
      </c>
      <c r="X55" s="340">
        <v>0.77159699999999998</v>
      </c>
      <c r="Y55" s="341">
        <v>0</v>
      </c>
      <c r="Z55" s="342">
        <v>0.33504</v>
      </c>
      <c r="AA55" s="342">
        <v>0.82159800000000005</v>
      </c>
      <c r="AB55" s="341">
        <v>0</v>
      </c>
      <c r="AC55" s="341">
        <v>0.42620799999999998</v>
      </c>
      <c r="AD55" s="341">
        <v>0.51408299999999996</v>
      </c>
      <c r="AE55" s="341">
        <v>0</v>
      </c>
      <c r="AF55" s="341">
        <v>0.42621999999999999</v>
      </c>
      <c r="AG55" s="341">
        <v>0.68492600000000003</v>
      </c>
      <c r="AH55" s="341">
        <v>0</v>
      </c>
      <c r="AI55" s="341">
        <v>0.31942399999999999</v>
      </c>
      <c r="AJ55" s="341">
        <v>0.57808199999999998</v>
      </c>
      <c r="AK55" s="341">
        <v>0</v>
      </c>
      <c r="AL55" s="341">
        <v>1.204672</v>
      </c>
      <c r="AM55" s="341">
        <v>2.6147290000000001</v>
      </c>
      <c r="AN55" s="341">
        <v>0</v>
      </c>
      <c r="AO55" s="341">
        <v>3.749806</v>
      </c>
      <c r="AP55" s="341">
        <v>3.5929190000000002</v>
      </c>
      <c r="AQ55" s="341">
        <v>0</v>
      </c>
      <c r="AR55" s="341">
        <v>0.39647300000000002</v>
      </c>
      <c r="AS55" s="341">
        <v>3.0676730000000001</v>
      </c>
      <c r="AT55" s="341">
        <v>5.0000000000000001E-3</v>
      </c>
      <c r="AU55" s="341">
        <v>0.35306300000000002</v>
      </c>
      <c r="AV55" s="341">
        <v>4.0486040000000001</v>
      </c>
      <c r="AW55" s="341">
        <v>0</v>
      </c>
    </row>
    <row r="56" spans="1:49" x14ac:dyDescent="0.2">
      <c r="A56" s="339"/>
      <c r="B56" s="339"/>
      <c r="C56" s="339" t="s">
        <v>529</v>
      </c>
      <c r="D56" s="340">
        <v>0</v>
      </c>
      <c r="E56" s="340">
        <v>-0.49919200000000002</v>
      </c>
      <c r="F56" s="340">
        <v>-3.7805999999999999E-2</v>
      </c>
      <c r="G56" s="340">
        <v>0</v>
      </c>
      <c r="H56" s="340">
        <v>-0.35450799999999999</v>
      </c>
      <c r="I56" s="340">
        <v>0</v>
      </c>
      <c r="J56" s="340">
        <v>0</v>
      </c>
      <c r="K56" s="340">
        <v>-0.55438399999999999</v>
      </c>
      <c r="L56" s="340">
        <v>-0.129408</v>
      </c>
      <c r="M56" s="340">
        <v>0</v>
      </c>
      <c r="N56" s="340">
        <v>-0.96050000000000002</v>
      </c>
      <c r="O56" s="340">
        <v>-0.16040499999999999</v>
      </c>
      <c r="P56" s="340">
        <v>0</v>
      </c>
      <c r="Q56" s="340">
        <v>-0.96626500000000004</v>
      </c>
      <c r="R56" s="340">
        <v>-0.231321</v>
      </c>
      <c r="S56" s="340">
        <v>0</v>
      </c>
      <c r="T56" s="340">
        <v>-0.79600000000000004</v>
      </c>
      <c r="U56" s="340">
        <v>-0.27672600000000003</v>
      </c>
      <c r="V56" s="340">
        <v>0</v>
      </c>
      <c r="W56" s="340">
        <v>0</v>
      </c>
      <c r="X56" s="340">
        <v>-0.29496</v>
      </c>
      <c r="Y56" s="341">
        <v>0</v>
      </c>
      <c r="Z56" s="342">
        <v>-0.82159800000000005</v>
      </c>
      <c r="AA56" s="342">
        <v>-0.33504</v>
      </c>
      <c r="AB56" s="341">
        <v>0</v>
      </c>
      <c r="AC56" s="341">
        <v>-0.51408299999999996</v>
      </c>
      <c r="AD56" s="341">
        <v>-0.42620799999999998</v>
      </c>
      <c r="AE56" s="341">
        <v>0</v>
      </c>
      <c r="AF56" s="341">
        <v>-0.68492600000000003</v>
      </c>
      <c r="AG56" s="341">
        <v>-0.42621999999999999</v>
      </c>
      <c r="AH56" s="341">
        <v>0</v>
      </c>
      <c r="AI56" s="341">
        <v>-0.57808199999999998</v>
      </c>
      <c r="AJ56" s="341">
        <v>-0.31942399999999999</v>
      </c>
      <c r="AK56" s="341">
        <v>0</v>
      </c>
      <c r="AL56" s="341">
        <v>-2.6147290000000001</v>
      </c>
      <c r="AM56" s="341">
        <v>-1.204672</v>
      </c>
      <c r="AN56" s="341">
        <v>0</v>
      </c>
      <c r="AO56" s="341">
        <v>-3.5929190000000002</v>
      </c>
      <c r="AP56" s="341">
        <v>-0.412551</v>
      </c>
      <c r="AQ56" s="341">
        <v>-3.3372549999999999</v>
      </c>
      <c r="AR56" s="341">
        <v>-3.072673</v>
      </c>
      <c r="AS56" s="341">
        <v>-0.39647300000000002</v>
      </c>
      <c r="AT56" s="341">
        <v>0</v>
      </c>
      <c r="AU56" s="341">
        <v>-3.0486040000000001</v>
      </c>
      <c r="AV56" s="341">
        <v>-1.3530629999999999</v>
      </c>
      <c r="AW56" s="341">
        <v>0</v>
      </c>
    </row>
    <row r="57" spans="1:49" x14ac:dyDescent="0.2">
      <c r="A57" s="339"/>
      <c r="B57" s="339"/>
      <c r="C57" s="339" t="s">
        <v>530</v>
      </c>
      <c r="D57" s="340">
        <v>8.5566650000000006</v>
      </c>
      <c r="E57" s="340">
        <v>43.693874999999998</v>
      </c>
      <c r="F57" s="340">
        <v>-14.240152999999999</v>
      </c>
      <c r="G57" s="340">
        <v>5.5305869999999997</v>
      </c>
      <c r="H57" s="340">
        <v>45.074491999999999</v>
      </c>
      <c r="I57" s="340">
        <v>-4.0406519999999997</v>
      </c>
      <c r="J57" s="340">
        <v>7.2048800000000002</v>
      </c>
      <c r="K57" s="340">
        <v>40.092336500000002</v>
      </c>
      <c r="L57" s="340">
        <v>-4.2862539999999996</v>
      </c>
      <c r="M57" s="340">
        <v>3.7921930000000001</v>
      </c>
      <c r="N57" s="340">
        <v>38.876160499999997</v>
      </c>
      <c r="O57" s="340">
        <v>5.1724490000000003</v>
      </c>
      <c r="P57" s="340">
        <v>4.6559730000000004</v>
      </c>
      <c r="Q57" s="340">
        <v>32.415405499999999</v>
      </c>
      <c r="R57" s="340">
        <v>8.6522640000000006</v>
      </c>
      <c r="S57" s="340">
        <v>5.6467960000000001</v>
      </c>
      <c r="T57" s="340">
        <v>13.8347885</v>
      </c>
      <c r="U57" s="340">
        <v>11.335858</v>
      </c>
      <c r="V57" s="340">
        <v>6.5554410000000001</v>
      </c>
      <c r="W57" s="340">
        <v>6.5067395000000001</v>
      </c>
      <c r="X57" s="340">
        <v>13.540544000000001</v>
      </c>
      <c r="Y57" s="341">
        <v>7.1671370000000003</v>
      </c>
      <c r="Z57" s="342">
        <v>5.5768184999999999</v>
      </c>
      <c r="AA57" s="342">
        <v>15.929456999999999</v>
      </c>
      <c r="AB57" s="341">
        <v>7.0863779999999998</v>
      </c>
      <c r="AC57" s="341">
        <v>8.8594275000000007</v>
      </c>
      <c r="AD57" s="341">
        <v>13.075699999999999</v>
      </c>
      <c r="AE57" s="341">
        <v>1.7919719999999999</v>
      </c>
      <c r="AF57" s="341">
        <v>12.2178225</v>
      </c>
      <c r="AG57" s="341">
        <v>13.049681</v>
      </c>
      <c r="AH57" s="341">
        <v>0.28965600000000002</v>
      </c>
      <c r="AI57" s="341">
        <v>2.9428144999999999</v>
      </c>
      <c r="AJ57" s="341">
        <v>10.508532000000001</v>
      </c>
      <c r="AK57" s="341">
        <v>0.90515599999999996</v>
      </c>
      <c r="AL57" s="341">
        <v>3.9654855000000002</v>
      </c>
      <c r="AM57" s="341">
        <v>14.622282</v>
      </c>
      <c r="AN57" s="341">
        <v>-0.78261199999999997</v>
      </c>
      <c r="AO57" s="341">
        <v>5.1231914999999999</v>
      </c>
      <c r="AP57" s="341">
        <v>17.956614999999999</v>
      </c>
      <c r="AQ57" s="341">
        <v>-5.7298229999999997</v>
      </c>
      <c r="AR57" s="341">
        <v>6.9963594999999996</v>
      </c>
      <c r="AS57" s="341">
        <v>20.280054</v>
      </c>
      <c r="AT57" s="341">
        <v>-6.0282830000000001</v>
      </c>
      <c r="AU57" s="341">
        <v>7.7524744999999999</v>
      </c>
      <c r="AV57" s="341">
        <v>23.611910999999999</v>
      </c>
      <c r="AW57" s="341">
        <v>-7.6779549999999999</v>
      </c>
    </row>
    <row r="58" spans="1:49" x14ac:dyDescent="0.2">
      <c r="A58" s="339"/>
      <c r="B58" s="339"/>
      <c r="C58" s="352" t="s">
        <v>531</v>
      </c>
      <c r="D58" s="340">
        <v>-5.1812319999999996</v>
      </c>
      <c r="E58" s="340">
        <v>12.284330000000001</v>
      </c>
      <c r="F58" s="340">
        <v>-0.11139300000000001</v>
      </c>
      <c r="G58" s="340">
        <v>-2.9006829999999999</v>
      </c>
      <c r="H58" s="340">
        <v>17.236143999999999</v>
      </c>
      <c r="I58" s="340">
        <v>9.5923499999999997</v>
      </c>
      <c r="J58" s="340">
        <v>-3.9348930000000002</v>
      </c>
      <c r="K58" s="340">
        <v>13.244331000000001</v>
      </c>
      <c r="L58" s="340">
        <v>-0.63961900000000005</v>
      </c>
      <c r="M58" s="340">
        <v>-3.5294910000000002</v>
      </c>
      <c r="N58" s="340">
        <v>10.390515000000001</v>
      </c>
      <c r="O58" s="340">
        <v>1.795399</v>
      </c>
      <c r="P58" s="340">
        <v>-3.2885849999999999</v>
      </c>
      <c r="Q58" s="340">
        <v>9.5433889999999995</v>
      </c>
      <c r="R58" s="340">
        <v>1.7501800000000001</v>
      </c>
      <c r="S58" s="340">
        <v>-0.91812700000000003</v>
      </c>
      <c r="T58" s="340">
        <v>0.56501900000000005</v>
      </c>
      <c r="U58" s="340">
        <v>1.3509070000000001</v>
      </c>
      <c r="V58" s="340">
        <v>-9.4820000000000008E-3</v>
      </c>
      <c r="W58" s="340">
        <v>-2.6105740000000002</v>
      </c>
      <c r="X58" s="340">
        <v>0.74577700000000002</v>
      </c>
      <c r="Y58" s="341">
        <v>-0.104905</v>
      </c>
      <c r="Z58" s="342">
        <v>-2.4105590000000001</v>
      </c>
      <c r="AA58" s="342">
        <v>-2.4244699999999999</v>
      </c>
      <c r="AB58" s="341">
        <v>-1.298729</v>
      </c>
      <c r="AC58" s="341">
        <v>-1.264491</v>
      </c>
      <c r="AD58" s="341">
        <v>-6.4403620000000004</v>
      </c>
      <c r="AE58" s="341">
        <v>-3.028216</v>
      </c>
      <c r="AF58" s="341">
        <v>4.2761610000000001</v>
      </c>
      <c r="AG58" s="341">
        <v>-10.270298</v>
      </c>
      <c r="AH58" s="341">
        <v>-2.3767100000000001</v>
      </c>
      <c r="AI58" s="341">
        <v>4.5135899999999998</v>
      </c>
      <c r="AJ58" s="341">
        <v>-12.969519</v>
      </c>
      <c r="AK58" s="341">
        <v>-57.781177999999997</v>
      </c>
      <c r="AL58" s="341">
        <v>6.1242460000000003</v>
      </c>
      <c r="AM58" s="341">
        <v>-7.2936129999999997</v>
      </c>
      <c r="AN58" s="341">
        <v>-52.865377000000002</v>
      </c>
      <c r="AO58" s="341">
        <v>1.266267</v>
      </c>
      <c r="AP58" s="341">
        <v>-43.523415999999997</v>
      </c>
      <c r="AQ58" s="341">
        <v>-44.173907999999997</v>
      </c>
      <c r="AR58" s="341">
        <v>5.1894200000000001</v>
      </c>
      <c r="AS58" s="341">
        <v>-26.136371</v>
      </c>
      <c r="AT58" s="341">
        <v>-118.081822</v>
      </c>
      <c r="AU58" s="341">
        <v>3.2317079999999998</v>
      </c>
      <c r="AV58" s="341">
        <v>-6.5716219999999996</v>
      </c>
      <c r="AW58" s="341">
        <v>-110.034424</v>
      </c>
    </row>
    <row r="59" spans="1:49" s="80" customFormat="1" ht="30" customHeight="1" x14ac:dyDescent="0.2">
      <c r="A59" s="335"/>
      <c r="B59" s="335"/>
      <c r="C59" s="354" t="s">
        <v>534</v>
      </c>
      <c r="D59" s="336">
        <v>64.896141</v>
      </c>
      <c r="E59" s="336">
        <v>56.875759000000002</v>
      </c>
      <c r="F59" s="336">
        <v>50.774507</v>
      </c>
      <c r="G59" s="336">
        <v>66.770199000000005</v>
      </c>
      <c r="H59" s="336">
        <v>55.386696000000001</v>
      </c>
      <c r="I59" s="336">
        <v>59.328547</v>
      </c>
      <c r="J59" s="336">
        <v>80.024609999999996</v>
      </c>
      <c r="K59" s="336">
        <v>62.2783345</v>
      </c>
      <c r="L59" s="336">
        <v>55.775082500000003</v>
      </c>
      <c r="M59" s="336">
        <v>71.384165499999995</v>
      </c>
      <c r="N59" s="336">
        <v>57.403869499999999</v>
      </c>
      <c r="O59" s="336">
        <v>60.604922500000001</v>
      </c>
      <c r="P59" s="336">
        <v>80.490472499999996</v>
      </c>
      <c r="Q59" s="336">
        <v>61.265597499999998</v>
      </c>
      <c r="R59" s="336">
        <v>58.487762500000002</v>
      </c>
      <c r="S59" s="336">
        <v>78.500355499999998</v>
      </c>
      <c r="T59" s="336">
        <v>47.155618500000003</v>
      </c>
      <c r="U59" s="336">
        <v>43.581562499999997</v>
      </c>
      <c r="V59" s="336">
        <v>63.5119775</v>
      </c>
      <c r="W59" s="336">
        <v>43.419808500000002</v>
      </c>
      <c r="X59" s="336">
        <v>39.366844499999999</v>
      </c>
      <c r="Y59" s="337">
        <v>59.000310499999998</v>
      </c>
      <c r="Z59" s="338">
        <v>45.306269499999999</v>
      </c>
      <c r="AA59" s="338">
        <v>41.437532500000003</v>
      </c>
      <c r="AB59" s="337">
        <v>60.378543499999999</v>
      </c>
      <c r="AC59" s="337">
        <v>50.897032500000002</v>
      </c>
      <c r="AD59" s="337">
        <v>41.785625500000002</v>
      </c>
      <c r="AE59" s="337">
        <v>55.512989500000003</v>
      </c>
      <c r="AF59" s="337">
        <v>46.107264499999999</v>
      </c>
      <c r="AG59" s="337">
        <v>39.823595500000003</v>
      </c>
      <c r="AH59" s="337">
        <v>57.343049499999999</v>
      </c>
      <c r="AI59" s="337">
        <v>35.303921500000001</v>
      </c>
      <c r="AJ59" s="337">
        <v>26.505122499999999</v>
      </c>
      <c r="AK59" s="337">
        <v>46.1423925</v>
      </c>
      <c r="AL59" s="337">
        <v>34.400943499999997</v>
      </c>
      <c r="AM59" s="337">
        <v>32.257043500000002</v>
      </c>
      <c r="AN59" s="337">
        <v>49.5910455</v>
      </c>
      <c r="AO59" s="337">
        <v>37.984631499999999</v>
      </c>
      <c r="AP59" s="337">
        <v>35.061314500000002</v>
      </c>
      <c r="AQ59" s="337">
        <v>49.135873500000002</v>
      </c>
      <c r="AR59" s="337">
        <v>38.244921499999997</v>
      </c>
      <c r="AS59" s="337">
        <v>34.310710499999999</v>
      </c>
      <c r="AT59" s="337">
        <v>53.034020499999997</v>
      </c>
      <c r="AU59" s="337">
        <v>41.0260155</v>
      </c>
      <c r="AV59" s="337">
        <v>38.100222500000001</v>
      </c>
      <c r="AW59" s="337">
        <v>55.472320500000002</v>
      </c>
    </row>
    <row r="60" spans="1:49" s="348" customFormat="1" ht="20.100000000000001" customHeight="1" x14ac:dyDescent="0.2">
      <c r="A60" s="344"/>
      <c r="B60" s="344"/>
      <c r="C60" s="355" t="s">
        <v>531</v>
      </c>
      <c r="D60" s="345">
        <v>10.834318</v>
      </c>
      <c r="E60" s="345">
        <v>6.6322660000000004</v>
      </c>
      <c r="F60" s="345">
        <v>6.9917049999999996</v>
      </c>
      <c r="G60" s="345">
        <v>9.2722540000000002</v>
      </c>
      <c r="H60" s="345">
        <v>14.224068000000001</v>
      </c>
      <c r="I60" s="345">
        <v>23.927810999999998</v>
      </c>
      <c r="J60" s="345">
        <v>22.893601</v>
      </c>
      <c r="K60" s="345">
        <v>18.901788</v>
      </c>
      <c r="L60" s="345">
        <v>8.6698190000000004</v>
      </c>
      <c r="M60" s="345">
        <v>9.0752210000000009</v>
      </c>
      <c r="N60" s="345">
        <v>6.2214049999999999</v>
      </c>
      <c r="O60" s="345">
        <v>8.6564230000000002</v>
      </c>
      <c r="P60" s="345">
        <v>8.8973289999999992</v>
      </c>
      <c r="Q60" s="345">
        <v>8.0502029999999998</v>
      </c>
      <c r="R60" s="345">
        <v>8.0049840000000003</v>
      </c>
      <c r="S60" s="345">
        <v>10.375442</v>
      </c>
      <c r="T60" s="345">
        <v>1.3970720000000001</v>
      </c>
      <c r="U60" s="345">
        <v>0.99779899999999999</v>
      </c>
      <c r="V60" s="345">
        <v>1.906444</v>
      </c>
      <c r="W60" s="345">
        <v>-1.2691490000000001</v>
      </c>
      <c r="X60" s="345">
        <v>-1.874279</v>
      </c>
      <c r="Y60" s="346">
        <v>-1.9697020000000001</v>
      </c>
      <c r="Z60" s="347">
        <v>-1.769687</v>
      </c>
      <c r="AA60" s="347">
        <v>-4.939934</v>
      </c>
      <c r="AB60" s="346">
        <v>-6.1337580000000003</v>
      </c>
      <c r="AC60" s="346">
        <v>-4.9876899999999997</v>
      </c>
      <c r="AD60" s="346">
        <v>-9.0035819999999998</v>
      </c>
      <c r="AE60" s="346">
        <v>-10.733069</v>
      </c>
      <c r="AF60" s="346">
        <v>-5.1924169999999998</v>
      </c>
      <c r="AG60" s="346">
        <v>-9.0223530000000007</v>
      </c>
      <c r="AH60" s="346">
        <v>-8.3708469999999995</v>
      </c>
      <c r="AI60" s="346">
        <v>-8.1334180000000007</v>
      </c>
      <c r="AJ60" s="346">
        <v>-10.832639</v>
      </c>
      <c r="AK60" s="346">
        <v>-66.237106999999995</v>
      </c>
      <c r="AL60" s="346">
        <v>-64.626451000000003</v>
      </c>
      <c r="AM60" s="346">
        <v>-58.950544999999998</v>
      </c>
      <c r="AN60" s="346">
        <v>-54.034744000000003</v>
      </c>
      <c r="AO60" s="346">
        <v>-58.892722999999997</v>
      </c>
      <c r="AP60" s="346">
        <v>-95.122525999999993</v>
      </c>
      <c r="AQ60" s="346">
        <v>-86.431056999999996</v>
      </c>
      <c r="AR60" s="346">
        <v>-82.507903999999996</v>
      </c>
      <c r="AS60" s="346">
        <v>-65.120858999999996</v>
      </c>
      <c r="AT60" s="346">
        <v>-139.028773</v>
      </c>
      <c r="AU60" s="346">
        <v>-140.98648499999999</v>
      </c>
      <c r="AV60" s="346">
        <v>-121.421736</v>
      </c>
      <c r="AW60" s="346">
        <v>-113.37433799999999</v>
      </c>
    </row>
    <row r="61" spans="1:49" s="2" customFormat="1" ht="20.100000000000001" customHeight="1" x14ac:dyDescent="0.2">
      <c r="A61" s="15" t="s">
        <v>118</v>
      </c>
      <c r="C61" s="15"/>
      <c r="AB61" s="356"/>
      <c r="AC61" s="356"/>
      <c r="AD61" s="356"/>
      <c r="AE61" s="356"/>
      <c r="AF61" s="356"/>
      <c r="AG61" s="356"/>
      <c r="AH61" s="356"/>
      <c r="AI61" s="356"/>
      <c r="AJ61" s="356"/>
      <c r="AK61" s="356"/>
      <c r="AL61" s="356"/>
      <c r="AM61" s="356"/>
      <c r="AN61" s="35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0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37" max="48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W61"/>
  <sheetViews>
    <sheetView zoomScale="80" zoomScaleNormal="80" zoomScaleSheetLayoutView="80" workbookViewId="0">
      <pane xSplit="3" ySplit="4" topLeftCell="D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outlineLevelCol="1" x14ac:dyDescent="0.2"/>
  <cols>
    <col min="1" max="2" width="2.28515625" style="81" customWidth="1"/>
    <col min="3" max="3" width="30.7109375" style="81" customWidth="1"/>
    <col min="4" max="4" width="8.7109375" style="330" customWidth="1"/>
    <col min="5" max="6" width="8.7109375" style="330" hidden="1" customWidth="1" outlineLevel="1"/>
    <col min="7" max="7" width="8.7109375" style="330" customWidth="1" collapsed="1"/>
    <col min="8" max="9" width="8.7109375" style="330" hidden="1" customWidth="1" outlineLevel="1"/>
    <col min="10" max="10" width="8.7109375" style="330" customWidth="1" collapsed="1"/>
    <col min="11" max="12" width="8.7109375" style="330" hidden="1" customWidth="1" outlineLevel="1"/>
    <col min="13" max="13" width="8.7109375" style="330" customWidth="1" collapsed="1"/>
    <col min="14" max="15" width="8.7109375" style="330" hidden="1" customWidth="1" outlineLevel="1"/>
    <col min="16" max="16" width="8.7109375" style="330" customWidth="1" collapsed="1"/>
    <col min="17" max="18" width="8.7109375" style="330" hidden="1" customWidth="1" outlineLevel="1"/>
    <col min="19" max="19" width="8.7109375" style="330" customWidth="1" collapsed="1"/>
    <col min="20" max="21" width="8.7109375" style="330" hidden="1" customWidth="1" outlineLevel="1"/>
    <col min="22" max="22" width="8.7109375" style="330" customWidth="1" collapsed="1"/>
    <col min="23" max="24" width="8.7109375" style="330" hidden="1" customWidth="1" outlineLevel="1"/>
    <col min="25" max="25" width="8.7109375" style="330" customWidth="1" collapsed="1"/>
    <col min="26" max="27" width="8.7109375" style="330" hidden="1" customWidth="1" outlineLevel="1"/>
    <col min="28" max="28" width="8.7109375" style="330" customWidth="1" collapsed="1"/>
    <col min="29" max="30" width="8.7109375" style="330" hidden="1" customWidth="1" outlineLevel="1"/>
    <col min="31" max="31" width="8.7109375" style="330" customWidth="1" collapsed="1"/>
    <col min="32" max="33" width="8.7109375" style="330" hidden="1" customWidth="1" outlineLevel="1"/>
    <col min="34" max="34" width="8.7109375" style="330" customWidth="1" collapsed="1"/>
    <col min="35" max="36" width="8.7109375" style="357" hidden="1" customWidth="1" outlineLevel="1"/>
    <col min="37" max="37" width="8.7109375" style="330" customWidth="1" collapsed="1"/>
    <col min="38" max="39" width="8.7109375" style="330" hidden="1" customWidth="1" outlineLevel="1" collapsed="1"/>
    <col min="40" max="40" width="8.7109375" style="330" customWidth="1" collapsed="1"/>
    <col min="41" max="42" width="0" style="81" hidden="1" customWidth="1" outlineLevel="1"/>
    <col min="43" max="43" width="9.140625" style="81" collapsed="1"/>
    <col min="44" max="45" width="0" style="81" hidden="1" customWidth="1" outlineLevel="1"/>
    <col min="46" max="46" width="9.140625" style="81" collapsed="1"/>
    <col min="47" max="48" width="0" style="81" hidden="1" customWidth="1" outlineLevel="1"/>
    <col min="49" max="49" width="9.140625" style="81" collapsed="1"/>
    <col min="50" max="16384" width="9.140625" style="81"/>
  </cols>
  <sheetData>
    <row r="1" spans="1:49" x14ac:dyDescent="0.2">
      <c r="A1" s="573" t="s">
        <v>821</v>
      </c>
      <c r="AI1" s="330"/>
      <c r="AJ1" s="330"/>
    </row>
    <row r="2" spans="1:49" x14ac:dyDescent="0.2">
      <c r="A2" s="81" t="s">
        <v>493</v>
      </c>
      <c r="AI2" s="330"/>
      <c r="AJ2" s="330"/>
    </row>
    <row r="3" spans="1:49" x14ac:dyDescent="0.2">
      <c r="AI3" s="330"/>
      <c r="AJ3" s="330"/>
    </row>
    <row r="4" spans="1:49" s="334" customFormat="1" ht="35.1" customHeight="1" x14ac:dyDescent="0.2">
      <c r="A4" s="332"/>
      <c r="B4" s="332"/>
      <c r="C4" s="332"/>
      <c r="D4" s="333" t="s">
        <v>878</v>
      </c>
      <c r="E4" s="333">
        <v>0</v>
      </c>
      <c r="F4" s="333">
        <v>0</v>
      </c>
      <c r="G4" s="333" t="s">
        <v>879</v>
      </c>
      <c r="H4" s="333">
        <v>0</v>
      </c>
      <c r="I4" s="333">
        <v>0</v>
      </c>
      <c r="J4" s="333" t="s">
        <v>880</v>
      </c>
      <c r="K4" s="333">
        <v>0</v>
      </c>
      <c r="L4" s="333">
        <v>0</v>
      </c>
      <c r="M4" s="333" t="s">
        <v>881</v>
      </c>
      <c r="N4" s="333">
        <v>0</v>
      </c>
      <c r="O4" s="333">
        <v>0</v>
      </c>
      <c r="P4" s="333" t="s">
        <v>882</v>
      </c>
      <c r="Q4" s="333">
        <v>0</v>
      </c>
      <c r="R4" s="333">
        <v>0</v>
      </c>
      <c r="S4" s="333" t="s">
        <v>50</v>
      </c>
      <c r="T4" s="333">
        <v>0</v>
      </c>
      <c r="U4" s="333">
        <v>0</v>
      </c>
      <c r="V4" s="333" t="s">
        <v>51</v>
      </c>
      <c r="W4" s="333">
        <v>0</v>
      </c>
      <c r="X4" s="333">
        <v>0</v>
      </c>
      <c r="Y4" s="333" t="s">
        <v>52</v>
      </c>
      <c r="Z4" s="333">
        <v>0</v>
      </c>
      <c r="AA4" s="333">
        <v>0</v>
      </c>
      <c r="AB4" s="333" t="s">
        <v>53</v>
      </c>
      <c r="AC4" s="333">
        <v>0</v>
      </c>
      <c r="AD4" s="333">
        <v>0</v>
      </c>
      <c r="AE4" s="333" t="s">
        <v>54</v>
      </c>
      <c r="AF4" s="333">
        <v>0</v>
      </c>
      <c r="AG4" s="333">
        <v>0</v>
      </c>
      <c r="AH4" s="333" t="s">
        <v>55</v>
      </c>
      <c r="AI4" s="333">
        <v>0</v>
      </c>
      <c r="AJ4" s="333">
        <v>0</v>
      </c>
      <c r="AK4" s="333" t="s">
        <v>192</v>
      </c>
      <c r="AL4" s="333">
        <v>0</v>
      </c>
      <c r="AM4" s="333">
        <v>0</v>
      </c>
      <c r="AN4" s="333" t="s">
        <v>204</v>
      </c>
      <c r="AO4" s="333">
        <v>0</v>
      </c>
      <c r="AP4" s="333">
        <v>0</v>
      </c>
      <c r="AQ4" s="333" t="s">
        <v>255</v>
      </c>
      <c r="AR4" s="333">
        <v>0</v>
      </c>
      <c r="AS4" s="333">
        <v>0</v>
      </c>
      <c r="AT4" s="333" t="s">
        <v>608</v>
      </c>
      <c r="AU4" s="333">
        <v>0</v>
      </c>
      <c r="AV4" s="333">
        <v>0</v>
      </c>
      <c r="AW4" s="333" t="s">
        <v>833</v>
      </c>
    </row>
    <row r="5" spans="1:49" s="80" customFormat="1" ht="20.100000000000001" customHeight="1" x14ac:dyDescent="0.2">
      <c r="A5" s="335" t="s">
        <v>494</v>
      </c>
      <c r="B5" s="335"/>
      <c r="C5" s="335"/>
      <c r="D5" s="336">
        <v>43.025511999999999</v>
      </c>
      <c r="E5" s="336">
        <v>8.8956599999999995</v>
      </c>
      <c r="F5" s="336">
        <v>7.4600929999999996</v>
      </c>
      <c r="G5" s="336">
        <v>40.637889999999999</v>
      </c>
      <c r="H5" s="336">
        <v>0</v>
      </c>
      <c r="I5" s="336">
        <v>0</v>
      </c>
      <c r="J5" s="336">
        <v>36.454869000000002</v>
      </c>
      <c r="K5" s="336">
        <v>0</v>
      </c>
      <c r="L5" s="336">
        <v>0</v>
      </c>
      <c r="M5" s="336">
        <v>47.952446999999999</v>
      </c>
      <c r="N5" s="336">
        <v>0</v>
      </c>
      <c r="O5" s="336">
        <v>0</v>
      </c>
      <c r="P5" s="336">
        <v>46.532541900607896</v>
      </c>
      <c r="Q5" s="336">
        <v>15.080875000000001</v>
      </c>
      <c r="R5" s="336">
        <v>16.146360999999999</v>
      </c>
      <c r="S5" s="336">
        <v>44.190226000000003</v>
      </c>
      <c r="T5" s="336">
        <v>8.9373500000000003</v>
      </c>
      <c r="U5" s="336">
        <v>6.9394999999999998</v>
      </c>
      <c r="V5" s="336">
        <v>35.339874999999999</v>
      </c>
      <c r="W5" s="336">
        <v>6.001417</v>
      </c>
      <c r="X5" s="336">
        <v>5.7928699999999997</v>
      </c>
      <c r="Y5" s="336">
        <v>40.496234999999999</v>
      </c>
      <c r="Z5" s="336">
        <v>10.166607000000001</v>
      </c>
      <c r="AA5" s="336">
        <v>10.104727</v>
      </c>
      <c r="AB5" s="336">
        <v>44.808090999999997</v>
      </c>
      <c r="AC5" s="336">
        <v>9.6672340000000005</v>
      </c>
      <c r="AD5" s="336">
        <v>10.363455999999999</v>
      </c>
      <c r="AE5" s="336">
        <v>26.297457000000001</v>
      </c>
      <c r="AF5" s="336">
        <v>10.508889</v>
      </c>
      <c r="AG5" s="336">
        <v>11.814283</v>
      </c>
      <c r="AH5" s="336">
        <v>30.063821000000001</v>
      </c>
      <c r="AI5" s="338">
        <v>11.67751</v>
      </c>
      <c r="AJ5" s="338">
        <v>12.441217</v>
      </c>
      <c r="AK5" s="336">
        <v>33.199286000000001</v>
      </c>
      <c r="AL5" s="336">
        <v>12.34061</v>
      </c>
      <c r="AM5" s="336">
        <v>8.9559029999999993</v>
      </c>
      <c r="AN5" s="336">
        <v>31.090097</v>
      </c>
      <c r="AO5" s="336">
        <v>6.6913980000000004</v>
      </c>
      <c r="AP5" s="336">
        <v>9.2468109999999992</v>
      </c>
      <c r="AQ5" s="336">
        <v>27.743109</v>
      </c>
      <c r="AR5" s="336">
        <v>9.3627190000000002</v>
      </c>
      <c r="AS5" s="336">
        <v>6.0275860000000003</v>
      </c>
      <c r="AT5" s="336">
        <v>31.5977</v>
      </c>
      <c r="AU5" s="336">
        <v>7.7763590000000002</v>
      </c>
      <c r="AV5" s="336">
        <v>7.7502149999999999</v>
      </c>
      <c r="AW5" s="336">
        <v>33.057442000000002</v>
      </c>
    </row>
    <row r="6" spans="1:49" s="80" customFormat="1" ht="15" customHeight="1" x14ac:dyDescent="0.2">
      <c r="A6" s="335"/>
      <c r="B6" s="335" t="s">
        <v>495</v>
      </c>
      <c r="C6" s="335"/>
      <c r="D6" s="336">
        <v>7.1946120000000002</v>
      </c>
      <c r="E6" s="336">
        <v>6.2611549999999996</v>
      </c>
      <c r="F6" s="336">
        <v>6.0504449999999999</v>
      </c>
      <c r="G6" s="336">
        <v>5.9737010000000001</v>
      </c>
      <c r="H6" s="336">
        <v>0</v>
      </c>
      <c r="I6" s="336">
        <v>0</v>
      </c>
      <c r="J6" s="336">
        <v>8.2629199999999994</v>
      </c>
      <c r="K6" s="336">
        <v>0</v>
      </c>
      <c r="L6" s="336">
        <v>0</v>
      </c>
      <c r="M6" s="336">
        <v>18.707685999999999</v>
      </c>
      <c r="N6" s="336">
        <v>0</v>
      </c>
      <c r="O6" s="336">
        <v>0</v>
      </c>
      <c r="P6" s="336">
        <v>16.051644900607904</v>
      </c>
      <c r="Q6" s="336">
        <v>12.515559</v>
      </c>
      <c r="R6" s="336">
        <v>15.182505000000001</v>
      </c>
      <c r="S6" s="336">
        <v>15.149191</v>
      </c>
      <c r="T6" s="336">
        <v>7.9734939999999996</v>
      </c>
      <c r="U6" s="336">
        <v>5.852684</v>
      </c>
      <c r="V6" s="336">
        <v>5.852684</v>
      </c>
      <c r="W6" s="336">
        <v>4.9146010000000002</v>
      </c>
      <c r="X6" s="336">
        <v>4.4096549999999999</v>
      </c>
      <c r="Y6" s="336">
        <v>4.4096549999999999</v>
      </c>
      <c r="Z6" s="336">
        <v>8.7833919999999992</v>
      </c>
      <c r="AA6" s="336">
        <v>8.4578399999999991</v>
      </c>
      <c r="AB6" s="336">
        <v>8.4578399999999991</v>
      </c>
      <c r="AC6" s="336">
        <v>8.0203469999999992</v>
      </c>
      <c r="AD6" s="336">
        <v>7.9270459999999998</v>
      </c>
      <c r="AE6" s="336">
        <v>7.9270459999999998</v>
      </c>
      <c r="AF6" s="336">
        <v>8.0724789999999995</v>
      </c>
      <c r="AG6" s="336">
        <v>8.0758840000000003</v>
      </c>
      <c r="AH6" s="336">
        <v>8.0758840000000003</v>
      </c>
      <c r="AI6" s="338">
        <v>7.9391109999999996</v>
      </c>
      <c r="AJ6" s="338">
        <v>7.9374760000000002</v>
      </c>
      <c r="AK6" s="336">
        <v>7.9374760000000002</v>
      </c>
      <c r="AL6" s="336">
        <v>7.8368690000000001</v>
      </c>
      <c r="AM6" s="336">
        <v>7.870209</v>
      </c>
      <c r="AN6" s="336">
        <v>7.870209</v>
      </c>
      <c r="AO6" s="336">
        <v>5.6057040000000002</v>
      </c>
      <c r="AP6" s="336">
        <v>5.5774299999999997</v>
      </c>
      <c r="AQ6" s="336">
        <v>5.5774299999999997</v>
      </c>
      <c r="AR6" s="336">
        <v>5.6933379999999998</v>
      </c>
      <c r="AS6" s="336">
        <v>5.8685499999999999</v>
      </c>
      <c r="AT6" s="336">
        <v>5.8685499999999999</v>
      </c>
      <c r="AU6" s="336">
        <v>7.6173229999999998</v>
      </c>
      <c r="AV6" s="336">
        <v>7.4823909999999998</v>
      </c>
      <c r="AW6" s="336">
        <v>7.6538909999999998</v>
      </c>
    </row>
    <row r="7" spans="1:49" x14ac:dyDescent="0.2">
      <c r="A7" s="339"/>
      <c r="B7" s="339"/>
      <c r="C7" s="339" t="s">
        <v>496</v>
      </c>
      <c r="D7" s="340">
        <v>3.6379039999999994</v>
      </c>
      <c r="E7" s="340">
        <v>2.7975560000000002</v>
      </c>
      <c r="F7" s="340">
        <v>2.7975560000000002</v>
      </c>
      <c r="G7" s="340">
        <v>2.7975560000000002</v>
      </c>
      <c r="H7" s="340">
        <v>0</v>
      </c>
      <c r="I7" s="340">
        <v>0</v>
      </c>
      <c r="J7" s="340">
        <v>3.2048800000000002</v>
      </c>
      <c r="K7" s="340">
        <v>0</v>
      </c>
      <c r="L7" s="340">
        <v>0</v>
      </c>
      <c r="M7" s="340">
        <v>4.9992349999999997</v>
      </c>
      <c r="N7" s="340">
        <v>0</v>
      </c>
      <c r="O7" s="340">
        <v>0</v>
      </c>
      <c r="P7" s="340">
        <v>5.3008999006079023</v>
      </c>
      <c r="Q7" s="340">
        <v>7.5542150000000001</v>
      </c>
      <c r="R7" s="340">
        <v>7.3950009999999997</v>
      </c>
      <c r="S7" s="340">
        <v>7.3950009999999997</v>
      </c>
      <c r="T7" s="340">
        <v>6.3442619999999996</v>
      </c>
      <c r="U7" s="340">
        <v>6.2952830000000004</v>
      </c>
      <c r="V7" s="340">
        <v>6.2952830000000004</v>
      </c>
      <c r="W7" s="340">
        <v>4.3568129999999998</v>
      </c>
      <c r="X7" s="340">
        <v>4.3568129999999998</v>
      </c>
      <c r="Y7" s="340">
        <v>4.3568129999999998</v>
      </c>
      <c r="Z7" s="340">
        <v>5.6053480000000002</v>
      </c>
      <c r="AA7" s="340">
        <v>5.6053480000000002</v>
      </c>
      <c r="AB7" s="340">
        <v>5.6053480000000002</v>
      </c>
      <c r="AC7" s="340">
        <v>5.1501869999999998</v>
      </c>
      <c r="AD7" s="340">
        <v>5.2094370000000003</v>
      </c>
      <c r="AE7" s="340">
        <v>5.2094370000000003</v>
      </c>
      <c r="AF7" s="340">
        <v>4.8072609999999996</v>
      </c>
      <c r="AG7" s="340">
        <v>4.8106660000000003</v>
      </c>
      <c r="AH7" s="340">
        <v>4.8106660000000003</v>
      </c>
      <c r="AI7" s="342">
        <v>4.8781540000000003</v>
      </c>
      <c r="AJ7" s="342">
        <v>4.876519</v>
      </c>
      <c r="AK7" s="340">
        <v>4.876519</v>
      </c>
      <c r="AL7" s="340">
        <v>4.0733699999999997</v>
      </c>
      <c r="AM7" s="340">
        <v>4.1067099999999996</v>
      </c>
      <c r="AN7" s="340">
        <v>4.1067099999999996</v>
      </c>
      <c r="AO7" s="340">
        <v>4.1870209999999997</v>
      </c>
      <c r="AP7" s="340">
        <v>4.158747</v>
      </c>
      <c r="AQ7" s="340">
        <v>4.158747</v>
      </c>
      <c r="AR7" s="340">
        <v>4.6575329999999999</v>
      </c>
      <c r="AS7" s="340">
        <v>4.7887829999999996</v>
      </c>
      <c r="AT7" s="340">
        <v>4.7887829999999996</v>
      </c>
      <c r="AU7" s="340">
        <v>6.3277970000000003</v>
      </c>
      <c r="AV7" s="340">
        <v>6.2368269999999999</v>
      </c>
      <c r="AW7" s="340">
        <v>6.2368269999999999</v>
      </c>
    </row>
    <row r="8" spans="1:49" x14ac:dyDescent="0.2">
      <c r="A8" s="339"/>
      <c r="B8" s="343"/>
      <c r="C8" s="339" t="s">
        <v>497</v>
      </c>
      <c r="D8" s="340">
        <v>2.3760269999999997</v>
      </c>
      <c r="E8" s="340">
        <v>1.6671680000000002</v>
      </c>
      <c r="F8" s="340">
        <v>1.6671680000000002</v>
      </c>
      <c r="G8" s="340">
        <v>1.6671680000000002</v>
      </c>
      <c r="H8" s="340">
        <v>1.7142310000000001</v>
      </c>
      <c r="I8" s="340">
        <v>1.7142310000000001</v>
      </c>
      <c r="J8" s="340">
        <v>1.7142310000000001</v>
      </c>
      <c r="K8" s="340">
        <v>3.3985080000000001</v>
      </c>
      <c r="L8" s="340">
        <v>3.3985080000000001</v>
      </c>
      <c r="M8" s="340">
        <v>3.3985080000000001</v>
      </c>
      <c r="N8" s="340">
        <v>3.401968900607903</v>
      </c>
      <c r="O8" s="340">
        <v>3.401968900607903</v>
      </c>
      <c r="P8" s="340">
        <v>3.401968900607903</v>
      </c>
      <c r="Q8" s="340">
        <v>5.0064520000000003</v>
      </c>
      <c r="R8" s="340">
        <v>5.0064520000000003</v>
      </c>
      <c r="S8" s="340">
        <v>5.0064520000000003</v>
      </c>
      <c r="T8" s="340">
        <v>4.3195880000000004</v>
      </c>
      <c r="U8" s="340">
        <v>4.3195880000000004</v>
      </c>
      <c r="V8" s="340">
        <v>4.3195880000000004</v>
      </c>
      <c r="W8" s="340">
        <v>2.8789899999999999</v>
      </c>
      <c r="X8" s="340">
        <v>2.8789899999999999</v>
      </c>
      <c r="Y8" s="340">
        <v>2.8789899999999999</v>
      </c>
      <c r="Z8" s="340">
        <v>3.2836099999999999</v>
      </c>
      <c r="AA8" s="340">
        <v>3.2836099999999999</v>
      </c>
      <c r="AB8" s="340">
        <v>3.2836099999999999</v>
      </c>
      <c r="AC8" s="340">
        <v>3.2519420000000006</v>
      </c>
      <c r="AD8" s="340">
        <v>3.2519420000000006</v>
      </c>
      <c r="AE8" s="340">
        <v>3.2519420000000006</v>
      </c>
      <c r="AF8" s="340">
        <v>2.8286579999999999</v>
      </c>
      <c r="AG8" s="340">
        <v>2.8286579999999999</v>
      </c>
      <c r="AH8" s="340">
        <v>2.8286579999999999</v>
      </c>
      <c r="AI8" s="342">
        <v>2.9263870000000001</v>
      </c>
      <c r="AJ8" s="342">
        <v>2.9263870000000001</v>
      </c>
      <c r="AK8" s="340">
        <v>2.9263870000000001</v>
      </c>
      <c r="AL8" s="340">
        <v>2.2547929999999998</v>
      </c>
      <c r="AM8" s="340">
        <v>2.2547929999999998</v>
      </c>
      <c r="AN8" s="340">
        <v>2.2547929999999998</v>
      </c>
      <c r="AO8" s="340">
        <v>2.3065669999999998</v>
      </c>
      <c r="AP8" s="340">
        <v>2.3065669999999998</v>
      </c>
      <c r="AQ8" s="340">
        <v>2.3065669999999998</v>
      </c>
      <c r="AR8" s="340">
        <v>2.6608209999999994</v>
      </c>
      <c r="AS8" s="340">
        <v>2.6608209999999994</v>
      </c>
      <c r="AT8" s="340">
        <v>2.6608209999999994</v>
      </c>
      <c r="AU8" s="340">
        <v>3.4441820000000005</v>
      </c>
      <c r="AV8" s="340">
        <v>3.4441820000000005</v>
      </c>
      <c r="AW8" s="340">
        <v>3.4441820000000005</v>
      </c>
    </row>
    <row r="9" spans="1:49" x14ac:dyDescent="0.2">
      <c r="A9" s="339"/>
      <c r="B9" s="343"/>
      <c r="C9" s="339" t="s">
        <v>535</v>
      </c>
      <c r="D9" s="340">
        <v>1.2618769999999999</v>
      </c>
      <c r="E9" s="340">
        <v>1.1303879999999999</v>
      </c>
      <c r="F9" s="340">
        <v>1.1303879999999999</v>
      </c>
      <c r="G9" s="340">
        <v>1.1303879999999999</v>
      </c>
      <c r="H9" s="340">
        <v>1.2580420000000001</v>
      </c>
      <c r="I9" s="340">
        <v>1.4906489999999999</v>
      </c>
      <c r="J9" s="340">
        <v>1.4906489999999999</v>
      </c>
      <c r="K9" s="340">
        <v>1.58518</v>
      </c>
      <c r="L9" s="340">
        <v>1.600727</v>
      </c>
      <c r="M9" s="340">
        <v>1.600727</v>
      </c>
      <c r="N9" s="340">
        <v>1.9388920000000001</v>
      </c>
      <c r="O9" s="340">
        <v>1.8989309999999999</v>
      </c>
      <c r="P9" s="340">
        <v>1.8989309999999999</v>
      </c>
      <c r="Q9" s="340">
        <v>2.5477629999999998</v>
      </c>
      <c r="R9" s="340">
        <v>2.3885489999999998</v>
      </c>
      <c r="S9" s="340">
        <v>2.3885489999999998</v>
      </c>
      <c r="T9" s="340">
        <v>2.0246740000000001</v>
      </c>
      <c r="U9" s="340">
        <v>1.975695</v>
      </c>
      <c r="V9" s="340">
        <v>1.975695</v>
      </c>
      <c r="W9" s="340">
        <v>1.4778230000000001</v>
      </c>
      <c r="X9" s="340">
        <v>1.4778230000000001</v>
      </c>
      <c r="Y9" s="340">
        <v>1.4778230000000001</v>
      </c>
      <c r="Z9" s="340">
        <v>2.3217379999999999</v>
      </c>
      <c r="AA9" s="340">
        <v>2.3217379999999999</v>
      </c>
      <c r="AB9" s="340">
        <v>2.3217379999999999</v>
      </c>
      <c r="AC9" s="340">
        <v>1.898245</v>
      </c>
      <c r="AD9" s="340">
        <v>1.957495</v>
      </c>
      <c r="AE9" s="340">
        <v>1.957495</v>
      </c>
      <c r="AF9" s="340">
        <v>1.9786029999999999</v>
      </c>
      <c r="AG9" s="340">
        <v>1.982008</v>
      </c>
      <c r="AH9" s="340">
        <v>1.982008</v>
      </c>
      <c r="AI9" s="342">
        <v>1.951767</v>
      </c>
      <c r="AJ9" s="342">
        <v>1.950132</v>
      </c>
      <c r="AK9" s="340">
        <v>1.950132</v>
      </c>
      <c r="AL9" s="340">
        <v>1.8185770000000001</v>
      </c>
      <c r="AM9" s="340">
        <v>1.851917</v>
      </c>
      <c r="AN9" s="340">
        <v>1.851917</v>
      </c>
      <c r="AO9" s="340">
        <v>1.8804540000000001</v>
      </c>
      <c r="AP9" s="340">
        <v>1.8521799999999999</v>
      </c>
      <c r="AQ9" s="340">
        <v>1.8521799999999999</v>
      </c>
      <c r="AR9" s="340">
        <v>1.996712</v>
      </c>
      <c r="AS9" s="340">
        <v>2.1279620000000001</v>
      </c>
      <c r="AT9" s="340">
        <v>2.1279620000000001</v>
      </c>
      <c r="AU9" s="340">
        <v>2.8836149999999998</v>
      </c>
      <c r="AV9" s="340">
        <v>2.7926449999999998</v>
      </c>
      <c r="AW9" s="340">
        <v>2.7926449999999998</v>
      </c>
    </row>
    <row r="10" spans="1:49" ht="20.100000000000001" customHeight="1" x14ac:dyDescent="0.2">
      <c r="A10" s="339"/>
      <c r="B10" s="339"/>
      <c r="C10" s="339" t="s">
        <v>498</v>
      </c>
      <c r="D10" s="340">
        <v>3.556708</v>
      </c>
      <c r="E10" s="340">
        <v>3.4635989999999999</v>
      </c>
      <c r="F10" s="340">
        <v>3.2528890000000001</v>
      </c>
      <c r="G10" s="340">
        <v>3.176145</v>
      </c>
      <c r="H10" s="340">
        <v>5.0629559999999998</v>
      </c>
      <c r="I10" s="340">
        <v>5.0629559999999998</v>
      </c>
      <c r="J10" s="340">
        <v>5.0580400000000001</v>
      </c>
      <c r="K10" s="340">
        <v>13.436636999999999</v>
      </c>
      <c r="L10" s="340">
        <v>13.708441000000001</v>
      </c>
      <c r="M10" s="340">
        <v>13.708451</v>
      </c>
      <c r="N10" s="340">
        <v>10.760524999999999</v>
      </c>
      <c r="O10" s="340">
        <v>10.717441000000001</v>
      </c>
      <c r="P10" s="340">
        <v>10.750745</v>
      </c>
      <c r="Q10" s="340">
        <v>4.9613440000000004</v>
      </c>
      <c r="R10" s="340">
        <v>7.7875040000000002</v>
      </c>
      <c r="S10" s="340">
        <v>7.7541900000000004</v>
      </c>
      <c r="T10" s="340">
        <v>1.629232</v>
      </c>
      <c r="U10" s="340">
        <v>-0.44259900000000002</v>
      </c>
      <c r="V10" s="340">
        <v>-0.44259900000000002</v>
      </c>
      <c r="W10" s="340">
        <v>0.55778799999999995</v>
      </c>
      <c r="X10" s="340">
        <v>5.2842E-2</v>
      </c>
      <c r="Y10" s="340">
        <v>5.2842E-2</v>
      </c>
      <c r="Z10" s="340">
        <v>3.1780439999999999</v>
      </c>
      <c r="AA10" s="340">
        <v>2.8524919999999998</v>
      </c>
      <c r="AB10" s="340">
        <v>2.8524919999999998</v>
      </c>
      <c r="AC10" s="340">
        <v>2.8701599999999998</v>
      </c>
      <c r="AD10" s="340">
        <v>2.7176089999999999</v>
      </c>
      <c r="AE10" s="340">
        <v>2.7176089999999999</v>
      </c>
      <c r="AF10" s="340">
        <v>3.265218</v>
      </c>
      <c r="AG10" s="340">
        <v>3.265218</v>
      </c>
      <c r="AH10" s="340">
        <v>3.265218</v>
      </c>
      <c r="AI10" s="342">
        <v>3.0609570000000001</v>
      </c>
      <c r="AJ10" s="342">
        <v>3.0609570000000001</v>
      </c>
      <c r="AK10" s="340">
        <v>3.0609570000000001</v>
      </c>
      <c r="AL10" s="340">
        <v>3.7634989999999999</v>
      </c>
      <c r="AM10" s="340">
        <v>3.7634989999999999</v>
      </c>
      <c r="AN10" s="340">
        <v>3.7634989999999999</v>
      </c>
      <c r="AO10" s="340">
        <v>1.4186829999999999</v>
      </c>
      <c r="AP10" s="340">
        <v>1.4186829999999999</v>
      </c>
      <c r="AQ10" s="340">
        <v>1.4186829999999999</v>
      </c>
      <c r="AR10" s="340">
        <v>1.0358050000000001</v>
      </c>
      <c r="AS10" s="340">
        <v>1.0797669999999999</v>
      </c>
      <c r="AT10" s="340">
        <v>1.0797669999999999</v>
      </c>
      <c r="AU10" s="340">
        <v>1.289526</v>
      </c>
      <c r="AV10" s="340">
        <v>1.2455639999999999</v>
      </c>
      <c r="AW10" s="340">
        <v>1.4170640000000001</v>
      </c>
    </row>
    <row r="11" spans="1:49" x14ac:dyDescent="0.2">
      <c r="A11" s="339"/>
      <c r="B11" s="339"/>
      <c r="C11" s="339" t="s">
        <v>499</v>
      </c>
      <c r="D11" s="340">
        <v>1.436393</v>
      </c>
      <c r="E11" s="340">
        <v>2.0544159999999998</v>
      </c>
      <c r="F11" s="340">
        <v>2.0544159999999998</v>
      </c>
      <c r="G11" s="340">
        <v>2.0544159999999998</v>
      </c>
      <c r="H11" s="340">
        <v>4.1532920000000004</v>
      </c>
      <c r="I11" s="340">
        <v>4.1532920000000004</v>
      </c>
      <c r="J11" s="340">
        <v>4.1532920000000004</v>
      </c>
      <c r="K11" s="340">
        <v>5.9559519999999999</v>
      </c>
      <c r="L11" s="340">
        <v>5.9559519999999999</v>
      </c>
      <c r="M11" s="340">
        <v>5.9559519999999999</v>
      </c>
      <c r="N11" s="340">
        <v>7.2947340000000001</v>
      </c>
      <c r="O11" s="340">
        <v>7.2947340000000001</v>
      </c>
      <c r="P11" s="340">
        <v>7.2947340000000001</v>
      </c>
      <c r="Q11" s="340">
        <v>3.5602870000000002</v>
      </c>
      <c r="R11" s="340">
        <v>3.5602870000000002</v>
      </c>
      <c r="S11" s="340">
        <v>3.5602870000000002</v>
      </c>
      <c r="T11" s="340">
        <v>-3.0975609999999998</v>
      </c>
      <c r="U11" s="340">
        <v>-3.0975609999999998</v>
      </c>
      <c r="V11" s="340">
        <v>-3.0975609999999998</v>
      </c>
      <c r="W11" s="340">
        <v>-1.1655340000000001</v>
      </c>
      <c r="X11" s="340">
        <v>-1.1655340000000001</v>
      </c>
      <c r="Y11" s="340">
        <v>-1.1655340000000001</v>
      </c>
      <c r="Z11" s="340">
        <v>1.861448</v>
      </c>
      <c r="AA11" s="340">
        <v>1.861448</v>
      </c>
      <c r="AB11" s="340">
        <v>1.861448</v>
      </c>
      <c r="AC11" s="340">
        <v>1.226783</v>
      </c>
      <c r="AD11" s="340">
        <v>1.226783</v>
      </c>
      <c r="AE11" s="340">
        <v>1.226783</v>
      </c>
      <c r="AF11" s="340">
        <v>2.2002419999999998</v>
      </c>
      <c r="AG11" s="340">
        <v>2.2002419999999998</v>
      </c>
      <c r="AH11" s="340">
        <v>2.2002419999999998</v>
      </c>
      <c r="AI11" s="342">
        <v>0.78822800000000004</v>
      </c>
      <c r="AJ11" s="342">
        <v>0.78822800000000004</v>
      </c>
      <c r="AK11" s="340">
        <v>0.78822800000000004</v>
      </c>
      <c r="AL11" s="340">
        <v>1.8519650000000001</v>
      </c>
      <c r="AM11" s="340">
        <v>1.8519650000000001</v>
      </c>
      <c r="AN11" s="340">
        <v>1.8519650000000001</v>
      </c>
      <c r="AO11" s="340">
        <v>-0.78743799999999997</v>
      </c>
      <c r="AP11" s="340">
        <v>-0.78743799999999997</v>
      </c>
      <c r="AQ11" s="340">
        <v>-0.78743799999999997</v>
      </c>
      <c r="AR11" s="340">
        <v>-0.12260799999999999</v>
      </c>
      <c r="AS11" s="340">
        <v>-0.12260799999999999</v>
      </c>
      <c r="AT11" s="340">
        <v>-0.12260799999999999</v>
      </c>
      <c r="AU11" s="340">
        <v>0.23901600000000001</v>
      </c>
      <c r="AV11" s="340">
        <v>0.23901600000000001</v>
      </c>
      <c r="AW11" s="340">
        <v>0.41051599999999999</v>
      </c>
    </row>
    <row r="12" spans="1:49" x14ac:dyDescent="0.2">
      <c r="A12" s="339"/>
      <c r="B12" s="339"/>
      <c r="C12" s="339" t="s">
        <v>501</v>
      </c>
      <c r="D12" s="340">
        <v>1.6010439999999999</v>
      </c>
      <c r="E12" s="340">
        <v>1.327523</v>
      </c>
      <c r="F12" s="340">
        <v>1.1168130000000001</v>
      </c>
      <c r="G12" s="340">
        <v>1.1168130000000001</v>
      </c>
      <c r="H12" s="340">
        <v>0.904748</v>
      </c>
      <c r="I12" s="340">
        <v>0.904748</v>
      </c>
      <c r="J12" s="340">
        <v>0.904748</v>
      </c>
      <c r="K12" s="340">
        <v>0.821573</v>
      </c>
      <c r="L12" s="340">
        <v>0.821573</v>
      </c>
      <c r="M12" s="340">
        <v>0.821573</v>
      </c>
      <c r="N12" s="340">
        <v>1.065642</v>
      </c>
      <c r="O12" s="340">
        <v>1.065642</v>
      </c>
      <c r="P12" s="340">
        <v>1.065642</v>
      </c>
      <c r="Q12" s="340">
        <v>1.1390229999999999</v>
      </c>
      <c r="R12" s="340">
        <v>1.1390229999999999</v>
      </c>
      <c r="S12" s="340">
        <v>1.1390229999999999</v>
      </c>
      <c r="T12" s="340">
        <v>1.671913</v>
      </c>
      <c r="U12" s="340">
        <v>1.671913</v>
      </c>
      <c r="V12" s="340">
        <v>1.671913</v>
      </c>
      <c r="W12" s="340">
        <v>0.74027299999999996</v>
      </c>
      <c r="X12" s="340">
        <v>0.74027299999999996</v>
      </c>
      <c r="Y12" s="340">
        <v>0.74027299999999996</v>
      </c>
      <c r="Z12" s="340">
        <v>0.83849300000000004</v>
      </c>
      <c r="AA12" s="340">
        <v>0.98265499999999995</v>
      </c>
      <c r="AB12" s="340">
        <v>0.98265499999999995</v>
      </c>
      <c r="AC12" s="340">
        <v>1.4633229999999999</v>
      </c>
      <c r="AD12" s="340">
        <v>1.319161</v>
      </c>
      <c r="AE12" s="340">
        <v>1.319161</v>
      </c>
      <c r="AF12" s="340">
        <v>0.584816</v>
      </c>
      <c r="AG12" s="340">
        <v>0.584816</v>
      </c>
      <c r="AH12" s="340">
        <v>0.584816</v>
      </c>
      <c r="AI12" s="342">
        <v>2.1113499999999998</v>
      </c>
      <c r="AJ12" s="342">
        <v>2.1113499999999998</v>
      </c>
      <c r="AK12" s="340">
        <v>2.1113499999999998</v>
      </c>
      <c r="AL12" s="340">
        <v>1.1380330000000001</v>
      </c>
      <c r="AM12" s="340">
        <v>1.1380330000000001</v>
      </c>
      <c r="AN12" s="340">
        <v>1.1380330000000001</v>
      </c>
      <c r="AO12" s="340">
        <v>0.88347200000000004</v>
      </c>
      <c r="AP12" s="340">
        <v>0.88347200000000004</v>
      </c>
      <c r="AQ12" s="340">
        <v>0.88347200000000004</v>
      </c>
      <c r="AR12" s="340">
        <v>0.64455399999999996</v>
      </c>
      <c r="AS12" s="340">
        <v>0.64455399999999996</v>
      </c>
      <c r="AT12" s="340">
        <v>0.64455399999999996</v>
      </c>
      <c r="AU12" s="340">
        <v>1.006548</v>
      </c>
      <c r="AV12" s="340">
        <v>1.006548</v>
      </c>
      <c r="AW12" s="340">
        <v>1.006548</v>
      </c>
    </row>
    <row r="13" spans="1:49" x14ac:dyDescent="0.2">
      <c r="A13" s="339"/>
      <c r="B13" s="339"/>
      <c r="C13" s="339" t="s">
        <v>502</v>
      </c>
      <c r="D13" s="340">
        <v>0</v>
      </c>
      <c r="E13" s="340">
        <v>0</v>
      </c>
      <c r="F13" s="340">
        <v>0</v>
      </c>
      <c r="G13" s="340">
        <v>0</v>
      </c>
      <c r="H13" s="340">
        <v>0</v>
      </c>
      <c r="I13" s="340">
        <v>0</v>
      </c>
      <c r="J13" s="340">
        <v>0</v>
      </c>
      <c r="K13" s="340">
        <v>6.6591120000000004</v>
      </c>
      <c r="L13" s="340">
        <v>6.6591120000000004</v>
      </c>
      <c r="M13" s="340">
        <v>6.6591120000000004</v>
      </c>
      <c r="N13" s="340">
        <v>2.1283349999999999</v>
      </c>
      <c r="O13" s="340">
        <v>2.1283349999999999</v>
      </c>
      <c r="P13" s="340">
        <v>2.1283349999999999</v>
      </c>
      <c r="Q13" s="340">
        <v>0</v>
      </c>
      <c r="R13" s="340">
        <v>0</v>
      </c>
      <c r="S13" s="340">
        <v>0</v>
      </c>
      <c r="T13" s="340">
        <v>0</v>
      </c>
      <c r="U13" s="340">
        <v>0</v>
      </c>
      <c r="V13" s="340">
        <v>0</v>
      </c>
      <c r="W13" s="340">
        <v>0</v>
      </c>
      <c r="X13" s="340">
        <v>0</v>
      </c>
      <c r="Y13" s="340">
        <v>0</v>
      </c>
      <c r="Z13" s="340">
        <v>0</v>
      </c>
      <c r="AA13" s="340">
        <v>0</v>
      </c>
      <c r="AB13" s="340">
        <v>0</v>
      </c>
      <c r="AC13" s="340">
        <v>0.17166500000000001</v>
      </c>
      <c r="AD13" s="340">
        <v>0.17166500000000001</v>
      </c>
      <c r="AE13" s="340">
        <v>0.17166500000000001</v>
      </c>
      <c r="AF13" s="340">
        <v>0.48015999999999998</v>
      </c>
      <c r="AG13" s="340">
        <v>0.48015999999999998</v>
      </c>
      <c r="AH13" s="340">
        <v>0.48015999999999998</v>
      </c>
      <c r="AI13" s="342">
        <v>0.16137899999999999</v>
      </c>
      <c r="AJ13" s="342">
        <v>0.16137899999999999</v>
      </c>
      <c r="AK13" s="340">
        <v>0.16137899999999999</v>
      </c>
      <c r="AL13" s="340">
        <v>0.77350099999999999</v>
      </c>
      <c r="AM13" s="340">
        <v>0.77350099999999999</v>
      </c>
      <c r="AN13" s="340">
        <v>0.77350099999999999</v>
      </c>
      <c r="AO13" s="340">
        <v>1.322649</v>
      </c>
      <c r="AP13" s="340">
        <v>1.322649</v>
      </c>
      <c r="AQ13" s="340">
        <v>1.322649</v>
      </c>
      <c r="AR13" s="340">
        <v>0.51385899999999995</v>
      </c>
      <c r="AS13" s="340">
        <v>0.51385899999999995</v>
      </c>
      <c r="AT13" s="340">
        <v>0.51385899999999995</v>
      </c>
      <c r="AU13" s="340">
        <v>0</v>
      </c>
      <c r="AV13" s="340">
        <v>0</v>
      </c>
      <c r="AW13" s="340">
        <v>0</v>
      </c>
    </row>
    <row r="14" spans="1:49" x14ac:dyDescent="0.2">
      <c r="A14" s="339"/>
      <c r="B14" s="339"/>
      <c r="C14" s="339" t="s">
        <v>503</v>
      </c>
      <c r="D14" s="340">
        <v>0.51927100000000004</v>
      </c>
      <c r="E14" s="340">
        <v>8.1659999999999996E-2</v>
      </c>
      <c r="F14" s="340">
        <v>8.1659999999999996E-2</v>
      </c>
      <c r="G14" s="340">
        <v>4.9160000000000002E-3</v>
      </c>
      <c r="H14" s="340">
        <v>4.9160000000000002E-3</v>
      </c>
      <c r="I14" s="340">
        <v>4.9160000000000002E-3</v>
      </c>
      <c r="J14" s="340">
        <v>0</v>
      </c>
      <c r="K14" s="340">
        <v>0</v>
      </c>
      <c r="L14" s="340">
        <v>0</v>
      </c>
      <c r="M14" s="340">
        <v>1.0000000000000001E-5</v>
      </c>
      <c r="N14" s="340">
        <v>1.0000000000000001E-5</v>
      </c>
      <c r="O14" s="340">
        <v>1.0000000000000001E-5</v>
      </c>
      <c r="P14" s="340">
        <v>3.3314000000000003E-2</v>
      </c>
      <c r="Q14" s="340">
        <v>3.3314000000000003E-2</v>
      </c>
      <c r="R14" s="340">
        <v>3.3314000000000003E-2</v>
      </c>
      <c r="S14" s="340">
        <v>0</v>
      </c>
      <c r="T14" s="340">
        <v>0</v>
      </c>
      <c r="U14" s="340">
        <v>0</v>
      </c>
      <c r="V14" s="340">
        <v>0</v>
      </c>
      <c r="W14" s="340">
        <v>0</v>
      </c>
      <c r="X14" s="340">
        <v>0</v>
      </c>
      <c r="Y14" s="340">
        <v>0</v>
      </c>
      <c r="Z14" s="340">
        <v>0</v>
      </c>
      <c r="AA14" s="340">
        <v>0</v>
      </c>
      <c r="AB14" s="340">
        <v>0</v>
      </c>
      <c r="AC14" s="340">
        <v>0</v>
      </c>
      <c r="AD14" s="340">
        <v>0</v>
      </c>
      <c r="AE14" s="340">
        <v>0</v>
      </c>
      <c r="AF14" s="340">
        <v>0</v>
      </c>
      <c r="AG14" s="340">
        <v>0</v>
      </c>
      <c r="AH14" s="340">
        <v>0</v>
      </c>
      <c r="AI14" s="342">
        <v>0</v>
      </c>
      <c r="AJ14" s="342">
        <v>0</v>
      </c>
      <c r="AK14" s="340">
        <v>0</v>
      </c>
      <c r="AL14" s="340">
        <v>0</v>
      </c>
      <c r="AM14" s="340">
        <v>0</v>
      </c>
      <c r="AN14" s="340">
        <v>0</v>
      </c>
      <c r="AO14" s="340">
        <v>0</v>
      </c>
      <c r="AP14" s="340">
        <v>0</v>
      </c>
      <c r="AQ14" s="340">
        <v>0</v>
      </c>
      <c r="AR14" s="340">
        <v>0</v>
      </c>
      <c r="AS14" s="340">
        <v>0</v>
      </c>
      <c r="AT14" s="340">
        <v>0</v>
      </c>
      <c r="AU14" s="340">
        <v>0</v>
      </c>
      <c r="AV14" s="340">
        <v>0</v>
      </c>
      <c r="AW14" s="340">
        <v>0</v>
      </c>
    </row>
    <row r="15" spans="1:49" x14ac:dyDescent="0.2">
      <c r="A15" s="339"/>
      <c r="B15" s="339"/>
      <c r="C15" s="339" t="s">
        <v>536</v>
      </c>
      <c r="D15" s="340">
        <v>0</v>
      </c>
      <c r="E15" s="340">
        <v>0</v>
      </c>
      <c r="F15" s="340">
        <v>0</v>
      </c>
      <c r="G15" s="340">
        <v>0</v>
      </c>
      <c r="H15" s="340">
        <v>0</v>
      </c>
      <c r="I15" s="340">
        <v>0</v>
      </c>
      <c r="J15" s="340">
        <v>0</v>
      </c>
      <c r="K15" s="340">
        <v>0</v>
      </c>
      <c r="L15" s="340">
        <v>0.27180399999999999</v>
      </c>
      <c r="M15" s="340">
        <v>0.27180399999999999</v>
      </c>
      <c r="N15" s="340">
        <v>0.27180399999999999</v>
      </c>
      <c r="O15" s="340">
        <v>0.22872000000000001</v>
      </c>
      <c r="P15" s="340">
        <v>0.22872000000000001</v>
      </c>
      <c r="Q15" s="340">
        <v>0.22872000000000001</v>
      </c>
      <c r="R15" s="340">
        <v>3.0548799999999998</v>
      </c>
      <c r="S15" s="340">
        <v>3.0548799999999998</v>
      </c>
      <c r="T15" s="340">
        <v>3.0548799999999998</v>
      </c>
      <c r="U15" s="340">
        <v>0.98304899999999995</v>
      </c>
      <c r="V15" s="340">
        <v>0.98304899999999995</v>
      </c>
      <c r="W15" s="340">
        <v>0.98304899999999995</v>
      </c>
      <c r="X15" s="340">
        <v>0.478103</v>
      </c>
      <c r="Y15" s="340">
        <v>0.478103</v>
      </c>
      <c r="Z15" s="340">
        <v>0.478103</v>
      </c>
      <c r="AA15" s="340">
        <v>8.3890000000000006E-3</v>
      </c>
      <c r="AB15" s="340">
        <v>8.3890000000000006E-3</v>
      </c>
      <c r="AC15" s="340">
        <v>8.3890000000000006E-3</v>
      </c>
      <c r="AD15" s="340">
        <v>0</v>
      </c>
      <c r="AE15" s="340">
        <v>0</v>
      </c>
      <c r="AF15" s="340">
        <v>0</v>
      </c>
      <c r="AG15" s="340">
        <v>0</v>
      </c>
      <c r="AH15" s="340">
        <v>0</v>
      </c>
      <c r="AI15" s="342">
        <v>0</v>
      </c>
      <c r="AJ15" s="342">
        <v>0</v>
      </c>
      <c r="AK15" s="340">
        <v>0</v>
      </c>
      <c r="AL15" s="340">
        <v>0</v>
      </c>
      <c r="AM15" s="340">
        <v>0</v>
      </c>
      <c r="AN15" s="340">
        <v>0</v>
      </c>
      <c r="AO15" s="340">
        <v>0</v>
      </c>
      <c r="AP15" s="340">
        <v>0</v>
      </c>
      <c r="AQ15" s="340">
        <v>0</v>
      </c>
      <c r="AR15" s="340">
        <v>0</v>
      </c>
      <c r="AS15" s="340">
        <v>4.3962000000000001E-2</v>
      </c>
      <c r="AT15" s="340">
        <v>4.3962000000000001E-2</v>
      </c>
      <c r="AU15" s="340">
        <v>4.3962000000000001E-2</v>
      </c>
      <c r="AV15" s="340">
        <v>0</v>
      </c>
      <c r="AW15" s="340">
        <v>0</v>
      </c>
    </row>
    <row r="16" spans="1:49" s="80" customFormat="1" ht="20.100000000000001" customHeight="1" x14ac:dyDescent="0.2">
      <c r="A16" s="335"/>
      <c r="B16" s="335" t="s">
        <v>504</v>
      </c>
      <c r="C16" s="335"/>
      <c r="D16" s="336">
        <v>35.8309</v>
      </c>
      <c r="E16" s="336">
        <v>2.6345049999999999</v>
      </c>
      <c r="F16" s="336">
        <v>1.409648</v>
      </c>
      <c r="G16" s="336">
        <v>34.664189</v>
      </c>
      <c r="H16" s="336">
        <v>1.4670019999999999</v>
      </c>
      <c r="I16" s="336">
        <v>0.876467</v>
      </c>
      <c r="J16" s="336">
        <v>28.191949000000001</v>
      </c>
      <c r="K16" s="336">
        <v>0.76116200000000001</v>
      </c>
      <c r="L16" s="336">
        <v>1.3332459999999999</v>
      </c>
      <c r="M16" s="336">
        <v>29.244761</v>
      </c>
      <c r="N16" s="336">
        <v>1.32918</v>
      </c>
      <c r="O16" s="336">
        <v>2.5653160000000002</v>
      </c>
      <c r="P16" s="336">
        <v>30.480896999999999</v>
      </c>
      <c r="Q16" s="336">
        <v>2.5653160000000002</v>
      </c>
      <c r="R16" s="336">
        <v>0.96385600000000005</v>
      </c>
      <c r="S16" s="336">
        <v>29.041035000000001</v>
      </c>
      <c r="T16" s="336">
        <v>0.96385600000000005</v>
      </c>
      <c r="U16" s="336">
        <v>1.086816</v>
      </c>
      <c r="V16" s="336">
        <v>29.487190999999999</v>
      </c>
      <c r="W16" s="336">
        <v>1.086816</v>
      </c>
      <c r="X16" s="336">
        <v>1.3832150000000001</v>
      </c>
      <c r="Y16" s="336">
        <v>36.086579999999998</v>
      </c>
      <c r="Z16" s="336">
        <v>1.3832150000000001</v>
      </c>
      <c r="AA16" s="336">
        <v>1.646887</v>
      </c>
      <c r="AB16" s="336">
        <v>36.350251</v>
      </c>
      <c r="AC16" s="336">
        <v>1.646887</v>
      </c>
      <c r="AD16" s="336">
        <v>2.43641</v>
      </c>
      <c r="AE16" s="336">
        <v>18.370411000000001</v>
      </c>
      <c r="AF16" s="336">
        <v>2.43641</v>
      </c>
      <c r="AG16" s="336">
        <v>3.7383989999999998</v>
      </c>
      <c r="AH16" s="336">
        <v>21.987936999999999</v>
      </c>
      <c r="AI16" s="338">
        <v>3.7383989999999998</v>
      </c>
      <c r="AJ16" s="338">
        <v>4.5037409999999998</v>
      </c>
      <c r="AK16" s="336">
        <v>25.261810000000001</v>
      </c>
      <c r="AL16" s="336">
        <v>4.5037409999999998</v>
      </c>
      <c r="AM16" s="336">
        <v>1.0856939999999999</v>
      </c>
      <c r="AN16" s="336">
        <v>23.219888000000001</v>
      </c>
      <c r="AO16" s="336">
        <v>1.0856939999999999</v>
      </c>
      <c r="AP16" s="336">
        <v>3.669381</v>
      </c>
      <c r="AQ16" s="336">
        <v>22.165679000000001</v>
      </c>
      <c r="AR16" s="336">
        <v>3.669381</v>
      </c>
      <c r="AS16" s="336">
        <v>0.15903600000000001</v>
      </c>
      <c r="AT16" s="336">
        <v>25.729150000000001</v>
      </c>
      <c r="AU16" s="336">
        <v>0.15903600000000001</v>
      </c>
      <c r="AV16" s="336">
        <v>0.26782400000000001</v>
      </c>
      <c r="AW16" s="336">
        <v>25.403551</v>
      </c>
    </row>
    <row r="17" spans="1:49" x14ac:dyDescent="0.2">
      <c r="A17" s="339"/>
      <c r="B17" s="339"/>
      <c r="C17" s="339" t="s">
        <v>505</v>
      </c>
      <c r="D17" s="340">
        <v>16.410983999999999</v>
      </c>
      <c r="E17" s="340">
        <v>0</v>
      </c>
      <c r="F17" s="340">
        <v>0</v>
      </c>
      <c r="G17" s="340">
        <v>16.635767000000001</v>
      </c>
      <c r="H17" s="340">
        <v>0</v>
      </c>
      <c r="I17" s="340">
        <v>0</v>
      </c>
      <c r="J17" s="340">
        <v>13.224</v>
      </c>
      <c r="K17" s="340">
        <v>0</v>
      </c>
      <c r="L17" s="340">
        <v>0</v>
      </c>
      <c r="M17" s="340">
        <v>13.488479999999999</v>
      </c>
      <c r="N17" s="340">
        <v>0</v>
      </c>
      <c r="O17" s="340">
        <v>0</v>
      </c>
      <c r="P17" s="340">
        <v>13.488479999999999</v>
      </c>
      <c r="Q17" s="340">
        <v>0</v>
      </c>
      <c r="R17" s="340">
        <v>0</v>
      </c>
      <c r="S17" s="340">
        <v>13.576639999999999</v>
      </c>
      <c r="T17" s="340">
        <v>0</v>
      </c>
      <c r="U17" s="340">
        <v>0</v>
      </c>
      <c r="V17" s="340">
        <v>13.75296</v>
      </c>
      <c r="W17" s="340">
        <v>0</v>
      </c>
      <c r="X17" s="340">
        <v>0</v>
      </c>
      <c r="Y17" s="340">
        <v>17.527677000000001</v>
      </c>
      <c r="Z17" s="340">
        <v>0</v>
      </c>
      <c r="AA17" s="340">
        <v>0</v>
      </c>
      <c r="AB17" s="340">
        <v>17.527677000000001</v>
      </c>
      <c r="AC17" s="340">
        <v>0</v>
      </c>
      <c r="AD17" s="340">
        <v>0</v>
      </c>
      <c r="AE17" s="340">
        <v>0</v>
      </c>
      <c r="AF17" s="340">
        <v>0</v>
      </c>
      <c r="AG17" s="340">
        <v>0</v>
      </c>
      <c r="AH17" s="340">
        <v>0</v>
      </c>
      <c r="AI17" s="342">
        <v>0</v>
      </c>
      <c r="AJ17" s="342">
        <v>0</v>
      </c>
      <c r="AK17" s="340">
        <v>0</v>
      </c>
      <c r="AL17" s="340">
        <v>0</v>
      </c>
      <c r="AM17" s="340">
        <v>0</v>
      </c>
      <c r="AN17" s="340">
        <v>0</v>
      </c>
      <c r="AO17" s="340">
        <v>0</v>
      </c>
      <c r="AP17" s="340">
        <v>0</v>
      </c>
      <c r="AQ17" s="340">
        <v>0</v>
      </c>
      <c r="AR17" s="340">
        <v>0</v>
      </c>
      <c r="AS17" s="340">
        <v>0</v>
      </c>
      <c r="AT17" s="340">
        <v>0</v>
      </c>
      <c r="AU17" s="340">
        <v>0</v>
      </c>
      <c r="AV17" s="340">
        <v>0</v>
      </c>
      <c r="AW17" s="340">
        <v>0</v>
      </c>
    </row>
    <row r="18" spans="1:49" x14ac:dyDescent="0.2">
      <c r="A18" s="339"/>
      <c r="B18" s="339"/>
      <c r="C18" s="339" t="s">
        <v>506</v>
      </c>
      <c r="D18" s="340">
        <v>5.3483549999999997</v>
      </c>
      <c r="E18" s="340">
        <v>0</v>
      </c>
      <c r="F18" s="340">
        <v>0</v>
      </c>
      <c r="G18" s="340">
        <v>4.9676920000000004</v>
      </c>
      <c r="H18" s="340">
        <v>0</v>
      </c>
      <c r="I18" s="340">
        <v>0</v>
      </c>
      <c r="J18" s="340">
        <v>4.9907870000000001</v>
      </c>
      <c r="K18" s="340">
        <v>0</v>
      </c>
      <c r="L18" s="340">
        <v>0</v>
      </c>
      <c r="M18" s="340">
        <v>5.0267809999999997</v>
      </c>
      <c r="N18" s="340">
        <v>0</v>
      </c>
      <c r="O18" s="340">
        <v>0</v>
      </c>
      <c r="P18" s="340">
        <v>5.0267809999999997</v>
      </c>
      <c r="Q18" s="340">
        <v>0</v>
      </c>
      <c r="R18" s="340">
        <v>0</v>
      </c>
      <c r="S18" s="340">
        <v>5.0387789999999999</v>
      </c>
      <c r="T18" s="340">
        <v>0</v>
      </c>
      <c r="U18" s="340">
        <v>0</v>
      </c>
      <c r="V18" s="340">
        <v>5.0627750000000002</v>
      </c>
      <c r="W18" s="340">
        <v>0</v>
      </c>
      <c r="X18" s="340">
        <v>0</v>
      </c>
      <c r="Y18" s="340">
        <v>4.9603919999999997</v>
      </c>
      <c r="Z18" s="340">
        <v>0</v>
      </c>
      <c r="AA18" s="340">
        <v>0</v>
      </c>
      <c r="AB18" s="340">
        <v>4.9603910000000004</v>
      </c>
      <c r="AC18" s="340">
        <v>0</v>
      </c>
      <c r="AD18" s="340">
        <v>0</v>
      </c>
      <c r="AE18" s="340">
        <v>15.934001</v>
      </c>
      <c r="AF18" s="340">
        <v>0</v>
      </c>
      <c r="AG18" s="340">
        <v>0</v>
      </c>
      <c r="AH18" s="340">
        <v>18.249538000000001</v>
      </c>
      <c r="AI18" s="342">
        <v>0</v>
      </c>
      <c r="AJ18" s="342">
        <v>0</v>
      </c>
      <c r="AK18" s="340">
        <v>20.758068999999999</v>
      </c>
      <c r="AL18" s="340">
        <v>0</v>
      </c>
      <c r="AM18" s="340">
        <v>0</v>
      </c>
      <c r="AN18" s="340">
        <v>22.134194000000001</v>
      </c>
      <c r="AO18" s="340">
        <v>0</v>
      </c>
      <c r="AP18" s="340">
        <v>0</v>
      </c>
      <c r="AQ18" s="340">
        <v>18.496297999999999</v>
      </c>
      <c r="AR18" s="340">
        <v>0</v>
      </c>
      <c r="AS18" s="340">
        <v>0</v>
      </c>
      <c r="AT18" s="340">
        <v>25.570114</v>
      </c>
      <c r="AU18" s="340">
        <v>0</v>
      </c>
      <c r="AV18" s="340">
        <v>0</v>
      </c>
      <c r="AW18" s="340">
        <v>24.86063</v>
      </c>
    </row>
    <row r="19" spans="1:49" x14ac:dyDescent="0.2">
      <c r="A19" s="339"/>
      <c r="B19" s="339"/>
      <c r="C19" s="339" t="s">
        <v>507</v>
      </c>
      <c r="D19" s="340">
        <v>11.437056</v>
      </c>
      <c r="E19" s="340">
        <v>0</v>
      </c>
      <c r="F19" s="340">
        <v>0</v>
      </c>
      <c r="G19" s="340">
        <v>11.593728</v>
      </c>
      <c r="H19" s="340">
        <v>0</v>
      </c>
      <c r="I19" s="340">
        <v>0</v>
      </c>
      <c r="J19" s="340">
        <v>9.2159999999999993</v>
      </c>
      <c r="K19" s="340">
        <v>0</v>
      </c>
      <c r="L19" s="340">
        <v>0</v>
      </c>
      <c r="M19" s="340">
        <v>9.4003200000000007</v>
      </c>
      <c r="N19" s="340">
        <v>0</v>
      </c>
      <c r="O19" s="340">
        <v>0</v>
      </c>
      <c r="P19" s="340">
        <v>9.4003200000000007</v>
      </c>
      <c r="Q19" s="340">
        <v>0</v>
      </c>
      <c r="R19" s="340">
        <v>0</v>
      </c>
      <c r="S19" s="340">
        <v>9.4617599999999999</v>
      </c>
      <c r="T19" s="340">
        <v>0</v>
      </c>
      <c r="U19" s="340">
        <v>0</v>
      </c>
      <c r="V19" s="340">
        <v>9.5846400000000003</v>
      </c>
      <c r="W19" s="340">
        <v>0</v>
      </c>
      <c r="X19" s="340">
        <v>0</v>
      </c>
      <c r="Y19" s="340">
        <v>12.215296</v>
      </c>
      <c r="Z19" s="340">
        <v>0</v>
      </c>
      <c r="AA19" s="340">
        <v>0</v>
      </c>
      <c r="AB19" s="340">
        <v>12.215296</v>
      </c>
      <c r="AC19" s="340">
        <v>0</v>
      </c>
      <c r="AD19" s="340">
        <v>0</v>
      </c>
      <c r="AE19" s="340">
        <v>0</v>
      </c>
      <c r="AF19" s="340">
        <v>0</v>
      </c>
      <c r="AG19" s="340">
        <v>0</v>
      </c>
      <c r="AH19" s="340">
        <v>0</v>
      </c>
      <c r="AI19" s="342">
        <v>0</v>
      </c>
      <c r="AJ19" s="342">
        <v>0</v>
      </c>
      <c r="AK19" s="340">
        <v>0</v>
      </c>
      <c r="AL19" s="340">
        <v>0</v>
      </c>
      <c r="AM19" s="340">
        <v>0</v>
      </c>
      <c r="AN19" s="340">
        <v>0</v>
      </c>
      <c r="AO19" s="340">
        <v>0</v>
      </c>
      <c r="AP19" s="340">
        <v>0</v>
      </c>
      <c r="AQ19" s="340">
        <v>0</v>
      </c>
      <c r="AR19" s="340">
        <v>0</v>
      </c>
      <c r="AS19" s="340">
        <v>0</v>
      </c>
      <c r="AT19" s="340">
        <v>0</v>
      </c>
      <c r="AU19" s="340">
        <v>0</v>
      </c>
      <c r="AV19" s="340">
        <v>0</v>
      </c>
      <c r="AW19" s="340">
        <v>0.27509699999999998</v>
      </c>
    </row>
    <row r="20" spans="1:49" x14ac:dyDescent="0.2">
      <c r="A20" s="339"/>
      <c r="B20" s="339"/>
      <c r="C20" s="339" t="s">
        <v>508</v>
      </c>
      <c r="D20" s="340">
        <v>2.5724879999999999</v>
      </c>
      <c r="E20" s="340">
        <v>2.5724879999999999</v>
      </c>
      <c r="F20" s="340">
        <v>1.347631</v>
      </c>
      <c r="G20" s="340">
        <v>1.347631</v>
      </c>
      <c r="H20" s="340">
        <v>1.347631</v>
      </c>
      <c r="I20" s="340">
        <v>0.75709599999999999</v>
      </c>
      <c r="J20" s="340">
        <v>0.75709599999999999</v>
      </c>
      <c r="K20" s="340">
        <v>0.75709599999999999</v>
      </c>
      <c r="L20" s="340">
        <v>1.32918</v>
      </c>
      <c r="M20" s="340">
        <v>1.32918</v>
      </c>
      <c r="N20" s="340">
        <v>1.32918</v>
      </c>
      <c r="O20" s="340">
        <v>2.5653160000000002</v>
      </c>
      <c r="P20" s="340">
        <v>2.5653160000000002</v>
      </c>
      <c r="Q20" s="340">
        <v>2.5653160000000002</v>
      </c>
      <c r="R20" s="340">
        <v>0.96385600000000005</v>
      </c>
      <c r="S20" s="340">
        <v>0.96385600000000005</v>
      </c>
      <c r="T20" s="340">
        <v>0.96385600000000005</v>
      </c>
      <c r="U20" s="340">
        <v>1.086816</v>
      </c>
      <c r="V20" s="340">
        <v>1.086816</v>
      </c>
      <c r="W20" s="340">
        <v>1.086816</v>
      </c>
      <c r="X20" s="340">
        <v>1.3832150000000001</v>
      </c>
      <c r="Y20" s="340">
        <v>1.3832150000000001</v>
      </c>
      <c r="Z20" s="340">
        <v>1.3832150000000001</v>
      </c>
      <c r="AA20" s="340">
        <v>1.646887</v>
      </c>
      <c r="AB20" s="340">
        <v>1.646887</v>
      </c>
      <c r="AC20" s="340">
        <v>1.646887</v>
      </c>
      <c r="AD20" s="340">
        <v>2.43641</v>
      </c>
      <c r="AE20" s="340">
        <v>2.43641</v>
      </c>
      <c r="AF20" s="340">
        <v>2.43641</v>
      </c>
      <c r="AG20" s="340">
        <v>3.7383989999999998</v>
      </c>
      <c r="AH20" s="340">
        <v>3.7383989999999998</v>
      </c>
      <c r="AI20" s="342">
        <v>3.7383989999999998</v>
      </c>
      <c r="AJ20" s="342">
        <v>4.5037409999999998</v>
      </c>
      <c r="AK20" s="340">
        <v>4.5037409999999998</v>
      </c>
      <c r="AL20" s="340">
        <v>4.5037409999999998</v>
      </c>
      <c r="AM20" s="340">
        <v>1.0856939999999999</v>
      </c>
      <c r="AN20" s="340">
        <v>1.0856939999999999</v>
      </c>
      <c r="AO20" s="340">
        <v>1.0856939999999999</v>
      </c>
      <c r="AP20" s="340">
        <v>3.669381</v>
      </c>
      <c r="AQ20" s="340">
        <v>3.669381</v>
      </c>
      <c r="AR20" s="340">
        <v>3.669381</v>
      </c>
      <c r="AS20" s="340">
        <v>0.15903600000000001</v>
      </c>
      <c r="AT20" s="340">
        <v>0.15903600000000001</v>
      </c>
      <c r="AU20" s="340">
        <v>0.15903600000000001</v>
      </c>
      <c r="AV20" s="340">
        <v>0.26782400000000001</v>
      </c>
      <c r="AW20" s="340">
        <v>0.26782400000000001</v>
      </c>
    </row>
    <row r="21" spans="1:49" x14ac:dyDescent="0.2">
      <c r="A21" s="339"/>
      <c r="B21" s="339"/>
      <c r="C21" s="339" t="s">
        <v>509</v>
      </c>
      <c r="D21" s="340">
        <v>6.2017000000000003E-2</v>
      </c>
      <c r="E21" s="340">
        <v>6.2017000000000003E-2</v>
      </c>
      <c r="F21" s="340">
        <v>6.2017000000000003E-2</v>
      </c>
      <c r="G21" s="340">
        <v>0.119371</v>
      </c>
      <c r="H21" s="340">
        <v>0.119371</v>
      </c>
      <c r="I21" s="340">
        <v>0.119371</v>
      </c>
      <c r="J21" s="340">
        <v>4.0660000000000002E-3</v>
      </c>
      <c r="K21" s="340">
        <v>4.0660000000000002E-3</v>
      </c>
      <c r="L21" s="340">
        <v>4.0660000000000002E-3</v>
      </c>
      <c r="M21" s="340">
        <v>0</v>
      </c>
      <c r="N21" s="340">
        <v>0</v>
      </c>
      <c r="O21" s="340">
        <v>0</v>
      </c>
      <c r="P21" s="340">
        <v>0</v>
      </c>
      <c r="Q21" s="340">
        <v>0</v>
      </c>
      <c r="R21" s="340">
        <v>0</v>
      </c>
      <c r="S21" s="340">
        <v>0</v>
      </c>
      <c r="T21" s="340">
        <v>0</v>
      </c>
      <c r="U21" s="340">
        <v>0</v>
      </c>
      <c r="V21" s="340">
        <v>0</v>
      </c>
      <c r="W21" s="340">
        <v>0</v>
      </c>
      <c r="X21" s="340">
        <v>0</v>
      </c>
      <c r="Y21" s="340">
        <v>0</v>
      </c>
      <c r="Z21" s="340">
        <v>0</v>
      </c>
      <c r="AA21" s="340">
        <v>0</v>
      </c>
      <c r="AB21" s="340">
        <v>0</v>
      </c>
      <c r="AC21" s="340">
        <v>0</v>
      </c>
      <c r="AD21" s="340">
        <v>0</v>
      </c>
      <c r="AE21" s="340">
        <v>0</v>
      </c>
      <c r="AF21" s="340">
        <v>0</v>
      </c>
      <c r="AG21" s="340">
        <v>0</v>
      </c>
      <c r="AH21" s="340">
        <v>0</v>
      </c>
      <c r="AI21" s="342">
        <v>0</v>
      </c>
      <c r="AJ21" s="342">
        <v>0</v>
      </c>
      <c r="AK21" s="340">
        <v>0</v>
      </c>
      <c r="AL21" s="340">
        <v>0</v>
      </c>
      <c r="AM21" s="340">
        <v>0</v>
      </c>
      <c r="AN21" s="340">
        <v>0</v>
      </c>
      <c r="AO21" s="340">
        <v>0</v>
      </c>
      <c r="AP21" s="340">
        <v>0</v>
      </c>
      <c r="AQ21" s="340">
        <v>0</v>
      </c>
      <c r="AR21" s="340">
        <v>0</v>
      </c>
      <c r="AS21" s="340">
        <v>0</v>
      </c>
      <c r="AT21" s="340">
        <v>0</v>
      </c>
      <c r="AU21" s="340">
        <v>0</v>
      </c>
      <c r="AV21" s="340">
        <v>0</v>
      </c>
      <c r="AW21" s="340">
        <v>0</v>
      </c>
    </row>
    <row r="22" spans="1:49" s="80" customFormat="1" ht="20.100000000000001" customHeight="1" x14ac:dyDescent="0.2">
      <c r="A22" s="335"/>
      <c r="B22" s="335"/>
      <c r="C22" s="335" t="s">
        <v>510</v>
      </c>
      <c r="D22" s="336">
        <v>23.313226</v>
      </c>
      <c r="E22" s="336">
        <v>8.1315530000000003</v>
      </c>
      <c r="F22" s="336">
        <v>11.580733</v>
      </c>
      <c r="G22" s="336">
        <v>22.604552000000002</v>
      </c>
      <c r="H22" s="336">
        <v>6.3153230000000002</v>
      </c>
      <c r="I22" s="336">
        <v>11.718014999999999</v>
      </c>
      <c r="J22" s="336">
        <v>21.254313</v>
      </c>
      <c r="K22" s="336">
        <v>5.9804899999999996</v>
      </c>
      <c r="L22" s="336">
        <v>9.2200659999999992</v>
      </c>
      <c r="M22" s="336">
        <v>31.676197999999999</v>
      </c>
      <c r="N22" s="336">
        <v>6.8759189999999997</v>
      </c>
      <c r="O22" s="336">
        <v>9.4003300000000003</v>
      </c>
      <c r="P22" s="336">
        <v>29.069897900607902</v>
      </c>
      <c r="Q22" s="336">
        <v>8.0290099999999995</v>
      </c>
      <c r="R22" s="336">
        <v>9.4336339999999996</v>
      </c>
      <c r="S22" s="336">
        <v>25.621971999999996</v>
      </c>
      <c r="T22" s="336">
        <v>9.1064939999999996</v>
      </c>
      <c r="U22" s="336">
        <v>9.4617599999999999</v>
      </c>
      <c r="V22" s="336">
        <v>18.622595</v>
      </c>
      <c r="W22" s="336">
        <v>7.1326400000000003</v>
      </c>
      <c r="X22" s="336">
        <v>9.5846400000000003</v>
      </c>
      <c r="Y22" s="336">
        <v>21.459229000000001</v>
      </c>
      <c r="Z22" s="336">
        <v>6.8217100000000004</v>
      </c>
      <c r="AA22" s="336">
        <v>12.215296</v>
      </c>
      <c r="AB22" s="336">
        <v>25.832965999999999</v>
      </c>
      <c r="AC22" s="336">
        <v>6.7598289999999999</v>
      </c>
      <c r="AD22" s="336">
        <v>12.215296</v>
      </c>
      <c r="AE22" s="336">
        <v>7.8677960000000002</v>
      </c>
      <c r="AF22" s="336">
        <v>18.429660999999999</v>
      </c>
      <c r="AG22" s="336">
        <v>0</v>
      </c>
      <c r="AH22" s="336">
        <v>8.0132290000000008</v>
      </c>
      <c r="AI22" s="338">
        <v>22.050592000000002</v>
      </c>
      <c r="AJ22" s="338">
        <v>0</v>
      </c>
      <c r="AK22" s="336">
        <v>7.8764560000000001</v>
      </c>
      <c r="AL22" s="336">
        <v>25.32283</v>
      </c>
      <c r="AM22" s="336">
        <v>0</v>
      </c>
      <c r="AN22" s="336">
        <v>7.775849</v>
      </c>
      <c r="AO22" s="336">
        <v>23.314247999999999</v>
      </c>
      <c r="AP22" s="336">
        <v>0</v>
      </c>
      <c r="AQ22" s="336">
        <v>5.5113440000000002</v>
      </c>
      <c r="AR22" s="336">
        <v>22.231764999999999</v>
      </c>
      <c r="AS22" s="336">
        <v>0</v>
      </c>
      <c r="AT22" s="336">
        <v>5.6272520000000004</v>
      </c>
      <c r="AU22" s="336">
        <v>25.970448000000001</v>
      </c>
      <c r="AV22" s="336">
        <v>0</v>
      </c>
      <c r="AW22" s="336">
        <v>7.3760250000000003</v>
      </c>
    </row>
    <row r="23" spans="1:49" s="80" customFormat="1" x14ac:dyDescent="0.2">
      <c r="A23" s="335"/>
      <c r="B23" s="335"/>
      <c r="C23" s="335" t="s">
        <v>511</v>
      </c>
      <c r="D23" s="336">
        <v>8.1315530000000003</v>
      </c>
      <c r="E23" s="336">
        <v>11.580733</v>
      </c>
      <c r="F23" s="336">
        <v>22.604552000000002</v>
      </c>
      <c r="G23" s="336">
        <v>6.3153230000000002</v>
      </c>
      <c r="H23" s="336">
        <v>11.718014999999999</v>
      </c>
      <c r="I23" s="336">
        <v>21.254313</v>
      </c>
      <c r="J23" s="336">
        <v>5.9804899999999996</v>
      </c>
      <c r="K23" s="336">
        <v>9.2200659999999992</v>
      </c>
      <c r="L23" s="336">
        <v>31.676197999999999</v>
      </c>
      <c r="M23" s="336">
        <v>6.8759189999999997</v>
      </c>
      <c r="N23" s="336">
        <v>9.4003300000000003</v>
      </c>
      <c r="O23" s="336">
        <v>29.069897900607902</v>
      </c>
      <c r="P23" s="336">
        <v>8.0290099999999995</v>
      </c>
      <c r="Q23" s="336">
        <v>9.4336339999999996</v>
      </c>
      <c r="R23" s="336">
        <v>25.621971999999996</v>
      </c>
      <c r="S23" s="336">
        <v>9.1064939999999996</v>
      </c>
      <c r="T23" s="336">
        <v>9.4617599999999999</v>
      </c>
      <c r="U23" s="336">
        <v>18.622595</v>
      </c>
      <c r="V23" s="336">
        <v>7.1326400000000003</v>
      </c>
      <c r="W23" s="336">
        <v>9.5846400000000003</v>
      </c>
      <c r="X23" s="336">
        <v>21.459229000000001</v>
      </c>
      <c r="Y23" s="336">
        <v>6.8217100000000004</v>
      </c>
      <c r="Z23" s="336">
        <v>12.215296</v>
      </c>
      <c r="AA23" s="336">
        <v>25.832965999999999</v>
      </c>
      <c r="AB23" s="336">
        <v>6.7598289999999999</v>
      </c>
      <c r="AC23" s="336">
        <v>12.215296</v>
      </c>
      <c r="AD23" s="336">
        <v>7.8677960000000002</v>
      </c>
      <c r="AE23" s="336">
        <v>18.429660999999999</v>
      </c>
      <c r="AF23" s="336">
        <v>0</v>
      </c>
      <c r="AG23" s="336">
        <v>8.0132290000000008</v>
      </c>
      <c r="AH23" s="336">
        <v>22.050592000000002</v>
      </c>
      <c r="AI23" s="338">
        <v>0</v>
      </c>
      <c r="AJ23" s="338">
        <v>7.8764560000000001</v>
      </c>
      <c r="AK23" s="336">
        <v>25.32283</v>
      </c>
      <c r="AL23" s="336">
        <v>0</v>
      </c>
      <c r="AM23" s="336">
        <v>7.775849</v>
      </c>
      <c r="AN23" s="336">
        <v>23.314247999999999</v>
      </c>
      <c r="AO23" s="336">
        <v>0</v>
      </c>
      <c r="AP23" s="336">
        <v>5.5113440000000002</v>
      </c>
      <c r="AQ23" s="336">
        <v>22.231764999999999</v>
      </c>
      <c r="AR23" s="336">
        <v>0</v>
      </c>
      <c r="AS23" s="336">
        <v>5.6272520000000004</v>
      </c>
      <c r="AT23" s="336">
        <v>25.970448000000001</v>
      </c>
      <c r="AU23" s="336">
        <v>0</v>
      </c>
      <c r="AV23" s="336">
        <v>7.3760250000000003</v>
      </c>
      <c r="AW23" s="336">
        <v>25.234819999999999</v>
      </c>
    </row>
    <row r="24" spans="1:49" s="348" customFormat="1" ht="20.100000000000001" customHeight="1" x14ac:dyDescent="0.2">
      <c r="A24" s="344"/>
      <c r="B24" s="344"/>
      <c r="C24" s="344" t="s">
        <v>512</v>
      </c>
      <c r="D24" s="345">
        <v>11.580733</v>
      </c>
      <c r="E24" s="345">
        <v>22.604552000000002</v>
      </c>
      <c r="F24" s="345">
        <v>6.3153230000000002</v>
      </c>
      <c r="G24" s="345">
        <v>11.718014999999999</v>
      </c>
      <c r="H24" s="345">
        <v>21.254313</v>
      </c>
      <c r="I24" s="345">
        <v>5.9804899999999996</v>
      </c>
      <c r="J24" s="345">
        <v>9.2200659999999992</v>
      </c>
      <c r="K24" s="345">
        <v>31.676197999999999</v>
      </c>
      <c r="L24" s="345">
        <v>6.8759189999999997</v>
      </c>
      <c r="M24" s="345">
        <v>9.4003300000000003</v>
      </c>
      <c r="N24" s="345">
        <v>29.069897900607902</v>
      </c>
      <c r="O24" s="345">
        <v>8.0290099999999995</v>
      </c>
      <c r="P24" s="345">
        <v>9.4336339999999996</v>
      </c>
      <c r="Q24" s="345">
        <v>25.621971999999996</v>
      </c>
      <c r="R24" s="345">
        <v>9.1064939999999996</v>
      </c>
      <c r="S24" s="345">
        <v>9.4617599999999999</v>
      </c>
      <c r="T24" s="345">
        <v>18.622595</v>
      </c>
      <c r="U24" s="345">
        <v>7.1326400000000003</v>
      </c>
      <c r="V24" s="345">
        <v>9.5846400000000003</v>
      </c>
      <c r="W24" s="345">
        <v>21.459229000000001</v>
      </c>
      <c r="X24" s="345">
        <v>6.8217100000000004</v>
      </c>
      <c r="Y24" s="345">
        <v>12.215296</v>
      </c>
      <c r="Z24" s="345">
        <v>25.832965999999999</v>
      </c>
      <c r="AA24" s="345">
        <v>6.7598289999999999</v>
      </c>
      <c r="AB24" s="345">
        <v>12.215296</v>
      </c>
      <c r="AC24" s="345">
        <v>7.8677960000000002</v>
      </c>
      <c r="AD24" s="345">
        <v>18.429660999999999</v>
      </c>
      <c r="AE24" s="345">
        <v>0</v>
      </c>
      <c r="AF24" s="345">
        <v>8.0132290000000008</v>
      </c>
      <c r="AG24" s="345">
        <v>22.050592000000002</v>
      </c>
      <c r="AH24" s="345">
        <v>0</v>
      </c>
      <c r="AI24" s="347">
        <v>7.8764560000000001</v>
      </c>
      <c r="AJ24" s="347">
        <v>25.32283</v>
      </c>
      <c r="AK24" s="345">
        <v>0</v>
      </c>
      <c r="AL24" s="345">
        <v>7.775849</v>
      </c>
      <c r="AM24" s="345">
        <v>23.314247999999999</v>
      </c>
      <c r="AN24" s="345">
        <v>0</v>
      </c>
      <c r="AO24" s="345">
        <v>5.5113440000000002</v>
      </c>
      <c r="AP24" s="345">
        <v>22.231764999999999</v>
      </c>
      <c r="AQ24" s="345">
        <v>0</v>
      </c>
      <c r="AR24" s="345">
        <v>5.6272520000000004</v>
      </c>
      <c r="AS24" s="345">
        <v>25.970448000000001</v>
      </c>
      <c r="AT24" s="345">
        <v>0</v>
      </c>
      <c r="AU24" s="345">
        <v>7.3760250000000003</v>
      </c>
      <c r="AV24" s="345">
        <v>25.234819999999999</v>
      </c>
      <c r="AW24" s="345">
        <v>0.44659700000000002</v>
      </c>
    </row>
    <row r="25" spans="1:49" s="80" customFormat="1" ht="24.95" customHeight="1" x14ac:dyDescent="0.2">
      <c r="A25" s="335" t="s">
        <v>513</v>
      </c>
      <c r="B25" s="335"/>
      <c r="C25" s="335"/>
      <c r="D25" s="336">
        <v>-42.511854</v>
      </c>
      <c r="E25" s="336">
        <v>-41.501015000000002</v>
      </c>
      <c r="F25" s="336">
        <v>-39.445090999999998</v>
      </c>
      <c r="G25" s="336">
        <v>-39.666170000000001</v>
      </c>
      <c r="H25" s="336">
        <v>-32.914361</v>
      </c>
      <c r="I25" s="336">
        <v>-32.166015999999999</v>
      </c>
      <c r="J25" s="336">
        <v>-25.801392</v>
      </c>
      <c r="K25" s="336">
        <v>-28.280037</v>
      </c>
      <c r="L25" s="336">
        <v>-29.386562999999999</v>
      </c>
      <c r="M25" s="336">
        <v>-38.502313999999998</v>
      </c>
      <c r="N25" s="336">
        <v>-42.05997</v>
      </c>
      <c r="O25" s="336">
        <v>-44.228551000000003</v>
      </c>
      <c r="P25" s="336">
        <v>-54.87762</v>
      </c>
      <c r="Q25" s="336">
        <v>-59.220253</v>
      </c>
      <c r="R25" s="336">
        <v>-59.982799999999997</v>
      </c>
      <c r="S25" s="336">
        <v>-62.987223999999998</v>
      </c>
      <c r="T25" s="336">
        <v>-61.628126000000002</v>
      </c>
      <c r="U25" s="336">
        <v>-61.782041</v>
      </c>
      <c r="V25" s="336">
        <v>-48.851190000000003</v>
      </c>
      <c r="W25" s="336">
        <v>-47.131653</v>
      </c>
      <c r="X25" s="336">
        <v>-43.702866999999998</v>
      </c>
      <c r="Y25" s="336">
        <v>-37.279082000000002</v>
      </c>
      <c r="Z25" s="336">
        <v>-42.814717000000002</v>
      </c>
      <c r="AA25" s="336">
        <v>-42.625033000000002</v>
      </c>
      <c r="AB25" s="336">
        <v>-41.720421999999999</v>
      </c>
      <c r="AC25" s="336">
        <v>-20.901803999999998</v>
      </c>
      <c r="AD25" s="336">
        <v>-33.643723000000001</v>
      </c>
      <c r="AE25" s="336">
        <v>-37.693322000000002</v>
      </c>
      <c r="AF25" s="336">
        <v>-38.140228999999998</v>
      </c>
      <c r="AG25" s="336">
        <v>-41.587319999999998</v>
      </c>
      <c r="AH25" s="336">
        <v>-33.212513999999999</v>
      </c>
      <c r="AI25" s="338">
        <v>-35.858758999999999</v>
      </c>
      <c r="AJ25" s="338">
        <v>-38.678863</v>
      </c>
      <c r="AK25" s="336">
        <v>-37.743001</v>
      </c>
      <c r="AL25" s="336">
        <v>-29.477004999999998</v>
      </c>
      <c r="AM25" s="336">
        <v>-25.103020999999998</v>
      </c>
      <c r="AN25" s="336">
        <v>-26.270527999999999</v>
      </c>
      <c r="AO25" s="336">
        <v>-27.031549999999999</v>
      </c>
      <c r="AP25" s="336">
        <v>-27.316303000000001</v>
      </c>
      <c r="AQ25" s="336">
        <v>-26.114298000000002</v>
      </c>
      <c r="AR25" s="336">
        <v>-26.890685000000001</v>
      </c>
      <c r="AS25" s="336">
        <v>-28.988682000000001</v>
      </c>
      <c r="AT25" s="336">
        <v>-28.988682000000001</v>
      </c>
      <c r="AU25" s="336">
        <v>-29.645851</v>
      </c>
      <c r="AV25" s="336">
        <v>-34.466552999999998</v>
      </c>
      <c r="AW25" s="336">
        <v>-34.466552999999998</v>
      </c>
    </row>
    <row r="26" spans="1:49" x14ac:dyDescent="0.2">
      <c r="A26" s="339"/>
      <c r="B26" s="339"/>
      <c r="C26" s="339" t="s">
        <v>514</v>
      </c>
      <c r="D26" s="340">
        <v>-22.054815999999999</v>
      </c>
      <c r="E26" s="340">
        <v>-21.268328</v>
      </c>
      <c r="F26" s="340">
        <v>-21.032511</v>
      </c>
      <c r="G26" s="340">
        <v>-20.961379000000001</v>
      </c>
      <c r="H26" s="340">
        <v>-17.448267999999999</v>
      </c>
      <c r="I26" s="340">
        <v>-17.017858</v>
      </c>
      <c r="J26" s="340">
        <v>-16.993406</v>
      </c>
      <c r="K26" s="340">
        <v>-12.951276999999999</v>
      </c>
      <c r="L26" s="340">
        <v>-12.891780000000001</v>
      </c>
      <c r="M26" s="340">
        <v>-12.915093000000001</v>
      </c>
      <c r="N26" s="340">
        <v>-13.929894000000001</v>
      </c>
      <c r="O26" s="340">
        <v>-14.131352</v>
      </c>
      <c r="P26" s="340">
        <v>-14.267409000000001</v>
      </c>
      <c r="Q26" s="340">
        <v>-17.276126999999999</v>
      </c>
      <c r="R26" s="340">
        <v>-17.050001999999999</v>
      </c>
      <c r="S26" s="340">
        <v>-17.018726999999998</v>
      </c>
      <c r="T26" s="340">
        <v>-18.410675999999999</v>
      </c>
      <c r="U26" s="340">
        <v>-18.640191000000002</v>
      </c>
      <c r="V26" s="340">
        <v>-18.611281999999999</v>
      </c>
      <c r="W26" s="340">
        <v>-19.497015999999999</v>
      </c>
      <c r="X26" s="340">
        <v>-19.701243000000002</v>
      </c>
      <c r="Y26" s="340">
        <v>-19.701649</v>
      </c>
      <c r="Z26" s="340">
        <v>-18.685006000000001</v>
      </c>
      <c r="AA26" s="340">
        <v>-18.650406</v>
      </c>
      <c r="AB26" s="340">
        <v>-18.525765</v>
      </c>
      <c r="AC26" s="340">
        <v>-1.8070930000000001</v>
      </c>
      <c r="AD26" s="340">
        <v>-4.546E-2</v>
      </c>
      <c r="AE26" s="340">
        <v>0</v>
      </c>
      <c r="AF26" s="340">
        <v>0</v>
      </c>
      <c r="AG26" s="340">
        <v>0</v>
      </c>
      <c r="AH26" s="340">
        <v>0</v>
      </c>
      <c r="AI26" s="342">
        <v>0</v>
      </c>
      <c r="AJ26" s="342">
        <v>0</v>
      </c>
      <c r="AK26" s="340">
        <v>0</v>
      </c>
      <c r="AL26" s="340">
        <v>0</v>
      </c>
      <c r="AM26" s="340">
        <v>0</v>
      </c>
      <c r="AN26" s="340">
        <v>0</v>
      </c>
      <c r="AO26" s="340">
        <v>0</v>
      </c>
      <c r="AP26" s="340">
        <v>0</v>
      </c>
      <c r="AQ26" s="340">
        <v>0</v>
      </c>
      <c r="AR26" s="340">
        <v>-4.0716799999999997</v>
      </c>
      <c r="AS26" s="340">
        <v>-15.828172</v>
      </c>
      <c r="AT26" s="340">
        <v>-15.828172</v>
      </c>
      <c r="AU26" s="340">
        <v>-16.138348000000001</v>
      </c>
      <c r="AV26" s="340">
        <v>-17.157684</v>
      </c>
      <c r="AW26" s="340">
        <v>-17.157684</v>
      </c>
    </row>
    <row r="27" spans="1:49" x14ac:dyDescent="0.2">
      <c r="A27" s="339"/>
      <c r="B27" s="339"/>
      <c r="C27" s="339" t="s">
        <v>515</v>
      </c>
      <c r="D27" s="340">
        <v>0</v>
      </c>
      <c r="E27" s="340">
        <v>0</v>
      </c>
      <c r="F27" s="340">
        <v>0</v>
      </c>
      <c r="G27" s="340">
        <v>0</v>
      </c>
      <c r="H27" s="340">
        <v>0</v>
      </c>
      <c r="I27" s="340">
        <v>0</v>
      </c>
      <c r="J27" s="340">
        <v>0</v>
      </c>
      <c r="K27" s="340">
        <v>-2.5959970000000001</v>
      </c>
      <c r="L27" s="340">
        <v>-2.5959970000000001</v>
      </c>
      <c r="M27" s="340">
        <v>-2.5959970000000001</v>
      </c>
      <c r="N27" s="340">
        <v>-0.94438800000000001</v>
      </c>
      <c r="O27" s="340">
        <v>-0.94438800000000001</v>
      </c>
      <c r="P27" s="340">
        <v>-0.94438800000000001</v>
      </c>
      <c r="Q27" s="340">
        <v>0</v>
      </c>
      <c r="R27" s="340">
        <v>0</v>
      </c>
      <c r="S27" s="340">
        <v>0</v>
      </c>
      <c r="T27" s="340">
        <v>0</v>
      </c>
      <c r="U27" s="340">
        <v>0</v>
      </c>
      <c r="V27" s="340">
        <v>0</v>
      </c>
      <c r="W27" s="340">
        <v>0</v>
      </c>
      <c r="X27" s="340">
        <v>0</v>
      </c>
      <c r="Y27" s="340">
        <v>0</v>
      </c>
      <c r="Z27" s="340">
        <v>0</v>
      </c>
      <c r="AA27" s="340">
        <v>0</v>
      </c>
      <c r="AB27" s="340">
        <v>0</v>
      </c>
      <c r="AC27" s="340">
        <v>0</v>
      </c>
      <c r="AD27" s="340">
        <v>0</v>
      </c>
      <c r="AE27" s="340">
        <v>0</v>
      </c>
      <c r="AF27" s="340">
        <v>0</v>
      </c>
      <c r="AG27" s="340">
        <v>0</v>
      </c>
      <c r="AH27" s="340">
        <v>0</v>
      </c>
      <c r="AI27" s="342">
        <v>0</v>
      </c>
      <c r="AJ27" s="342">
        <v>0</v>
      </c>
      <c r="AK27" s="340">
        <v>0</v>
      </c>
      <c r="AL27" s="340">
        <v>0</v>
      </c>
      <c r="AM27" s="340">
        <v>0</v>
      </c>
      <c r="AN27" s="340">
        <v>0</v>
      </c>
      <c r="AO27" s="340">
        <v>0</v>
      </c>
      <c r="AP27" s="340">
        <v>0</v>
      </c>
      <c r="AQ27" s="340">
        <v>0</v>
      </c>
      <c r="AR27" s="340">
        <v>-9.4499999999999998E-4</v>
      </c>
      <c r="AS27" s="340">
        <v>-5.1263000000000003E-2</v>
      </c>
      <c r="AT27" s="340">
        <v>-5.1263000000000003E-2</v>
      </c>
      <c r="AU27" s="340">
        <v>-5.0318000000000002E-2</v>
      </c>
      <c r="AV27" s="340">
        <v>0</v>
      </c>
      <c r="AW27" s="340">
        <v>0</v>
      </c>
    </row>
    <row r="28" spans="1:49" x14ac:dyDescent="0.2">
      <c r="A28" s="339"/>
      <c r="B28" s="339"/>
      <c r="C28" s="339" t="s">
        <v>116</v>
      </c>
      <c r="D28" s="340">
        <v>-0.96701099999999995</v>
      </c>
      <c r="E28" s="340">
        <v>-0.84782900000000005</v>
      </c>
      <c r="F28" s="340">
        <v>-0.82217799999999996</v>
      </c>
      <c r="G28" s="340">
        <v>-0.96299299999999999</v>
      </c>
      <c r="H28" s="340">
        <v>-1.0280959999999999</v>
      </c>
      <c r="I28" s="340">
        <v>-1.058683</v>
      </c>
      <c r="J28" s="340">
        <v>-0.94817200000000001</v>
      </c>
      <c r="K28" s="340">
        <v>-1.066997</v>
      </c>
      <c r="L28" s="340">
        <v>-0.876355</v>
      </c>
      <c r="M28" s="340">
        <v>-0.78265899999999999</v>
      </c>
      <c r="N28" s="340">
        <v>-1.0711649999999999</v>
      </c>
      <c r="O28" s="340">
        <v>-1.2091769999999999</v>
      </c>
      <c r="P28" s="340">
        <v>-1.292702</v>
      </c>
      <c r="Q28" s="340">
        <v>-1.6906669999999999</v>
      </c>
      <c r="R28" s="340">
        <v>-1.4970300000000001</v>
      </c>
      <c r="S28" s="340">
        <v>-1.3863239999999999</v>
      </c>
      <c r="T28" s="340">
        <v>-1.3922840000000001</v>
      </c>
      <c r="U28" s="340">
        <v>-1.3330930000000001</v>
      </c>
      <c r="V28" s="340">
        <v>-1.3259019999999999</v>
      </c>
      <c r="W28" s="340">
        <v>-0.53531899999999999</v>
      </c>
      <c r="X28" s="340">
        <v>-0.52110400000000001</v>
      </c>
      <c r="Y28" s="340">
        <v>-0.466165</v>
      </c>
      <c r="Z28" s="340">
        <v>-0.86608799999999997</v>
      </c>
      <c r="AA28" s="340">
        <v>-0.83564099999999997</v>
      </c>
      <c r="AB28" s="340">
        <v>-0.82859000000000005</v>
      </c>
      <c r="AC28" s="340">
        <v>-7.3151999999999995E-2</v>
      </c>
      <c r="AD28" s="340">
        <v>0</v>
      </c>
      <c r="AE28" s="340">
        <v>0</v>
      </c>
      <c r="AF28" s="340">
        <v>0</v>
      </c>
      <c r="AG28" s="340">
        <v>0</v>
      </c>
      <c r="AH28" s="340">
        <v>0</v>
      </c>
      <c r="AI28" s="342">
        <v>0</v>
      </c>
      <c r="AJ28" s="342">
        <v>0</v>
      </c>
      <c r="AK28" s="340">
        <v>0</v>
      </c>
      <c r="AL28" s="340">
        <v>0</v>
      </c>
      <c r="AM28" s="340">
        <v>0</v>
      </c>
      <c r="AN28" s="340">
        <v>0</v>
      </c>
      <c r="AO28" s="340">
        <v>0</v>
      </c>
      <c r="AP28" s="340">
        <v>0</v>
      </c>
      <c r="AQ28" s="340">
        <v>0</v>
      </c>
      <c r="AR28" s="340">
        <v>-0.19437699999999999</v>
      </c>
      <c r="AS28" s="340">
        <v>-0.57105700000000004</v>
      </c>
      <c r="AT28" s="340">
        <v>-0.57105700000000004</v>
      </c>
      <c r="AU28" s="340">
        <v>-0.697407</v>
      </c>
      <c r="AV28" s="340">
        <v>-1.1903870000000001</v>
      </c>
      <c r="AW28" s="340">
        <v>-1.1903870000000001</v>
      </c>
    </row>
    <row r="29" spans="1:49" x14ac:dyDescent="0.2">
      <c r="A29" s="339"/>
      <c r="B29" s="339" t="s">
        <v>516</v>
      </c>
      <c r="C29" s="339" t="s">
        <v>33</v>
      </c>
      <c r="D29" s="340">
        <v>-17.695443000000001</v>
      </c>
      <c r="E29" s="340">
        <v>-18.441922999999999</v>
      </c>
      <c r="F29" s="340">
        <v>-15.613854999999999</v>
      </c>
      <c r="G29" s="340">
        <v>-14.169784</v>
      </c>
      <c r="H29" s="340">
        <v>-10.987306999999999</v>
      </c>
      <c r="I29" s="340">
        <v>-10.257289</v>
      </c>
      <c r="J29" s="340">
        <v>-5.6572839999999998</v>
      </c>
      <c r="K29" s="340">
        <v>-9.4454429999999991</v>
      </c>
      <c r="L29" s="340">
        <v>-11.164216</v>
      </c>
      <c r="M29" s="340">
        <v>-19.286847999999999</v>
      </c>
      <c r="N29" s="340">
        <v>-21.486277000000001</v>
      </c>
      <c r="O29" s="340">
        <v>-23.418388</v>
      </c>
      <c r="P29" s="340">
        <v>-31.697737</v>
      </c>
      <c r="Q29" s="340">
        <v>-33.469095000000003</v>
      </c>
      <c r="R29" s="340">
        <v>-34.601404000000002</v>
      </c>
      <c r="S29" s="340">
        <v>-28.506809000000001</v>
      </c>
      <c r="T29" s="340">
        <v>-27.258856000000002</v>
      </c>
      <c r="U29" s="340">
        <v>-27.242446999999999</v>
      </c>
      <c r="V29" s="340">
        <v>-24.161023</v>
      </c>
      <c r="W29" s="340">
        <v>-22.584315</v>
      </c>
      <c r="X29" s="340">
        <v>-19.135517</v>
      </c>
      <c r="Y29" s="340">
        <v>-16.072938000000001</v>
      </c>
      <c r="Z29" s="340">
        <v>-21.933900000000001</v>
      </c>
      <c r="AA29" s="340">
        <v>-21.639265000000002</v>
      </c>
      <c r="AB29" s="340">
        <v>-20.866346</v>
      </c>
      <c r="AC29" s="340">
        <v>-17.295898999999999</v>
      </c>
      <c r="AD29" s="340">
        <v>-32.557450000000003</v>
      </c>
      <c r="AE29" s="340">
        <v>-30.597021000000002</v>
      </c>
      <c r="AF29" s="340">
        <v>-31.619575999999999</v>
      </c>
      <c r="AG29" s="340">
        <v>-35.177021000000003</v>
      </c>
      <c r="AH29" s="340">
        <v>-32.857703000000001</v>
      </c>
      <c r="AI29" s="342">
        <v>-35.551529000000002</v>
      </c>
      <c r="AJ29" s="342">
        <v>-38.403556000000002</v>
      </c>
      <c r="AK29" s="340">
        <v>-37.467694000000002</v>
      </c>
      <c r="AL29" s="340">
        <v>-33.514029000000001</v>
      </c>
      <c r="AM29" s="340">
        <v>-29.180561000000001</v>
      </c>
      <c r="AN29" s="340">
        <v>-29.146063000000002</v>
      </c>
      <c r="AO29" s="340">
        <v>-26.125520000000002</v>
      </c>
      <c r="AP29" s="340">
        <v>-26.335505999999999</v>
      </c>
      <c r="AQ29" s="340">
        <v>-26.335505999999999</v>
      </c>
      <c r="AR29" s="340">
        <v>-22.061626</v>
      </c>
      <c r="AS29" s="340">
        <v>-12.183258</v>
      </c>
      <c r="AT29" s="340">
        <v>-12.183258</v>
      </c>
      <c r="AU29" s="340">
        <v>-12.351592999999999</v>
      </c>
      <c r="AV29" s="340">
        <v>-15.710297000000001</v>
      </c>
      <c r="AW29" s="340">
        <v>-15.710297000000001</v>
      </c>
    </row>
    <row r="30" spans="1:49" x14ac:dyDescent="0.2">
      <c r="A30" s="339"/>
      <c r="B30" s="339"/>
      <c r="C30" s="339" t="s">
        <v>517</v>
      </c>
      <c r="D30" s="340">
        <v>-0.93584500000000004</v>
      </c>
      <c r="E30" s="340">
        <v>-0.270708</v>
      </c>
      <c r="F30" s="340">
        <v>-1.3043199999999999</v>
      </c>
      <c r="G30" s="340">
        <v>-2.5201310000000001</v>
      </c>
      <c r="H30" s="340">
        <v>-2.4052910000000001</v>
      </c>
      <c r="I30" s="340">
        <v>-2.7867869999999999</v>
      </c>
      <c r="J30" s="340">
        <v>-1.5367869999999999</v>
      </c>
      <c r="K30" s="340">
        <v>-1.5549630000000001</v>
      </c>
      <c r="L30" s="340">
        <v>-1.192855</v>
      </c>
      <c r="M30" s="340">
        <v>-1.192855</v>
      </c>
      <c r="N30" s="340">
        <v>-1.199384</v>
      </c>
      <c r="O30" s="340">
        <v>-1.096384</v>
      </c>
      <c r="P30" s="340">
        <v>-1.4827840000000001</v>
      </c>
      <c r="Q30" s="340">
        <v>-1.5089140000000001</v>
      </c>
      <c r="R30" s="340">
        <v>-1.5589139999999999</v>
      </c>
      <c r="S30" s="340">
        <v>-1.1725140000000001</v>
      </c>
      <c r="T30" s="340">
        <v>-1.1538660000000001</v>
      </c>
      <c r="U30" s="340">
        <v>-1.1538660000000001</v>
      </c>
      <c r="V30" s="340">
        <v>-1.1538660000000001</v>
      </c>
      <c r="W30" s="340">
        <v>-1.2083299999999999</v>
      </c>
      <c r="X30" s="340">
        <v>-1.03833</v>
      </c>
      <c r="Y30" s="340">
        <v>-1.03833</v>
      </c>
      <c r="Z30" s="340">
        <v>-1.0173920000000001</v>
      </c>
      <c r="AA30" s="340">
        <v>-1.1873899999999999</v>
      </c>
      <c r="AB30" s="340">
        <v>-1.1873899999999999</v>
      </c>
      <c r="AC30" s="340">
        <v>-1.700148</v>
      </c>
      <c r="AD30" s="340">
        <v>-1.015301</v>
      </c>
      <c r="AE30" s="340">
        <v>-1.015301</v>
      </c>
      <c r="AF30" s="340">
        <v>-0.465165</v>
      </c>
      <c r="AG30" s="340">
        <v>-0.35481099999999999</v>
      </c>
      <c r="AH30" s="340">
        <v>-0.35481099999999999</v>
      </c>
      <c r="AI30" s="342">
        <v>-0.255052</v>
      </c>
      <c r="AJ30" s="342">
        <v>-0.22312899999999999</v>
      </c>
      <c r="AK30" s="340">
        <v>-0.22312899999999999</v>
      </c>
      <c r="AL30" s="340">
        <v>-0.19745099999999999</v>
      </c>
      <c r="AM30" s="340">
        <v>-0.15693499999999999</v>
      </c>
      <c r="AN30" s="340">
        <v>-0.15693499999999999</v>
      </c>
      <c r="AO30" s="340">
        <v>-0.132358</v>
      </c>
      <c r="AP30" s="340">
        <v>-0.207125</v>
      </c>
      <c r="AQ30" s="340">
        <v>-0.207125</v>
      </c>
      <c r="AR30" s="340">
        <v>-0.25096400000000002</v>
      </c>
      <c r="AS30" s="340">
        <v>-4.3839000000000003E-2</v>
      </c>
      <c r="AT30" s="340">
        <v>-4.3839000000000003E-2</v>
      </c>
      <c r="AU30" s="340">
        <v>-4.3090000000000003E-2</v>
      </c>
      <c r="AV30" s="340">
        <v>-4.3090000000000003E-2</v>
      </c>
      <c r="AW30" s="340">
        <v>-4.3090000000000003E-2</v>
      </c>
    </row>
    <row r="31" spans="1:49" x14ac:dyDescent="0.2">
      <c r="A31" s="339"/>
      <c r="B31" s="339"/>
      <c r="C31" s="339" t="s">
        <v>518</v>
      </c>
      <c r="D31" s="340">
        <v>-6.5508999999999998E-2</v>
      </c>
      <c r="E31" s="340">
        <v>-6.8669999999999998E-3</v>
      </c>
      <c r="F31" s="340">
        <v>-6.8669999999999998E-3</v>
      </c>
      <c r="G31" s="340">
        <v>-0.38652300000000001</v>
      </c>
      <c r="H31" s="340">
        <v>-0.38003900000000002</v>
      </c>
      <c r="I31" s="340">
        <v>-0.38003900000000002</v>
      </c>
      <c r="J31" s="340">
        <v>-3.8299999999999999E-4</v>
      </c>
      <c r="K31" s="340">
        <v>0</v>
      </c>
      <c r="L31" s="340">
        <v>0</v>
      </c>
      <c r="M31" s="340">
        <v>0</v>
      </c>
      <c r="N31" s="340">
        <v>0</v>
      </c>
      <c r="O31" s="340">
        <v>0</v>
      </c>
      <c r="P31" s="340">
        <v>0</v>
      </c>
      <c r="Q31" s="340">
        <v>-9.6140000000000003E-2</v>
      </c>
      <c r="R31" s="340">
        <v>-9.6140000000000003E-2</v>
      </c>
      <c r="S31" s="340">
        <v>-9.8961400000000008</v>
      </c>
      <c r="T31" s="340">
        <v>-9.8000000000000007</v>
      </c>
      <c r="U31" s="340">
        <v>-9.8000000000000007</v>
      </c>
      <c r="V31" s="340">
        <v>-0.38850000000000001</v>
      </c>
      <c r="W31" s="340">
        <v>-0.38850000000000001</v>
      </c>
      <c r="X31" s="340">
        <v>-0.38850000000000001</v>
      </c>
      <c r="Y31" s="340">
        <v>0</v>
      </c>
      <c r="Z31" s="340">
        <v>-8.7331000000000006E-2</v>
      </c>
      <c r="AA31" s="340">
        <v>-8.7331000000000006E-2</v>
      </c>
      <c r="AB31" s="340">
        <v>-8.7331000000000006E-2</v>
      </c>
      <c r="AC31" s="340">
        <v>-2.5512E-2</v>
      </c>
      <c r="AD31" s="340">
        <v>-2.5512E-2</v>
      </c>
      <c r="AE31" s="340">
        <v>-6.0810000000000004</v>
      </c>
      <c r="AF31" s="340">
        <v>-6.0554880000000004</v>
      </c>
      <c r="AG31" s="340">
        <v>-6.0554880000000004</v>
      </c>
      <c r="AH31" s="340">
        <v>0</v>
      </c>
      <c r="AI31" s="342">
        <v>-5.2178000000000002E-2</v>
      </c>
      <c r="AJ31" s="342">
        <v>-5.2178000000000002E-2</v>
      </c>
      <c r="AK31" s="340">
        <v>-5.2178000000000002E-2</v>
      </c>
      <c r="AL31" s="340">
        <v>4.2344749999999998</v>
      </c>
      <c r="AM31" s="340">
        <v>4.2344749999999998</v>
      </c>
      <c r="AN31" s="340">
        <v>3.03247</v>
      </c>
      <c r="AO31" s="340">
        <v>-0.77367200000000003</v>
      </c>
      <c r="AP31" s="340">
        <v>-0.77367200000000003</v>
      </c>
      <c r="AQ31" s="340">
        <v>0.42833300000000002</v>
      </c>
      <c r="AR31" s="340">
        <v>0</v>
      </c>
      <c r="AS31" s="340">
        <v>0</v>
      </c>
      <c r="AT31" s="340">
        <v>0</v>
      </c>
      <c r="AU31" s="340">
        <v>0</v>
      </c>
      <c r="AV31" s="340">
        <v>0</v>
      </c>
      <c r="AW31" s="340">
        <v>0</v>
      </c>
    </row>
    <row r="32" spans="1:49" x14ac:dyDescent="0.2">
      <c r="A32" s="339"/>
      <c r="B32" s="339"/>
      <c r="C32" s="339" t="s">
        <v>519</v>
      </c>
      <c r="D32" s="340">
        <v>-0.12787000000000001</v>
      </c>
      <c r="E32" s="340">
        <v>0</v>
      </c>
      <c r="F32" s="340">
        <v>0</v>
      </c>
      <c r="G32" s="340">
        <v>0</v>
      </c>
      <c r="H32" s="340">
        <v>0</v>
      </c>
      <c r="I32" s="340">
        <v>0</v>
      </c>
      <c r="J32" s="340">
        <v>0</v>
      </c>
      <c r="K32" s="340">
        <v>0</v>
      </c>
      <c r="L32" s="340">
        <v>0</v>
      </c>
      <c r="M32" s="340">
        <v>-1.3</v>
      </c>
      <c r="N32" s="340">
        <v>-3</v>
      </c>
      <c r="O32" s="340">
        <v>-3</v>
      </c>
      <c r="P32" s="340">
        <v>-4.7</v>
      </c>
      <c r="Q32" s="340">
        <v>-4.6667860000000001</v>
      </c>
      <c r="R32" s="340">
        <v>-4.6667860000000001</v>
      </c>
      <c r="S32" s="340">
        <v>-4.6667860000000001</v>
      </c>
      <c r="T32" s="340">
        <v>-3.2924440000000001</v>
      </c>
      <c r="U32" s="340">
        <v>-3.2924440000000001</v>
      </c>
      <c r="V32" s="340">
        <v>-3.2924440000000001</v>
      </c>
      <c r="W32" s="340">
        <v>-3</v>
      </c>
      <c r="X32" s="340">
        <v>-3</v>
      </c>
      <c r="Y32" s="340">
        <v>0</v>
      </c>
      <c r="Z32" s="340">
        <v>-0.22500000000000001</v>
      </c>
      <c r="AA32" s="340">
        <v>-0.22500000000000001</v>
      </c>
      <c r="AB32" s="340">
        <v>-0.22500000000000001</v>
      </c>
      <c r="AC32" s="340">
        <v>0</v>
      </c>
      <c r="AD32" s="340">
        <v>0</v>
      </c>
      <c r="AE32" s="340">
        <v>0</v>
      </c>
      <c r="AF32" s="340">
        <v>0</v>
      </c>
      <c r="AG32" s="340">
        <v>0</v>
      </c>
      <c r="AH32" s="340">
        <v>0</v>
      </c>
      <c r="AI32" s="342">
        <v>0</v>
      </c>
      <c r="AJ32" s="342">
        <v>0</v>
      </c>
      <c r="AK32" s="340">
        <v>0</v>
      </c>
      <c r="AL32" s="340">
        <v>0</v>
      </c>
      <c r="AM32" s="340">
        <v>0</v>
      </c>
      <c r="AN32" s="340">
        <v>0</v>
      </c>
      <c r="AO32" s="340">
        <v>0</v>
      </c>
      <c r="AP32" s="340">
        <v>0</v>
      </c>
      <c r="AQ32" s="340">
        <v>0</v>
      </c>
      <c r="AR32" s="340">
        <v>-0.240623</v>
      </c>
      <c r="AS32" s="340">
        <v>-0.240623</v>
      </c>
      <c r="AT32" s="340">
        <v>-0.240623</v>
      </c>
      <c r="AU32" s="340">
        <v>-0.285082</v>
      </c>
      <c r="AV32" s="340">
        <v>-0.285082</v>
      </c>
      <c r="AW32" s="340">
        <v>-0.285082</v>
      </c>
    </row>
    <row r="33" spans="1:49" x14ac:dyDescent="0.2">
      <c r="A33" s="339"/>
      <c r="B33" s="339"/>
      <c r="C33" s="339" t="s">
        <v>520</v>
      </c>
      <c r="D33" s="340">
        <v>-0.66535999999999995</v>
      </c>
      <c r="E33" s="340">
        <v>-0.66535999999999995</v>
      </c>
      <c r="F33" s="340">
        <v>-0.66535999999999995</v>
      </c>
      <c r="G33" s="340">
        <v>-0.66535999999999995</v>
      </c>
      <c r="H33" s="340">
        <v>-0.66535999999999995</v>
      </c>
      <c r="I33" s="340">
        <v>-0.66535999999999995</v>
      </c>
      <c r="J33" s="340">
        <v>-0.66535999999999995</v>
      </c>
      <c r="K33" s="340">
        <v>-0.66535999999999995</v>
      </c>
      <c r="L33" s="340">
        <v>-0.66535999999999995</v>
      </c>
      <c r="M33" s="340">
        <v>-0.42886200000000002</v>
      </c>
      <c r="N33" s="340">
        <v>-0.42886200000000002</v>
      </c>
      <c r="O33" s="340">
        <v>-0.42886200000000002</v>
      </c>
      <c r="P33" s="340">
        <v>-0.49259999999999998</v>
      </c>
      <c r="Q33" s="340">
        <v>-0.51252399999999998</v>
      </c>
      <c r="R33" s="340">
        <v>-0.51252399999999998</v>
      </c>
      <c r="S33" s="340">
        <v>-0.339924</v>
      </c>
      <c r="T33" s="340">
        <v>-0.32</v>
      </c>
      <c r="U33" s="340">
        <v>-0.32</v>
      </c>
      <c r="V33" s="340">
        <v>8.1826999999999997E-2</v>
      </c>
      <c r="W33" s="340">
        <v>8.1826999999999997E-2</v>
      </c>
      <c r="X33" s="340">
        <v>8.1826999999999997E-2</v>
      </c>
      <c r="Y33" s="340">
        <v>0</v>
      </c>
      <c r="Z33" s="340">
        <v>0</v>
      </c>
      <c r="AA33" s="340">
        <v>0</v>
      </c>
      <c r="AB33" s="340">
        <v>0</v>
      </c>
      <c r="AC33" s="340">
        <v>0</v>
      </c>
      <c r="AD33" s="340">
        <v>0</v>
      </c>
      <c r="AE33" s="340">
        <v>0</v>
      </c>
      <c r="AF33" s="340">
        <v>0</v>
      </c>
      <c r="AG33" s="340">
        <v>0</v>
      </c>
      <c r="AH33" s="340">
        <v>0</v>
      </c>
      <c r="AI33" s="342">
        <v>0</v>
      </c>
      <c r="AJ33" s="342">
        <v>0</v>
      </c>
      <c r="AK33" s="340">
        <v>0</v>
      </c>
      <c r="AL33" s="340">
        <v>0</v>
      </c>
      <c r="AM33" s="340">
        <v>0</v>
      </c>
      <c r="AN33" s="340">
        <v>0</v>
      </c>
      <c r="AO33" s="340">
        <v>0</v>
      </c>
      <c r="AP33" s="340">
        <v>0</v>
      </c>
      <c r="AQ33" s="340">
        <v>0</v>
      </c>
      <c r="AR33" s="340">
        <v>-7.0470000000000005E-2</v>
      </c>
      <c r="AS33" s="340">
        <v>-7.0470000000000005E-2</v>
      </c>
      <c r="AT33" s="340">
        <v>-7.0470000000000005E-2</v>
      </c>
      <c r="AU33" s="340">
        <v>-8.0013000000000001E-2</v>
      </c>
      <c r="AV33" s="340">
        <v>-8.0013000000000001E-2</v>
      </c>
      <c r="AW33" s="340">
        <v>-8.0013000000000001E-2</v>
      </c>
    </row>
    <row r="34" spans="1:49" s="80" customFormat="1" ht="20.100000000000001" customHeight="1" x14ac:dyDescent="0.2">
      <c r="A34" s="335"/>
      <c r="C34" s="335" t="s">
        <v>521</v>
      </c>
      <c r="D34" s="336">
        <v>-25.632857999999999</v>
      </c>
      <c r="E34" s="336">
        <v>-7.9498810000000004</v>
      </c>
      <c r="F34" s="336">
        <v>-8.9291149999999995</v>
      </c>
      <c r="G34" s="336">
        <v>-24.622019000000002</v>
      </c>
      <c r="H34" s="336">
        <v>-5.8939570000000003</v>
      </c>
      <c r="I34" s="336">
        <v>-9.1501940000000008</v>
      </c>
      <c r="J34" s="336">
        <v>-17.87021</v>
      </c>
      <c r="K34" s="336">
        <v>-5.1456119999999999</v>
      </c>
      <c r="L34" s="336">
        <v>-2.7855699999999999</v>
      </c>
      <c r="M34" s="336">
        <v>-20.348855</v>
      </c>
      <c r="N34" s="336">
        <v>-6.2521380000000004</v>
      </c>
      <c r="O34" s="336">
        <v>-11.901320999999999</v>
      </c>
      <c r="P34" s="336">
        <v>-23.906510999999998</v>
      </c>
      <c r="Q34" s="336">
        <v>-8.4207190000000001</v>
      </c>
      <c r="R34" s="336">
        <v>-22.55039</v>
      </c>
      <c r="S34" s="336">
        <v>-28.249144000000001</v>
      </c>
      <c r="T34" s="336">
        <v>-9.1832659999999997</v>
      </c>
      <c r="U34" s="336">
        <v>-25.554814</v>
      </c>
      <c r="V34" s="336">
        <v>-26.890046000000002</v>
      </c>
      <c r="W34" s="336">
        <v>-9.3371809999999993</v>
      </c>
      <c r="X34" s="336">
        <v>-12.623963</v>
      </c>
      <c r="Y34" s="336">
        <v>-25.170508999999999</v>
      </c>
      <c r="Z34" s="336">
        <v>-5.9083949999999996</v>
      </c>
      <c r="AA34" s="336">
        <v>-6.2001780000000002</v>
      </c>
      <c r="AB34" s="336">
        <v>-30.706143999999998</v>
      </c>
      <c r="AC34" s="336">
        <v>-5.7187109999999999</v>
      </c>
      <c r="AD34" s="336">
        <v>-5.2955670000000001</v>
      </c>
      <c r="AE34" s="336">
        <v>-9.8875259999999994</v>
      </c>
      <c r="AF34" s="336">
        <v>-18.460629999999998</v>
      </c>
      <c r="AG34" s="336">
        <v>-9.3451660000000007</v>
      </c>
      <c r="AH34" s="336">
        <v>-10.334433000000001</v>
      </c>
      <c r="AI34" s="338">
        <v>-21.907720999999999</v>
      </c>
      <c r="AJ34" s="338">
        <v>-0.97036</v>
      </c>
      <c r="AK34" s="336">
        <v>-12.980677999999999</v>
      </c>
      <c r="AL34" s="336">
        <v>-24.727824999999999</v>
      </c>
      <c r="AM34" s="336">
        <v>-3.4498000000000001E-2</v>
      </c>
      <c r="AN34" s="336">
        <v>-4.7146819999999998</v>
      </c>
      <c r="AO34" s="336">
        <v>-20.353840999999999</v>
      </c>
      <c r="AP34" s="336">
        <v>-1.202005</v>
      </c>
      <c r="AQ34" s="336">
        <v>-5.4757049999999996</v>
      </c>
      <c r="AR34" s="336">
        <v>-20.638594000000001</v>
      </c>
      <c r="AS34" s="336">
        <v>0</v>
      </c>
      <c r="AT34" s="336">
        <v>-6.2520910000000001</v>
      </c>
      <c r="AU34" s="336">
        <v>-22.736591000000001</v>
      </c>
      <c r="AV34" s="336">
        <v>0</v>
      </c>
      <c r="AW34" s="336">
        <v>-6.9092599999999997</v>
      </c>
    </row>
    <row r="35" spans="1:49" s="80" customFormat="1" x14ac:dyDescent="0.2">
      <c r="A35" s="335"/>
      <c r="C35" s="335" t="s">
        <v>522</v>
      </c>
      <c r="D35" s="336">
        <v>-7.9498810000000004</v>
      </c>
      <c r="E35" s="336">
        <v>-8.9291149999999995</v>
      </c>
      <c r="F35" s="336">
        <v>-24.622019000000002</v>
      </c>
      <c r="G35" s="336">
        <v>-5.8939570000000003</v>
      </c>
      <c r="H35" s="336">
        <v>-9.1501940000000008</v>
      </c>
      <c r="I35" s="336">
        <v>-17.87021</v>
      </c>
      <c r="J35" s="336">
        <v>-5.1456119999999999</v>
      </c>
      <c r="K35" s="336">
        <v>-2.7855699999999999</v>
      </c>
      <c r="L35" s="336">
        <v>-20.348855</v>
      </c>
      <c r="M35" s="336">
        <v>-6.2521380000000004</v>
      </c>
      <c r="N35" s="336">
        <v>-11.901320999999999</v>
      </c>
      <c r="O35" s="336">
        <v>-23.906510999999998</v>
      </c>
      <c r="P35" s="336">
        <v>-8.4207190000000001</v>
      </c>
      <c r="Q35" s="336">
        <v>-22.55039</v>
      </c>
      <c r="R35" s="336">
        <v>-28.249144000000001</v>
      </c>
      <c r="S35" s="336">
        <v>-9.1832659999999997</v>
      </c>
      <c r="T35" s="336">
        <v>-25.554814</v>
      </c>
      <c r="U35" s="336">
        <v>-26.890046000000002</v>
      </c>
      <c r="V35" s="336">
        <v>-9.3371809999999993</v>
      </c>
      <c r="W35" s="336">
        <v>-12.623963</v>
      </c>
      <c r="X35" s="336">
        <v>-25.170508999999999</v>
      </c>
      <c r="Y35" s="336">
        <v>-5.9083949999999996</v>
      </c>
      <c r="Z35" s="336">
        <v>-6.2001780000000002</v>
      </c>
      <c r="AA35" s="336">
        <v>-30.706143999999998</v>
      </c>
      <c r="AB35" s="336">
        <v>-5.7187109999999999</v>
      </c>
      <c r="AC35" s="336">
        <v>-5.2955670000000001</v>
      </c>
      <c r="AD35" s="336">
        <v>-9.8875259999999994</v>
      </c>
      <c r="AE35" s="336">
        <v>-18.460629999999998</v>
      </c>
      <c r="AF35" s="336">
        <v>-9.3451660000000007</v>
      </c>
      <c r="AG35" s="336">
        <v>-10.334433000000001</v>
      </c>
      <c r="AH35" s="336">
        <v>-21.907720999999999</v>
      </c>
      <c r="AI35" s="338">
        <v>-0.97036</v>
      </c>
      <c r="AJ35" s="338">
        <v>-12.980677999999999</v>
      </c>
      <c r="AK35" s="336">
        <v>-24.727824999999999</v>
      </c>
      <c r="AL35" s="336">
        <v>-3.4498000000000001E-2</v>
      </c>
      <c r="AM35" s="336">
        <v>-4.7146819999999998</v>
      </c>
      <c r="AN35" s="336">
        <v>-20.353840999999999</v>
      </c>
      <c r="AO35" s="336">
        <v>-1.202005</v>
      </c>
      <c r="AP35" s="336">
        <v>-5.4757049999999996</v>
      </c>
      <c r="AQ35" s="336">
        <v>-20.638594000000001</v>
      </c>
      <c r="AR35" s="336">
        <v>0</v>
      </c>
      <c r="AS35" s="336">
        <v>-6.2520910000000001</v>
      </c>
      <c r="AT35" s="336">
        <v>-22.736591000000001</v>
      </c>
      <c r="AU35" s="336">
        <v>0</v>
      </c>
      <c r="AV35" s="336">
        <v>-6.9092599999999997</v>
      </c>
      <c r="AW35" s="336">
        <v>-27.557293000000001</v>
      </c>
    </row>
    <row r="36" spans="1:49" s="80" customFormat="1" x14ac:dyDescent="0.2">
      <c r="A36" s="335"/>
      <c r="C36" s="335" t="s">
        <v>523</v>
      </c>
      <c r="D36" s="336">
        <v>-8.9291149999999995</v>
      </c>
      <c r="E36" s="336">
        <v>-24.622019000000002</v>
      </c>
      <c r="F36" s="336">
        <v>-5.8939570000000003</v>
      </c>
      <c r="G36" s="336">
        <v>-9.1501940000000008</v>
      </c>
      <c r="H36" s="336">
        <v>-17.87021</v>
      </c>
      <c r="I36" s="336">
        <v>-5.1456119999999999</v>
      </c>
      <c r="J36" s="336">
        <v>-2.7855699999999999</v>
      </c>
      <c r="K36" s="336">
        <v>-20.348855</v>
      </c>
      <c r="L36" s="336">
        <v>-6.2521380000000004</v>
      </c>
      <c r="M36" s="336">
        <v>-11.901320999999999</v>
      </c>
      <c r="N36" s="336">
        <v>-23.906510999999998</v>
      </c>
      <c r="O36" s="336">
        <v>-8.4207190000000001</v>
      </c>
      <c r="P36" s="336">
        <v>-22.55039</v>
      </c>
      <c r="Q36" s="336">
        <v>-28.249144000000001</v>
      </c>
      <c r="R36" s="336">
        <v>-9.1832659999999997</v>
      </c>
      <c r="S36" s="336">
        <v>-25.554814</v>
      </c>
      <c r="T36" s="336">
        <v>-26.890046000000002</v>
      </c>
      <c r="U36" s="336">
        <v>-9.3371809999999993</v>
      </c>
      <c r="V36" s="336">
        <v>-12.623963</v>
      </c>
      <c r="W36" s="336">
        <v>-25.170508999999999</v>
      </c>
      <c r="X36" s="336">
        <v>-5.9083949999999996</v>
      </c>
      <c r="Y36" s="336">
        <v>-6.2001780000000002</v>
      </c>
      <c r="Z36" s="336">
        <v>-30.706143999999998</v>
      </c>
      <c r="AA36" s="336">
        <v>-5.7187109999999999</v>
      </c>
      <c r="AB36" s="336">
        <v>-5.2955670000000001</v>
      </c>
      <c r="AC36" s="336">
        <v>-9.8875259999999994</v>
      </c>
      <c r="AD36" s="336">
        <v>-18.460629999999998</v>
      </c>
      <c r="AE36" s="336">
        <v>-9.3451660000000007</v>
      </c>
      <c r="AF36" s="336">
        <v>-10.334433000000001</v>
      </c>
      <c r="AG36" s="336">
        <v>-21.907720999999999</v>
      </c>
      <c r="AH36" s="336">
        <v>-0.97036</v>
      </c>
      <c r="AI36" s="338">
        <v>-12.980677999999999</v>
      </c>
      <c r="AJ36" s="338">
        <v>-24.727824999999999</v>
      </c>
      <c r="AK36" s="336">
        <v>-3.4498000000000001E-2</v>
      </c>
      <c r="AL36" s="336">
        <v>-4.7146819999999998</v>
      </c>
      <c r="AM36" s="336">
        <v>-20.353840999999999</v>
      </c>
      <c r="AN36" s="336">
        <v>-1.202005</v>
      </c>
      <c r="AO36" s="336">
        <v>-5.4757049999999996</v>
      </c>
      <c r="AP36" s="336">
        <v>-20.638594000000001</v>
      </c>
      <c r="AQ36" s="336">
        <v>0</v>
      </c>
      <c r="AR36" s="336">
        <v>-6.2520910000000001</v>
      </c>
      <c r="AS36" s="336">
        <v>-22.736591000000001</v>
      </c>
      <c r="AT36" s="336">
        <v>0</v>
      </c>
      <c r="AU36" s="336">
        <v>-6.9092599999999997</v>
      </c>
      <c r="AV36" s="336">
        <v>-27.557293000000001</v>
      </c>
      <c r="AW36" s="336">
        <v>0</v>
      </c>
    </row>
    <row r="37" spans="1:49" ht="13.5" customHeight="1" x14ac:dyDescent="0.2">
      <c r="A37" s="349"/>
      <c r="B37" s="349"/>
      <c r="C37" s="349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 t="s">
        <v>524</v>
      </c>
      <c r="AG37" s="351" t="s">
        <v>524</v>
      </c>
      <c r="AH37" s="351"/>
      <c r="AI37" s="358"/>
      <c r="AJ37" s="358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 t="s">
        <v>524</v>
      </c>
    </row>
    <row r="38" spans="1:49" x14ac:dyDescent="0.2">
      <c r="A38" s="81" t="s">
        <v>569</v>
      </c>
      <c r="AI38" s="330"/>
      <c r="AJ38" s="330"/>
      <c r="AO38" s="330"/>
      <c r="AP38" s="330"/>
      <c r="AQ38" s="330"/>
      <c r="AR38" s="330"/>
      <c r="AS38" s="330"/>
      <c r="AT38" s="330"/>
      <c r="AU38" s="330"/>
      <c r="AV38" s="330"/>
      <c r="AW38" s="330"/>
    </row>
    <row r="39" spans="1:49" x14ac:dyDescent="0.2">
      <c r="A39" s="81" t="s">
        <v>525</v>
      </c>
      <c r="AI39" s="330"/>
      <c r="AJ39" s="330"/>
      <c r="AO39" s="330"/>
      <c r="AP39" s="330"/>
      <c r="AQ39" s="330"/>
      <c r="AR39" s="330"/>
      <c r="AS39" s="330"/>
      <c r="AT39" s="330"/>
      <c r="AU39" s="330"/>
      <c r="AV39" s="330"/>
      <c r="AW39" s="330"/>
    </row>
    <row r="40" spans="1:49" x14ac:dyDescent="0.2">
      <c r="AI40" s="330"/>
      <c r="AJ40" s="330"/>
      <c r="AO40" s="330"/>
      <c r="AP40" s="330"/>
      <c r="AQ40" s="330"/>
      <c r="AR40" s="330"/>
      <c r="AS40" s="330"/>
      <c r="AT40" s="330"/>
      <c r="AU40" s="330"/>
      <c r="AV40" s="330"/>
      <c r="AW40" s="330"/>
    </row>
    <row r="41" spans="1:49" s="334" customFormat="1" ht="35.1" customHeight="1" x14ac:dyDescent="0.2">
      <c r="A41" s="332"/>
      <c r="B41" s="332"/>
      <c r="C41" s="332"/>
      <c r="D41" s="333" t="str">
        <f t="shared" ref="D41:K41" si="0">D4</f>
        <v>FY95</v>
      </c>
      <c r="E41" s="333">
        <f t="shared" si="0"/>
        <v>0</v>
      </c>
      <c r="F41" s="333">
        <f t="shared" si="0"/>
        <v>0</v>
      </c>
      <c r="G41" s="333" t="str">
        <f t="shared" si="0"/>
        <v>FY96</v>
      </c>
      <c r="H41" s="333">
        <f t="shared" si="0"/>
        <v>0</v>
      </c>
      <c r="I41" s="333">
        <f t="shared" si="0"/>
        <v>0</v>
      </c>
      <c r="J41" s="333" t="str">
        <f t="shared" si="0"/>
        <v>FY97</v>
      </c>
      <c r="K41" s="333">
        <f t="shared" si="0"/>
        <v>0</v>
      </c>
      <c r="L41" s="333">
        <f t="shared" ref="L41:AN41" si="1">L4</f>
        <v>0</v>
      </c>
      <c r="M41" s="333" t="str">
        <f t="shared" si="1"/>
        <v>FY98</v>
      </c>
      <c r="N41" s="333">
        <f t="shared" si="1"/>
        <v>0</v>
      </c>
      <c r="O41" s="333">
        <f t="shared" si="1"/>
        <v>0</v>
      </c>
      <c r="P41" s="333" t="str">
        <f t="shared" si="1"/>
        <v>FY99</v>
      </c>
      <c r="Q41" s="333">
        <f t="shared" si="1"/>
        <v>0</v>
      </c>
      <c r="R41" s="333">
        <f t="shared" si="1"/>
        <v>0</v>
      </c>
      <c r="S41" s="333" t="str">
        <f t="shared" si="1"/>
        <v>FY00</v>
      </c>
      <c r="T41" s="333">
        <f t="shared" si="1"/>
        <v>0</v>
      </c>
      <c r="U41" s="333">
        <f t="shared" si="1"/>
        <v>0</v>
      </c>
      <c r="V41" s="333" t="str">
        <f t="shared" si="1"/>
        <v>FY01</v>
      </c>
      <c r="W41" s="333">
        <f t="shared" si="1"/>
        <v>0</v>
      </c>
      <c r="X41" s="333">
        <f t="shared" si="1"/>
        <v>0</v>
      </c>
      <c r="Y41" s="333" t="str">
        <f t="shared" si="1"/>
        <v>FY02</v>
      </c>
      <c r="Z41" s="333">
        <f t="shared" si="1"/>
        <v>0</v>
      </c>
      <c r="AA41" s="333">
        <f t="shared" si="1"/>
        <v>0</v>
      </c>
      <c r="AB41" s="333" t="str">
        <f t="shared" si="1"/>
        <v>FY03</v>
      </c>
      <c r="AC41" s="333">
        <f t="shared" si="1"/>
        <v>0</v>
      </c>
      <c r="AD41" s="333">
        <f t="shared" si="1"/>
        <v>0</v>
      </c>
      <c r="AE41" s="333" t="str">
        <f t="shared" si="1"/>
        <v>FY04</v>
      </c>
      <c r="AF41" s="333">
        <f t="shared" si="1"/>
        <v>0</v>
      </c>
      <c r="AG41" s="333">
        <f t="shared" si="1"/>
        <v>0</v>
      </c>
      <c r="AH41" s="333" t="str">
        <f t="shared" si="1"/>
        <v>FY05</v>
      </c>
      <c r="AI41" s="333">
        <f t="shared" si="1"/>
        <v>0</v>
      </c>
      <c r="AJ41" s="333">
        <f t="shared" si="1"/>
        <v>0</v>
      </c>
      <c r="AK41" s="333" t="str">
        <f t="shared" si="1"/>
        <v>FY06</v>
      </c>
      <c r="AL41" s="333">
        <f t="shared" si="1"/>
        <v>0</v>
      </c>
      <c r="AM41" s="333">
        <f t="shared" si="1"/>
        <v>0</v>
      </c>
      <c r="AN41" s="333" t="str">
        <f t="shared" si="1"/>
        <v>FY07</v>
      </c>
      <c r="AO41" s="333">
        <f>AO4</f>
        <v>0</v>
      </c>
      <c r="AP41" s="333">
        <f>AP4</f>
        <v>0</v>
      </c>
      <c r="AQ41" s="333" t="str">
        <f>AQ4</f>
        <v>FY08</v>
      </c>
      <c r="AR41" s="333">
        <f t="shared" ref="AR41:AT41" si="2">AR4</f>
        <v>0</v>
      </c>
      <c r="AS41" s="333">
        <f t="shared" si="2"/>
        <v>0</v>
      </c>
      <c r="AT41" s="333" t="str">
        <f t="shared" si="2"/>
        <v>FY09</v>
      </c>
      <c r="AU41" s="333">
        <f t="shared" ref="AU41:AW41" si="3">AU4</f>
        <v>0</v>
      </c>
      <c r="AV41" s="333">
        <f t="shared" si="3"/>
        <v>0</v>
      </c>
      <c r="AW41" s="333" t="str">
        <f t="shared" si="3"/>
        <v>FY10</v>
      </c>
    </row>
    <row r="42" spans="1:49" s="80" customFormat="1" ht="20.100000000000001" customHeight="1" x14ac:dyDescent="0.2">
      <c r="A42" s="335" t="s">
        <v>526</v>
      </c>
      <c r="B42" s="335"/>
      <c r="C42" s="335"/>
      <c r="D42" s="336">
        <v>0.51365799999999995</v>
      </c>
      <c r="E42" s="336">
        <v>-32.605355000000003</v>
      </c>
      <c r="F42" s="336">
        <v>-31.984998000000001</v>
      </c>
      <c r="G42" s="336">
        <v>0.97172000000000003</v>
      </c>
      <c r="H42" s="336">
        <v>-32.914361</v>
      </c>
      <c r="I42" s="336">
        <v>-32.166015999999999</v>
      </c>
      <c r="J42" s="336">
        <v>10.653477000000001</v>
      </c>
      <c r="K42" s="336">
        <v>-28.280037</v>
      </c>
      <c r="L42" s="336">
        <v>-29.386562999999999</v>
      </c>
      <c r="M42" s="336">
        <v>9.4501329999999992</v>
      </c>
      <c r="N42" s="336">
        <v>-42.05997</v>
      </c>
      <c r="O42" s="336">
        <v>-44.228551000000003</v>
      </c>
      <c r="P42" s="336">
        <v>-8.3450780993921008</v>
      </c>
      <c r="Q42" s="336">
        <v>-44.139378000000001</v>
      </c>
      <c r="R42" s="336">
        <v>-43.836438999999999</v>
      </c>
      <c r="S42" s="336">
        <v>-18.796997999999999</v>
      </c>
      <c r="T42" s="336">
        <v>-52.690776</v>
      </c>
      <c r="U42" s="336">
        <v>-54.842540999999997</v>
      </c>
      <c r="V42" s="336">
        <v>-13.511315</v>
      </c>
      <c r="W42" s="336">
        <v>-41.130235999999996</v>
      </c>
      <c r="X42" s="336">
        <v>-37.909996999999997</v>
      </c>
      <c r="Y42" s="336">
        <v>3.2171530000000002</v>
      </c>
      <c r="Z42" s="336">
        <v>-32.648110000000003</v>
      </c>
      <c r="AA42" s="336">
        <v>-32.520305999999998</v>
      </c>
      <c r="AB42" s="336">
        <v>3.087669</v>
      </c>
      <c r="AC42" s="336">
        <v>-11.23457</v>
      </c>
      <c r="AD42" s="336">
        <v>-23.280266999999998</v>
      </c>
      <c r="AE42" s="336">
        <v>-11.395865000000001</v>
      </c>
      <c r="AF42" s="336">
        <v>-27.631340000000002</v>
      </c>
      <c r="AG42" s="336">
        <v>-29.773036999999999</v>
      </c>
      <c r="AH42" s="336">
        <v>-3.1486930000000002</v>
      </c>
      <c r="AI42" s="338">
        <v>-24.181249000000001</v>
      </c>
      <c r="AJ42" s="338">
        <v>-26.237646000000002</v>
      </c>
      <c r="AK42" s="336">
        <v>-4.5437149999999997</v>
      </c>
      <c r="AL42" s="336">
        <v>-17.136395</v>
      </c>
      <c r="AM42" s="336">
        <v>-16.147117999999999</v>
      </c>
      <c r="AN42" s="336">
        <v>4.8195690000000004</v>
      </c>
      <c r="AO42" s="336">
        <v>-20.340152</v>
      </c>
      <c r="AP42" s="336">
        <v>-18.069492</v>
      </c>
      <c r="AQ42" s="336">
        <v>1.628811</v>
      </c>
      <c r="AR42" s="336">
        <v>-17.527965999999999</v>
      </c>
      <c r="AS42" s="336">
        <v>-22.961096000000001</v>
      </c>
      <c r="AT42" s="336">
        <v>2.6090179999999998</v>
      </c>
      <c r="AU42" s="336">
        <v>-21.869492000000001</v>
      </c>
      <c r="AV42" s="336">
        <v>-26.716338</v>
      </c>
      <c r="AW42" s="336">
        <v>-1.409111</v>
      </c>
    </row>
    <row r="43" spans="1:49" ht="30" customHeight="1" x14ac:dyDescent="0.2">
      <c r="A43" s="339"/>
      <c r="B43" s="339"/>
      <c r="C43" s="339" t="s">
        <v>527</v>
      </c>
      <c r="D43" s="340">
        <v>-2.3196319999999999</v>
      </c>
      <c r="E43" s="340">
        <v>0.181672</v>
      </c>
      <c r="F43" s="340">
        <v>2.651618</v>
      </c>
      <c r="G43" s="340">
        <v>-2.0174669999999999</v>
      </c>
      <c r="H43" s="340">
        <v>0.42136600000000002</v>
      </c>
      <c r="I43" s="340">
        <v>2.5678209999999999</v>
      </c>
      <c r="J43" s="340">
        <v>3.3841030000000001</v>
      </c>
      <c r="K43" s="340">
        <v>0.83487800000000001</v>
      </c>
      <c r="L43" s="340">
        <v>6.4344960000000002</v>
      </c>
      <c r="M43" s="340">
        <v>11.327343000000001</v>
      </c>
      <c r="N43" s="340">
        <v>0.62378100000000003</v>
      </c>
      <c r="O43" s="340">
        <v>-2.500991</v>
      </c>
      <c r="P43" s="340">
        <v>5.163386900607903</v>
      </c>
      <c r="Q43" s="340">
        <v>-0.39170899999999997</v>
      </c>
      <c r="R43" s="340">
        <v>-13.116756000000001</v>
      </c>
      <c r="S43" s="340">
        <v>-2.6271720000000038</v>
      </c>
      <c r="T43" s="340">
        <v>-7.6772000000000007E-2</v>
      </c>
      <c r="U43" s="340">
        <v>-16.093053999999999</v>
      </c>
      <c r="V43" s="340">
        <v>-8.2674509999999994</v>
      </c>
      <c r="W43" s="340">
        <v>-2.2045409999999999</v>
      </c>
      <c r="X43" s="340">
        <v>-3.039323</v>
      </c>
      <c r="Y43" s="340">
        <v>-3.7112799999999999</v>
      </c>
      <c r="Z43" s="340">
        <v>0.91331499999999999</v>
      </c>
      <c r="AA43" s="340">
        <v>6.0151180000000002</v>
      </c>
      <c r="AB43" s="340">
        <v>-4.8731780000000002</v>
      </c>
      <c r="AC43" s="340">
        <v>1.041118</v>
      </c>
      <c r="AD43" s="340">
        <v>6.9197290000000002</v>
      </c>
      <c r="AE43" s="340">
        <v>-2.01973</v>
      </c>
      <c r="AF43" s="340">
        <v>-3.0969E-2</v>
      </c>
      <c r="AG43" s="340">
        <v>-9.3451660000000007</v>
      </c>
      <c r="AH43" s="340">
        <v>-2.3212039999999998</v>
      </c>
      <c r="AI43" s="342">
        <v>0.142871</v>
      </c>
      <c r="AJ43" s="342">
        <v>-0.97036</v>
      </c>
      <c r="AK43" s="340">
        <v>-5.104222</v>
      </c>
      <c r="AL43" s="340">
        <v>0.59500500000000001</v>
      </c>
      <c r="AM43" s="340">
        <v>-3.4498000000000001E-2</v>
      </c>
      <c r="AN43" s="340">
        <v>3.0611670000000002</v>
      </c>
      <c r="AO43" s="340">
        <v>2.960407</v>
      </c>
      <c r="AP43" s="340">
        <v>-1.202005</v>
      </c>
      <c r="AQ43" s="340">
        <v>3.5638999999999997E-2</v>
      </c>
      <c r="AR43" s="340">
        <v>1.5931709999999999</v>
      </c>
      <c r="AS43" s="340">
        <v>0</v>
      </c>
      <c r="AT43" s="340">
        <v>-0.62483900000000003</v>
      </c>
      <c r="AU43" s="340">
        <v>3.233857</v>
      </c>
      <c r="AV43" s="340">
        <v>0</v>
      </c>
      <c r="AW43" s="340">
        <v>0.46676499999999999</v>
      </c>
    </row>
    <row r="44" spans="1:49" x14ac:dyDescent="0.2">
      <c r="A44" s="339"/>
      <c r="B44" s="339"/>
      <c r="C44" s="339" t="s">
        <v>528</v>
      </c>
      <c r="D44" s="340">
        <v>0</v>
      </c>
      <c r="E44" s="340">
        <v>0.19824</v>
      </c>
      <c r="F44" s="340">
        <v>0</v>
      </c>
      <c r="G44" s="340">
        <v>0</v>
      </c>
      <c r="H44" s="340">
        <v>0.14294599999999999</v>
      </c>
      <c r="I44" s="340">
        <v>0</v>
      </c>
      <c r="J44" s="340">
        <v>0</v>
      </c>
      <c r="K44" s="340">
        <v>0.130888</v>
      </c>
      <c r="L44" s="340">
        <v>0</v>
      </c>
      <c r="M44" s="340">
        <v>0</v>
      </c>
      <c r="N44" s="340">
        <v>0.16490099999999999</v>
      </c>
      <c r="O44" s="340">
        <v>0</v>
      </c>
      <c r="P44" s="340">
        <v>0</v>
      </c>
      <c r="Q44" s="340">
        <v>0.14019200000000001</v>
      </c>
      <c r="R44" s="340">
        <v>0</v>
      </c>
      <c r="S44" s="340">
        <v>0</v>
      </c>
      <c r="T44" s="340">
        <v>9.6140000000000003E-2</v>
      </c>
      <c r="U44" s="340">
        <v>0</v>
      </c>
      <c r="V44" s="340">
        <v>0</v>
      </c>
      <c r="W44" s="340">
        <v>0</v>
      </c>
      <c r="X44" s="340">
        <v>0</v>
      </c>
      <c r="Y44" s="340">
        <v>0.3</v>
      </c>
      <c r="Z44" s="340">
        <v>0</v>
      </c>
      <c r="AA44" s="340">
        <v>0</v>
      </c>
      <c r="AB44" s="340">
        <v>0</v>
      </c>
      <c r="AC44" s="340">
        <v>0.12875600000000001</v>
      </c>
      <c r="AD44" s="340">
        <v>0</v>
      </c>
      <c r="AE44" s="340">
        <v>0</v>
      </c>
      <c r="AF44" s="340">
        <v>0.49043700000000001</v>
      </c>
      <c r="AG44" s="340">
        <v>0</v>
      </c>
      <c r="AH44" s="340">
        <v>0</v>
      </c>
      <c r="AI44" s="342">
        <v>0</v>
      </c>
      <c r="AJ44" s="342">
        <v>0</v>
      </c>
      <c r="AK44" s="340">
        <v>6.4</v>
      </c>
      <c r="AL44" s="340">
        <v>0</v>
      </c>
      <c r="AM44" s="340">
        <v>0</v>
      </c>
      <c r="AN44" s="340">
        <v>3.63944</v>
      </c>
      <c r="AO44" s="340">
        <v>0.28487200000000001</v>
      </c>
      <c r="AP44" s="340">
        <v>0</v>
      </c>
      <c r="AQ44" s="340">
        <v>3.4999989999999999</v>
      </c>
      <c r="AR44" s="340">
        <v>0</v>
      </c>
      <c r="AS44" s="340">
        <v>0</v>
      </c>
      <c r="AT44" s="340">
        <v>0.42349999999999999</v>
      </c>
      <c r="AU44" s="340">
        <v>0</v>
      </c>
      <c r="AV44" s="340">
        <v>0</v>
      </c>
      <c r="AW44" s="340">
        <v>0</v>
      </c>
    </row>
    <row r="45" spans="1:49" x14ac:dyDescent="0.2">
      <c r="A45" s="339"/>
      <c r="B45" s="339"/>
      <c r="C45" s="339" t="s">
        <v>529</v>
      </c>
      <c r="D45" s="340">
        <v>-0.17324000000000001</v>
      </c>
      <c r="E45" s="340">
        <v>0</v>
      </c>
      <c r="F45" s="340">
        <v>-2.5000000000000001E-2</v>
      </c>
      <c r="G45" s="340">
        <v>-0.14294599999999999</v>
      </c>
      <c r="H45" s="340">
        <v>0</v>
      </c>
      <c r="I45" s="340">
        <v>0</v>
      </c>
      <c r="J45" s="340">
        <v>-0.130888</v>
      </c>
      <c r="K45" s="340">
        <v>0</v>
      </c>
      <c r="L45" s="340">
        <v>0</v>
      </c>
      <c r="M45" s="340">
        <v>-0.16490099999999999</v>
      </c>
      <c r="N45" s="340">
        <v>0</v>
      </c>
      <c r="O45" s="340">
        <v>0</v>
      </c>
      <c r="P45" s="340">
        <v>-0.14019200000000001</v>
      </c>
      <c r="Q45" s="340">
        <v>0</v>
      </c>
      <c r="R45" s="340">
        <v>0</v>
      </c>
      <c r="S45" s="340">
        <v>0</v>
      </c>
      <c r="T45" s="340">
        <v>0</v>
      </c>
      <c r="U45" s="340">
        <v>0</v>
      </c>
      <c r="V45" s="340">
        <v>0</v>
      </c>
      <c r="W45" s="340">
        <v>0</v>
      </c>
      <c r="X45" s="340">
        <v>0</v>
      </c>
      <c r="Y45" s="340">
        <v>0</v>
      </c>
      <c r="Z45" s="340">
        <v>0</v>
      </c>
      <c r="AA45" s="340">
        <v>0</v>
      </c>
      <c r="AB45" s="340">
        <v>-0.12875600000000001</v>
      </c>
      <c r="AC45" s="340">
        <v>0</v>
      </c>
      <c r="AD45" s="340">
        <v>0</v>
      </c>
      <c r="AE45" s="340">
        <v>0</v>
      </c>
      <c r="AF45" s="340">
        <v>0</v>
      </c>
      <c r="AG45" s="340">
        <v>-0.49043700000000001</v>
      </c>
      <c r="AH45" s="340">
        <v>0</v>
      </c>
      <c r="AI45" s="342">
        <v>0</v>
      </c>
      <c r="AJ45" s="342">
        <v>0</v>
      </c>
      <c r="AK45" s="340">
        <v>0</v>
      </c>
      <c r="AL45" s="340">
        <v>0</v>
      </c>
      <c r="AM45" s="340">
        <v>-6.4</v>
      </c>
      <c r="AN45" s="340">
        <v>-0.28487200000000001</v>
      </c>
      <c r="AO45" s="340">
        <v>-2.4747279999999998</v>
      </c>
      <c r="AP45" s="340">
        <v>-1.164712</v>
      </c>
      <c r="AQ45" s="340">
        <v>0</v>
      </c>
      <c r="AR45" s="340">
        <v>-3.4999989999999999</v>
      </c>
      <c r="AS45" s="340">
        <v>0</v>
      </c>
      <c r="AT45" s="340">
        <v>0</v>
      </c>
      <c r="AU45" s="340">
        <v>0</v>
      </c>
      <c r="AV45" s="340">
        <v>-0.42349999999999999</v>
      </c>
      <c r="AW45" s="340">
        <v>-0.36646600000000001</v>
      </c>
    </row>
    <row r="46" spans="1:49" x14ac:dyDescent="0.2">
      <c r="A46" s="339"/>
      <c r="B46" s="339"/>
      <c r="C46" s="352" t="s">
        <v>530</v>
      </c>
      <c r="D46" s="340">
        <v>-13.458540000000005</v>
      </c>
      <c r="E46" s="340">
        <v>0.60482400000000003</v>
      </c>
      <c r="F46" s="340">
        <v>26.280669</v>
      </c>
      <c r="G46" s="340">
        <v>-15.618953000000003</v>
      </c>
      <c r="H46" s="340">
        <v>1.169136</v>
      </c>
      <c r="I46" s="340">
        <v>28.848490000000002</v>
      </c>
      <c r="J46" s="340">
        <v>-12.365738000000004</v>
      </c>
      <c r="K46" s="340">
        <v>2.1349019999999999</v>
      </c>
      <c r="L46" s="340">
        <v>35.282986000000001</v>
      </c>
      <c r="M46" s="340">
        <v>-1.2032960000000037</v>
      </c>
      <c r="N46" s="340">
        <v>2.923584</v>
      </c>
      <c r="O46" s="340">
        <v>32.781995000000002</v>
      </c>
      <c r="P46" s="340">
        <v>3.8198989006078987</v>
      </c>
      <c r="Q46" s="340">
        <v>2.6720670000000002</v>
      </c>
      <c r="R46" s="340">
        <v>19.665239</v>
      </c>
      <c r="S46" s="340">
        <v>1.1927269006078951</v>
      </c>
      <c r="T46" s="340">
        <v>2.6914349999999998</v>
      </c>
      <c r="U46" s="340">
        <v>3.5721850000000002</v>
      </c>
      <c r="V46" s="340">
        <v>-7.074724099392105</v>
      </c>
      <c r="W46" s="340">
        <v>0.48689399999999999</v>
      </c>
      <c r="X46" s="340">
        <v>0.53286199999999995</v>
      </c>
      <c r="Y46" s="340">
        <v>-10.486004099392105</v>
      </c>
      <c r="Z46" s="340">
        <v>1.400209</v>
      </c>
      <c r="AA46" s="340">
        <v>6.5479799999999999</v>
      </c>
      <c r="AB46" s="340">
        <v>-15.487938099392105</v>
      </c>
      <c r="AC46" s="340">
        <v>2.5700829999999999</v>
      </c>
      <c r="AD46" s="340">
        <v>13.467708999999999</v>
      </c>
      <c r="AE46" s="340">
        <v>-17.507668099392106</v>
      </c>
      <c r="AF46" s="340">
        <v>3.0295510000000001</v>
      </c>
      <c r="AG46" s="340">
        <v>3.6321059999999998</v>
      </c>
      <c r="AH46" s="340">
        <v>-19.828872099392104</v>
      </c>
      <c r="AI46" s="342">
        <v>3.1724220000000001</v>
      </c>
      <c r="AJ46" s="342">
        <v>2.6617459999999999</v>
      </c>
      <c r="AK46" s="340">
        <v>-18.533094099392105</v>
      </c>
      <c r="AL46" s="340">
        <v>3.7674270000000001</v>
      </c>
      <c r="AM46" s="340">
        <v>-3.7727520000000001</v>
      </c>
      <c r="AN46" s="340">
        <v>-12.117359099392106</v>
      </c>
      <c r="AO46" s="340">
        <v>4.5379779999999998</v>
      </c>
      <c r="AP46" s="340">
        <v>-6.1394690000000001</v>
      </c>
      <c r="AQ46" s="340">
        <v>-8.5817210993921051</v>
      </c>
      <c r="AR46" s="340">
        <v>2.6311499999999999</v>
      </c>
      <c r="AS46" s="340">
        <v>-6.1394690000000001</v>
      </c>
      <c r="AT46" s="340">
        <v>-8.7830600993921042</v>
      </c>
      <c r="AU46" s="340">
        <v>5.8650070000000003</v>
      </c>
      <c r="AV46" s="340">
        <v>-6.5629689999999998</v>
      </c>
      <c r="AW46" s="340">
        <v>-8.6827610993921045</v>
      </c>
    </row>
    <row r="47" spans="1:49" x14ac:dyDescent="0.2">
      <c r="A47" s="339"/>
      <c r="B47" s="339"/>
      <c r="C47" s="352" t="s">
        <v>531</v>
      </c>
      <c r="D47" s="340">
        <v>-15.606061</v>
      </c>
      <c r="E47" s="340">
        <v>-0.148449</v>
      </c>
      <c r="F47" s="340">
        <v>-0.68291599999999997</v>
      </c>
      <c r="G47" s="340">
        <v>-17.123887</v>
      </c>
      <c r="H47" s="340">
        <v>0.81819299999999995</v>
      </c>
      <c r="I47" s="340">
        <v>0.68407899999999999</v>
      </c>
      <c r="J47" s="340">
        <v>-14.021742</v>
      </c>
      <c r="K47" s="340">
        <v>2.3859439999999998</v>
      </c>
      <c r="L47" s="340">
        <v>11.82938</v>
      </c>
      <c r="M47" s="340">
        <v>-4.0924399999999999</v>
      </c>
      <c r="N47" s="340">
        <v>2.8147519999999999</v>
      </c>
      <c r="O47" s="340">
        <v>12.640518</v>
      </c>
      <c r="P47" s="340">
        <v>0.23227</v>
      </c>
      <c r="Q47" s="340">
        <v>3.0235189999999998</v>
      </c>
      <c r="R47" s="340">
        <v>9.4624299999999995</v>
      </c>
      <c r="S47" s="340">
        <v>-4.0151789999999998</v>
      </c>
      <c r="T47" s="340">
        <v>3.4054190000000002</v>
      </c>
      <c r="U47" s="340">
        <v>0</v>
      </c>
      <c r="V47" s="340">
        <v>-14.602980000000001</v>
      </c>
      <c r="W47" s="340">
        <v>1.2394689999999999</v>
      </c>
      <c r="X47" s="340">
        <v>0.92094699999999996</v>
      </c>
      <c r="Y47" s="340">
        <v>-18.108640999999999</v>
      </c>
      <c r="Z47" s="340">
        <v>2.2516600000000002</v>
      </c>
      <c r="AA47" s="340">
        <v>0</v>
      </c>
      <c r="AB47" s="340">
        <v>-21.424949000000002</v>
      </c>
      <c r="AC47" s="340">
        <v>3.5410249999999999</v>
      </c>
      <c r="AD47" s="340">
        <v>0</v>
      </c>
      <c r="AE47" s="340">
        <v>-24.416696000000002</v>
      </c>
      <c r="AF47" s="340">
        <v>0.51900299999999999</v>
      </c>
      <c r="AG47" s="340">
        <v>0</v>
      </c>
      <c r="AH47" s="340">
        <v>-26.728631</v>
      </c>
      <c r="AI47" s="342">
        <v>-4.73E-4</v>
      </c>
      <c r="AJ47" s="342">
        <v>0</v>
      </c>
      <c r="AK47" s="340">
        <v>-27.639953999999999</v>
      </c>
      <c r="AL47" s="340">
        <v>-1.250882</v>
      </c>
      <c r="AM47" s="340">
        <v>0.37057299999999999</v>
      </c>
      <c r="AN47" s="340">
        <v>-22.859532000000002</v>
      </c>
      <c r="AO47" s="340">
        <v>8.6693999999999993E-2</v>
      </c>
      <c r="AP47" s="340">
        <v>2.5107719999999998</v>
      </c>
      <c r="AQ47" s="340">
        <v>-15.61647</v>
      </c>
      <c r="AR47" s="340">
        <v>-0.51261000000000001</v>
      </c>
      <c r="AS47" s="340">
        <v>2.5107719999999998</v>
      </c>
      <c r="AT47" s="340">
        <v>-15.278835000000001</v>
      </c>
      <c r="AU47" s="340">
        <v>0.64561000000000002</v>
      </c>
      <c r="AV47" s="340">
        <v>3.7272E-2</v>
      </c>
      <c r="AW47" s="340">
        <v>-15.322663</v>
      </c>
    </row>
    <row r="48" spans="1:49" ht="30" customHeight="1" x14ac:dyDescent="0.2">
      <c r="A48" s="339"/>
      <c r="B48" s="339"/>
      <c r="C48" s="339" t="s">
        <v>532</v>
      </c>
      <c r="D48" s="340">
        <v>0.181672</v>
      </c>
      <c r="E48" s="340">
        <v>2.651618</v>
      </c>
      <c r="F48" s="340">
        <v>-2.0174669999999999</v>
      </c>
      <c r="G48" s="340">
        <v>0.42136600000000002</v>
      </c>
      <c r="H48" s="340">
        <v>2.5678209999999999</v>
      </c>
      <c r="I48" s="340">
        <v>3.3841030000000001</v>
      </c>
      <c r="J48" s="340">
        <v>0.83487800000000001</v>
      </c>
      <c r="K48" s="340">
        <v>6.4344960000000002</v>
      </c>
      <c r="L48" s="340">
        <v>11.327343000000001</v>
      </c>
      <c r="M48" s="340">
        <v>0.62378100000000003</v>
      </c>
      <c r="N48" s="340">
        <v>-2.500991</v>
      </c>
      <c r="O48" s="340">
        <v>5.163386900607903</v>
      </c>
      <c r="P48" s="340">
        <v>-0.39170899999999997</v>
      </c>
      <c r="Q48" s="340">
        <v>-13.116756000000001</v>
      </c>
      <c r="R48" s="340">
        <v>-2.6271720000000038</v>
      </c>
      <c r="S48" s="340">
        <v>-7.6772000000000007E-2</v>
      </c>
      <c r="T48" s="340">
        <v>-16.093053999999999</v>
      </c>
      <c r="U48" s="340">
        <v>-8.2674509999999994</v>
      </c>
      <c r="V48" s="340">
        <v>-2.2045409999999999</v>
      </c>
      <c r="W48" s="340">
        <v>-3.039323</v>
      </c>
      <c r="X48" s="340">
        <v>-3.7112799999999999</v>
      </c>
      <c r="Y48" s="340">
        <v>0.91331499999999999</v>
      </c>
      <c r="Z48" s="340">
        <v>6.0151180000000002</v>
      </c>
      <c r="AA48" s="340">
        <v>-4.8731780000000002</v>
      </c>
      <c r="AB48" s="340">
        <v>1.041118</v>
      </c>
      <c r="AC48" s="340">
        <v>6.9197290000000002</v>
      </c>
      <c r="AD48" s="340">
        <v>-2.01973</v>
      </c>
      <c r="AE48" s="340">
        <v>-3.0969E-2</v>
      </c>
      <c r="AF48" s="340">
        <v>-9.3451660000000007</v>
      </c>
      <c r="AG48" s="340">
        <v>-2.3212039999999998</v>
      </c>
      <c r="AH48" s="340">
        <v>0.142871</v>
      </c>
      <c r="AI48" s="342">
        <v>-0.97036</v>
      </c>
      <c r="AJ48" s="342">
        <v>-5.104222</v>
      </c>
      <c r="AK48" s="340">
        <v>0.59500500000000001</v>
      </c>
      <c r="AL48" s="340">
        <v>-3.4498000000000001E-2</v>
      </c>
      <c r="AM48" s="340">
        <v>3.0611670000000002</v>
      </c>
      <c r="AN48" s="340">
        <v>2.960407</v>
      </c>
      <c r="AO48" s="340">
        <v>-1.202005</v>
      </c>
      <c r="AP48" s="340">
        <v>3.5638999999999997E-2</v>
      </c>
      <c r="AQ48" s="340">
        <v>1.5931709999999999</v>
      </c>
      <c r="AR48" s="340">
        <v>0</v>
      </c>
      <c r="AS48" s="340">
        <v>-0.62483900000000003</v>
      </c>
      <c r="AT48" s="340">
        <v>3.233857</v>
      </c>
      <c r="AU48" s="340">
        <v>0</v>
      </c>
      <c r="AV48" s="340">
        <v>0.46676499999999999</v>
      </c>
      <c r="AW48" s="340">
        <v>-2.322473</v>
      </c>
    </row>
    <row r="49" spans="1:49" x14ac:dyDescent="0.2">
      <c r="A49" s="339"/>
      <c r="B49" s="339"/>
      <c r="C49" s="339" t="s">
        <v>528</v>
      </c>
      <c r="D49" s="340">
        <v>0.19824</v>
      </c>
      <c r="E49" s="340">
        <v>0</v>
      </c>
      <c r="F49" s="340">
        <v>0</v>
      </c>
      <c r="G49" s="340">
        <v>0.14294599999999999</v>
      </c>
      <c r="H49" s="340">
        <v>0</v>
      </c>
      <c r="I49" s="340">
        <v>0</v>
      </c>
      <c r="J49" s="340">
        <v>0.130888</v>
      </c>
      <c r="K49" s="340">
        <v>0</v>
      </c>
      <c r="L49" s="340">
        <v>0</v>
      </c>
      <c r="M49" s="340">
        <v>0.16490099999999999</v>
      </c>
      <c r="N49" s="340">
        <v>0</v>
      </c>
      <c r="O49" s="340">
        <v>0</v>
      </c>
      <c r="P49" s="340">
        <v>0.14019200000000001</v>
      </c>
      <c r="Q49" s="340">
        <v>0</v>
      </c>
      <c r="R49" s="340">
        <v>0</v>
      </c>
      <c r="S49" s="340">
        <v>9.6140000000000003E-2</v>
      </c>
      <c r="T49" s="340">
        <v>0</v>
      </c>
      <c r="U49" s="340">
        <v>0</v>
      </c>
      <c r="V49" s="340">
        <v>0</v>
      </c>
      <c r="W49" s="340">
        <v>0</v>
      </c>
      <c r="X49" s="340">
        <v>0.3</v>
      </c>
      <c r="Y49" s="340">
        <v>0</v>
      </c>
      <c r="Z49" s="340">
        <v>0</v>
      </c>
      <c r="AA49" s="340">
        <v>0</v>
      </c>
      <c r="AB49" s="340">
        <v>0.12875600000000001</v>
      </c>
      <c r="AC49" s="340">
        <v>0</v>
      </c>
      <c r="AD49" s="340">
        <v>0</v>
      </c>
      <c r="AE49" s="340">
        <v>0.49043700000000001</v>
      </c>
      <c r="AF49" s="340">
        <v>0</v>
      </c>
      <c r="AG49" s="340">
        <v>0</v>
      </c>
      <c r="AH49" s="340">
        <v>0</v>
      </c>
      <c r="AI49" s="342">
        <v>0</v>
      </c>
      <c r="AJ49" s="342">
        <v>6.4</v>
      </c>
      <c r="AK49" s="340">
        <v>0</v>
      </c>
      <c r="AL49" s="340">
        <v>0</v>
      </c>
      <c r="AM49" s="340">
        <v>3.63944</v>
      </c>
      <c r="AN49" s="340">
        <v>0.28487200000000001</v>
      </c>
      <c r="AO49" s="340">
        <v>0</v>
      </c>
      <c r="AP49" s="340">
        <v>3.4999989999999999</v>
      </c>
      <c r="AQ49" s="340">
        <v>0</v>
      </c>
      <c r="AR49" s="340">
        <v>0</v>
      </c>
      <c r="AS49" s="340">
        <v>0.42349999999999999</v>
      </c>
      <c r="AT49" s="340">
        <v>0</v>
      </c>
      <c r="AU49" s="340">
        <v>0</v>
      </c>
      <c r="AV49" s="340">
        <v>0</v>
      </c>
      <c r="AW49" s="340">
        <v>0</v>
      </c>
    </row>
    <row r="50" spans="1:49" x14ac:dyDescent="0.2">
      <c r="A50" s="339"/>
      <c r="B50" s="339"/>
      <c r="C50" s="339" t="s">
        <v>529</v>
      </c>
      <c r="D50" s="340">
        <v>0</v>
      </c>
      <c r="E50" s="340">
        <v>-2.5000000000000001E-2</v>
      </c>
      <c r="F50" s="340">
        <v>-0.14294599999999999</v>
      </c>
      <c r="G50" s="340">
        <v>0</v>
      </c>
      <c r="H50" s="340">
        <v>0</v>
      </c>
      <c r="I50" s="340">
        <v>-0.130888</v>
      </c>
      <c r="J50" s="340">
        <v>0</v>
      </c>
      <c r="K50" s="340">
        <v>0</v>
      </c>
      <c r="L50" s="340">
        <v>-0.16490099999999999</v>
      </c>
      <c r="M50" s="340">
        <v>0</v>
      </c>
      <c r="N50" s="340">
        <v>0</v>
      </c>
      <c r="O50" s="340">
        <v>-0.14019200000000001</v>
      </c>
      <c r="P50" s="340">
        <v>0</v>
      </c>
      <c r="Q50" s="340">
        <v>0</v>
      </c>
      <c r="R50" s="340">
        <v>0</v>
      </c>
      <c r="S50" s="340">
        <v>0</v>
      </c>
      <c r="T50" s="340">
        <v>0</v>
      </c>
      <c r="U50" s="340">
        <v>0</v>
      </c>
      <c r="V50" s="340">
        <v>0</v>
      </c>
      <c r="W50" s="340">
        <v>0</v>
      </c>
      <c r="X50" s="340">
        <v>0</v>
      </c>
      <c r="Y50" s="340">
        <v>0</v>
      </c>
      <c r="Z50" s="340">
        <v>0</v>
      </c>
      <c r="AA50" s="340">
        <v>-0.12875600000000001</v>
      </c>
      <c r="AB50" s="340">
        <v>0</v>
      </c>
      <c r="AC50" s="340">
        <v>0</v>
      </c>
      <c r="AD50" s="340">
        <v>0</v>
      </c>
      <c r="AE50" s="340">
        <v>0</v>
      </c>
      <c r="AF50" s="340">
        <v>-0.49043700000000001</v>
      </c>
      <c r="AG50" s="340">
        <v>0</v>
      </c>
      <c r="AH50" s="340">
        <v>0</v>
      </c>
      <c r="AI50" s="342">
        <v>0</v>
      </c>
      <c r="AJ50" s="342">
        <v>0</v>
      </c>
      <c r="AK50" s="340">
        <v>0</v>
      </c>
      <c r="AL50" s="340">
        <v>-6.4</v>
      </c>
      <c r="AM50" s="340">
        <v>-0.28487200000000001</v>
      </c>
      <c r="AN50" s="340">
        <v>-2.4747279999999998</v>
      </c>
      <c r="AO50" s="340">
        <v>-1.164712</v>
      </c>
      <c r="AP50" s="340">
        <v>0</v>
      </c>
      <c r="AQ50" s="340">
        <v>-3.4999989999999999</v>
      </c>
      <c r="AR50" s="340">
        <v>0</v>
      </c>
      <c r="AS50" s="340">
        <v>0</v>
      </c>
      <c r="AT50" s="340">
        <v>0</v>
      </c>
      <c r="AU50" s="340">
        <v>-0.42349999999999999</v>
      </c>
      <c r="AV50" s="340">
        <v>-0.36646600000000001</v>
      </c>
      <c r="AW50" s="340">
        <v>0</v>
      </c>
    </row>
    <row r="51" spans="1:49" x14ac:dyDescent="0.2">
      <c r="A51" s="339"/>
      <c r="B51" s="339"/>
      <c r="C51" s="339"/>
      <c r="D51" s="340">
        <v>0</v>
      </c>
      <c r="E51" s="340">
        <v>0</v>
      </c>
      <c r="F51" s="340">
        <v>0</v>
      </c>
      <c r="G51" s="340">
        <v>0</v>
      </c>
      <c r="H51" s="340">
        <v>0</v>
      </c>
      <c r="I51" s="340">
        <v>0</v>
      </c>
      <c r="J51" s="340">
        <v>0</v>
      </c>
      <c r="K51" s="340">
        <v>0</v>
      </c>
      <c r="L51" s="340">
        <v>0</v>
      </c>
      <c r="M51" s="340">
        <v>0</v>
      </c>
      <c r="N51" s="340">
        <v>0</v>
      </c>
      <c r="O51" s="340">
        <v>0</v>
      </c>
      <c r="P51" s="340">
        <v>0</v>
      </c>
      <c r="Q51" s="340">
        <v>0</v>
      </c>
      <c r="R51" s="340">
        <v>0</v>
      </c>
      <c r="S51" s="340">
        <v>0</v>
      </c>
      <c r="T51" s="340">
        <v>0</v>
      </c>
      <c r="U51" s="340">
        <v>0</v>
      </c>
      <c r="V51" s="340">
        <v>0</v>
      </c>
      <c r="W51" s="340">
        <v>0</v>
      </c>
      <c r="X51" s="340">
        <v>0</v>
      </c>
      <c r="Y51" s="340">
        <v>0</v>
      </c>
      <c r="Z51" s="340">
        <v>0</v>
      </c>
      <c r="AA51" s="340">
        <v>0</v>
      </c>
      <c r="AB51" s="340">
        <v>0</v>
      </c>
      <c r="AC51" s="340">
        <v>0</v>
      </c>
      <c r="AD51" s="340">
        <v>0</v>
      </c>
      <c r="AE51" s="340">
        <v>0</v>
      </c>
      <c r="AF51" s="340">
        <v>0</v>
      </c>
      <c r="AG51" s="340">
        <v>0</v>
      </c>
      <c r="AH51" s="340">
        <v>0</v>
      </c>
      <c r="AI51" s="342">
        <v>0</v>
      </c>
      <c r="AJ51" s="342">
        <v>0</v>
      </c>
      <c r="AK51" s="340">
        <v>0</v>
      </c>
      <c r="AL51" s="340">
        <v>0</v>
      </c>
      <c r="AM51" s="340">
        <v>0</v>
      </c>
      <c r="AN51" s="340">
        <v>0</v>
      </c>
      <c r="AO51" s="340">
        <v>0</v>
      </c>
      <c r="AP51" s="340">
        <v>0</v>
      </c>
      <c r="AQ51" s="340">
        <v>0</v>
      </c>
      <c r="AR51" s="340">
        <v>0</v>
      </c>
      <c r="AS51" s="340">
        <v>0</v>
      </c>
      <c r="AT51" s="340">
        <v>0</v>
      </c>
      <c r="AU51" s="340">
        <v>0</v>
      </c>
      <c r="AV51" s="340">
        <v>0</v>
      </c>
      <c r="AW51" s="340">
        <v>0</v>
      </c>
    </row>
    <row r="52" spans="1:49" x14ac:dyDescent="0.2">
      <c r="A52" s="339"/>
      <c r="B52" s="339"/>
      <c r="C52" s="352" t="s">
        <v>530</v>
      </c>
      <c r="D52" s="340">
        <v>1.643912</v>
      </c>
      <c r="E52" s="340">
        <v>34.835849000000003</v>
      </c>
      <c r="F52" s="340">
        <v>-15.618952999999999</v>
      </c>
      <c r="G52" s="340">
        <v>2.208224</v>
      </c>
      <c r="H52" s="340">
        <v>37.403669999999998</v>
      </c>
      <c r="I52" s="340">
        <v>-12.365738</v>
      </c>
      <c r="J52" s="340">
        <v>3.1739899999999999</v>
      </c>
      <c r="K52" s="340">
        <v>43.838166000000001</v>
      </c>
      <c r="L52" s="340">
        <v>-1.2032970000000001</v>
      </c>
      <c r="M52" s="340">
        <v>3.962672</v>
      </c>
      <c r="N52" s="340">
        <v>41.337175000000002</v>
      </c>
      <c r="O52" s="340">
        <v>3.8198970000000001</v>
      </c>
      <c r="P52" s="340">
        <v>3.7111550000000002</v>
      </c>
      <c r="Q52" s="340">
        <v>28.315480000000001</v>
      </c>
      <c r="R52" s="340">
        <v>1.192725</v>
      </c>
      <c r="S52" s="340">
        <v>3.7305229999999998</v>
      </c>
      <c r="T52" s="340">
        <v>12.222426</v>
      </c>
      <c r="U52" s="340">
        <v>-7.0747260000000001</v>
      </c>
      <c r="V52" s="340">
        <v>1.5259819999999999</v>
      </c>
      <c r="W52" s="340">
        <v>9.1831029999999991</v>
      </c>
      <c r="X52" s="340">
        <v>-10.486006</v>
      </c>
      <c r="Y52" s="340">
        <v>2.4392969999999998</v>
      </c>
      <c r="Z52" s="340">
        <v>15.198221</v>
      </c>
      <c r="AA52" s="340">
        <v>-15.48794</v>
      </c>
      <c r="AB52" s="340">
        <v>3.6091709999999999</v>
      </c>
      <c r="AC52" s="340">
        <v>22.11795</v>
      </c>
      <c r="AD52" s="340">
        <v>-17.507670000000001</v>
      </c>
      <c r="AE52" s="340">
        <v>4.0686390000000001</v>
      </c>
      <c r="AF52" s="340">
        <v>12.282347</v>
      </c>
      <c r="AG52" s="340">
        <v>-19.828873999999999</v>
      </c>
      <c r="AH52" s="340">
        <v>4.2115099999999996</v>
      </c>
      <c r="AI52" s="342">
        <v>11.311987</v>
      </c>
      <c r="AJ52" s="342">
        <v>-18.533096</v>
      </c>
      <c r="AK52" s="340">
        <v>4.8065150000000001</v>
      </c>
      <c r="AL52" s="340">
        <v>4.8774889999999997</v>
      </c>
      <c r="AM52" s="340">
        <v>-12.117361000000001</v>
      </c>
      <c r="AN52" s="340">
        <v>5.5770660000000003</v>
      </c>
      <c r="AO52" s="340">
        <v>2.5107719999999998</v>
      </c>
      <c r="AP52" s="340">
        <v>-8.5817230000000002</v>
      </c>
      <c r="AQ52" s="340">
        <v>3.6702379999999999</v>
      </c>
      <c r="AR52" s="340">
        <v>2.5107719999999998</v>
      </c>
      <c r="AS52" s="340">
        <v>-8.7830619999999993</v>
      </c>
      <c r="AT52" s="340">
        <v>6.9040949999999999</v>
      </c>
      <c r="AU52" s="340">
        <v>2.087272</v>
      </c>
      <c r="AV52" s="340">
        <v>-8.6827629999999996</v>
      </c>
      <c r="AW52" s="340">
        <v>4.5816220000000003</v>
      </c>
    </row>
    <row r="53" spans="1:49" x14ac:dyDescent="0.2">
      <c r="A53" s="339"/>
      <c r="B53" s="339"/>
      <c r="C53" s="352" t="s">
        <v>531</v>
      </c>
      <c r="D53" s="340">
        <v>-0.148449</v>
      </c>
      <c r="E53" s="340">
        <v>-0.68291599999999997</v>
      </c>
      <c r="F53" s="340">
        <v>-17.123887</v>
      </c>
      <c r="G53" s="340">
        <v>0.81819299999999995</v>
      </c>
      <c r="H53" s="340">
        <v>0.68407899999999999</v>
      </c>
      <c r="I53" s="340">
        <v>-14.021742</v>
      </c>
      <c r="J53" s="340">
        <v>2.3859439999999998</v>
      </c>
      <c r="K53" s="340">
        <v>11.82938</v>
      </c>
      <c r="L53" s="340">
        <v>-4.0924399999999999</v>
      </c>
      <c r="M53" s="340">
        <v>2.8147519999999999</v>
      </c>
      <c r="N53" s="340">
        <v>12.640518</v>
      </c>
      <c r="O53" s="340">
        <v>0.23227</v>
      </c>
      <c r="P53" s="340">
        <v>3.0235189999999998</v>
      </c>
      <c r="Q53" s="340">
        <v>9.4624299999999995</v>
      </c>
      <c r="R53" s="340">
        <v>-4.0151789999999998</v>
      </c>
      <c r="S53" s="340">
        <v>3.4054190000000002</v>
      </c>
      <c r="T53" s="340">
        <v>0</v>
      </c>
      <c r="U53" s="340">
        <v>-14.602980000000001</v>
      </c>
      <c r="V53" s="340">
        <v>1.2394689999999999</v>
      </c>
      <c r="W53" s="340">
        <v>0.92094699999999996</v>
      </c>
      <c r="X53" s="340">
        <v>-18.108640999999999</v>
      </c>
      <c r="Y53" s="340">
        <v>2.2516600000000002</v>
      </c>
      <c r="Z53" s="340">
        <v>0</v>
      </c>
      <c r="AA53" s="340">
        <v>-21.424949000000002</v>
      </c>
      <c r="AB53" s="340">
        <v>3.5410249999999999</v>
      </c>
      <c r="AC53" s="340">
        <v>0</v>
      </c>
      <c r="AD53" s="340">
        <v>-24.416696000000002</v>
      </c>
      <c r="AE53" s="340">
        <v>0.51900299999999999</v>
      </c>
      <c r="AF53" s="340">
        <v>0</v>
      </c>
      <c r="AG53" s="340">
        <v>-26.728631</v>
      </c>
      <c r="AH53" s="340">
        <v>-4.73E-4</v>
      </c>
      <c r="AI53" s="342">
        <v>0</v>
      </c>
      <c r="AJ53" s="342">
        <v>-27.639953999999999</v>
      </c>
      <c r="AK53" s="340">
        <v>-1.250882</v>
      </c>
      <c r="AL53" s="340">
        <v>0.37057299999999999</v>
      </c>
      <c r="AM53" s="340">
        <v>-22.859532000000002</v>
      </c>
      <c r="AN53" s="340">
        <v>8.6693999999999993E-2</v>
      </c>
      <c r="AO53" s="340">
        <v>2.5107719999999998</v>
      </c>
      <c r="AP53" s="340">
        <v>-15.61647</v>
      </c>
      <c r="AQ53" s="340">
        <v>-0.51261000000000001</v>
      </c>
      <c r="AR53" s="340">
        <v>2.5107719999999998</v>
      </c>
      <c r="AS53" s="340">
        <v>-15.278835000000001</v>
      </c>
      <c r="AT53" s="340">
        <v>0.64561000000000002</v>
      </c>
      <c r="AU53" s="340">
        <v>3.7272E-2</v>
      </c>
      <c r="AV53" s="340">
        <v>-15.322663</v>
      </c>
      <c r="AW53" s="340">
        <v>-4.8450259999999998</v>
      </c>
    </row>
    <row r="54" spans="1:49" ht="30" customHeight="1" x14ac:dyDescent="0.2">
      <c r="A54" s="339"/>
      <c r="B54" s="339"/>
      <c r="C54" s="353" t="s">
        <v>537</v>
      </c>
      <c r="D54" s="340">
        <v>2.651618</v>
      </c>
      <c r="E54" s="340">
        <v>-2.0174669999999999</v>
      </c>
      <c r="F54" s="340">
        <v>0.42136600000000002</v>
      </c>
      <c r="G54" s="340">
        <v>2.5678209999999999</v>
      </c>
      <c r="H54" s="340">
        <v>3.3841030000000001</v>
      </c>
      <c r="I54" s="340">
        <v>0.83487800000000001</v>
      </c>
      <c r="J54" s="340">
        <v>6.4344960000000002</v>
      </c>
      <c r="K54" s="340">
        <v>11.327343000000001</v>
      </c>
      <c r="L54" s="340">
        <v>0.62378100000000003</v>
      </c>
      <c r="M54" s="340">
        <v>-2.500991</v>
      </c>
      <c r="N54" s="340">
        <v>5.163386900607903</v>
      </c>
      <c r="O54" s="340">
        <v>-0.39170899999999997</v>
      </c>
      <c r="P54" s="340">
        <v>-13.116756000000001</v>
      </c>
      <c r="Q54" s="340">
        <v>-2.6271720000000038</v>
      </c>
      <c r="R54" s="340">
        <v>-7.6772000000000007E-2</v>
      </c>
      <c r="S54" s="340">
        <v>-16.093053999999999</v>
      </c>
      <c r="T54" s="340">
        <v>-8.2674509999999994</v>
      </c>
      <c r="U54" s="340">
        <v>-2.2045409999999999</v>
      </c>
      <c r="V54" s="340">
        <v>-3.039323</v>
      </c>
      <c r="W54" s="340">
        <v>-3.7112799999999999</v>
      </c>
      <c r="X54" s="340">
        <v>0.91331499999999999</v>
      </c>
      <c r="Y54" s="340">
        <v>6.0151180000000002</v>
      </c>
      <c r="Z54" s="340">
        <v>-4.8731780000000002</v>
      </c>
      <c r="AA54" s="340">
        <v>1.041118</v>
      </c>
      <c r="AB54" s="340">
        <v>6.9197290000000002</v>
      </c>
      <c r="AC54" s="340">
        <v>-2.01973</v>
      </c>
      <c r="AD54" s="340">
        <v>-3.0969E-2</v>
      </c>
      <c r="AE54" s="340">
        <v>-9.3451660000000007</v>
      </c>
      <c r="AF54" s="340">
        <v>-2.3212039999999998</v>
      </c>
      <c r="AG54" s="340">
        <v>0.142871</v>
      </c>
      <c r="AH54" s="340">
        <v>-0.97036</v>
      </c>
      <c r="AI54" s="342">
        <v>-5.104222</v>
      </c>
      <c r="AJ54" s="342">
        <v>0.59500500000000001</v>
      </c>
      <c r="AK54" s="340">
        <v>-3.4498000000000001E-2</v>
      </c>
      <c r="AL54" s="340">
        <v>3.0611670000000002</v>
      </c>
      <c r="AM54" s="340">
        <v>2.960407</v>
      </c>
      <c r="AN54" s="340">
        <v>-1.202005</v>
      </c>
      <c r="AO54" s="340">
        <v>3.5638999999999997E-2</v>
      </c>
      <c r="AP54" s="340">
        <v>1.5931709999999999</v>
      </c>
      <c r="AQ54" s="340">
        <v>0</v>
      </c>
      <c r="AR54" s="340">
        <v>-0.62483900000000003</v>
      </c>
      <c r="AS54" s="340">
        <v>3.233857</v>
      </c>
      <c r="AT54" s="340">
        <v>0</v>
      </c>
      <c r="AU54" s="340">
        <v>0.46676499999999999</v>
      </c>
      <c r="AV54" s="340">
        <v>-2.322473</v>
      </c>
      <c r="AW54" s="340">
        <v>0.44659700000000002</v>
      </c>
    </row>
    <row r="55" spans="1:49" x14ac:dyDescent="0.2">
      <c r="A55" s="339"/>
      <c r="B55" s="339"/>
      <c r="C55" s="339" t="s">
        <v>528</v>
      </c>
      <c r="D55" s="340">
        <v>0</v>
      </c>
      <c r="E55" s="340">
        <v>0</v>
      </c>
      <c r="F55" s="340">
        <v>0.14294599999999999</v>
      </c>
      <c r="G55" s="340">
        <v>0</v>
      </c>
      <c r="H55" s="340">
        <v>0</v>
      </c>
      <c r="I55" s="340">
        <v>0.130888</v>
      </c>
      <c r="J55" s="340">
        <v>0</v>
      </c>
      <c r="K55" s="340">
        <v>0</v>
      </c>
      <c r="L55" s="340">
        <v>0.16490099999999999</v>
      </c>
      <c r="M55" s="340">
        <v>0</v>
      </c>
      <c r="N55" s="340">
        <v>0</v>
      </c>
      <c r="O55" s="340">
        <v>0.14019200000000001</v>
      </c>
      <c r="P55" s="340">
        <v>0</v>
      </c>
      <c r="Q55" s="340">
        <v>0</v>
      </c>
      <c r="R55" s="340">
        <v>9.6140000000000003E-2</v>
      </c>
      <c r="S55" s="340">
        <v>0</v>
      </c>
      <c r="T55" s="340">
        <v>0</v>
      </c>
      <c r="U55" s="340">
        <v>0</v>
      </c>
      <c r="V55" s="340">
        <v>0</v>
      </c>
      <c r="W55" s="340">
        <v>0.3</v>
      </c>
      <c r="X55" s="340">
        <v>0</v>
      </c>
      <c r="Y55" s="340">
        <v>0</v>
      </c>
      <c r="Z55" s="340">
        <v>0</v>
      </c>
      <c r="AA55" s="340">
        <v>0.12875600000000001</v>
      </c>
      <c r="AB55" s="340">
        <v>0</v>
      </c>
      <c r="AC55" s="340">
        <v>0</v>
      </c>
      <c r="AD55" s="340">
        <v>0.49043700000000001</v>
      </c>
      <c r="AE55" s="340">
        <v>0</v>
      </c>
      <c r="AF55" s="340">
        <v>0</v>
      </c>
      <c r="AG55" s="340">
        <v>0</v>
      </c>
      <c r="AH55" s="340">
        <v>0</v>
      </c>
      <c r="AI55" s="342">
        <v>6.4</v>
      </c>
      <c r="AJ55" s="342">
        <v>0</v>
      </c>
      <c r="AK55" s="340">
        <v>0</v>
      </c>
      <c r="AL55" s="340">
        <v>3.63944</v>
      </c>
      <c r="AM55" s="340">
        <v>0.28487200000000001</v>
      </c>
      <c r="AN55" s="340">
        <v>0</v>
      </c>
      <c r="AO55" s="340">
        <v>3.4999989999999999</v>
      </c>
      <c r="AP55" s="340">
        <v>0</v>
      </c>
      <c r="AQ55" s="340">
        <v>0</v>
      </c>
      <c r="AR55" s="340">
        <v>0.42349999999999999</v>
      </c>
      <c r="AS55" s="340">
        <v>0</v>
      </c>
      <c r="AT55" s="340">
        <v>0</v>
      </c>
      <c r="AU55" s="340">
        <v>0</v>
      </c>
      <c r="AV55" s="340">
        <v>0</v>
      </c>
      <c r="AW55" s="340">
        <v>0.36646600000000001</v>
      </c>
    </row>
    <row r="56" spans="1:49" x14ac:dyDescent="0.2">
      <c r="A56" s="339"/>
      <c r="B56" s="339"/>
      <c r="C56" s="339" t="s">
        <v>529</v>
      </c>
      <c r="D56" s="340">
        <v>-2.5000000000000001E-2</v>
      </c>
      <c r="E56" s="340">
        <v>-0.14294599999999999</v>
      </c>
      <c r="F56" s="340">
        <v>0</v>
      </c>
      <c r="G56" s="340">
        <v>0</v>
      </c>
      <c r="H56" s="340">
        <v>-0.130888</v>
      </c>
      <c r="I56" s="340">
        <v>0</v>
      </c>
      <c r="J56" s="340">
        <v>0</v>
      </c>
      <c r="K56" s="340">
        <v>-0.16490099999999999</v>
      </c>
      <c r="L56" s="340">
        <v>0</v>
      </c>
      <c r="M56" s="340">
        <v>0</v>
      </c>
      <c r="N56" s="340">
        <v>-0.14019200000000001</v>
      </c>
      <c r="O56" s="340">
        <v>0</v>
      </c>
      <c r="P56" s="340">
        <v>0</v>
      </c>
      <c r="Q56" s="340">
        <v>0</v>
      </c>
      <c r="R56" s="340">
        <v>0</v>
      </c>
      <c r="S56" s="340">
        <v>0</v>
      </c>
      <c r="T56" s="340">
        <v>0</v>
      </c>
      <c r="U56" s="340">
        <v>0</v>
      </c>
      <c r="V56" s="340">
        <v>0</v>
      </c>
      <c r="W56" s="340">
        <v>0</v>
      </c>
      <c r="X56" s="340">
        <v>0</v>
      </c>
      <c r="Y56" s="340">
        <v>0</v>
      </c>
      <c r="Z56" s="340">
        <v>-0.12875600000000001</v>
      </c>
      <c r="AA56" s="340">
        <v>0</v>
      </c>
      <c r="AB56" s="340">
        <v>0</v>
      </c>
      <c r="AC56" s="340">
        <v>0</v>
      </c>
      <c r="AD56" s="340">
        <v>0</v>
      </c>
      <c r="AE56" s="340">
        <v>-0.49043700000000001</v>
      </c>
      <c r="AF56" s="340">
        <v>0</v>
      </c>
      <c r="AG56" s="340">
        <v>0</v>
      </c>
      <c r="AH56" s="340">
        <v>0</v>
      </c>
      <c r="AI56" s="342">
        <v>0</v>
      </c>
      <c r="AJ56" s="342">
        <v>0</v>
      </c>
      <c r="AK56" s="340">
        <v>-6.4</v>
      </c>
      <c r="AL56" s="340">
        <v>-0.28487200000000001</v>
      </c>
      <c r="AM56" s="340">
        <v>-2.4747279999999998</v>
      </c>
      <c r="AN56" s="340">
        <v>-1.164712</v>
      </c>
      <c r="AO56" s="340">
        <v>0</v>
      </c>
      <c r="AP56" s="340">
        <v>-3.4999989999999999</v>
      </c>
      <c r="AQ56" s="340">
        <v>0</v>
      </c>
      <c r="AR56" s="340">
        <v>0</v>
      </c>
      <c r="AS56" s="340">
        <v>0</v>
      </c>
      <c r="AT56" s="340">
        <v>-0.42349999999999999</v>
      </c>
      <c r="AU56" s="340">
        <v>-0.36646600000000001</v>
      </c>
      <c r="AV56" s="340">
        <v>0</v>
      </c>
      <c r="AW56" s="340">
        <v>0</v>
      </c>
    </row>
    <row r="57" spans="1:49" x14ac:dyDescent="0.2">
      <c r="A57" s="339"/>
      <c r="B57" s="339"/>
      <c r="C57" s="352" t="s">
        <v>530</v>
      </c>
      <c r="D57" s="340">
        <v>34.835849000000003</v>
      </c>
      <c r="E57" s="340">
        <v>-15.618952999999999</v>
      </c>
      <c r="F57" s="340">
        <v>2.208224</v>
      </c>
      <c r="G57" s="340">
        <v>37.403669999999998</v>
      </c>
      <c r="H57" s="340">
        <v>-12.365738</v>
      </c>
      <c r="I57" s="340">
        <v>3.1739899999999999</v>
      </c>
      <c r="J57" s="340">
        <v>43.838166000000001</v>
      </c>
      <c r="K57" s="340">
        <v>-1.2032970000000001</v>
      </c>
      <c r="L57" s="340">
        <v>3.962672</v>
      </c>
      <c r="M57" s="340">
        <v>41.337175000000002</v>
      </c>
      <c r="N57" s="340">
        <v>3.8198970000000001</v>
      </c>
      <c r="O57" s="340">
        <v>3.7111550000000002</v>
      </c>
      <c r="P57" s="340">
        <v>28.315480000000001</v>
      </c>
      <c r="Q57" s="340">
        <v>1.192725</v>
      </c>
      <c r="R57" s="340">
        <v>3.7305229999999998</v>
      </c>
      <c r="S57" s="340">
        <v>12.222426</v>
      </c>
      <c r="T57" s="340">
        <v>-7.0747260000000001</v>
      </c>
      <c r="U57" s="340">
        <v>1.5259819999999999</v>
      </c>
      <c r="V57" s="340">
        <v>9.1831029999999991</v>
      </c>
      <c r="W57" s="340">
        <v>-10.486006</v>
      </c>
      <c r="X57" s="340">
        <v>2.4392969999999998</v>
      </c>
      <c r="Y57" s="340">
        <v>15.198221</v>
      </c>
      <c r="Z57" s="340">
        <v>-15.48794</v>
      </c>
      <c r="AA57" s="340">
        <v>3.6091709999999999</v>
      </c>
      <c r="AB57" s="340">
        <v>22.11795</v>
      </c>
      <c r="AC57" s="340">
        <v>-17.507670000000001</v>
      </c>
      <c r="AD57" s="340">
        <v>4.0686390000000001</v>
      </c>
      <c r="AE57" s="340">
        <v>12.282347</v>
      </c>
      <c r="AF57" s="340">
        <v>-19.828873999999999</v>
      </c>
      <c r="AG57" s="340">
        <v>4.2115099999999996</v>
      </c>
      <c r="AH57" s="340">
        <v>11.311987</v>
      </c>
      <c r="AI57" s="342">
        <v>-18.533096</v>
      </c>
      <c r="AJ57" s="342">
        <v>4.8065150000000001</v>
      </c>
      <c r="AK57" s="340">
        <v>4.8774889999999997</v>
      </c>
      <c r="AL57" s="340">
        <v>-12.117361000000001</v>
      </c>
      <c r="AM57" s="340">
        <v>5.5770660000000003</v>
      </c>
      <c r="AN57" s="340">
        <v>2.5107719999999998</v>
      </c>
      <c r="AO57" s="340">
        <v>-8.5817230000000002</v>
      </c>
      <c r="AP57" s="340">
        <v>3.6702379999999999</v>
      </c>
      <c r="AQ57" s="340">
        <v>2.5107719999999998</v>
      </c>
      <c r="AR57" s="340">
        <v>-8.7830619999999993</v>
      </c>
      <c r="AS57" s="340">
        <v>6.9040949999999999</v>
      </c>
      <c r="AT57" s="340">
        <v>2.087272</v>
      </c>
      <c r="AU57" s="340">
        <v>-8.6827629999999996</v>
      </c>
      <c r="AV57" s="340">
        <v>4.5816220000000003</v>
      </c>
      <c r="AW57" s="340">
        <v>2.9003350000000001</v>
      </c>
    </row>
    <row r="58" spans="1:49" x14ac:dyDescent="0.2">
      <c r="A58" s="339"/>
      <c r="B58" s="339"/>
      <c r="C58" s="352" t="s">
        <v>531</v>
      </c>
      <c r="D58" s="340">
        <v>-0.68291599999999997</v>
      </c>
      <c r="E58" s="340">
        <v>-17.123887</v>
      </c>
      <c r="F58" s="340">
        <v>0.81819299999999995</v>
      </c>
      <c r="G58" s="340">
        <v>0.68407899999999999</v>
      </c>
      <c r="H58" s="340">
        <v>-14.021742</v>
      </c>
      <c r="I58" s="340">
        <v>2.3859439999999998</v>
      </c>
      <c r="J58" s="340">
        <v>11.82938</v>
      </c>
      <c r="K58" s="340">
        <v>-4.0924399999999999</v>
      </c>
      <c r="L58" s="340">
        <v>2.8147519999999999</v>
      </c>
      <c r="M58" s="340">
        <v>12.640518</v>
      </c>
      <c r="N58" s="340">
        <v>0.23227</v>
      </c>
      <c r="O58" s="340">
        <v>3.0235189999999998</v>
      </c>
      <c r="P58" s="340">
        <v>9.4624299999999995</v>
      </c>
      <c r="Q58" s="340">
        <v>-4.0151789999999998</v>
      </c>
      <c r="R58" s="340">
        <v>3.4054190000000002</v>
      </c>
      <c r="S58" s="340">
        <v>0</v>
      </c>
      <c r="T58" s="340">
        <v>-14.602980000000001</v>
      </c>
      <c r="U58" s="340">
        <v>1.2394689999999999</v>
      </c>
      <c r="V58" s="340">
        <v>0.92094699999999996</v>
      </c>
      <c r="W58" s="340">
        <v>-18.108640999999999</v>
      </c>
      <c r="X58" s="340">
        <v>2.2516600000000002</v>
      </c>
      <c r="Y58" s="340">
        <v>0</v>
      </c>
      <c r="Z58" s="340">
        <v>-21.424949000000002</v>
      </c>
      <c r="AA58" s="340">
        <v>3.5410249999999999</v>
      </c>
      <c r="AB58" s="340">
        <v>0</v>
      </c>
      <c r="AC58" s="340">
        <v>-24.416696000000002</v>
      </c>
      <c r="AD58" s="340">
        <v>0.51900299999999999</v>
      </c>
      <c r="AE58" s="340">
        <v>0</v>
      </c>
      <c r="AF58" s="340">
        <v>-26.728631</v>
      </c>
      <c r="AG58" s="340">
        <v>-4.73E-4</v>
      </c>
      <c r="AH58" s="340">
        <v>0</v>
      </c>
      <c r="AI58" s="342">
        <v>-27.639953999999999</v>
      </c>
      <c r="AJ58" s="342">
        <v>-1.250882</v>
      </c>
      <c r="AK58" s="340">
        <v>0.37057299999999999</v>
      </c>
      <c r="AL58" s="340">
        <v>-22.859532000000002</v>
      </c>
      <c r="AM58" s="340">
        <v>8.6693999999999993E-2</v>
      </c>
      <c r="AN58" s="340">
        <v>2.5107719999999998</v>
      </c>
      <c r="AO58" s="340">
        <v>-15.61647</v>
      </c>
      <c r="AP58" s="340">
        <v>-0.51261000000000001</v>
      </c>
      <c r="AQ58" s="340">
        <v>2.5107719999999998</v>
      </c>
      <c r="AR58" s="340">
        <v>-15.278835000000001</v>
      </c>
      <c r="AS58" s="340">
        <v>0.64561000000000002</v>
      </c>
      <c r="AT58" s="340">
        <v>3.7272E-2</v>
      </c>
      <c r="AU58" s="340">
        <v>-15.322663</v>
      </c>
      <c r="AV58" s="340">
        <v>-4.8450259999999998</v>
      </c>
      <c r="AW58" s="340">
        <v>0.85033499999999995</v>
      </c>
    </row>
    <row r="59" spans="1:49" s="80" customFormat="1" ht="30" customHeight="1" x14ac:dyDescent="0.2">
      <c r="A59" s="335"/>
      <c r="B59" s="335"/>
      <c r="C59" s="354" t="s">
        <v>534</v>
      </c>
      <c r="D59" s="336">
        <v>23.021220999999997</v>
      </c>
      <c r="E59" s="336">
        <v>19.821719999999999</v>
      </c>
      <c r="F59" s="336">
        <v>12.86994</v>
      </c>
      <c r="G59" s="336">
        <v>23.992940999999995</v>
      </c>
      <c r="H59" s="336">
        <v>26.207068</v>
      </c>
      <c r="I59" s="336">
        <v>19.656742000000001</v>
      </c>
      <c r="J59" s="336">
        <v>34.646417999999997</v>
      </c>
      <c r="K59" s="336">
        <v>44.769770999999999</v>
      </c>
      <c r="L59" s="336">
        <v>38.042361</v>
      </c>
      <c r="M59" s="336">
        <v>44.096550999999998</v>
      </c>
      <c r="N59" s="336">
        <v>48.080655999999998</v>
      </c>
      <c r="O59" s="336">
        <v>40.313046999999997</v>
      </c>
      <c r="P59" s="336">
        <v>35.846533900607902</v>
      </c>
      <c r="Q59" s="336">
        <v>32.180272000000002</v>
      </c>
      <c r="R59" s="336">
        <v>24.588487000000001</v>
      </c>
      <c r="S59" s="336">
        <v>17.145675900607895</v>
      </c>
      <c r="T59" s="336">
        <v>7.8391349999999997</v>
      </c>
      <c r="U59" s="336">
        <v>-1.976559</v>
      </c>
      <c r="V59" s="336">
        <v>3.634360900607895</v>
      </c>
      <c r="W59" s="336">
        <v>-0.81600899999999998</v>
      </c>
      <c r="X59" s="336">
        <v>-7.5138470000000002</v>
      </c>
      <c r="Y59" s="336">
        <v>7.1515139006078954</v>
      </c>
      <c r="Z59" s="336">
        <v>1.11049</v>
      </c>
      <c r="AA59" s="336">
        <v>-5.3307890000000002</v>
      </c>
      <c r="AB59" s="336">
        <v>10.239182900607895</v>
      </c>
      <c r="AC59" s="336">
        <v>7.1803629999999998</v>
      </c>
      <c r="AD59" s="336">
        <v>2.8677999999999999E-2</v>
      </c>
      <c r="AE59" s="336">
        <v>-1.156682099392105</v>
      </c>
      <c r="AF59" s="336">
        <v>-4.5169759999999997</v>
      </c>
      <c r="AG59" s="336">
        <v>-11.985258</v>
      </c>
      <c r="AH59" s="336">
        <v>-4.3053750993921049</v>
      </c>
      <c r="AI59" s="338">
        <v>-4.0486870000000001</v>
      </c>
      <c r="AJ59" s="338">
        <v>-11.064835</v>
      </c>
      <c r="AK59" s="336">
        <v>-8.8490900993921056</v>
      </c>
      <c r="AL59" s="336">
        <v>-3.472445</v>
      </c>
      <c r="AM59" s="336">
        <v>-10.313046999999999</v>
      </c>
      <c r="AN59" s="336">
        <v>-4.0295210993921051</v>
      </c>
      <c r="AO59" s="336">
        <v>-1.5329729999999999</v>
      </c>
      <c r="AP59" s="336">
        <v>-11.050954000000001</v>
      </c>
      <c r="AQ59" s="336">
        <v>-2.400711099392105</v>
      </c>
      <c r="AR59" s="336">
        <v>-3.64114</v>
      </c>
      <c r="AS59" s="336">
        <v>-8.0184359999999995</v>
      </c>
      <c r="AT59" s="336">
        <v>0.20830690060789511</v>
      </c>
      <c r="AU59" s="336">
        <v>-0.73048400000000002</v>
      </c>
      <c r="AV59" s="336">
        <v>-10.664110000000001</v>
      </c>
      <c r="AW59" s="336">
        <v>-1.200804099392105</v>
      </c>
    </row>
    <row r="60" spans="1:49" s="348" customFormat="1" ht="20.100000000000001" customHeight="1" x14ac:dyDescent="0.2">
      <c r="A60" s="359"/>
      <c r="B60" s="359"/>
      <c r="C60" s="355" t="s">
        <v>531</v>
      </c>
      <c r="D60" s="345">
        <v>-16.437425999999999</v>
      </c>
      <c r="E60" s="345">
        <v>-17.955252000000002</v>
      </c>
      <c r="F60" s="345">
        <v>-16.988610000000001</v>
      </c>
      <c r="G60" s="345">
        <v>-15.621615</v>
      </c>
      <c r="H60" s="345">
        <v>-12.51947</v>
      </c>
      <c r="I60" s="345">
        <v>-10.951719000000001</v>
      </c>
      <c r="J60" s="345">
        <v>0.193582</v>
      </c>
      <c r="K60" s="345">
        <v>10.122884000000001</v>
      </c>
      <c r="L60" s="345">
        <v>10.551691999999999</v>
      </c>
      <c r="M60" s="345">
        <v>11.362830000000001</v>
      </c>
      <c r="N60" s="345">
        <v>15.68754</v>
      </c>
      <c r="O60" s="345">
        <v>15.896307</v>
      </c>
      <c r="P60" s="345">
        <v>12.718218999999999</v>
      </c>
      <c r="Q60" s="345">
        <v>8.4707699999999999</v>
      </c>
      <c r="R60" s="345">
        <v>8.8526699999999998</v>
      </c>
      <c r="S60" s="345">
        <v>-0.60975999999999997</v>
      </c>
      <c r="T60" s="345">
        <v>-11.197561</v>
      </c>
      <c r="U60" s="345">
        <v>-13.363511000000001</v>
      </c>
      <c r="V60" s="345">
        <v>-12.442564000000001</v>
      </c>
      <c r="W60" s="345">
        <v>-15.948225000000001</v>
      </c>
      <c r="X60" s="345">
        <v>-14.936033999999999</v>
      </c>
      <c r="Y60" s="345">
        <v>-15.856980999999999</v>
      </c>
      <c r="Z60" s="345">
        <v>-19.173289</v>
      </c>
      <c r="AA60" s="345">
        <v>-17.883924</v>
      </c>
      <c r="AB60" s="345">
        <v>-17.883924</v>
      </c>
      <c r="AC60" s="345">
        <v>-20.875671000000001</v>
      </c>
      <c r="AD60" s="345">
        <v>-23.897693</v>
      </c>
      <c r="AE60" s="345">
        <v>-23.897693</v>
      </c>
      <c r="AF60" s="345">
        <v>-26.209627999999999</v>
      </c>
      <c r="AG60" s="345">
        <v>-26.729104</v>
      </c>
      <c r="AH60" s="345">
        <v>-26.729104</v>
      </c>
      <c r="AI60" s="347">
        <v>-27.640426999999999</v>
      </c>
      <c r="AJ60" s="347">
        <v>-28.890836</v>
      </c>
      <c r="AK60" s="345">
        <v>-28.520263</v>
      </c>
      <c r="AL60" s="345">
        <v>-23.739840999999998</v>
      </c>
      <c r="AM60" s="345">
        <v>-22.402265</v>
      </c>
      <c r="AN60" s="345">
        <v>-20.262066000000001</v>
      </c>
      <c r="AO60" s="345">
        <v>-13.019004000000001</v>
      </c>
      <c r="AP60" s="345">
        <v>-13.618308000000001</v>
      </c>
      <c r="AQ60" s="345">
        <v>-13.618308000000001</v>
      </c>
      <c r="AR60" s="345">
        <v>-13.280673</v>
      </c>
      <c r="AS60" s="345">
        <v>-12.122453</v>
      </c>
      <c r="AT60" s="345">
        <v>-14.595953</v>
      </c>
      <c r="AU60" s="345">
        <v>-14.639780999999999</v>
      </c>
      <c r="AV60" s="345">
        <v>-20.130417000000001</v>
      </c>
      <c r="AW60" s="345">
        <v>-19.317354000000002</v>
      </c>
    </row>
    <row r="61" spans="1:49" s="2" customFormat="1" ht="20.100000000000001" customHeight="1" x14ac:dyDescent="0.2">
      <c r="A61" s="15" t="s">
        <v>118</v>
      </c>
      <c r="C61" s="15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0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37" max="66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W62"/>
  <sheetViews>
    <sheetView zoomScale="80" zoomScaleNormal="80" zoomScaleSheetLayoutView="80" workbookViewId="0">
      <pane xSplit="3" ySplit="4" topLeftCell="D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5546875" defaultRowHeight="12.75" outlineLevelCol="1" x14ac:dyDescent="0.2"/>
  <cols>
    <col min="1" max="2" width="2.28515625" style="339" customWidth="1"/>
    <col min="3" max="3" width="30.7109375" style="339" customWidth="1"/>
    <col min="4" max="4" width="8.7109375" style="360" customWidth="1"/>
    <col min="5" max="6" width="8.7109375" style="360" hidden="1" customWidth="1" outlineLevel="1"/>
    <col min="7" max="7" width="8.7109375" style="360" customWidth="1" collapsed="1"/>
    <col min="8" max="9" width="8.7109375" style="360" hidden="1" customWidth="1" outlineLevel="1"/>
    <col min="10" max="10" width="8.7109375" style="360" customWidth="1" collapsed="1"/>
    <col min="11" max="12" width="8.7109375" style="360" hidden="1" customWidth="1" outlineLevel="1"/>
    <col min="13" max="13" width="8.7109375" style="360" customWidth="1" collapsed="1"/>
    <col min="14" max="15" width="8.7109375" style="360" hidden="1" customWidth="1" outlineLevel="1"/>
    <col min="16" max="16" width="8.7109375" style="360" customWidth="1" collapsed="1"/>
    <col min="17" max="18" width="8.7109375" style="360" hidden="1" customWidth="1" outlineLevel="1"/>
    <col min="19" max="19" width="8.7109375" style="360" customWidth="1" collapsed="1"/>
    <col min="20" max="21" width="8.7109375" style="360" hidden="1" customWidth="1" outlineLevel="1"/>
    <col min="22" max="22" width="8.7109375" style="330" customWidth="1" collapsed="1"/>
    <col min="23" max="24" width="8.7109375" style="330" hidden="1" customWidth="1" outlineLevel="1"/>
    <col min="25" max="25" width="8.7109375" style="330" customWidth="1" collapsed="1"/>
    <col min="26" max="27" width="8.7109375" style="330" hidden="1" customWidth="1" outlineLevel="1"/>
    <col min="28" max="28" width="8.7109375" style="330" customWidth="1" collapsed="1"/>
    <col min="29" max="30" width="8.7109375" style="330" hidden="1" customWidth="1" outlineLevel="1"/>
    <col min="31" max="31" width="8.7109375" style="330" customWidth="1" collapsed="1"/>
    <col min="32" max="33" width="8.7109375" style="330" hidden="1" customWidth="1" outlineLevel="1"/>
    <col min="34" max="34" width="8.7109375" style="330" customWidth="1" collapsed="1"/>
    <col min="35" max="36" width="8.7109375" style="330" hidden="1" customWidth="1" outlineLevel="1"/>
    <col min="37" max="37" width="8.7109375" style="330" customWidth="1" collapsed="1"/>
    <col min="38" max="39" width="8.7109375" style="330" hidden="1" customWidth="1" outlineLevel="1" collapsed="1"/>
    <col min="40" max="40" width="8.7109375" style="330" customWidth="1" collapsed="1"/>
    <col min="41" max="42" width="8.7109375" style="330" hidden="1" customWidth="1" outlineLevel="1" collapsed="1"/>
    <col min="43" max="43" width="8.7109375" style="330" customWidth="1" collapsed="1"/>
    <col min="44" max="45" width="8.85546875" style="339" hidden="1" customWidth="1" outlineLevel="1"/>
    <col min="46" max="46" width="8.85546875" style="339" collapsed="1"/>
    <col min="47" max="48" width="8.85546875" style="339" hidden="1" customWidth="1" outlineLevel="1"/>
    <col min="49" max="49" width="8.85546875" style="339" collapsed="1"/>
    <col min="50" max="16384" width="8.85546875" style="339"/>
  </cols>
  <sheetData>
    <row r="1" spans="1:49" x14ac:dyDescent="0.2">
      <c r="A1" s="574" t="s">
        <v>822</v>
      </c>
    </row>
    <row r="2" spans="1:49" x14ac:dyDescent="0.2">
      <c r="A2" s="339" t="s">
        <v>493</v>
      </c>
    </row>
    <row r="4" spans="1:49" s="334" customFormat="1" ht="32.450000000000003" customHeight="1" x14ac:dyDescent="0.2">
      <c r="A4" s="332"/>
      <c r="B4" s="332"/>
      <c r="C4" s="332"/>
      <c r="D4" s="333" t="s">
        <v>878</v>
      </c>
      <c r="E4" s="333">
        <v>0</v>
      </c>
      <c r="F4" s="333">
        <v>0</v>
      </c>
      <c r="G4" s="333" t="s">
        <v>879</v>
      </c>
      <c r="H4" s="333">
        <v>0</v>
      </c>
      <c r="I4" s="333">
        <v>0</v>
      </c>
      <c r="J4" s="333" t="s">
        <v>880</v>
      </c>
      <c r="K4" s="333">
        <v>0</v>
      </c>
      <c r="L4" s="333">
        <v>0</v>
      </c>
      <c r="M4" s="333" t="s">
        <v>881</v>
      </c>
      <c r="N4" s="333">
        <v>0</v>
      </c>
      <c r="O4" s="333">
        <v>0</v>
      </c>
      <c r="P4" s="333" t="s">
        <v>882</v>
      </c>
      <c r="Q4" s="333">
        <v>0</v>
      </c>
      <c r="R4" s="333">
        <v>0</v>
      </c>
      <c r="S4" s="333" t="s">
        <v>50</v>
      </c>
      <c r="T4" s="333">
        <v>0</v>
      </c>
      <c r="U4" s="333">
        <v>0</v>
      </c>
      <c r="V4" s="333" t="s">
        <v>51</v>
      </c>
      <c r="W4" s="333">
        <v>0</v>
      </c>
      <c r="X4" s="333">
        <v>0</v>
      </c>
      <c r="Y4" s="333" t="s">
        <v>52</v>
      </c>
      <c r="Z4" s="333">
        <v>0</v>
      </c>
      <c r="AA4" s="333">
        <v>0</v>
      </c>
      <c r="AB4" s="333" t="s">
        <v>53</v>
      </c>
      <c r="AC4" s="333">
        <v>0</v>
      </c>
      <c r="AD4" s="333">
        <v>0</v>
      </c>
      <c r="AE4" s="333" t="s">
        <v>54</v>
      </c>
      <c r="AF4" s="333">
        <v>0</v>
      </c>
      <c r="AG4" s="333">
        <v>0</v>
      </c>
      <c r="AH4" s="333" t="s">
        <v>55</v>
      </c>
      <c r="AI4" s="333">
        <v>0</v>
      </c>
      <c r="AJ4" s="333">
        <v>0</v>
      </c>
      <c r="AK4" s="333" t="s">
        <v>192</v>
      </c>
      <c r="AL4" s="333">
        <v>0</v>
      </c>
      <c r="AM4" s="333">
        <v>0</v>
      </c>
      <c r="AN4" s="333" t="s">
        <v>204</v>
      </c>
      <c r="AO4" s="333">
        <v>0</v>
      </c>
      <c r="AP4" s="333">
        <v>0</v>
      </c>
      <c r="AQ4" s="333" t="s">
        <v>255</v>
      </c>
      <c r="AR4" s="333">
        <v>0</v>
      </c>
      <c r="AS4" s="333">
        <v>0</v>
      </c>
      <c r="AT4" s="333" t="s">
        <v>608</v>
      </c>
      <c r="AU4" s="333">
        <v>0</v>
      </c>
      <c r="AV4" s="333">
        <v>0</v>
      </c>
      <c r="AW4" s="333" t="s">
        <v>833</v>
      </c>
    </row>
    <row r="5" spans="1:49" ht="17.45" customHeight="1" x14ac:dyDescent="0.2">
      <c r="A5" s="335" t="s">
        <v>494</v>
      </c>
      <c r="B5" s="335"/>
      <c r="C5" s="335"/>
      <c r="D5" s="336">
        <v>15.262098</v>
      </c>
      <c r="E5" s="336">
        <v>5.0119749999999996</v>
      </c>
      <c r="F5" s="336">
        <v>5.2920939999999996</v>
      </c>
      <c r="G5" s="336">
        <v>15.066584000000001</v>
      </c>
      <c r="H5" s="336">
        <v>5.1674740000000003</v>
      </c>
      <c r="I5" s="336">
        <v>4.4579129999999996</v>
      </c>
      <c r="J5" s="336">
        <v>13.343127000000001</v>
      </c>
      <c r="K5" s="336">
        <v>5.3109510000000002</v>
      </c>
      <c r="L5" s="336">
        <v>6.428763</v>
      </c>
      <c r="M5" s="336">
        <v>13.290683</v>
      </c>
      <c r="N5" s="336">
        <v>5.2896359999999998</v>
      </c>
      <c r="O5" s="336">
        <v>5.6105879999999999</v>
      </c>
      <c r="P5" s="336">
        <v>13.834275999999999</v>
      </c>
      <c r="Q5" s="336">
        <v>6.4894489999999996</v>
      </c>
      <c r="R5" s="336">
        <v>5.8320559999999997</v>
      </c>
      <c r="S5" s="336">
        <v>14.426033</v>
      </c>
      <c r="T5" s="336">
        <v>4.0574370000000002</v>
      </c>
      <c r="U5" s="336">
        <v>4.0893800000000002</v>
      </c>
      <c r="V5" s="336">
        <v>13.445531000000001</v>
      </c>
      <c r="W5" s="336">
        <v>5.2681699999999996</v>
      </c>
      <c r="X5" s="336">
        <v>5.4507810000000001</v>
      </c>
      <c r="Y5" s="336">
        <v>14.162298</v>
      </c>
      <c r="Z5" s="336">
        <v>4.2929510000000004</v>
      </c>
      <c r="AA5" s="336">
        <v>5.1313630000000003</v>
      </c>
      <c r="AB5" s="336">
        <v>15.509206000000001</v>
      </c>
      <c r="AC5" s="336">
        <v>5.6554589999999996</v>
      </c>
      <c r="AD5" s="336">
        <v>4.6575240000000004</v>
      </c>
      <c r="AE5" s="336">
        <v>9.6718060000000001</v>
      </c>
      <c r="AF5" s="336">
        <v>4.1007860000000003</v>
      </c>
      <c r="AG5" s="336">
        <v>4.4541050000000002</v>
      </c>
      <c r="AH5" s="336">
        <v>10.955204999999999</v>
      </c>
      <c r="AI5" s="336">
        <v>4.4088969999999996</v>
      </c>
      <c r="AJ5" s="336">
        <v>5.9715800000000003</v>
      </c>
      <c r="AK5" s="336">
        <v>12.531901</v>
      </c>
      <c r="AL5" s="336">
        <v>6.1462209999999997</v>
      </c>
      <c r="AM5" s="336">
        <v>3.916147</v>
      </c>
      <c r="AN5" s="336">
        <v>10.956239</v>
      </c>
      <c r="AO5" s="336">
        <v>4.0725309999999997</v>
      </c>
      <c r="AP5" s="336">
        <v>2.8592650000000002</v>
      </c>
      <c r="AQ5" s="336">
        <v>9.9196469999999994</v>
      </c>
      <c r="AR5" s="336">
        <v>2.953468</v>
      </c>
      <c r="AS5" s="336">
        <v>2.7887849999999998</v>
      </c>
      <c r="AT5" s="336">
        <v>11.344391999999999</v>
      </c>
      <c r="AU5" s="336">
        <v>2.8953350000000002</v>
      </c>
      <c r="AV5" s="336">
        <v>3.1838609999999998</v>
      </c>
      <c r="AW5" s="336">
        <v>11.140202</v>
      </c>
    </row>
    <row r="6" spans="1:49" s="335" customFormat="1" ht="15" customHeight="1" x14ac:dyDescent="0.2">
      <c r="B6" s="335" t="s">
        <v>495</v>
      </c>
      <c r="D6" s="336">
        <v>3.375807</v>
      </c>
      <c r="E6" s="336">
        <v>2.7818459999999998</v>
      </c>
      <c r="F6" s="336">
        <v>2.7818459999999998</v>
      </c>
      <c r="G6" s="336">
        <v>2.9945059999999999</v>
      </c>
      <c r="H6" s="336">
        <v>2.870314</v>
      </c>
      <c r="I6" s="336">
        <v>2.870314</v>
      </c>
      <c r="J6" s="336">
        <v>3.2609659999999998</v>
      </c>
      <c r="K6" s="336">
        <v>3.4279120000000001</v>
      </c>
      <c r="L6" s="336">
        <v>4.4279120000000001</v>
      </c>
      <c r="M6" s="336">
        <v>2.851512</v>
      </c>
      <c r="N6" s="336">
        <v>3.1938270000000002</v>
      </c>
      <c r="O6" s="336">
        <v>3.3388270000000002</v>
      </c>
      <c r="P6" s="336">
        <v>3.852983</v>
      </c>
      <c r="Q6" s="336">
        <v>4.8515180000000004</v>
      </c>
      <c r="R6" s="336">
        <v>3.709228</v>
      </c>
      <c r="S6" s="336">
        <v>3.9117630000000001</v>
      </c>
      <c r="T6" s="336">
        <v>1.9346090000000002</v>
      </c>
      <c r="U6" s="336">
        <v>1.9318990000000003</v>
      </c>
      <c r="V6" s="336">
        <v>2.8004479999999998</v>
      </c>
      <c r="W6" s="336">
        <v>3.1106889999999998</v>
      </c>
      <c r="X6" s="336">
        <v>3.1106889999999998</v>
      </c>
      <c r="Y6" s="336">
        <v>1.6354279999999997</v>
      </c>
      <c r="Z6" s="336">
        <v>1.9528590000000001</v>
      </c>
      <c r="AA6" s="336">
        <v>2.5966740000000001</v>
      </c>
      <c r="AB6" s="336">
        <v>2.4866950000000001</v>
      </c>
      <c r="AC6" s="336">
        <v>3.101442</v>
      </c>
      <c r="AD6" s="336">
        <v>2.8155320000000001</v>
      </c>
      <c r="AE6" s="336">
        <v>2.9883700000000002</v>
      </c>
      <c r="AF6" s="336">
        <v>2.2781220000000002</v>
      </c>
      <c r="AG6" s="336">
        <v>2.38063</v>
      </c>
      <c r="AH6" s="336">
        <v>2.4384109999999999</v>
      </c>
      <c r="AI6" s="336">
        <v>2.3354219999999999</v>
      </c>
      <c r="AJ6" s="336">
        <v>3.2933020000000002</v>
      </c>
      <c r="AK6" s="336">
        <v>3.1445029999999998</v>
      </c>
      <c r="AL6" s="336">
        <v>3.467943</v>
      </c>
      <c r="AM6" s="336">
        <v>2.758229</v>
      </c>
      <c r="AN6" s="336">
        <v>2.7368450000000002</v>
      </c>
      <c r="AO6" s="336">
        <v>2.9146130000000001</v>
      </c>
      <c r="AP6" s="336">
        <v>2.4099270000000002</v>
      </c>
      <c r="AQ6" s="336">
        <v>2.4954149999999999</v>
      </c>
      <c r="AR6" s="336">
        <v>2.50413</v>
      </c>
      <c r="AS6" s="336">
        <v>2.5798000000000001</v>
      </c>
      <c r="AT6" s="336">
        <v>2.4645079999999999</v>
      </c>
      <c r="AU6" s="336">
        <v>2.68635</v>
      </c>
      <c r="AV6" s="336">
        <v>2.9867469999999998</v>
      </c>
      <c r="AW6" s="336">
        <v>3.0159060000000002</v>
      </c>
    </row>
    <row r="7" spans="1:49" x14ac:dyDescent="0.2">
      <c r="C7" s="339" t="s">
        <v>496</v>
      </c>
      <c r="D7" s="340">
        <v>0.94402799999999998</v>
      </c>
      <c r="E7" s="340">
        <v>1.0017160000000001</v>
      </c>
      <c r="F7" s="340">
        <v>1.0017160000000001</v>
      </c>
      <c r="G7" s="340">
        <v>1.0017160000000001</v>
      </c>
      <c r="H7" s="340">
        <v>0.968337</v>
      </c>
      <c r="I7" s="340">
        <v>0.968337</v>
      </c>
      <c r="J7" s="340">
        <v>0.968337</v>
      </c>
      <c r="K7" s="340">
        <v>1.0174280000000002</v>
      </c>
      <c r="L7" s="340">
        <v>1.0174280000000002</v>
      </c>
      <c r="M7" s="340">
        <v>1.0174280000000002</v>
      </c>
      <c r="N7" s="340">
        <v>1.4244479999999999</v>
      </c>
      <c r="O7" s="340">
        <v>1.4244479999999999</v>
      </c>
      <c r="P7" s="340">
        <v>1.4244479999999999</v>
      </c>
      <c r="Q7" s="340">
        <v>1.5884100000000001</v>
      </c>
      <c r="R7" s="340">
        <v>1.5884100000000001</v>
      </c>
      <c r="S7" s="340">
        <v>1.5884100000000001</v>
      </c>
      <c r="T7" s="340">
        <v>1.8619790000000003</v>
      </c>
      <c r="U7" s="340">
        <v>1.8619790000000003</v>
      </c>
      <c r="V7" s="340">
        <v>1.8619790000000003</v>
      </c>
      <c r="W7" s="340">
        <v>1.4961529999999998</v>
      </c>
      <c r="X7" s="340">
        <v>1.4961529999999998</v>
      </c>
      <c r="Y7" s="340">
        <v>1.4961529999999998</v>
      </c>
      <c r="Z7" s="340">
        <v>1.3862270000000003</v>
      </c>
      <c r="AA7" s="340">
        <v>1.3862270000000003</v>
      </c>
      <c r="AB7" s="340">
        <v>1.3862270000000003</v>
      </c>
      <c r="AC7" s="340">
        <v>1.2084790000000001</v>
      </c>
      <c r="AD7" s="340">
        <v>1.2084790000000001</v>
      </c>
      <c r="AE7" s="340">
        <v>1.2084790000000001</v>
      </c>
      <c r="AF7" s="340">
        <v>1.1196569999999999</v>
      </c>
      <c r="AG7" s="340">
        <v>1.1196569999999999</v>
      </c>
      <c r="AH7" s="340">
        <v>1.1196569999999999</v>
      </c>
      <c r="AI7" s="340">
        <v>1.3218909999999999</v>
      </c>
      <c r="AJ7" s="340">
        <v>1.3218909999999999</v>
      </c>
      <c r="AK7" s="340">
        <v>1.3218909999999999</v>
      </c>
      <c r="AL7" s="340">
        <v>1.36666</v>
      </c>
      <c r="AM7" s="340">
        <v>1.6228359999999999</v>
      </c>
      <c r="AN7" s="340">
        <v>1.6228359999999999</v>
      </c>
      <c r="AO7" s="340">
        <v>2.054519</v>
      </c>
      <c r="AP7" s="340">
        <v>2.210083</v>
      </c>
      <c r="AQ7" s="340">
        <v>2.210083</v>
      </c>
      <c r="AR7" s="340">
        <v>2.1510120000000001</v>
      </c>
      <c r="AS7" s="340">
        <v>1.9858720000000001</v>
      </c>
      <c r="AT7" s="340">
        <v>1.9858720000000001</v>
      </c>
      <c r="AU7" s="340">
        <v>1.8679570000000001</v>
      </c>
      <c r="AV7" s="340">
        <v>1.910623</v>
      </c>
      <c r="AW7" s="340">
        <v>1.910623</v>
      </c>
    </row>
    <row r="8" spans="1:49" x14ac:dyDescent="0.2">
      <c r="B8" s="343"/>
      <c r="C8" s="339" t="s">
        <v>497</v>
      </c>
      <c r="D8" s="340">
        <v>0.79613199999999995</v>
      </c>
      <c r="E8" s="340">
        <v>0.83296400000000004</v>
      </c>
      <c r="F8" s="340">
        <v>0.83296400000000004</v>
      </c>
      <c r="G8" s="340">
        <v>0.83296400000000004</v>
      </c>
      <c r="H8" s="340">
        <v>0.81066000000000005</v>
      </c>
      <c r="I8" s="340">
        <v>0.81066000000000005</v>
      </c>
      <c r="J8" s="340">
        <v>0.81066000000000005</v>
      </c>
      <c r="K8" s="340">
        <v>0.86839500000000014</v>
      </c>
      <c r="L8" s="340">
        <v>0.86839500000000014</v>
      </c>
      <c r="M8" s="340">
        <v>0.86839500000000014</v>
      </c>
      <c r="N8" s="340">
        <v>1.258634</v>
      </c>
      <c r="O8" s="340">
        <v>1.258634</v>
      </c>
      <c r="P8" s="340">
        <v>1.258634</v>
      </c>
      <c r="Q8" s="340">
        <v>1.3849320000000001</v>
      </c>
      <c r="R8" s="340">
        <v>1.3849320000000001</v>
      </c>
      <c r="S8" s="340">
        <v>1.3849320000000001</v>
      </c>
      <c r="T8" s="340">
        <v>1.6444700000000003</v>
      </c>
      <c r="U8" s="340">
        <v>1.6444700000000003</v>
      </c>
      <c r="V8" s="340">
        <v>1.6444700000000003</v>
      </c>
      <c r="W8" s="340">
        <v>1.3093999999999997</v>
      </c>
      <c r="X8" s="340">
        <v>1.3093999999999997</v>
      </c>
      <c r="Y8" s="340">
        <v>1.3093999999999997</v>
      </c>
      <c r="Z8" s="340">
        <v>1.1884380000000003</v>
      </c>
      <c r="AA8" s="340">
        <v>1.1884380000000003</v>
      </c>
      <c r="AB8" s="340">
        <v>1.1884380000000003</v>
      </c>
      <c r="AC8" s="340">
        <v>1.019895</v>
      </c>
      <c r="AD8" s="340">
        <v>1.019895</v>
      </c>
      <c r="AE8" s="340">
        <v>1.019895</v>
      </c>
      <c r="AF8" s="340">
        <v>0.92329700000000003</v>
      </c>
      <c r="AG8" s="340">
        <v>0.92329700000000003</v>
      </c>
      <c r="AH8" s="340">
        <v>0.92329700000000003</v>
      </c>
      <c r="AI8" s="340">
        <v>1.216477</v>
      </c>
      <c r="AJ8" s="340">
        <v>1.216477</v>
      </c>
      <c r="AK8" s="340">
        <v>1.216477</v>
      </c>
      <c r="AL8" s="340">
        <v>1.0036230000000002</v>
      </c>
      <c r="AM8" s="340">
        <v>1.0036230000000002</v>
      </c>
      <c r="AN8" s="340">
        <v>1.0036230000000002</v>
      </c>
      <c r="AO8" s="340">
        <v>1.076009</v>
      </c>
      <c r="AP8" s="340">
        <v>1.076009</v>
      </c>
      <c r="AQ8" s="340">
        <v>1.076009</v>
      </c>
      <c r="AR8" s="340">
        <v>1.039493</v>
      </c>
      <c r="AS8" s="340">
        <v>1.039493</v>
      </c>
      <c r="AT8" s="340">
        <v>1.039493</v>
      </c>
      <c r="AU8" s="340">
        <v>1.0486310000000001</v>
      </c>
      <c r="AV8" s="340">
        <v>1.0486310000000001</v>
      </c>
      <c r="AW8" s="340">
        <v>1.0486310000000001</v>
      </c>
    </row>
    <row r="9" spans="1:49" x14ac:dyDescent="0.2">
      <c r="B9" s="343"/>
      <c r="C9" s="339" t="s">
        <v>535</v>
      </c>
      <c r="D9" s="340">
        <v>0.147896</v>
      </c>
      <c r="E9" s="340">
        <v>0.16875200000000001</v>
      </c>
      <c r="F9" s="340">
        <v>0.16875200000000001</v>
      </c>
      <c r="G9" s="340">
        <v>0.16875200000000001</v>
      </c>
      <c r="H9" s="340">
        <v>0.15767700000000001</v>
      </c>
      <c r="I9" s="340">
        <v>0.15767700000000001</v>
      </c>
      <c r="J9" s="340">
        <v>0.15767700000000001</v>
      </c>
      <c r="K9" s="340">
        <v>0.149033</v>
      </c>
      <c r="L9" s="340">
        <v>0.149033</v>
      </c>
      <c r="M9" s="340">
        <v>0.149033</v>
      </c>
      <c r="N9" s="340">
        <v>0.16581399999999999</v>
      </c>
      <c r="O9" s="340">
        <v>0.16581399999999999</v>
      </c>
      <c r="P9" s="340">
        <v>0.16581399999999999</v>
      </c>
      <c r="Q9" s="340">
        <v>0.20347799999999999</v>
      </c>
      <c r="R9" s="340">
        <v>0.20347799999999999</v>
      </c>
      <c r="S9" s="340">
        <v>0.20347799999999999</v>
      </c>
      <c r="T9" s="340">
        <v>0.21750900000000001</v>
      </c>
      <c r="U9" s="340">
        <v>0.21750900000000001</v>
      </c>
      <c r="V9" s="340">
        <v>0.21750900000000001</v>
      </c>
      <c r="W9" s="340">
        <v>0.186753</v>
      </c>
      <c r="X9" s="340">
        <v>0.186753</v>
      </c>
      <c r="Y9" s="340">
        <v>0.186753</v>
      </c>
      <c r="Z9" s="340">
        <v>0.19778899999999999</v>
      </c>
      <c r="AA9" s="340">
        <v>0.19778899999999999</v>
      </c>
      <c r="AB9" s="340">
        <v>0.19778899999999999</v>
      </c>
      <c r="AC9" s="340">
        <v>0.188584</v>
      </c>
      <c r="AD9" s="340">
        <v>0.188584</v>
      </c>
      <c r="AE9" s="340">
        <v>0.188584</v>
      </c>
      <c r="AF9" s="340">
        <v>0.19636000000000001</v>
      </c>
      <c r="AG9" s="340">
        <v>0.19636000000000001</v>
      </c>
      <c r="AH9" s="340">
        <v>0.19636000000000001</v>
      </c>
      <c r="AI9" s="340">
        <v>0.10541399999999999</v>
      </c>
      <c r="AJ9" s="340">
        <v>0.10541399999999999</v>
      </c>
      <c r="AK9" s="340">
        <v>0.10541399999999999</v>
      </c>
      <c r="AL9" s="340">
        <v>0.363037</v>
      </c>
      <c r="AM9" s="340">
        <v>0.61921300000000001</v>
      </c>
      <c r="AN9" s="340">
        <v>0.61921300000000001</v>
      </c>
      <c r="AO9" s="340">
        <v>0.97850999999999999</v>
      </c>
      <c r="AP9" s="340">
        <v>1.134074</v>
      </c>
      <c r="AQ9" s="340">
        <v>1.134074</v>
      </c>
      <c r="AR9" s="340">
        <v>1.1115189999999999</v>
      </c>
      <c r="AS9" s="340">
        <v>0.94637899999999997</v>
      </c>
      <c r="AT9" s="340">
        <v>0.94637899999999997</v>
      </c>
      <c r="AU9" s="340">
        <v>0.819326</v>
      </c>
      <c r="AV9" s="340">
        <v>0.86199199999999998</v>
      </c>
      <c r="AW9" s="340">
        <v>0.86199199999999998</v>
      </c>
    </row>
    <row r="10" spans="1:49" ht="20.100000000000001" customHeight="1" x14ac:dyDescent="0.2">
      <c r="C10" s="339" t="s">
        <v>498</v>
      </c>
      <c r="D10" s="340">
        <v>2.4317790000000001</v>
      </c>
      <c r="E10" s="340">
        <v>1.78013</v>
      </c>
      <c r="F10" s="340">
        <v>1.78013</v>
      </c>
      <c r="G10" s="340">
        <v>1.9927900000000001</v>
      </c>
      <c r="H10" s="340">
        <v>1.901977</v>
      </c>
      <c r="I10" s="340">
        <v>1.901977</v>
      </c>
      <c r="J10" s="340">
        <v>2.2926289999999998</v>
      </c>
      <c r="K10" s="340">
        <v>2.4104839999999998</v>
      </c>
      <c r="L10" s="340">
        <v>3.4104839999999998</v>
      </c>
      <c r="M10" s="340">
        <v>1.834084</v>
      </c>
      <c r="N10" s="340">
        <v>1.769379</v>
      </c>
      <c r="O10" s="340">
        <v>1.9143790000000001</v>
      </c>
      <c r="P10" s="340">
        <v>2.4285350000000001</v>
      </c>
      <c r="Q10" s="340">
        <v>3.2631079999999999</v>
      </c>
      <c r="R10" s="340">
        <v>2.1208179999999999</v>
      </c>
      <c r="S10" s="340">
        <v>2.323353</v>
      </c>
      <c r="T10" s="340">
        <v>7.263E-2</v>
      </c>
      <c r="U10" s="340">
        <v>6.9919999999999996E-2</v>
      </c>
      <c r="V10" s="340">
        <v>0.938469</v>
      </c>
      <c r="W10" s="340">
        <v>1.614536</v>
      </c>
      <c r="X10" s="340">
        <v>1.614536</v>
      </c>
      <c r="Y10" s="340">
        <v>0.13927500000000001</v>
      </c>
      <c r="Z10" s="340">
        <v>0.56663200000000002</v>
      </c>
      <c r="AA10" s="340">
        <v>1.2104470000000001</v>
      </c>
      <c r="AB10" s="340">
        <v>1.100468</v>
      </c>
      <c r="AC10" s="340">
        <v>1.892963</v>
      </c>
      <c r="AD10" s="340">
        <v>1.6070530000000001</v>
      </c>
      <c r="AE10" s="340">
        <v>1.7798909999999999</v>
      </c>
      <c r="AF10" s="340">
        <v>1.1584650000000001</v>
      </c>
      <c r="AG10" s="340">
        <v>1.2609729999999999</v>
      </c>
      <c r="AH10" s="340">
        <v>1.318754</v>
      </c>
      <c r="AI10" s="340">
        <v>1.013531</v>
      </c>
      <c r="AJ10" s="340">
        <v>1.971411</v>
      </c>
      <c r="AK10" s="340">
        <v>1.8226119999999999</v>
      </c>
      <c r="AL10" s="340">
        <v>2.101283</v>
      </c>
      <c r="AM10" s="340">
        <v>1.1353930000000001</v>
      </c>
      <c r="AN10" s="340">
        <v>1.114009</v>
      </c>
      <c r="AO10" s="340">
        <v>0.86009400000000003</v>
      </c>
      <c r="AP10" s="340">
        <v>0.19984399999999999</v>
      </c>
      <c r="AQ10" s="340">
        <v>0.28533199999999997</v>
      </c>
      <c r="AR10" s="340">
        <v>0.35311799999999999</v>
      </c>
      <c r="AS10" s="340">
        <v>0.59392800000000001</v>
      </c>
      <c r="AT10" s="340">
        <v>0.47863600000000001</v>
      </c>
      <c r="AU10" s="340">
        <v>0.81839300000000004</v>
      </c>
      <c r="AV10" s="340">
        <v>1.0761240000000001</v>
      </c>
      <c r="AW10" s="340">
        <v>1.105283</v>
      </c>
    </row>
    <row r="11" spans="1:49" x14ac:dyDescent="0.2">
      <c r="C11" s="339" t="s">
        <v>499</v>
      </c>
      <c r="D11" s="340">
        <v>0.38340099999999999</v>
      </c>
      <c r="E11" s="340">
        <v>0.35590699999999997</v>
      </c>
      <c r="F11" s="340">
        <v>0.35590699999999997</v>
      </c>
      <c r="G11" s="340">
        <v>0.35590699999999997</v>
      </c>
      <c r="H11" s="340">
        <v>0.416107</v>
      </c>
      <c r="I11" s="340">
        <v>0.416107</v>
      </c>
      <c r="J11" s="340">
        <v>0.416107</v>
      </c>
      <c r="K11" s="340">
        <v>0.61148000000000002</v>
      </c>
      <c r="L11" s="340">
        <v>0.61148000000000002</v>
      </c>
      <c r="M11" s="340">
        <v>0.61148000000000002</v>
      </c>
      <c r="N11" s="340">
        <v>0.64512100000000006</v>
      </c>
      <c r="O11" s="340">
        <v>0.64512100000000006</v>
      </c>
      <c r="P11" s="340">
        <v>0.65973199999999999</v>
      </c>
      <c r="Q11" s="340">
        <v>0.80066800000000005</v>
      </c>
      <c r="R11" s="340">
        <v>0.80066800000000005</v>
      </c>
      <c r="S11" s="340">
        <v>1.0083899999999999</v>
      </c>
      <c r="T11" s="340">
        <v>-0.53981900000000005</v>
      </c>
      <c r="U11" s="340">
        <v>-0.53981900000000005</v>
      </c>
      <c r="V11" s="340">
        <v>-0.76215200000000005</v>
      </c>
      <c r="W11" s="340">
        <v>-0.26778400000000002</v>
      </c>
      <c r="X11" s="340">
        <v>-0.26778400000000002</v>
      </c>
      <c r="Y11" s="340">
        <v>-0.25948399999999999</v>
      </c>
      <c r="Z11" s="340">
        <v>0.31488899999999997</v>
      </c>
      <c r="AA11" s="340">
        <v>0.42021500000000001</v>
      </c>
      <c r="AB11" s="340">
        <v>0.41191499999999998</v>
      </c>
      <c r="AC11" s="340">
        <v>0.31284200000000001</v>
      </c>
      <c r="AD11" s="340">
        <v>0.25722200000000001</v>
      </c>
      <c r="AE11" s="340">
        <v>0.40646300000000002</v>
      </c>
      <c r="AF11" s="340">
        <v>0.43639299999999998</v>
      </c>
      <c r="AG11" s="340">
        <v>0.50460499999999997</v>
      </c>
      <c r="AH11" s="340">
        <v>0.38414999999999999</v>
      </c>
      <c r="AI11" s="340">
        <v>0.21865499999999999</v>
      </c>
      <c r="AJ11" s="340">
        <v>0.21111099999999999</v>
      </c>
      <c r="AK11" s="340">
        <v>0.19805700000000001</v>
      </c>
      <c r="AL11" s="340">
        <v>0.28793600000000003</v>
      </c>
      <c r="AM11" s="340">
        <v>0.39121</v>
      </c>
      <c r="AN11" s="340">
        <v>0.38991399999999998</v>
      </c>
      <c r="AO11" s="340">
        <v>0.26750099999999999</v>
      </c>
      <c r="AP11" s="340">
        <v>-0.15399399999999999</v>
      </c>
      <c r="AQ11" s="340">
        <v>-0.147506</v>
      </c>
      <c r="AR11" s="340">
        <v>-0.15573500000000001</v>
      </c>
      <c r="AS11" s="340">
        <v>8.5074999999999998E-2</v>
      </c>
      <c r="AT11" s="340">
        <v>7.0732000000000003E-2</v>
      </c>
      <c r="AU11" s="340">
        <v>7.4983999999999995E-2</v>
      </c>
      <c r="AV11" s="340">
        <v>0.167354</v>
      </c>
      <c r="AW11" s="340">
        <v>0.160773</v>
      </c>
    </row>
    <row r="12" spans="1:49" x14ac:dyDescent="0.2">
      <c r="C12" s="339" t="s">
        <v>501</v>
      </c>
      <c r="D12" s="340">
        <v>1.0752900000000001</v>
      </c>
      <c r="E12" s="340">
        <v>0.45113500000000001</v>
      </c>
      <c r="F12" s="340">
        <v>0.45113500000000001</v>
      </c>
      <c r="G12" s="340">
        <v>0.45113500000000001</v>
      </c>
      <c r="H12" s="340">
        <v>0.300122</v>
      </c>
      <c r="I12" s="340">
        <v>0.300122</v>
      </c>
      <c r="J12" s="340">
        <v>0.300122</v>
      </c>
      <c r="K12" s="340">
        <v>0.222604</v>
      </c>
      <c r="L12" s="340">
        <v>0.222604</v>
      </c>
      <c r="M12" s="340">
        <v>0.222604</v>
      </c>
      <c r="N12" s="340">
        <v>0.12425799999999999</v>
      </c>
      <c r="O12" s="340">
        <v>0.12425799999999999</v>
      </c>
      <c r="P12" s="340">
        <v>0.12425799999999999</v>
      </c>
      <c r="Q12" s="340">
        <v>0.81789500000000004</v>
      </c>
      <c r="R12" s="340">
        <v>0.82060500000000003</v>
      </c>
      <c r="S12" s="340">
        <v>0.82060500000000003</v>
      </c>
      <c r="T12" s="340">
        <v>0.118091</v>
      </c>
      <c r="U12" s="340">
        <v>0.115381</v>
      </c>
      <c r="V12" s="340">
        <v>0.115381</v>
      </c>
      <c r="W12" s="340">
        <v>0.29708000000000001</v>
      </c>
      <c r="X12" s="340">
        <v>0.29708000000000001</v>
      </c>
      <c r="Y12" s="340">
        <v>0.29708000000000001</v>
      </c>
      <c r="Z12" s="340">
        <v>0.150064</v>
      </c>
      <c r="AA12" s="340">
        <v>0.68855299999999997</v>
      </c>
      <c r="AB12" s="340">
        <v>0.68855299999999997</v>
      </c>
      <c r="AC12" s="340">
        <v>1.5801210000000001</v>
      </c>
      <c r="AD12" s="340">
        <v>1.349831</v>
      </c>
      <c r="AE12" s="340">
        <v>1.349831</v>
      </c>
      <c r="AF12" s="340">
        <v>0.69847499999999996</v>
      </c>
      <c r="AG12" s="340">
        <v>0.73277099999999995</v>
      </c>
      <c r="AH12" s="340">
        <v>0.73277099999999995</v>
      </c>
      <c r="AI12" s="340">
        <v>0.59304299999999999</v>
      </c>
      <c r="AJ12" s="340">
        <v>0.56669000000000003</v>
      </c>
      <c r="AK12" s="340">
        <v>0.60442600000000002</v>
      </c>
      <c r="AL12" s="340">
        <v>0.79321799999999998</v>
      </c>
      <c r="AM12" s="340">
        <v>0.477076</v>
      </c>
      <c r="AN12" s="340">
        <v>0.43934000000000001</v>
      </c>
      <c r="AO12" s="340">
        <v>0.307838</v>
      </c>
      <c r="AP12" s="340">
        <v>0.307838</v>
      </c>
      <c r="AQ12" s="340">
        <v>0.307838</v>
      </c>
      <c r="AR12" s="340">
        <v>0.383853</v>
      </c>
      <c r="AS12" s="340">
        <v>0.383853</v>
      </c>
      <c r="AT12" s="340">
        <v>0.383853</v>
      </c>
      <c r="AU12" s="340">
        <v>0.71935800000000005</v>
      </c>
      <c r="AV12" s="340">
        <v>0.71935800000000005</v>
      </c>
      <c r="AW12" s="340">
        <v>0.71935800000000005</v>
      </c>
    </row>
    <row r="13" spans="1:49" x14ac:dyDescent="0.2">
      <c r="C13" s="339" t="s">
        <v>502</v>
      </c>
      <c r="D13" s="340">
        <v>0</v>
      </c>
      <c r="E13" s="340">
        <v>0</v>
      </c>
      <c r="F13" s="340">
        <v>0</v>
      </c>
      <c r="G13" s="340">
        <v>0</v>
      </c>
      <c r="H13" s="340">
        <v>0</v>
      </c>
      <c r="I13" s="340">
        <v>0</v>
      </c>
      <c r="J13" s="340">
        <v>0</v>
      </c>
      <c r="K13" s="340">
        <v>0</v>
      </c>
      <c r="L13" s="340">
        <v>1</v>
      </c>
      <c r="M13" s="340">
        <v>1</v>
      </c>
      <c r="N13" s="340">
        <v>1</v>
      </c>
      <c r="O13" s="340">
        <v>1.145</v>
      </c>
      <c r="P13" s="340">
        <v>1.145</v>
      </c>
      <c r="Q13" s="340">
        <v>1.145</v>
      </c>
      <c r="R13" s="340">
        <v>0</v>
      </c>
      <c r="S13" s="340">
        <v>0</v>
      </c>
      <c r="T13" s="340">
        <v>0</v>
      </c>
      <c r="U13" s="340">
        <v>0</v>
      </c>
      <c r="V13" s="340">
        <v>0</v>
      </c>
      <c r="W13" s="340">
        <v>0</v>
      </c>
      <c r="X13" s="340">
        <v>0</v>
      </c>
      <c r="Y13" s="340">
        <v>0</v>
      </c>
      <c r="Z13" s="340">
        <v>0</v>
      </c>
      <c r="AA13" s="340">
        <v>0</v>
      </c>
      <c r="AB13" s="340">
        <v>0</v>
      </c>
      <c r="AC13" s="340">
        <v>0</v>
      </c>
      <c r="AD13" s="340">
        <v>0</v>
      </c>
      <c r="AE13" s="340">
        <v>0</v>
      </c>
      <c r="AF13" s="340">
        <v>0</v>
      </c>
      <c r="AG13" s="340">
        <v>0</v>
      </c>
      <c r="AH13" s="340">
        <v>0</v>
      </c>
      <c r="AI13" s="340">
        <v>0</v>
      </c>
      <c r="AJ13" s="340">
        <v>0.99177700000000002</v>
      </c>
      <c r="AK13" s="340">
        <v>0.99177700000000002</v>
      </c>
      <c r="AL13" s="340">
        <v>0.99177700000000002</v>
      </c>
      <c r="AM13" s="340">
        <v>0.238755</v>
      </c>
      <c r="AN13" s="340">
        <v>0.238755</v>
      </c>
      <c r="AO13" s="340">
        <v>0.238755</v>
      </c>
      <c r="AP13" s="340">
        <v>0</v>
      </c>
      <c r="AQ13" s="340">
        <v>0</v>
      </c>
      <c r="AR13" s="340">
        <v>0</v>
      </c>
      <c r="AS13" s="340">
        <v>0</v>
      </c>
      <c r="AT13" s="340">
        <v>0</v>
      </c>
      <c r="AU13" s="340">
        <v>0</v>
      </c>
      <c r="AV13" s="340">
        <v>0.16536100000000001</v>
      </c>
      <c r="AW13" s="340">
        <v>0.16536100000000001</v>
      </c>
    </row>
    <row r="14" spans="1:49" x14ac:dyDescent="0.2">
      <c r="C14" s="339" t="s">
        <v>503</v>
      </c>
      <c r="D14" s="340">
        <v>0.23220199999999999</v>
      </c>
      <c r="E14" s="340">
        <v>0.23220199999999999</v>
      </c>
      <c r="F14" s="340">
        <v>0.23220199999999999</v>
      </c>
      <c r="G14" s="340">
        <v>0</v>
      </c>
      <c r="H14" s="340">
        <v>0</v>
      </c>
      <c r="I14" s="340">
        <v>0</v>
      </c>
      <c r="J14" s="340">
        <v>0</v>
      </c>
      <c r="K14" s="340">
        <v>0</v>
      </c>
      <c r="L14" s="340">
        <v>0</v>
      </c>
      <c r="M14" s="340">
        <v>0</v>
      </c>
      <c r="N14" s="340">
        <v>0</v>
      </c>
      <c r="O14" s="340">
        <v>0</v>
      </c>
      <c r="P14" s="340">
        <v>0</v>
      </c>
      <c r="Q14" s="340">
        <v>0</v>
      </c>
      <c r="R14" s="340">
        <v>0</v>
      </c>
      <c r="S14" s="340">
        <v>0</v>
      </c>
      <c r="T14" s="340">
        <v>0</v>
      </c>
      <c r="U14" s="340">
        <v>0</v>
      </c>
      <c r="V14" s="340">
        <v>0</v>
      </c>
      <c r="W14" s="340">
        <v>0</v>
      </c>
      <c r="X14" s="340">
        <v>0</v>
      </c>
      <c r="Y14" s="340">
        <v>0</v>
      </c>
      <c r="Z14" s="340">
        <v>0</v>
      </c>
      <c r="AA14" s="340">
        <v>0</v>
      </c>
      <c r="AB14" s="340">
        <v>0</v>
      </c>
      <c r="AC14" s="340">
        <v>0</v>
      </c>
      <c r="AD14" s="340">
        <v>0</v>
      </c>
      <c r="AE14" s="340">
        <v>0</v>
      </c>
      <c r="AF14" s="340">
        <v>0</v>
      </c>
      <c r="AG14" s="340">
        <v>0</v>
      </c>
      <c r="AH14" s="340">
        <v>0</v>
      </c>
      <c r="AI14" s="340">
        <v>0</v>
      </c>
      <c r="AJ14" s="340">
        <v>0</v>
      </c>
      <c r="AK14" s="340">
        <v>0</v>
      </c>
      <c r="AL14" s="340">
        <v>0</v>
      </c>
      <c r="AM14" s="340">
        <v>0</v>
      </c>
      <c r="AN14" s="340">
        <v>0</v>
      </c>
      <c r="AO14" s="340">
        <v>0</v>
      </c>
      <c r="AP14" s="340">
        <v>0</v>
      </c>
      <c r="AQ14" s="340">
        <v>0</v>
      </c>
      <c r="AR14" s="340">
        <v>0</v>
      </c>
      <c r="AS14" s="340">
        <v>0</v>
      </c>
      <c r="AT14" s="340">
        <v>0</v>
      </c>
      <c r="AU14" s="340">
        <v>0</v>
      </c>
      <c r="AV14" s="340">
        <v>0</v>
      </c>
      <c r="AW14" s="340">
        <v>0</v>
      </c>
    </row>
    <row r="15" spans="1:49" x14ac:dyDescent="0.2">
      <c r="C15" s="339" t="s">
        <v>536</v>
      </c>
      <c r="D15" s="340">
        <v>0.74088600000000004</v>
      </c>
      <c r="E15" s="340">
        <v>0.74088600000000004</v>
      </c>
      <c r="F15" s="340">
        <v>0.74088600000000004</v>
      </c>
      <c r="G15" s="340">
        <v>1.185748</v>
      </c>
      <c r="H15" s="340">
        <v>1.185748</v>
      </c>
      <c r="I15" s="340">
        <v>1.185748</v>
      </c>
      <c r="J15" s="340">
        <v>1.5764</v>
      </c>
      <c r="K15" s="340">
        <v>1.5764</v>
      </c>
      <c r="L15" s="340">
        <v>1.5764</v>
      </c>
      <c r="M15" s="340">
        <v>0</v>
      </c>
      <c r="N15" s="340">
        <v>0</v>
      </c>
      <c r="O15" s="340">
        <v>0</v>
      </c>
      <c r="P15" s="340">
        <v>0.49954500000000002</v>
      </c>
      <c r="Q15" s="340">
        <v>0.49954500000000002</v>
      </c>
      <c r="R15" s="340">
        <v>0.49954500000000002</v>
      </c>
      <c r="S15" s="340">
        <v>0.49435800000000002</v>
      </c>
      <c r="T15" s="340">
        <v>0.49435800000000002</v>
      </c>
      <c r="U15" s="340">
        <v>0.49435800000000002</v>
      </c>
      <c r="V15" s="340">
        <v>1.58524</v>
      </c>
      <c r="W15" s="340">
        <v>1.58524</v>
      </c>
      <c r="X15" s="340">
        <v>1.58524</v>
      </c>
      <c r="Y15" s="340">
        <v>0.10167900000000001</v>
      </c>
      <c r="Z15" s="340">
        <v>0.10167900000000001</v>
      </c>
      <c r="AA15" s="340">
        <v>0.10167900000000001</v>
      </c>
      <c r="AB15" s="340">
        <v>0</v>
      </c>
      <c r="AC15" s="340">
        <v>0</v>
      </c>
      <c r="AD15" s="340">
        <v>0</v>
      </c>
      <c r="AE15" s="340">
        <v>2.3597E-2</v>
      </c>
      <c r="AF15" s="340">
        <v>2.3597E-2</v>
      </c>
      <c r="AG15" s="340">
        <v>2.3597E-2</v>
      </c>
      <c r="AH15" s="340">
        <v>0.20183300000000001</v>
      </c>
      <c r="AI15" s="340">
        <v>0.20183300000000001</v>
      </c>
      <c r="AJ15" s="340">
        <v>0.20183300000000001</v>
      </c>
      <c r="AK15" s="340">
        <v>2.8351999999999999E-2</v>
      </c>
      <c r="AL15" s="340">
        <v>2.8351999999999999E-2</v>
      </c>
      <c r="AM15" s="340">
        <v>2.8351999999999999E-2</v>
      </c>
      <c r="AN15" s="340">
        <v>4.5999999999999999E-2</v>
      </c>
      <c r="AO15" s="340">
        <v>4.5999999999999999E-2</v>
      </c>
      <c r="AP15" s="340">
        <v>4.5999999999999999E-2</v>
      </c>
      <c r="AQ15" s="340">
        <v>0.125</v>
      </c>
      <c r="AR15" s="340">
        <v>0.125</v>
      </c>
      <c r="AS15" s="340">
        <v>0.125</v>
      </c>
      <c r="AT15" s="340">
        <v>2.4050999999999999E-2</v>
      </c>
      <c r="AU15" s="340">
        <v>2.4050999999999999E-2</v>
      </c>
      <c r="AV15" s="340">
        <v>2.4050999999999999E-2</v>
      </c>
      <c r="AW15" s="340">
        <v>5.9790999999999997E-2</v>
      </c>
    </row>
    <row r="16" spans="1:49" s="335" customFormat="1" ht="17.45" customHeight="1" x14ac:dyDescent="0.2">
      <c r="B16" s="335" t="s">
        <v>504</v>
      </c>
      <c r="D16" s="336">
        <v>11.886291</v>
      </c>
      <c r="E16" s="336">
        <v>2.2301289999999998</v>
      </c>
      <c r="F16" s="336">
        <v>2.5102479999999998</v>
      </c>
      <c r="G16" s="336">
        <v>12.072077999999999</v>
      </c>
      <c r="H16" s="336">
        <v>2.2971599999999999</v>
      </c>
      <c r="I16" s="336">
        <v>1.587599</v>
      </c>
      <c r="J16" s="336">
        <v>10.082160999999999</v>
      </c>
      <c r="K16" s="336">
        <v>1.8830389999999999</v>
      </c>
      <c r="L16" s="336">
        <v>2.0008509999999999</v>
      </c>
      <c r="M16" s="336">
        <v>10.439171</v>
      </c>
      <c r="N16" s="336">
        <v>2.095809</v>
      </c>
      <c r="O16" s="336">
        <v>2.2717610000000001</v>
      </c>
      <c r="P16" s="336">
        <v>9.9812930000000009</v>
      </c>
      <c r="Q16" s="336">
        <v>1.637931</v>
      </c>
      <c r="R16" s="336">
        <v>2.1228280000000002</v>
      </c>
      <c r="S16" s="336">
        <v>10.51427</v>
      </c>
      <c r="T16" s="336">
        <v>2.1228280000000002</v>
      </c>
      <c r="U16" s="336">
        <v>2.1574810000000002</v>
      </c>
      <c r="V16" s="336">
        <v>10.645083</v>
      </c>
      <c r="W16" s="336">
        <v>2.1574810000000002</v>
      </c>
      <c r="X16" s="336">
        <v>2.3400919999999998</v>
      </c>
      <c r="Y16" s="336">
        <v>12.526870000000001</v>
      </c>
      <c r="Z16" s="336">
        <v>2.3400919999999998</v>
      </c>
      <c r="AA16" s="336">
        <v>2.5346890000000002</v>
      </c>
      <c r="AB16" s="336">
        <v>13.022511</v>
      </c>
      <c r="AC16" s="336">
        <v>2.554017</v>
      </c>
      <c r="AD16" s="336">
        <v>1.8419920000000001</v>
      </c>
      <c r="AE16" s="336">
        <v>6.6834360000000004</v>
      </c>
      <c r="AF16" s="336">
        <v>1.8226640000000001</v>
      </c>
      <c r="AG16" s="336">
        <v>2.0734750000000002</v>
      </c>
      <c r="AH16" s="336">
        <v>8.5167940000000009</v>
      </c>
      <c r="AI16" s="336">
        <v>2.0734750000000002</v>
      </c>
      <c r="AJ16" s="336">
        <v>2.6782780000000002</v>
      </c>
      <c r="AK16" s="336">
        <v>9.3873979999999992</v>
      </c>
      <c r="AL16" s="336">
        <v>2.6782780000000002</v>
      </c>
      <c r="AM16" s="336">
        <v>1.157918</v>
      </c>
      <c r="AN16" s="336">
        <v>8.2193939999999994</v>
      </c>
      <c r="AO16" s="336">
        <v>1.157918</v>
      </c>
      <c r="AP16" s="336">
        <v>0.44933800000000002</v>
      </c>
      <c r="AQ16" s="336">
        <v>7.4242319999999999</v>
      </c>
      <c r="AR16" s="336">
        <v>0.44933800000000002</v>
      </c>
      <c r="AS16" s="336">
        <v>0.208985</v>
      </c>
      <c r="AT16" s="336">
        <v>8.8798840000000006</v>
      </c>
      <c r="AU16" s="336">
        <v>0.208985</v>
      </c>
      <c r="AV16" s="336">
        <v>0.19711400000000001</v>
      </c>
      <c r="AW16" s="336">
        <v>8.1242959999999993</v>
      </c>
    </row>
    <row r="17" spans="1:49" x14ac:dyDescent="0.2">
      <c r="C17" s="339" t="s">
        <v>505</v>
      </c>
      <c r="D17" s="340">
        <v>4.0759410000000003</v>
      </c>
      <c r="E17" s="340">
        <v>0</v>
      </c>
      <c r="F17" s="340">
        <v>0</v>
      </c>
      <c r="G17" s="340">
        <v>4.1317750000000002</v>
      </c>
      <c r="H17" s="340">
        <v>0</v>
      </c>
      <c r="I17" s="340">
        <v>0</v>
      </c>
      <c r="J17" s="340">
        <v>3.2844000000000002</v>
      </c>
      <c r="K17" s="340">
        <v>0</v>
      </c>
      <c r="L17" s="340">
        <v>0</v>
      </c>
      <c r="M17" s="340">
        <v>3.350088</v>
      </c>
      <c r="N17" s="340">
        <v>0</v>
      </c>
      <c r="O17" s="340">
        <v>0</v>
      </c>
      <c r="P17" s="340">
        <v>3.350088</v>
      </c>
      <c r="Q17" s="340">
        <v>0</v>
      </c>
      <c r="R17" s="340">
        <v>0</v>
      </c>
      <c r="S17" s="340">
        <v>3.3719839999999999</v>
      </c>
      <c r="T17" s="340">
        <v>0</v>
      </c>
      <c r="U17" s="340">
        <v>0</v>
      </c>
      <c r="V17" s="340">
        <v>3.4157760000000001</v>
      </c>
      <c r="W17" s="340">
        <v>0</v>
      </c>
      <c r="X17" s="340">
        <v>0</v>
      </c>
      <c r="Y17" s="340">
        <v>4.3532900000000003</v>
      </c>
      <c r="Z17" s="340">
        <v>0</v>
      </c>
      <c r="AA17" s="340">
        <v>0</v>
      </c>
      <c r="AB17" s="340">
        <v>4.3532890000000002</v>
      </c>
      <c r="AC17" s="340">
        <v>0</v>
      </c>
      <c r="AD17" s="340">
        <v>0</v>
      </c>
      <c r="AE17" s="340">
        <v>0</v>
      </c>
      <c r="AF17" s="340">
        <v>0</v>
      </c>
      <c r="AG17" s="340">
        <v>0</v>
      </c>
      <c r="AH17" s="340">
        <v>9.2689999999999995E-3</v>
      </c>
      <c r="AI17" s="340">
        <v>0</v>
      </c>
      <c r="AJ17" s="340">
        <v>0</v>
      </c>
      <c r="AK17" s="340">
        <v>0</v>
      </c>
      <c r="AL17" s="340">
        <v>0</v>
      </c>
      <c r="AM17" s="340">
        <v>0</v>
      </c>
      <c r="AN17" s="340">
        <v>0</v>
      </c>
      <c r="AO17" s="340">
        <v>0</v>
      </c>
      <c r="AP17" s="340">
        <v>0</v>
      </c>
      <c r="AQ17" s="340">
        <v>0</v>
      </c>
      <c r="AR17" s="340">
        <v>0</v>
      </c>
      <c r="AS17" s="340">
        <v>0</v>
      </c>
      <c r="AT17" s="340">
        <v>0</v>
      </c>
      <c r="AU17" s="340">
        <v>0</v>
      </c>
      <c r="AV17" s="340">
        <v>0</v>
      </c>
      <c r="AW17" s="340">
        <v>0</v>
      </c>
    </row>
    <row r="18" spans="1:49" x14ac:dyDescent="0.2">
      <c r="C18" s="339" t="s">
        <v>506</v>
      </c>
      <c r="D18" s="340">
        <v>2.0091199999999998</v>
      </c>
      <c r="E18" s="340">
        <v>0</v>
      </c>
      <c r="F18" s="340">
        <v>0</v>
      </c>
      <c r="G18" s="340">
        <v>2.0231219999999999</v>
      </c>
      <c r="H18" s="340">
        <v>0</v>
      </c>
      <c r="I18" s="340">
        <v>0</v>
      </c>
      <c r="J18" s="340">
        <v>2.0371220000000001</v>
      </c>
      <c r="K18" s="340">
        <v>0</v>
      </c>
      <c r="L18" s="340">
        <v>0</v>
      </c>
      <c r="M18" s="340">
        <v>2.058122</v>
      </c>
      <c r="N18" s="340">
        <v>0</v>
      </c>
      <c r="O18" s="340">
        <v>0</v>
      </c>
      <c r="P18" s="340">
        <v>2.058122</v>
      </c>
      <c r="Q18" s="340">
        <v>0</v>
      </c>
      <c r="R18" s="340">
        <v>0</v>
      </c>
      <c r="S18" s="340">
        <v>2.0651220000000001</v>
      </c>
      <c r="T18" s="340">
        <v>0</v>
      </c>
      <c r="U18" s="340">
        <v>0</v>
      </c>
      <c r="V18" s="340">
        <v>2.0791219999999999</v>
      </c>
      <c r="W18" s="340">
        <v>0</v>
      </c>
      <c r="X18" s="340">
        <v>0</v>
      </c>
      <c r="Y18" s="340">
        <v>2.0193889999999999</v>
      </c>
      <c r="Z18" s="340">
        <v>0</v>
      </c>
      <c r="AA18" s="340">
        <v>0</v>
      </c>
      <c r="AB18" s="340">
        <v>2.3011059999999999</v>
      </c>
      <c r="AC18" s="340">
        <v>0</v>
      </c>
      <c r="AD18" s="340">
        <v>0</v>
      </c>
      <c r="AE18" s="340">
        <v>4.8607719999999999</v>
      </c>
      <c r="AF18" s="340">
        <v>0</v>
      </c>
      <c r="AG18" s="340">
        <v>0</v>
      </c>
      <c r="AH18" s="340">
        <v>6.4268320000000001</v>
      </c>
      <c r="AI18" s="340">
        <v>0</v>
      </c>
      <c r="AJ18" s="340">
        <v>0</v>
      </c>
      <c r="AK18" s="340">
        <v>6.6040700000000001</v>
      </c>
      <c r="AL18" s="340">
        <v>0</v>
      </c>
      <c r="AM18" s="340">
        <v>0</v>
      </c>
      <c r="AN18" s="340">
        <v>6.9142260000000002</v>
      </c>
      <c r="AO18" s="340">
        <v>0</v>
      </c>
      <c r="AP18" s="340">
        <v>0</v>
      </c>
      <c r="AQ18" s="340">
        <v>6.8572790000000001</v>
      </c>
      <c r="AR18" s="340">
        <v>0</v>
      </c>
      <c r="AS18" s="340">
        <v>0</v>
      </c>
      <c r="AT18" s="340">
        <v>8.0385139999999993</v>
      </c>
      <c r="AU18" s="340">
        <v>0</v>
      </c>
      <c r="AV18" s="340">
        <v>0</v>
      </c>
      <c r="AW18" s="340">
        <v>7.727182</v>
      </c>
    </row>
    <row r="19" spans="1:49" x14ac:dyDescent="0.2">
      <c r="C19" s="339" t="s">
        <v>507</v>
      </c>
      <c r="D19" s="340">
        <v>3.5711010000000001</v>
      </c>
      <c r="E19" s="340">
        <v>0</v>
      </c>
      <c r="F19" s="340">
        <v>0</v>
      </c>
      <c r="G19" s="340">
        <v>3.6200209999999999</v>
      </c>
      <c r="H19" s="340">
        <v>0</v>
      </c>
      <c r="I19" s="340">
        <v>0</v>
      </c>
      <c r="J19" s="340">
        <v>2.8776000000000002</v>
      </c>
      <c r="K19" s="340">
        <v>0</v>
      </c>
      <c r="L19" s="340">
        <v>0</v>
      </c>
      <c r="M19" s="340">
        <v>2.935152</v>
      </c>
      <c r="N19" s="340">
        <v>0</v>
      </c>
      <c r="O19" s="340">
        <v>0</v>
      </c>
      <c r="P19" s="340">
        <v>2.935152</v>
      </c>
      <c r="Q19" s="340">
        <v>0</v>
      </c>
      <c r="R19" s="340">
        <v>0</v>
      </c>
      <c r="S19" s="340">
        <v>2.9543360000000001</v>
      </c>
      <c r="T19" s="340">
        <v>0</v>
      </c>
      <c r="U19" s="340">
        <v>0</v>
      </c>
      <c r="V19" s="340">
        <v>2.9927039999999998</v>
      </c>
      <c r="W19" s="340">
        <v>0</v>
      </c>
      <c r="X19" s="340">
        <v>0</v>
      </c>
      <c r="Y19" s="340">
        <v>3.8140990000000001</v>
      </c>
      <c r="Z19" s="340">
        <v>0</v>
      </c>
      <c r="AA19" s="340">
        <v>0</v>
      </c>
      <c r="AB19" s="340">
        <v>3.8140990000000001</v>
      </c>
      <c r="AC19" s="340">
        <v>0</v>
      </c>
      <c r="AD19" s="340">
        <v>0</v>
      </c>
      <c r="AE19" s="340">
        <v>0</v>
      </c>
      <c r="AF19" s="340">
        <v>0</v>
      </c>
      <c r="AG19" s="340">
        <v>0</v>
      </c>
      <c r="AH19" s="340">
        <v>7.2179999999999996E-3</v>
      </c>
      <c r="AI19" s="340">
        <v>0</v>
      </c>
      <c r="AJ19" s="340">
        <v>0</v>
      </c>
      <c r="AK19" s="340">
        <v>0.10505</v>
      </c>
      <c r="AL19" s="340">
        <v>0</v>
      </c>
      <c r="AM19" s="340">
        <v>0</v>
      </c>
      <c r="AN19" s="340">
        <v>0.14724999999999999</v>
      </c>
      <c r="AO19" s="340">
        <v>0</v>
      </c>
      <c r="AP19" s="340">
        <v>0</v>
      </c>
      <c r="AQ19" s="340">
        <v>0.117615</v>
      </c>
      <c r="AR19" s="340">
        <v>0</v>
      </c>
      <c r="AS19" s="340">
        <v>0</v>
      </c>
      <c r="AT19" s="340">
        <v>0.63238499999999997</v>
      </c>
      <c r="AU19" s="340">
        <v>0</v>
      </c>
      <c r="AV19" s="340">
        <v>0</v>
      </c>
      <c r="AW19" s="340">
        <v>0.2</v>
      </c>
    </row>
    <row r="20" spans="1:49" x14ac:dyDescent="0.2">
      <c r="C20" s="339" t="s">
        <v>508</v>
      </c>
      <c r="D20" s="340">
        <v>1.773609</v>
      </c>
      <c r="E20" s="340">
        <v>1.773609</v>
      </c>
      <c r="F20" s="340">
        <v>2.053728</v>
      </c>
      <c r="G20" s="340">
        <v>2.053728</v>
      </c>
      <c r="H20" s="340">
        <v>2.053728</v>
      </c>
      <c r="I20" s="340">
        <v>1.3441669999999999</v>
      </c>
      <c r="J20" s="340">
        <v>1.3441669999999999</v>
      </c>
      <c r="K20" s="340">
        <v>1.3441669999999999</v>
      </c>
      <c r="L20" s="340">
        <v>1.4619789999999999</v>
      </c>
      <c r="M20" s="340">
        <v>1.4619789999999999</v>
      </c>
      <c r="N20" s="340">
        <v>1.4619789999999999</v>
      </c>
      <c r="O20" s="340">
        <v>1.637931</v>
      </c>
      <c r="P20" s="340">
        <v>1.637931</v>
      </c>
      <c r="Q20" s="340">
        <v>1.637931</v>
      </c>
      <c r="R20" s="340">
        <v>2.1228280000000002</v>
      </c>
      <c r="S20" s="340">
        <v>2.1228280000000002</v>
      </c>
      <c r="T20" s="340">
        <v>2.1228280000000002</v>
      </c>
      <c r="U20" s="340">
        <v>2.1574810000000002</v>
      </c>
      <c r="V20" s="340">
        <v>2.1574810000000002</v>
      </c>
      <c r="W20" s="340">
        <v>2.1574810000000002</v>
      </c>
      <c r="X20" s="340">
        <v>2.3400919999999998</v>
      </c>
      <c r="Y20" s="340">
        <v>2.3400919999999998</v>
      </c>
      <c r="Z20" s="340">
        <v>2.3400919999999998</v>
      </c>
      <c r="AA20" s="340">
        <v>2.5346890000000002</v>
      </c>
      <c r="AB20" s="340">
        <v>2.554017</v>
      </c>
      <c r="AC20" s="340">
        <v>2.554017</v>
      </c>
      <c r="AD20" s="340">
        <v>1.8419920000000001</v>
      </c>
      <c r="AE20" s="340">
        <v>1.8226640000000001</v>
      </c>
      <c r="AF20" s="340">
        <v>1.8226640000000001</v>
      </c>
      <c r="AG20" s="340">
        <v>2.0734750000000002</v>
      </c>
      <c r="AH20" s="340">
        <v>2.0734750000000002</v>
      </c>
      <c r="AI20" s="340">
        <v>2.0734750000000002</v>
      </c>
      <c r="AJ20" s="340">
        <v>2.6782780000000002</v>
      </c>
      <c r="AK20" s="340">
        <v>2.6782780000000002</v>
      </c>
      <c r="AL20" s="340">
        <v>2.6782780000000002</v>
      </c>
      <c r="AM20" s="340">
        <v>1.157918</v>
      </c>
      <c r="AN20" s="340">
        <v>1.157918</v>
      </c>
      <c r="AO20" s="340">
        <v>1.157918</v>
      </c>
      <c r="AP20" s="340">
        <v>0.44933800000000002</v>
      </c>
      <c r="AQ20" s="340">
        <v>0.44933800000000002</v>
      </c>
      <c r="AR20" s="340">
        <v>0.44933800000000002</v>
      </c>
      <c r="AS20" s="340">
        <v>0.208985</v>
      </c>
      <c r="AT20" s="340">
        <v>0.208985</v>
      </c>
      <c r="AU20" s="340">
        <v>0.208985</v>
      </c>
      <c r="AV20" s="340">
        <v>0.19711400000000001</v>
      </c>
      <c r="AW20" s="340">
        <v>0.19711400000000001</v>
      </c>
    </row>
    <row r="21" spans="1:49" x14ac:dyDescent="0.2">
      <c r="C21" s="339" t="s">
        <v>509</v>
      </c>
      <c r="D21" s="340">
        <v>0.45651999999999998</v>
      </c>
      <c r="E21" s="340">
        <v>0.45651999999999998</v>
      </c>
      <c r="F21" s="340">
        <v>0.45651999999999998</v>
      </c>
      <c r="G21" s="340">
        <v>0.24343200000000001</v>
      </c>
      <c r="H21" s="340">
        <v>0.24343200000000001</v>
      </c>
      <c r="I21" s="340">
        <v>0.24343200000000001</v>
      </c>
      <c r="J21" s="340">
        <v>0.53887200000000002</v>
      </c>
      <c r="K21" s="340">
        <v>0.53887200000000002</v>
      </c>
      <c r="L21" s="340">
        <v>0.53887200000000002</v>
      </c>
      <c r="M21" s="340">
        <v>0.63383</v>
      </c>
      <c r="N21" s="340">
        <v>0.63383</v>
      </c>
      <c r="O21" s="340">
        <v>0.63383</v>
      </c>
      <c r="P21" s="340">
        <v>0</v>
      </c>
      <c r="Q21" s="340">
        <v>0</v>
      </c>
      <c r="R21" s="340">
        <v>0</v>
      </c>
      <c r="S21" s="340">
        <v>0</v>
      </c>
      <c r="T21" s="340">
        <v>0</v>
      </c>
      <c r="U21" s="340">
        <v>0</v>
      </c>
      <c r="V21" s="340">
        <v>0</v>
      </c>
      <c r="W21" s="340">
        <v>0</v>
      </c>
      <c r="X21" s="340">
        <v>0</v>
      </c>
      <c r="Y21" s="340">
        <v>0</v>
      </c>
      <c r="Z21" s="340">
        <v>0</v>
      </c>
      <c r="AA21" s="340">
        <v>0</v>
      </c>
      <c r="AB21" s="340">
        <v>0</v>
      </c>
      <c r="AC21" s="340">
        <v>0</v>
      </c>
      <c r="AD21" s="340">
        <v>0</v>
      </c>
      <c r="AE21" s="340">
        <v>0</v>
      </c>
      <c r="AF21" s="340">
        <v>0</v>
      </c>
      <c r="AG21" s="340">
        <v>0</v>
      </c>
      <c r="AH21" s="340">
        <v>0</v>
      </c>
      <c r="AI21" s="340">
        <v>0</v>
      </c>
      <c r="AJ21" s="340">
        <v>0</v>
      </c>
      <c r="AK21" s="340">
        <v>0</v>
      </c>
      <c r="AL21" s="340">
        <v>0</v>
      </c>
      <c r="AM21" s="340">
        <v>0</v>
      </c>
      <c r="AN21" s="340">
        <v>0</v>
      </c>
      <c r="AO21" s="340">
        <v>0</v>
      </c>
      <c r="AP21" s="340">
        <v>0</v>
      </c>
      <c r="AQ21" s="340">
        <v>0</v>
      </c>
      <c r="AR21" s="340">
        <v>0</v>
      </c>
      <c r="AS21" s="340">
        <v>0</v>
      </c>
      <c r="AT21" s="340">
        <v>0</v>
      </c>
      <c r="AU21" s="340">
        <v>0</v>
      </c>
      <c r="AV21" s="340">
        <v>0</v>
      </c>
      <c r="AW21" s="340">
        <v>0</v>
      </c>
    </row>
    <row r="22" spans="1:49" s="335" customFormat="1" ht="20.100000000000001" customHeight="1" x14ac:dyDescent="0.2">
      <c r="C22" s="335" t="s">
        <v>510</v>
      </c>
      <c r="D22" s="336">
        <v>6.4786599999999996</v>
      </c>
      <c r="E22" s="336">
        <v>3.9102100000000002</v>
      </c>
      <c r="F22" s="336">
        <v>5.0007089999999996</v>
      </c>
      <c r="G22" s="336">
        <v>5.9405330000000003</v>
      </c>
      <c r="H22" s="336">
        <v>4.22912</v>
      </c>
      <c r="I22" s="336">
        <v>5.0492010000000001</v>
      </c>
      <c r="J22" s="336">
        <v>4.968966</v>
      </c>
      <c r="K22" s="336">
        <v>3.5147110000000001</v>
      </c>
      <c r="L22" s="336">
        <v>4.9928720000000002</v>
      </c>
      <c r="M22" s="336">
        <v>5.2016</v>
      </c>
      <c r="N22" s="336">
        <v>4.5201010000000004</v>
      </c>
      <c r="O22" s="336">
        <v>3.5689820000000001</v>
      </c>
      <c r="P22" s="336">
        <v>5.5439150000000001</v>
      </c>
      <c r="Q22" s="336">
        <v>4.9692189999999998</v>
      </c>
      <c r="R22" s="336">
        <v>3.4493079999999998</v>
      </c>
      <c r="S22" s="336">
        <v>6.5643459999999996</v>
      </c>
      <c r="T22" s="336">
        <v>4.3180769999999997</v>
      </c>
      <c r="U22" s="336">
        <v>3.671027</v>
      </c>
      <c r="V22" s="336">
        <v>4.6309839999999998</v>
      </c>
      <c r="W22" s="336">
        <v>4.362832</v>
      </c>
      <c r="X22" s="336">
        <v>4.5779439999999996</v>
      </c>
      <c r="Y22" s="336">
        <v>5.8787390000000004</v>
      </c>
      <c r="Z22" s="336">
        <v>4.4878359999999997</v>
      </c>
      <c r="AA22" s="336">
        <v>3.9240780000000002</v>
      </c>
      <c r="AB22" s="336">
        <v>6.1961690000000011</v>
      </c>
      <c r="AC22" s="336">
        <v>5.4796100000000001</v>
      </c>
      <c r="AD22" s="336">
        <v>3.8334269999999999</v>
      </c>
      <c r="AE22" s="336">
        <v>2.457627</v>
      </c>
      <c r="AF22" s="336">
        <v>7.0413410000000001</v>
      </c>
      <c r="AG22" s="336">
        <v>0.17283799999999999</v>
      </c>
      <c r="AH22" s="336">
        <v>1.756648</v>
      </c>
      <c r="AI22" s="336">
        <v>8.9607200000000002</v>
      </c>
      <c r="AJ22" s="336">
        <v>0.23783699999999999</v>
      </c>
      <c r="AK22" s="336">
        <v>1.64439</v>
      </c>
      <c r="AL22" s="336">
        <v>10.700640999999999</v>
      </c>
      <c r="AM22" s="336">
        <v>0.18687000000000001</v>
      </c>
      <c r="AN22" s="336">
        <v>3.4678300000000002</v>
      </c>
      <c r="AO22" s="336">
        <v>8.7807230000000001</v>
      </c>
      <c r="AP22" s="336">
        <v>0.20768600000000001</v>
      </c>
      <c r="AQ22" s="336">
        <v>2.916328</v>
      </c>
      <c r="AR22" s="336">
        <v>7.9554080000000003</v>
      </c>
      <c r="AS22" s="336">
        <v>0.26353900000000002</v>
      </c>
      <c r="AT22" s="336">
        <v>2.8560469999999998</v>
      </c>
      <c r="AU22" s="336">
        <v>8.5647970000000004</v>
      </c>
      <c r="AV22" s="336">
        <v>0.66301699999999997</v>
      </c>
      <c r="AW22" s="336">
        <v>2.3761549999999998</v>
      </c>
    </row>
    <row r="23" spans="1:49" s="335" customFormat="1" x14ac:dyDescent="0.2">
      <c r="C23" s="335" t="s">
        <v>511</v>
      </c>
      <c r="D23" s="336">
        <v>3.9102100000000002</v>
      </c>
      <c r="E23" s="336">
        <v>5.0007089999999996</v>
      </c>
      <c r="F23" s="336">
        <v>4.9388170000000002</v>
      </c>
      <c r="G23" s="336">
        <v>4.22912</v>
      </c>
      <c r="H23" s="336">
        <v>5.0492010000000001</v>
      </c>
      <c r="I23" s="336">
        <v>4.000629</v>
      </c>
      <c r="J23" s="336">
        <v>3.5147110000000001</v>
      </c>
      <c r="K23" s="336">
        <v>4.9928720000000002</v>
      </c>
      <c r="L23" s="336">
        <v>4.1841720000000002</v>
      </c>
      <c r="M23" s="336">
        <v>4.5201010000000004</v>
      </c>
      <c r="N23" s="336">
        <v>3.5689820000000001</v>
      </c>
      <c r="O23" s="336">
        <v>4.1194670000000002</v>
      </c>
      <c r="P23" s="336">
        <v>4.9692189999999998</v>
      </c>
      <c r="Q23" s="336">
        <v>3.4493079999999998</v>
      </c>
      <c r="R23" s="336">
        <v>4.9759359999999999</v>
      </c>
      <c r="S23" s="336">
        <v>4.3180769999999997</v>
      </c>
      <c r="T23" s="336">
        <v>3.671027</v>
      </c>
      <c r="U23" s="336">
        <v>2.7690049999999999</v>
      </c>
      <c r="V23" s="336">
        <v>4.362832</v>
      </c>
      <c r="W23" s="336">
        <v>4.5779439999999996</v>
      </c>
      <c r="X23" s="336">
        <v>4.3825859999999999</v>
      </c>
      <c r="Y23" s="336">
        <v>4.4878359999999997</v>
      </c>
      <c r="Z23" s="336">
        <v>3.9240780000000002</v>
      </c>
      <c r="AA23" s="336">
        <v>4.8099420000000013</v>
      </c>
      <c r="AB23" s="336">
        <v>5.4796100000000001</v>
      </c>
      <c r="AC23" s="336">
        <v>3.8334269999999999</v>
      </c>
      <c r="AD23" s="336">
        <v>1.2491479999999999</v>
      </c>
      <c r="AE23" s="336">
        <v>7.0413410000000001</v>
      </c>
      <c r="AF23" s="336">
        <v>0.17283799999999999</v>
      </c>
      <c r="AG23" s="336">
        <v>0.63699099999999997</v>
      </c>
      <c r="AH23" s="336">
        <v>8.9607200000000002</v>
      </c>
      <c r="AI23" s="336">
        <v>0.23783699999999999</v>
      </c>
      <c r="AJ23" s="336">
        <v>0.32249899999999998</v>
      </c>
      <c r="AK23" s="336">
        <v>10.700640999999999</v>
      </c>
      <c r="AL23" s="336">
        <v>0.18687000000000001</v>
      </c>
      <c r="AM23" s="336">
        <v>2.1011700000000002</v>
      </c>
      <c r="AN23" s="336">
        <v>8.5245470000000001</v>
      </c>
      <c r="AO23" s="336">
        <v>0.20768600000000001</v>
      </c>
      <c r="AP23" s="336">
        <v>1.117985</v>
      </c>
      <c r="AQ23" s="336">
        <v>7.5436680000000003</v>
      </c>
      <c r="AR23" s="336">
        <v>0.26353900000000002</v>
      </c>
      <c r="AS23" s="336">
        <v>1.1167750000000001</v>
      </c>
      <c r="AT23" s="336">
        <v>8.3181969999999996</v>
      </c>
      <c r="AU23" s="336">
        <v>0.66301699999999997</v>
      </c>
      <c r="AV23" s="336">
        <v>0.75479799999999997</v>
      </c>
      <c r="AW23" s="336">
        <v>8.2149900000000002</v>
      </c>
    </row>
    <row r="24" spans="1:49" s="361" customFormat="1" ht="20.100000000000001" customHeight="1" x14ac:dyDescent="0.2">
      <c r="A24" s="344"/>
      <c r="B24" s="344"/>
      <c r="C24" s="344" t="s">
        <v>512</v>
      </c>
      <c r="D24" s="345">
        <v>5.0007089999999996</v>
      </c>
      <c r="E24" s="345">
        <v>4.9388170000000002</v>
      </c>
      <c r="F24" s="345">
        <v>4.22912</v>
      </c>
      <c r="G24" s="345">
        <v>5.0492010000000001</v>
      </c>
      <c r="H24" s="345">
        <v>4.000629</v>
      </c>
      <c r="I24" s="345">
        <v>3.5147110000000001</v>
      </c>
      <c r="J24" s="345">
        <v>4.9928720000000002</v>
      </c>
      <c r="K24" s="345">
        <v>4.1841720000000002</v>
      </c>
      <c r="L24" s="345">
        <v>4.5201010000000004</v>
      </c>
      <c r="M24" s="345">
        <v>3.5689820000000001</v>
      </c>
      <c r="N24" s="345">
        <v>4.1194670000000002</v>
      </c>
      <c r="O24" s="345">
        <v>4.9692189999999998</v>
      </c>
      <c r="P24" s="345">
        <v>3.4493079999999998</v>
      </c>
      <c r="Q24" s="345">
        <v>4.9759359999999999</v>
      </c>
      <c r="R24" s="345">
        <v>4.3180769999999997</v>
      </c>
      <c r="S24" s="345">
        <v>3.671027</v>
      </c>
      <c r="T24" s="345">
        <v>2.7690049999999999</v>
      </c>
      <c r="U24" s="345">
        <v>4.362832</v>
      </c>
      <c r="V24" s="345">
        <v>4.5779439999999996</v>
      </c>
      <c r="W24" s="345">
        <v>4.3825859999999999</v>
      </c>
      <c r="X24" s="345">
        <v>4.4878359999999997</v>
      </c>
      <c r="Y24" s="345">
        <v>3.9240780000000002</v>
      </c>
      <c r="Z24" s="345">
        <v>4.8099420000000013</v>
      </c>
      <c r="AA24" s="345">
        <v>5.4796100000000001</v>
      </c>
      <c r="AB24" s="345">
        <v>3.8334269999999999</v>
      </c>
      <c r="AC24" s="345">
        <v>1.2491479999999999</v>
      </c>
      <c r="AD24" s="345">
        <v>7.0413410000000001</v>
      </c>
      <c r="AE24" s="345">
        <v>0.17283799999999999</v>
      </c>
      <c r="AF24" s="345">
        <v>0.63699099999999997</v>
      </c>
      <c r="AG24" s="345">
        <v>8.9607200000000002</v>
      </c>
      <c r="AH24" s="345">
        <v>0.23783699999999999</v>
      </c>
      <c r="AI24" s="345">
        <v>0.32249899999999998</v>
      </c>
      <c r="AJ24" s="345">
        <v>10.700640999999999</v>
      </c>
      <c r="AK24" s="345">
        <v>0.18687000000000001</v>
      </c>
      <c r="AL24" s="345">
        <v>2.1011700000000002</v>
      </c>
      <c r="AM24" s="345">
        <v>8.5245470000000001</v>
      </c>
      <c r="AN24" s="345">
        <v>0.20768600000000001</v>
      </c>
      <c r="AO24" s="345">
        <v>1.117985</v>
      </c>
      <c r="AP24" s="345">
        <v>7.5436680000000003</v>
      </c>
      <c r="AQ24" s="345">
        <v>0.26353900000000002</v>
      </c>
      <c r="AR24" s="345">
        <v>1.1167750000000001</v>
      </c>
      <c r="AS24" s="345">
        <v>8.3181969999999996</v>
      </c>
      <c r="AT24" s="345">
        <v>0.66301699999999997</v>
      </c>
      <c r="AU24" s="345">
        <v>0.75479799999999997</v>
      </c>
      <c r="AV24" s="345">
        <v>8.2149900000000002</v>
      </c>
      <c r="AW24" s="345">
        <v>0.25979099999999999</v>
      </c>
    </row>
    <row r="25" spans="1:49" ht="22.5" customHeight="1" x14ac:dyDescent="0.2">
      <c r="A25" s="335" t="s">
        <v>513</v>
      </c>
      <c r="B25" s="335"/>
      <c r="C25" s="335"/>
      <c r="D25" s="336">
        <v>-14.804677</v>
      </c>
      <c r="E25" s="336">
        <v>-13.454881</v>
      </c>
      <c r="F25" s="336">
        <v>-14.326777</v>
      </c>
      <c r="G25" s="336">
        <v>-16.605414</v>
      </c>
      <c r="H25" s="336">
        <v>-16.652069999999998</v>
      </c>
      <c r="I25" s="336">
        <v>-15.380801</v>
      </c>
      <c r="J25" s="336">
        <v>-13.536866</v>
      </c>
      <c r="K25" s="336">
        <v>-13.440576999999999</v>
      </c>
      <c r="L25" s="336">
        <v>-13.567062</v>
      </c>
      <c r="M25" s="336">
        <v>-11.515377000000001</v>
      </c>
      <c r="N25" s="336">
        <v>-10.879434</v>
      </c>
      <c r="O25" s="336">
        <v>-11.18482</v>
      </c>
      <c r="P25" s="336">
        <v>-12.01252</v>
      </c>
      <c r="Q25" s="336">
        <v>-12.472082</v>
      </c>
      <c r="R25" s="336">
        <v>-12.736947000000001</v>
      </c>
      <c r="S25" s="336">
        <v>-13.372589</v>
      </c>
      <c r="T25" s="336">
        <v>-13.5246</v>
      </c>
      <c r="U25" s="336">
        <v>-13.845217</v>
      </c>
      <c r="V25" s="336">
        <v>-14.734812</v>
      </c>
      <c r="W25" s="336">
        <v>-16.391936000000001</v>
      </c>
      <c r="X25" s="336">
        <v>-16.477397</v>
      </c>
      <c r="Y25" s="336">
        <v>-15.396698000000001</v>
      </c>
      <c r="Z25" s="336">
        <v>-15.992659</v>
      </c>
      <c r="AA25" s="336">
        <v>-16.667552000000001</v>
      </c>
      <c r="AB25" s="336">
        <v>-14.858986</v>
      </c>
      <c r="AC25" s="336">
        <v>-11.369301</v>
      </c>
      <c r="AD25" s="336">
        <v>-13.072618</v>
      </c>
      <c r="AE25" s="336">
        <v>-13.447755000000001</v>
      </c>
      <c r="AF25" s="336">
        <v>-12.019297999999999</v>
      </c>
      <c r="AG25" s="336">
        <v>-13.546823</v>
      </c>
      <c r="AH25" s="336">
        <v>-12.135878</v>
      </c>
      <c r="AI25" s="336">
        <v>-14.222776</v>
      </c>
      <c r="AJ25" s="336">
        <v>-15.955987</v>
      </c>
      <c r="AK25" s="336">
        <v>-17.035001000000001</v>
      </c>
      <c r="AL25" s="336">
        <v>-14.344448</v>
      </c>
      <c r="AM25" s="336">
        <v>-12.417728</v>
      </c>
      <c r="AN25" s="336">
        <v>-10.601991999999999</v>
      </c>
      <c r="AO25" s="336">
        <v>-11.456261</v>
      </c>
      <c r="AP25" s="336">
        <v>-11.351794999999999</v>
      </c>
      <c r="AQ25" s="336">
        <v>-11.152585</v>
      </c>
      <c r="AR25" s="336">
        <v>-10.494628000000001</v>
      </c>
      <c r="AS25" s="336">
        <v>-10.513185999999999</v>
      </c>
      <c r="AT25" s="336">
        <v>-11.265893</v>
      </c>
      <c r="AU25" s="336">
        <v>-11.595236999999999</v>
      </c>
      <c r="AV25" s="336">
        <v>-11.890316</v>
      </c>
      <c r="AW25" s="336">
        <v>-11.179605</v>
      </c>
    </row>
    <row r="26" spans="1:49" x14ac:dyDescent="0.2">
      <c r="C26" s="339" t="s">
        <v>514</v>
      </c>
      <c r="D26" s="340">
        <v>-5.87127</v>
      </c>
      <c r="E26" s="340">
        <v>-5.805193</v>
      </c>
      <c r="F26" s="340">
        <v>-6.1679919999999999</v>
      </c>
      <c r="G26" s="340">
        <v>-6.2838909999999997</v>
      </c>
      <c r="H26" s="340">
        <v>-6.4612639999999999</v>
      </c>
      <c r="I26" s="340">
        <v>-6.2073559999999999</v>
      </c>
      <c r="J26" s="340">
        <v>-6.2000289999999998</v>
      </c>
      <c r="K26" s="340">
        <v>-5.8555409999999997</v>
      </c>
      <c r="L26" s="340">
        <v>-5.066262</v>
      </c>
      <c r="M26" s="340">
        <v>-4.9883759999999997</v>
      </c>
      <c r="N26" s="340">
        <v>-4.4491880000000004</v>
      </c>
      <c r="O26" s="340">
        <v>-5.0464469999999997</v>
      </c>
      <c r="P26" s="340">
        <v>-4.869326</v>
      </c>
      <c r="Q26" s="340">
        <v>-5.1601549999999996</v>
      </c>
      <c r="R26" s="340">
        <v>-5.1565960000000004</v>
      </c>
      <c r="S26" s="340">
        <v>-5.3062909999999999</v>
      </c>
      <c r="T26" s="340">
        <v>-5.3011410000000003</v>
      </c>
      <c r="U26" s="340">
        <v>-5.3685470000000004</v>
      </c>
      <c r="V26" s="340">
        <v>-5.3356469999999998</v>
      </c>
      <c r="W26" s="340">
        <v>-6.0001730000000002</v>
      </c>
      <c r="X26" s="340">
        <v>-6.0885189999999998</v>
      </c>
      <c r="Y26" s="340">
        <v>-6.0689229999999998</v>
      </c>
      <c r="Z26" s="340">
        <v>-6.3575419999999996</v>
      </c>
      <c r="AA26" s="340">
        <v>-6.4935720000000003</v>
      </c>
      <c r="AB26" s="340">
        <v>-6.2632479999999999</v>
      </c>
      <c r="AC26" s="340">
        <v>-3.2158009999999999</v>
      </c>
      <c r="AD26" s="340">
        <v>-6.1987800000000002</v>
      </c>
      <c r="AE26" s="340">
        <v>-6.1811990000000003</v>
      </c>
      <c r="AF26" s="340">
        <v>-6.3086440000000001</v>
      </c>
      <c r="AG26" s="340">
        <v>-6.4228880000000004</v>
      </c>
      <c r="AH26" s="340">
        <v>-6.3351150000000001</v>
      </c>
      <c r="AI26" s="340">
        <v>-6.0413220000000001</v>
      </c>
      <c r="AJ26" s="340">
        <v>-5.9969669999999997</v>
      </c>
      <c r="AK26" s="340">
        <v>-6.01715</v>
      </c>
      <c r="AL26" s="340">
        <v>-6.0122900000000001</v>
      </c>
      <c r="AM26" s="340">
        <v>-6.0331349999999997</v>
      </c>
      <c r="AN26" s="340">
        <v>-6.0490880000000002</v>
      </c>
      <c r="AO26" s="340">
        <v>-6.280157</v>
      </c>
      <c r="AP26" s="340">
        <v>-5.7316149999999997</v>
      </c>
      <c r="AQ26" s="340">
        <v>-5.706696</v>
      </c>
      <c r="AR26" s="340">
        <v>-5.5554930000000002</v>
      </c>
      <c r="AS26" s="340">
        <v>-4.9361600000000001</v>
      </c>
      <c r="AT26" s="340">
        <v>-4.9220790000000001</v>
      </c>
      <c r="AU26" s="340">
        <v>-4.9564779999999997</v>
      </c>
      <c r="AV26" s="340">
        <v>-4.927638</v>
      </c>
      <c r="AW26" s="340">
        <v>-4.927638</v>
      </c>
    </row>
    <row r="27" spans="1:49" x14ac:dyDescent="0.2">
      <c r="C27" s="339" t="s">
        <v>515</v>
      </c>
      <c r="D27" s="340">
        <v>0</v>
      </c>
      <c r="E27" s="340">
        <v>0</v>
      </c>
      <c r="F27" s="340">
        <v>0</v>
      </c>
      <c r="G27" s="340">
        <v>0</v>
      </c>
      <c r="H27" s="340">
        <v>0</v>
      </c>
      <c r="I27" s="340">
        <v>0</v>
      </c>
      <c r="J27" s="340">
        <v>0</v>
      </c>
      <c r="K27" s="340">
        <v>0</v>
      </c>
      <c r="L27" s="340">
        <v>-0.92439099999999996</v>
      </c>
      <c r="M27" s="340">
        <v>-0.92439099999999996</v>
      </c>
      <c r="N27" s="340">
        <v>-0.92439099999999996</v>
      </c>
      <c r="O27" s="340">
        <v>-0.14754900000000001</v>
      </c>
      <c r="P27" s="340">
        <v>-0.14754900000000001</v>
      </c>
      <c r="Q27" s="340">
        <v>-0.14754900000000001</v>
      </c>
      <c r="R27" s="340">
        <v>0</v>
      </c>
      <c r="S27" s="340">
        <v>0</v>
      </c>
      <c r="T27" s="340">
        <v>0</v>
      </c>
      <c r="U27" s="340">
        <v>0</v>
      </c>
      <c r="V27" s="340">
        <v>0</v>
      </c>
      <c r="W27" s="340">
        <v>0</v>
      </c>
      <c r="X27" s="340">
        <v>0</v>
      </c>
      <c r="Y27" s="340">
        <v>0</v>
      </c>
      <c r="Z27" s="340">
        <v>0</v>
      </c>
      <c r="AA27" s="340">
        <v>0</v>
      </c>
      <c r="AB27" s="340">
        <v>0</v>
      </c>
      <c r="AC27" s="340">
        <v>0</v>
      </c>
      <c r="AD27" s="340">
        <v>0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  <c r="AL27" s="340">
        <v>-0.130242</v>
      </c>
      <c r="AM27" s="340">
        <v>-0.130242</v>
      </c>
      <c r="AN27" s="340">
        <v>-0.130242</v>
      </c>
      <c r="AO27" s="340">
        <v>-9.7028000000000003E-2</v>
      </c>
      <c r="AP27" s="340">
        <v>-9.7028000000000003E-2</v>
      </c>
      <c r="AQ27" s="340">
        <v>-9.7028000000000003E-2</v>
      </c>
      <c r="AR27" s="340">
        <v>-8.0731999999999998E-2</v>
      </c>
      <c r="AS27" s="340">
        <v>-8.0731999999999998E-2</v>
      </c>
      <c r="AT27" s="340">
        <v>-8.0731999999999998E-2</v>
      </c>
      <c r="AU27" s="340">
        <v>0</v>
      </c>
      <c r="AV27" s="340">
        <v>0</v>
      </c>
      <c r="AW27" s="340">
        <v>0</v>
      </c>
    </row>
    <row r="28" spans="1:49" x14ac:dyDescent="0.2">
      <c r="C28" s="339" t="s">
        <v>538</v>
      </c>
      <c r="D28" s="340">
        <v>0</v>
      </c>
      <c r="E28" s="340">
        <v>0</v>
      </c>
      <c r="F28" s="340">
        <v>0</v>
      </c>
      <c r="G28" s="340">
        <v>0</v>
      </c>
      <c r="H28" s="340">
        <v>0</v>
      </c>
      <c r="I28" s="340">
        <v>0</v>
      </c>
      <c r="J28" s="340">
        <v>0</v>
      </c>
      <c r="K28" s="340">
        <v>0</v>
      </c>
      <c r="L28" s="340">
        <v>0</v>
      </c>
      <c r="M28" s="340">
        <v>0</v>
      </c>
      <c r="N28" s="340">
        <v>0</v>
      </c>
      <c r="O28" s="340">
        <v>0</v>
      </c>
      <c r="P28" s="340">
        <v>0</v>
      </c>
      <c r="Q28" s="340">
        <v>0</v>
      </c>
      <c r="R28" s="340">
        <v>0</v>
      </c>
      <c r="S28" s="340">
        <v>0</v>
      </c>
      <c r="T28" s="340">
        <v>0</v>
      </c>
      <c r="U28" s="340">
        <v>0</v>
      </c>
      <c r="V28" s="340">
        <v>0</v>
      </c>
      <c r="W28" s="340">
        <v>-0.4</v>
      </c>
      <c r="X28" s="340">
        <v>-0.4</v>
      </c>
      <c r="Y28" s="340">
        <v>-0.4</v>
      </c>
      <c r="Z28" s="340">
        <v>0</v>
      </c>
      <c r="AA28" s="340">
        <v>0</v>
      </c>
      <c r="AB28" s="340">
        <v>0</v>
      </c>
      <c r="AC28" s="340">
        <v>0</v>
      </c>
      <c r="AD28" s="340">
        <v>0</v>
      </c>
      <c r="AE28" s="340">
        <v>0</v>
      </c>
      <c r="AF28" s="340">
        <v>0</v>
      </c>
      <c r="AG28" s="340">
        <v>0</v>
      </c>
      <c r="AH28" s="340">
        <v>0</v>
      </c>
      <c r="AI28" s="340">
        <v>0</v>
      </c>
      <c r="AJ28" s="340">
        <v>0</v>
      </c>
      <c r="AK28" s="340">
        <v>0</v>
      </c>
      <c r="AL28" s="340">
        <v>0</v>
      </c>
      <c r="AM28" s="340">
        <v>0</v>
      </c>
      <c r="AN28" s="340">
        <v>0</v>
      </c>
      <c r="AO28" s="340">
        <v>0</v>
      </c>
      <c r="AP28" s="340">
        <v>0</v>
      </c>
      <c r="AQ28" s="340">
        <v>0</v>
      </c>
      <c r="AR28" s="340">
        <v>0</v>
      </c>
      <c r="AS28" s="340">
        <v>0</v>
      </c>
      <c r="AT28" s="340">
        <v>0</v>
      </c>
      <c r="AU28" s="340">
        <v>0</v>
      </c>
      <c r="AV28" s="340">
        <v>0</v>
      </c>
      <c r="AW28" s="340">
        <v>0</v>
      </c>
    </row>
    <row r="29" spans="1:49" x14ac:dyDescent="0.2">
      <c r="C29" s="339" t="s">
        <v>116</v>
      </c>
      <c r="D29" s="340">
        <v>-0.75138300000000002</v>
      </c>
      <c r="E29" s="340">
        <v>-0.61194000000000004</v>
      </c>
      <c r="F29" s="340">
        <v>-0.53036399999999995</v>
      </c>
      <c r="G29" s="340">
        <v>-0.51209000000000005</v>
      </c>
      <c r="H29" s="340">
        <v>-0.42222900000000002</v>
      </c>
      <c r="I29" s="340">
        <v>-0.51287300000000002</v>
      </c>
      <c r="J29" s="340">
        <v>-0.45127400000000001</v>
      </c>
      <c r="K29" s="340">
        <v>-0.47742499999999999</v>
      </c>
      <c r="L29" s="340">
        <v>-0.57671499999999998</v>
      </c>
      <c r="M29" s="340">
        <v>-0.64305800000000002</v>
      </c>
      <c r="N29" s="340">
        <v>-0.750776</v>
      </c>
      <c r="O29" s="340">
        <v>-0.56174900000000005</v>
      </c>
      <c r="P29" s="340">
        <v>-0.50947200000000004</v>
      </c>
      <c r="Q29" s="340">
        <v>-0.57616999999999996</v>
      </c>
      <c r="R29" s="340">
        <v>-0.75129000000000001</v>
      </c>
      <c r="S29" s="340">
        <v>-0.74645499999999998</v>
      </c>
      <c r="T29" s="340">
        <v>-0.74990999999999997</v>
      </c>
      <c r="U29" s="340">
        <v>-0.73501300000000003</v>
      </c>
      <c r="V29" s="340">
        <v>-0.75245600000000001</v>
      </c>
      <c r="W29" s="340">
        <v>-0.76432999999999995</v>
      </c>
      <c r="X29" s="340">
        <v>-0.83838900000000005</v>
      </c>
      <c r="Y29" s="340">
        <v>-0.79345200000000005</v>
      </c>
      <c r="Z29" s="340">
        <v>-0.80622300000000002</v>
      </c>
      <c r="AA29" s="340">
        <v>-0.70518499999999995</v>
      </c>
      <c r="AB29" s="340">
        <v>-0.696183</v>
      </c>
      <c r="AC29" s="340">
        <v>-0.67649499999999996</v>
      </c>
      <c r="AD29" s="340">
        <v>-0.71917699999999996</v>
      </c>
      <c r="AE29" s="340">
        <v>-0.709507</v>
      </c>
      <c r="AF29" s="340">
        <v>-0.62162300000000004</v>
      </c>
      <c r="AG29" s="340">
        <v>-0.613541</v>
      </c>
      <c r="AH29" s="340">
        <v>-0.60364899999999999</v>
      </c>
      <c r="AI29" s="340">
        <v>-0.572245</v>
      </c>
      <c r="AJ29" s="340">
        <v>-0.70528400000000002</v>
      </c>
      <c r="AK29" s="340">
        <v>-0.705009</v>
      </c>
      <c r="AL29" s="340">
        <v>-0.58249700000000004</v>
      </c>
      <c r="AM29" s="340">
        <v>-0.36116199999999998</v>
      </c>
      <c r="AN29" s="340">
        <v>-0.36116199999999998</v>
      </c>
      <c r="AO29" s="340">
        <v>-0.42694199999999999</v>
      </c>
      <c r="AP29" s="340">
        <v>-0.45553399999999999</v>
      </c>
      <c r="AQ29" s="340">
        <v>-0.45553399999999999</v>
      </c>
      <c r="AR29" s="340">
        <v>-0.378021</v>
      </c>
      <c r="AS29" s="340">
        <v>-0.51064200000000004</v>
      </c>
      <c r="AT29" s="340">
        <v>-0.52488100000000004</v>
      </c>
      <c r="AU29" s="340">
        <v>-0.60240899999999997</v>
      </c>
      <c r="AV29" s="340">
        <v>-0.42904100000000001</v>
      </c>
      <c r="AW29" s="340">
        <v>-0.414802</v>
      </c>
    </row>
    <row r="30" spans="1:49" x14ac:dyDescent="0.2">
      <c r="B30" s="339" t="s">
        <v>516</v>
      </c>
      <c r="C30" s="339" t="s">
        <v>33</v>
      </c>
      <c r="D30" s="340">
        <v>-6.4640779999999998</v>
      </c>
      <c r="E30" s="340">
        <v>-5.3198020000000001</v>
      </c>
      <c r="F30" s="340">
        <v>-5.8324559999999996</v>
      </c>
      <c r="G30" s="340">
        <v>-7.9562179999999998</v>
      </c>
      <c r="H30" s="340">
        <v>-7.915362</v>
      </c>
      <c r="I30" s="340">
        <v>-6.7962509999999998</v>
      </c>
      <c r="J30" s="340">
        <v>-5.5597479999999999</v>
      </c>
      <c r="K30" s="340">
        <v>-5.5899359999999998</v>
      </c>
      <c r="L30" s="340">
        <v>-5.4786440000000001</v>
      </c>
      <c r="M30" s="340">
        <v>-4.2274209999999997</v>
      </c>
      <c r="N30" s="340">
        <v>-4.0148080000000004</v>
      </c>
      <c r="O30" s="340">
        <v>-4.6820539999999999</v>
      </c>
      <c r="P30" s="340">
        <v>-5.7309919999999996</v>
      </c>
      <c r="Q30" s="340">
        <v>-6.0330269999999997</v>
      </c>
      <c r="R30" s="340">
        <v>-6.2738800000000001</v>
      </c>
      <c r="S30" s="340">
        <v>-6.813593</v>
      </c>
      <c r="T30" s="340">
        <v>-6.8521729999999996</v>
      </c>
      <c r="U30" s="340">
        <v>-7.1202810000000003</v>
      </c>
      <c r="V30" s="340">
        <v>-7.7753329999999998</v>
      </c>
      <c r="W30" s="340">
        <v>-8.4711829999999999</v>
      </c>
      <c r="X30" s="340">
        <v>-8.4304889999999997</v>
      </c>
      <c r="Y30" s="340">
        <v>-7.1462589999999997</v>
      </c>
      <c r="Z30" s="340">
        <v>-7.8408300000000004</v>
      </c>
      <c r="AA30" s="340">
        <v>-8.4807310000000005</v>
      </c>
      <c r="AB30" s="340">
        <v>-7.4295549999999997</v>
      </c>
      <c r="AC30" s="340">
        <v>-6.5662900000000004</v>
      </c>
      <c r="AD30" s="340">
        <v>-5.713946</v>
      </c>
      <c r="AE30" s="340">
        <v>-4.6050940000000002</v>
      </c>
      <c r="AF30" s="340">
        <v>-3.3254649999999999</v>
      </c>
      <c r="AG30" s="340">
        <v>-4.7468279999999998</v>
      </c>
      <c r="AH30" s="340">
        <v>-4.944788</v>
      </c>
      <c r="AI30" s="340">
        <v>-5.216272</v>
      </c>
      <c r="AJ30" s="340">
        <v>-6.8607990000000001</v>
      </c>
      <c r="AK30" s="340">
        <v>-6.1879049999999998</v>
      </c>
      <c r="AL30" s="340">
        <v>-5.8874190000000004</v>
      </c>
      <c r="AM30" s="340">
        <v>-4.1611890000000002</v>
      </c>
      <c r="AN30" s="340">
        <v>-4.0614999999999997</v>
      </c>
      <c r="AO30" s="340">
        <v>-4.4071249999999997</v>
      </c>
      <c r="AP30" s="340">
        <v>-4.777711</v>
      </c>
      <c r="AQ30" s="340">
        <v>-4.6034199999999998</v>
      </c>
      <c r="AR30" s="340">
        <v>-4.3319359999999998</v>
      </c>
      <c r="AS30" s="340">
        <v>-4.7629320000000002</v>
      </c>
      <c r="AT30" s="340">
        <v>-5.5154810000000003</v>
      </c>
      <c r="AU30" s="340">
        <v>-5.6106499999999997</v>
      </c>
      <c r="AV30" s="340">
        <v>-6.0617840000000003</v>
      </c>
      <c r="AW30" s="340">
        <v>-5.3653120000000003</v>
      </c>
    </row>
    <row r="31" spans="1:49" x14ac:dyDescent="0.2">
      <c r="C31" s="339" t="s">
        <v>517</v>
      </c>
      <c r="D31" s="340">
        <v>-0.40699999999999997</v>
      </c>
      <c r="E31" s="340">
        <v>-0.40699999999999997</v>
      </c>
      <c r="F31" s="340">
        <v>-0.48501899999999998</v>
      </c>
      <c r="G31" s="340">
        <v>-0.48501899999999998</v>
      </c>
      <c r="H31" s="340">
        <v>-0.48501899999999998</v>
      </c>
      <c r="I31" s="340">
        <v>-0.49612499999999998</v>
      </c>
      <c r="J31" s="340">
        <v>-1.076049</v>
      </c>
      <c r="K31" s="340">
        <v>-1.076049</v>
      </c>
      <c r="L31" s="340">
        <v>-1.0794239999999999</v>
      </c>
      <c r="M31" s="340">
        <v>-0.4995</v>
      </c>
      <c r="N31" s="340">
        <v>-0.4995</v>
      </c>
      <c r="O31" s="340">
        <v>-0.50624999999999998</v>
      </c>
      <c r="P31" s="340">
        <v>-0.50624999999999998</v>
      </c>
      <c r="Q31" s="340">
        <v>-0.50624999999999998</v>
      </c>
      <c r="R31" s="340">
        <v>0</v>
      </c>
      <c r="S31" s="340">
        <v>0</v>
      </c>
      <c r="T31" s="340">
        <v>0</v>
      </c>
      <c r="U31" s="340">
        <v>-0.50624999999999998</v>
      </c>
      <c r="V31" s="340">
        <v>-0.50624999999999998</v>
      </c>
      <c r="W31" s="340">
        <v>-0.50624999999999998</v>
      </c>
      <c r="X31" s="340">
        <v>-0.47</v>
      </c>
      <c r="Y31" s="340">
        <v>-0.47</v>
      </c>
      <c r="Z31" s="340">
        <v>-0.47</v>
      </c>
      <c r="AA31" s="340">
        <v>-0.47</v>
      </c>
      <c r="AB31" s="340">
        <v>-0.47</v>
      </c>
      <c r="AC31" s="340">
        <v>-0.54</v>
      </c>
      <c r="AD31" s="340">
        <v>-7.0000000000000007E-2</v>
      </c>
      <c r="AE31" s="340">
        <v>-7.0000000000000007E-2</v>
      </c>
      <c r="AF31" s="340">
        <v>0</v>
      </c>
      <c r="AG31" s="340">
        <v>0</v>
      </c>
      <c r="AH31" s="340">
        <v>0</v>
      </c>
      <c r="AI31" s="340">
        <v>0</v>
      </c>
      <c r="AJ31" s="340">
        <v>0</v>
      </c>
      <c r="AK31" s="340">
        <v>0</v>
      </c>
      <c r="AL31" s="340">
        <v>0</v>
      </c>
      <c r="AM31" s="340">
        <v>0</v>
      </c>
      <c r="AN31" s="340">
        <v>0</v>
      </c>
      <c r="AO31" s="340">
        <v>0</v>
      </c>
      <c r="AP31" s="340">
        <v>0</v>
      </c>
      <c r="AQ31" s="340">
        <v>0</v>
      </c>
      <c r="AR31" s="340">
        <v>0</v>
      </c>
      <c r="AS31" s="340">
        <v>0</v>
      </c>
      <c r="AT31" s="340">
        <v>0</v>
      </c>
      <c r="AU31" s="340">
        <v>0</v>
      </c>
      <c r="AV31" s="340">
        <v>0</v>
      </c>
      <c r="AW31" s="340">
        <v>0</v>
      </c>
    </row>
    <row r="32" spans="1:49" x14ac:dyDescent="0.2">
      <c r="C32" s="339" t="s">
        <v>518</v>
      </c>
      <c r="D32" s="340">
        <v>-0.18771699999999999</v>
      </c>
      <c r="E32" s="340">
        <v>-0.18771699999999999</v>
      </c>
      <c r="F32" s="340">
        <v>-0.18771699999999999</v>
      </c>
      <c r="G32" s="340">
        <v>-0.32634600000000002</v>
      </c>
      <c r="H32" s="340">
        <v>-0.32634600000000002</v>
      </c>
      <c r="I32" s="340">
        <v>-0.32634600000000002</v>
      </c>
      <c r="J32" s="340">
        <v>-0.24976599999999999</v>
      </c>
      <c r="K32" s="340">
        <v>-0.24976599999999999</v>
      </c>
      <c r="L32" s="340">
        <v>-0.24976599999999999</v>
      </c>
      <c r="M32" s="340">
        <v>-4.0771000000000002E-2</v>
      </c>
      <c r="N32" s="340">
        <v>-4.0771000000000002E-2</v>
      </c>
      <c r="O32" s="340">
        <v>-4.0771000000000002E-2</v>
      </c>
      <c r="P32" s="340">
        <v>-4.8931000000000002E-2</v>
      </c>
      <c r="Q32" s="340">
        <v>-4.8931000000000002E-2</v>
      </c>
      <c r="R32" s="340">
        <v>-0.55518100000000004</v>
      </c>
      <c r="S32" s="340">
        <v>-0.50624999999999998</v>
      </c>
      <c r="T32" s="340">
        <v>-0.62137600000000004</v>
      </c>
      <c r="U32" s="340">
        <v>-0.11512600000000001</v>
      </c>
      <c r="V32" s="340">
        <v>-0.36512600000000001</v>
      </c>
      <c r="W32" s="340">
        <v>-0.25</v>
      </c>
      <c r="X32" s="340">
        <v>-0.25</v>
      </c>
      <c r="Y32" s="340">
        <v>-0.51806399999999997</v>
      </c>
      <c r="Z32" s="340">
        <v>-0.51806399999999997</v>
      </c>
      <c r="AA32" s="340">
        <v>-0.51806399999999997</v>
      </c>
      <c r="AB32" s="340">
        <v>0</v>
      </c>
      <c r="AC32" s="340">
        <v>-0.37071500000000002</v>
      </c>
      <c r="AD32" s="340">
        <v>-0.37071500000000002</v>
      </c>
      <c r="AE32" s="340">
        <v>-1.881955</v>
      </c>
      <c r="AF32" s="340">
        <v>-1.763566</v>
      </c>
      <c r="AG32" s="340">
        <v>-1.763566</v>
      </c>
      <c r="AH32" s="340">
        <v>-0.25232599999999999</v>
      </c>
      <c r="AI32" s="340">
        <v>-2.3929369999999999</v>
      </c>
      <c r="AJ32" s="340">
        <v>-2.3929369999999999</v>
      </c>
      <c r="AK32" s="340">
        <v>-4.1249370000000001</v>
      </c>
      <c r="AL32" s="340">
        <v>-1.732</v>
      </c>
      <c r="AM32" s="340">
        <v>-1.732</v>
      </c>
      <c r="AN32" s="340">
        <v>0</v>
      </c>
      <c r="AO32" s="340">
        <v>-0.245009</v>
      </c>
      <c r="AP32" s="340">
        <v>-0.245009</v>
      </c>
      <c r="AQ32" s="340">
        <v>-0.245009</v>
      </c>
      <c r="AR32" s="340">
        <v>-0.103548</v>
      </c>
      <c r="AS32" s="340">
        <v>-0.103548</v>
      </c>
      <c r="AT32" s="340">
        <v>-0.103548</v>
      </c>
      <c r="AU32" s="340">
        <v>0</v>
      </c>
      <c r="AV32" s="340">
        <v>0</v>
      </c>
      <c r="AW32" s="340">
        <v>0</v>
      </c>
    </row>
    <row r="33" spans="1:49" x14ac:dyDescent="0.2">
      <c r="C33" s="339" t="s">
        <v>519</v>
      </c>
      <c r="D33" s="340">
        <v>-1</v>
      </c>
      <c r="E33" s="340">
        <v>-1</v>
      </c>
      <c r="F33" s="340">
        <v>-1</v>
      </c>
      <c r="G33" s="340">
        <v>-1</v>
      </c>
      <c r="H33" s="340">
        <v>-1</v>
      </c>
      <c r="I33" s="340">
        <v>-1</v>
      </c>
      <c r="J33" s="340">
        <v>0</v>
      </c>
      <c r="K33" s="340">
        <v>-0.19186</v>
      </c>
      <c r="L33" s="340">
        <v>-0.19186</v>
      </c>
      <c r="M33" s="340">
        <v>-0.19186</v>
      </c>
      <c r="N33" s="340">
        <v>-0.2</v>
      </c>
      <c r="O33" s="340">
        <v>-0.2</v>
      </c>
      <c r="P33" s="340">
        <v>-0.2</v>
      </c>
      <c r="Q33" s="340">
        <v>0</v>
      </c>
      <c r="R33" s="340">
        <v>0</v>
      </c>
      <c r="S33" s="340">
        <v>0</v>
      </c>
      <c r="T33" s="340">
        <v>0</v>
      </c>
      <c r="U33" s="340">
        <v>0</v>
      </c>
      <c r="V33" s="340">
        <v>0</v>
      </c>
      <c r="W33" s="340">
        <v>0</v>
      </c>
      <c r="X33" s="340">
        <v>0</v>
      </c>
      <c r="Y33" s="340">
        <v>0</v>
      </c>
      <c r="Z33" s="340">
        <v>0</v>
      </c>
      <c r="AA33" s="340">
        <v>0</v>
      </c>
      <c r="AB33" s="340">
        <v>0</v>
      </c>
      <c r="AC33" s="340">
        <v>0</v>
      </c>
      <c r="AD33" s="340">
        <v>0</v>
      </c>
      <c r="AE33" s="340">
        <v>0</v>
      </c>
      <c r="AF33" s="340">
        <v>0</v>
      </c>
      <c r="AG33" s="340">
        <v>0</v>
      </c>
      <c r="AH33" s="340">
        <v>0</v>
      </c>
      <c r="AI33" s="340">
        <v>0</v>
      </c>
      <c r="AJ33" s="340">
        <v>0</v>
      </c>
      <c r="AK33" s="340">
        <v>0</v>
      </c>
      <c r="AL33" s="340">
        <v>0</v>
      </c>
      <c r="AM33" s="340">
        <v>0</v>
      </c>
      <c r="AN33" s="340">
        <v>0</v>
      </c>
      <c r="AO33" s="340">
        <v>0</v>
      </c>
      <c r="AP33" s="340">
        <v>-4.4898E-2</v>
      </c>
      <c r="AQ33" s="340">
        <v>-4.4898E-2</v>
      </c>
      <c r="AR33" s="340">
        <v>-4.4898E-2</v>
      </c>
      <c r="AS33" s="340">
        <v>-0.119172</v>
      </c>
      <c r="AT33" s="340">
        <v>-0.119172</v>
      </c>
      <c r="AU33" s="340">
        <v>-0.42570000000000002</v>
      </c>
      <c r="AV33" s="340">
        <v>-0.42793199999999998</v>
      </c>
      <c r="AW33" s="340">
        <v>-0.42793199999999998</v>
      </c>
    </row>
    <row r="34" spans="1:49" x14ac:dyDescent="0.2">
      <c r="C34" s="339" t="s">
        <v>520</v>
      </c>
      <c r="D34" s="340">
        <v>-0.12322900000000001</v>
      </c>
      <c r="E34" s="340">
        <v>-0.12322900000000001</v>
      </c>
      <c r="F34" s="340">
        <v>-0.12322900000000001</v>
      </c>
      <c r="G34" s="340">
        <v>-4.1849999999999998E-2</v>
      </c>
      <c r="H34" s="340">
        <v>-4.1849999999999998E-2</v>
      </c>
      <c r="I34" s="340">
        <v>-4.1849999999999998E-2</v>
      </c>
      <c r="J34" s="340">
        <v>0</v>
      </c>
      <c r="K34" s="340">
        <v>0</v>
      </c>
      <c r="L34" s="340">
        <v>0</v>
      </c>
      <c r="M34" s="340">
        <v>0</v>
      </c>
      <c r="N34" s="340">
        <v>0</v>
      </c>
      <c r="O34" s="340">
        <v>0</v>
      </c>
      <c r="P34" s="340">
        <v>0</v>
      </c>
      <c r="Q34" s="340">
        <v>0</v>
      </c>
      <c r="R34" s="340">
        <v>0</v>
      </c>
      <c r="S34" s="340">
        <v>0</v>
      </c>
      <c r="T34" s="340">
        <v>0</v>
      </c>
      <c r="U34" s="340">
        <v>0</v>
      </c>
      <c r="V34" s="340">
        <v>0</v>
      </c>
      <c r="W34" s="340">
        <v>0</v>
      </c>
      <c r="X34" s="340">
        <v>0</v>
      </c>
      <c r="Y34" s="340">
        <v>0</v>
      </c>
      <c r="Z34" s="340">
        <v>0</v>
      </c>
      <c r="AA34" s="340">
        <v>0</v>
      </c>
      <c r="AB34" s="340">
        <v>0</v>
      </c>
      <c r="AC34" s="340">
        <v>0</v>
      </c>
      <c r="AD34" s="340">
        <v>0</v>
      </c>
      <c r="AE34" s="340">
        <v>0</v>
      </c>
      <c r="AF34" s="340">
        <v>0</v>
      </c>
      <c r="AG34" s="340">
        <v>0</v>
      </c>
      <c r="AH34" s="340">
        <v>0</v>
      </c>
      <c r="AI34" s="340">
        <v>0</v>
      </c>
      <c r="AJ34" s="340">
        <v>0</v>
      </c>
      <c r="AK34" s="340">
        <v>0</v>
      </c>
      <c r="AL34" s="340">
        <v>0</v>
      </c>
      <c r="AM34" s="340">
        <v>0</v>
      </c>
      <c r="AN34" s="340">
        <v>0</v>
      </c>
      <c r="AO34" s="340">
        <v>0</v>
      </c>
      <c r="AP34" s="340">
        <v>0</v>
      </c>
      <c r="AQ34" s="340">
        <v>0</v>
      </c>
      <c r="AR34" s="340">
        <v>0</v>
      </c>
      <c r="AS34" s="340">
        <v>0</v>
      </c>
      <c r="AT34" s="340">
        <v>0</v>
      </c>
      <c r="AU34" s="340">
        <v>0</v>
      </c>
      <c r="AV34" s="340">
        <v>-4.3921000000000002E-2</v>
      </c>
      <c r="AW34" s="340">
        <v>-4.3921000000000002E-2</v>
      </c>
    </row>
    <row r="35" spans="1:49" s="335" customFormat="1" ht="17.45" customHeight="1" x14ac:dyDescent="0.2">
      <c r="C35" s="335" t="s">
        <v>521</v>
      </c>
      <c r="D35" s="336">
        <v>-6.6669119999999999</v>
      </c>
      <c r="E35" s="336">
        <v>-3.9653489999999998</v>
      </c>
      <c r="F35" s="336">
        <v>-4.1724160000000001</v>
      </c>
      <c r="G35" s="336">
        <v>-5.3171160000000004</v>
      </c>
      <c r="H35" s="336">
        <v>-4.8372450000000002</v>
      </c>
      <c r="I35" s="336">
        <v>-6.4510529999999999</v>
      </c>
      <c r="J35" s="336">
        <v>-5.363772</v>
      </c>
      <c r="K35" s="336">
        <v>-3.565976</v>
      </c>
      <c r="L35" s="336">
        <v>-4.6071179999999998</v>
      </c>
      <c r="M35" s="336">
        <v>-5.2674830000000004</v>
      </c>
      <c r="N35" s="336">
        <v>-3.6924610000000002</v>
      </c>
      <c r="O35" s="336">
        <v>-2.5554329999999998</v>
      </c>
      <c r="P35" s="336">
        <v>-4.6315400000000002</v>
      </c>
      <c r="Q35" s="336">
        <v>-3.9978470000000002</v>
      </c>
      <c r="R35" s="336">
        <v>-3.3831329999999999</v>
      </c>
      <c r="S35" s="336">
        <v>-5.0911020000000002</v>
      </c>
      <c r="T35" s="336">
        <v>-4.2627119999999996</v>
      </c>
      <c r="U35" s="336">
        <v>-4.0187749999999998</v>
      </c>
      <c r="V35" s="336">
        <v>-5.2431130000000001</v>
      </c>
      <c r="W35" s="336">
        <v>-4.583329</v>
      </c>
      <c r="X35" s="336">
        <v>-4.9083699999999997</v>
      </c>
      <c r="Y35" s="336">
        <v>-6.5002370000000003</v>
      </c>
      <c r="Z35" s="336">
        <v>-4.6687900000000004</v>
      </c>
      <c r="AA35" s="336">
        <v>-3.827671</v>
      </c>
      <c r="AB35" s="336">
        <v>-7.4961979999999997</v>
      </c>
      <c r="AC35" s="336">
        <v>-5.3436830000000004</v>
      </c>
      <c r="AD35" s="336">
        <v>-2.0191050000000001</v>
      </c>
      <c r="AE35" s="336">
        <v>-4.006513</v>
      </c>
      <c r="AF35" s="336">
        <v>-7.0469999999999997</v>
      </c>
      <c r="AG35" s="336">
        <v>-2.3942420000000002</v>
      </c>
      <c r="AH35" s="336">
        <v>-2.5780560000000001</v>
      </c>
      <c r="AI35" s="336">
        <v>-8.5745249999999995</v>
      </c>
      <c r="AJ35" s="336">
        <v>-0.98329699999999998</v>
      </c>
      <c r="AK35" s="336">
        <v>-4.6649539999999998</v>
      </c>
      <c r="AL35" s="336">
        <v>-10.307736</v>
      </c>
      <c r="AM35" s="336">
        <v>-2.0623109999999998</v>
      </c>
      <c r="AN35" s="336">
        <v>-1.9744010000000001</v>
      </c>
      <c r="AO35" s="336">
        <v>-8.3810160000000007</v>
      </c>
      <c r="AP35" s="336">
        <v>-0.24657499999999999</v>
      </c>
      <c r="AQ35" s="336">
        <v>-2.8286699999999998</v>
      </c>
      <c r="AR35" s="336">
        <v>-8.2765500000000003</v>
      </c>
      <c r="AS35" s="336">
        <v>-4.7364999999999997E-2</v>
      </c>
      <c r="AT35" s="336">
        <v>-2.1707130000000001</v>
      </c>
      <c r="AU35" s="336">
        <v>-8.2951080000000008</v>
      </c>
      <c r="AV35" s="336">
        <v>-0.80007200000000001</v>
      </c>
      <c r="AW35" s="336">
        <v>-2.500057</v>
      </c>
    </row>
    <row r="36" spans="1:49" s="335" customFormat="1" x14ac:dyDescent="0.2">
      <c r="C36" s="335" t="s">
        <v>522</v>
      </c>
      <c r="D36" s="336">
        <v>-3.9653489999999998</v>
      </c>
      <c r="E36" s="336">
        <v>-4.1724160000000001</v>
      </c>
      <c r="F36" s="336">
        <v>-5.3171160000000004</v>
      </c>
      <c r="G36" s="336">
        <v>-4.8372450000000002</v>
      </c>
      <c r="H36" s="336">
        <v>-6.4510529999999999</v>
      </c>
      <c r="I36" s="336">
        <v>-5.363772</v>
      </c>
      <c r="J36" s="336">
        <v>-3.565976</v>
      </c>
      <c r="K36" s="336">
        <v>-4.6071179999999998</v>
      </c>
      <c r="L36" s="336">
        <v>-5.2674830000000004</v>
      </c>
      <c r="M36" s="336">
        <v>-3.6924610000000002</v>
      </c>
      <c r="N36" s="336">
        <v>-2.5554329999999998</v>
      </c>
      <c r="O36" s="336">
        <v>-4.6315400000000002</v>
      </c>
      <c r="P36" s="336">
        <v>-3.9978470000000002</v>
      </c>
      <c r="Q36" s="336">
        <v>-3.3831329999999999</v>
      </c>
      <c r="R36" s="336">
        <v>-5.0911020000000002</v>
      </c>
      <c r="S36" s="336">
        <v>-4.2627119999999996</v>
      </c>
      <c r="T36" s="336">
        <v>-4.0187749999999998</v>
      </c>
      <c r="U36" s="336">
        <v>-5.2431130000000001</v>
      </c>
      <c r="V36" s="336">
        <v>-4.583329</v>
      </c>
      <c r="W36" s="336">
        <v>-4.9083699999999997</v>
      </c>
      <c r="X36" s="336">
        <v>-6.5002370000000003</v>
      </c>
      <c r="Y36" s="336">
        <v>-4.6687900000000004</v>
      </c>
      <c r="Z36" s="336">
        <v>-3.827671</v>
      </c>
      <c r="AA36" s="336">
        <v>-7.4961979999999997</v>
      </c>
      <c r="AB36" s="336">
        <v>-5.3436830000000004</v>
      </c>
      <c r="AC36" s="336">
        <v>-2.0191050000000001</v>
      </c>
      <c r="AD36" s="336">
        <v>-4.006513</v>
      </c>
      <c r="AE36" s="336">
        <v>-7.0469999999999997</v>
      </c>
      <c r="AF36" s="336">
        <v>-2.3942420000000002</v>
      </c>
      <c r="AG36" s="336">
        <v>-2.5780560000000001</v>
      </c>
      <c r="AH36" s="336">
        <v>-8.5745249999999995</v>
      </c>
      <c r="AI36" s="336">
        <v>-0.98329699999999998</v>
      </c>
      <c r="AJ36" s="336">
        <v>-4.6649539999999998</v>
      </c>
      <c r="AK36" s="336">
        <v>-10.307736</v>
      </c>
      <c r="AL36" s="336">
        <v>-2.0623109999999998</v>
      </c>
      <c r="AM36" s="336">
        <v>-1.9744010000000001</v>
      </c>
      <c r="AN36" s="336">
        <v>-8.3810160000000007</v>
      </c>
      <c r="AO36" s="336">
        <v>-0.24657499999999999</v>
      </c>
      <c r="AP36" s="336">
        <v>-2.8286699999999998</v>
      </c>
      <c r="AQ36" s="336">
        <v>-8.2765500000000003</v>
      </c>
      <c r="AR36" s="336">
        <v>-4.7364999999999997E-2</v>
      </c>
      <c r="AS36" s="336">
        <v>-2.1707130000000001</v>
      </c>
      <c r="AT36" s="336">
        <v>-8.2951080000000008</v>
      </c>
      <c r="AU36" s="336">
        <v>-0.80007200000000001</v>
      </c>
      <c r="AV36" s="336">
        <v>-2.500057</v>
      </c>
      <c r="AW36" s="336">
        <v>-8.5901870000000002</v>
      </c>
    </row>
    <row r="37" spans="1:49" s="335" customFormat="1" x14ac:dyDescent="0.2">
      <c r="C37" s="335" t="s">
        <v>523</v>
      </c>
      <c r="D37" s="336">
        <v>-4.1724160000000001</v>
      </c>
      <c r="E37" s="336">
        <v>-5.3171160000000004</v>
      </c>
      <c r="F37" s="336">
        <v>-4.8372450000000002</v>
      </c>
      <c r="G37" s="336">
        <v>-6.4510529999999999</v>
      </c>
      <c r="H37" s="336">
        <v>-5.363772</v>
      </c>
      <c r="I37" s="336">
        <v>-3.565976</v>
      </c>
      <c r="J37" s="336">
        <v>-4.6071179999999998</v>
      </c>
      <c r="K37" s="336">
        <v>-5.2674830000000004</v>
      </c>
      <c r="L37" s="336">
        <v>-3.6924610000000002</v>
      </c>
      <c r="M37" s="336">
        <v>-2.5554329999999998</v>
      </c>
      <c r="N37" s="336">
        <v>-4.6315400000000002</v>
      </c>
      <c r="O37" s="336">
        <v>-3.9978470000000002</v>
      </c>
      <c r="P37" s="336">
        <v>-3.3831329999999999</v>
      </c>
      <c r="Q37" s="336">
        <v>-5.0911020000000002</v>
      </c>
      <c r="R37" s="336">
        <v>-4.2627119999999996</v>
      </c>
      <c r="S37" s="336">
        <v>-4.0187749999999998</v>
      </c>
      <c r="T37" s="336">
        <v>-5.2431130000000001</v>
      </c>
      <c r="U37" s="336">
        <v>-4.583329</v>
      </c>
      <c r="V37" s="336">
        <v>-4.9083699999999997</v>
      </c>
      <c r="W37" s="336">
        <v>-6.5002370000000003</v>
      </c>
      <c r="X37" s="336">
        <v>-4.6687900000000004</v>
      </c>
      <c r="Y37" s="336">
        <v>-3.827671</v>
      </c>
      <c r="Z37" s="336">
        <v>-7.4961979999999997</v>
      </c>
      <c r="AA37" s="336">
        <v>-5.3436830000000004</v>
      </c>
      <c r="AB37" s="336">
        <v>-2.0191050000000001</v>
      </c>
      <c r="AC37" s="336">
        <v>-4.006513</v>
      </c>
      <c r="AD37" s="336">
        <v>-7.0469999999999997</v>
      </c>
      <c r="AE37" s="336">
        <v>-2.3942420000000002</v>
      </c>
      <c r="AF37" s="336">
        <v>-2.5780560000000001</v>
      </c>
      <c r="AG37" s="336">
        <v>-8.5745249999999995</v>
      </c>
      <c r="AH37" s="336">
        <v>-0.98329699999999998</v>
      </c>
      <c r="AI37" s="336">
        <v>-4.6649539999999998</v>
      </c>
      <c r="AJ37" s="336">
        <v>-10.307736</v>
      </c>
      <c r="AK37" s="336">
        <v>-2.0623109999999998</v>
      </c>
      <c r="AL37" s="336">
        <v>-1.9744010000000001</v>
      </c>
      <c r="AM37" s="336">
        <v>-8.3810160000000007</v>
      </c>
      <c r="AN37" s="336">
        <v>-0.24657499999999999</v>
      </c>
      <c r="AO37" s="336">
        <v>-2.8286699999999998</v>
      </c>
      <c r="AP37" s="336">
        <v>-8.2765500000000003</v>
      </c>
      <c r="AQ37" s="336">
        <v>-4.7364999999999997E-2</v>
      </c>
      <c r="AR37" s="336">
        <v>-2.1707130000000001</v>
      </c>
      <c r="AS37" s="336">
        <v>-8.2951080000000008</v>
      </c>
      <c r="AT37" s="336">
        <v>-0.80007200000000001</v>
      </c>
      <c r="AU37" s="336">
        <v>-2.500057</v>
      </c>
      <c r="AV37" s="336">
        <v>-8.5901870000000002</v>
      </c>
      <c r="AW37" s="336">
        <v>-8.9360999999999996E-2</v>
      </c>
    </row>
    <row r="38" spans="1:49" s="81" customFormat="1" ht="17.45" customHeight="1" x14ac:dyDescent="0.2">
      <c r="A38" s="349"/>
      <c r="B38" s="349"/>
      <c r="C38" s="349"/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 t="s">
        <v>524</v>
      </c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 t="s">
        <v>524</v>
      </c>
    </row>
    <row r="39" spans="1:49" x14ac:dyDescent="0.2">
      <c r="A39" s="339" t="s">
        <v>570</v>
      </c>
      <c r="AR39" s="330"/>
      <c r="AS39" s="330"/>
      <c r="AT39" s="330"/>
      <c r="AU39" s="330"/>
      <c r="AV39" s="330"/>
      <c r="AW39" s="330"/>
    </row>
    <row r="40" spans="1:49" x14ac:dyDescent="0.2">
      <c r="A40" s="339" t="s">
        <v>525</v>
      </c>
      <c r="AR40" s="330"/>
      <c r="AS40" s="330"/>
      <c r="AT40" s="330"/>
      <c r="AU40" s="330"/>
      <c r="AV40" s="330"/>
      <c r="AW40" s="330"/>
    </row>
    <row r="41" spans="1:49" x14ac:dyDescent="0.2">
      <c r="AR41" s="330"/>
      <c r="AS41" s="330"/>
      <c r="AT41" s="330"/>
      <c r="AU41" s="330"/>
      <c r="AV41" s="330"/>
      <c r="AW41" s="330"/>
    </row>
    <row r="42" spans="1:49" s="334" customFormat="1" ht="35.1" customHeight="1" x14ac:dyDescent="0.2">
      <c r="A42" s="332"/>
      <c r="B42" s="332"/>
      <c r="C42" s="332"/>
      <c r="D42" s="333" t="str">
        <f t="shared" ref="D42:K42" si="0">D4</f>
        <v>FY95</v>
      </c>
      <c r="E42" s="333">
        <f t="shared" si="0"/>
        <v>0</v>
      </c>
      <c r="F42" s="333">
        <f t="shared" si="0"/>
        <v>0</v>
      </c>
      <c r="G42" s="333" t="str">
        <f t="shared" si="0"/>
        <v>FY96</v>
      </c>
      <c r="H42" s="333">
        <f t="shared" si="0"/>
        <v>0</v>
      </c>
      <c r="I42" s="333">
        <f t="shared" si="0"/>
        <v>0</v>
      </c>
      <c r="J42" s="333" t="str">
        <f t="shared" si="0"/>
        <v>FY97</v>
      </c>
      <c r="K42" s="333">
        <f t="shared" si="0"/>
        <v>0</v>
      </c>
      <c r="L42" s="333">
        <f t="shared" ref="L42:AN42" si="1">L4</f>
        <v>0</v>
      </c>
      <c r="M42" s="333" t="str">
        <f t="shared" si="1"/>
        <v>FY98</v>
      </c>
      <c r="N42" s="333">
        <f t="shared" si="1"/>
        <v>0</v>
      </c>
      <c r="O42" s="333">
        <f t="shared" si="1"/>
        <v>0</v>
      </c>
      <c r="P42" s="333" t="str">
        <f t="shared" si="1"/>
        <v>FY99</v>
      </c>
      <c r="Q42" s="333">
        <f t="shared" si="1"/>
        <v>0</v>
      </c>
      <c r="R42" s="333">
        <f t="shared" si="1"/>
        <v>0</v>
      </c>
      <c r="S42" s="333" t="str">
        <f t="shared" si="1"/>
        <v>FY00</v>
      </c>
      <c r="T42" s="333">
        <f t="shared" si="1"/>
        <v>0</v>
      </c>
      <c r="U42" s="333">
        <f t="shared" si="1"/>
        <v>0</v>
      </c>
      <c r="V42" s="333" t="str">
        <f t="shared" si="1"/>
        <v>FY01</v>
      </c>
      <c r="W42" s="333">
        <f t="shared" si="1"/>
        <v>0</v>
      </c>
      <c r="X42" s="333">
        <f t="shared" si="1"/>
        <v>0</v>
      </c>
      <c r="Y42" s="333" t="str">
        <f t="shared" si="1"/>
        <v>FY02</v>
      </c>
      <c r="Z42" s="333">
        <f t="shared" si="1"/>
        <v>0</v>
      </c>
      <c r="AA42" s="333">
        <f t="shared" si="1"/>
        <v>0</v>
      </c>
      <c r="AB42" s="333" t="str">
        <f t="shared" si="1"/>
        <v>FY03</v>
      </c>
      <c r="AC42" s="333">
        <f t="shared" si="1"/>
        <v>0</v>
      </c>
      <c r="AD42" s="333">
        <f t="shared" si="1"/>
        <v>0</v>
      </c>
      <c r="AE42" s="333" t="str">
        <f t="shared" si="1"/>
        <v>FY04</v>
      </c>
      <c r="AF42" s="333">
        <f t="shared" si="1"/>
        <v>0</v>
      </c>
      <c r="AG42" s="333">
        <f t="shared" si="1"/>
        <v>0</v>
      </c>
      <c r="AH42" s="333" t="str">
        <f t="shared" si="1"/>
        <v>FY05</v>
      </c>
      <c r="AI42" s="333">
        <f t="shared" si="1"/>
        <v>0</v>
      </c>
      <c r="AJ42" s="333">
        <f t="shared" si="1"/>
        <v>0</v>
      </c>
      <c r="AK42" s="333" t="str">
        <f t="shared" si="1"/>
        <v>FY06</v>
      </c>
      <c r="AL42" s="333">
        <f t="shared" si="1"/>
        <v>0</v>
      </c>
      <c r="AM42" s="333">
        <f t="shared" si="1"/>
        <v>0</v>
      </c>
      <c r="AN42" s="333" t="str">
        <f t="shared" si="1"/>
        <v>FY07</v>
      </c>
      <c r="AO42" s="333">
        <f>AO4</f>
        <v>0</v>
      </c>
      <c r="AP42" s="333">
        <f>AP4</f>
        <v>0</v>
      </c>
      <c r="AQ42" s="333" t="str">
        <f>AQ4</f>
        <v>FY08</v>
      </c>
      <c r="AR42" s="333">
        <f t="shared" ref="AR42:AT42" si="2">AR4</f>
        <v>0</v>
      </c>
      <c r="AS42" s="333">
        <f t="shared" si="2"/>
        <v>0</v>
      </c>
      <c r="AT42" s="333" t="str">
        <f t="shared" si="2"/>
        <v>FY09</v>
      </c>
      <c r="AU42" s="333">
        <f t="shared" ref="AU42:AW42" si="3">AU4</f>
        <v>0</v>
      </c>
      <c r="AV42" s="333">
        <f t="shared" si="3"/>
        <v>0</v>
      </c>
      <c r="AW42" s="333" t="str">
        <f t="shared" si="3"/>
        <v>FY10</v>
      </c>
    </row>
    <row r="43" spans="1:49" ht="20.100000000000001" customHeight="1" x14ac:dyDescent="0.2">
      <c r="A43" s="335" t="s">
        <v>526</v>
      </c>
      <c r="B43" s="335"/>
      <c r="C43" s="335"/>
      <c r="D43" s="336">
        <v>0.45742100000000002</v>
      </c>
      <c r="E43" s="336">
        <v>-8.4429060000000007</v>
      </c>
      <c r="F43" s="336">
        <v>-9.0346829999999994</v>
      </c>
      <c r="G43" s="336">
        <v>-1.5388299999999999</v>
      </c>
      <c r="H43" s="336">
        <v>-11.484596</v>
      </c>
      <c r="I43" s="336">
        <v>-10.922888</v>
      </c>
      <c r="J43" s="336">
        <v>-0.19373899999999999</v>
      </c>
      <c r="K43" s="336">
        <v>-8.129626</v>
      </c>
      <c r="L43" s="336">
        <v>-7.1382989999999999</v>
      </c>
      <c r="M43" s="336">
        <v>1.7753060000000001</v>
      </c>
      <c r="N43" s="336">
        <v>-5.589798</v>
      </c>
      <c r="O43" s="336">
        <v>-5.5742320000000003</v>
      </c>
      <c r="P43" s="336">
        <v>1.8217559999999999</v>
      </c>
      <c r="Q43" s="336">
        <v>-5.9826329999999999</v>
      </c>
      <c r="R43" s="336">
        <v>-6.9048910000000001</v>
      </c>
      <c r="S43" s="336">
        <v>1.053444</v>
      </c>
      <c r="T43" s="336">
        <v>-9.4671629999999993</v>
      </c>
      <c r="U43" s="336">
        <v>-9.7558369999999996</v>
      </c>
      <c r="V43" s="336">
        <v>-1.2892809999999999</v>
      </c>
      <c r="W43" s="336">
        <v>-11.123766</v>
      </c>
      <c r="X43" s="336">
        <v>-11.026616000000001</v>
      </c>
      <c r="Y43" s="336">
        <v>-1.2343999999999999</v>
      </c>
      <c r="Z43" s="336">
        <v>-11.699707999999999</v>
      </c>
      <c r="AA43" s="336">
        <v>-11.536189</v>
      </c>
      <c r="AB43" s="336">
        <v>0.65022000000000002</v>
      </c>
      <c r="AC43" s="336">
        <v>-5.7138419999999996</v>
      </c>
      <c r="AD43" s="336">
        <v>-8.4150939999999999</v>
      </c>
      <c r="AE43" s="336">
        <v>-3.7759490000000002</v>
      </c>
      <c r="AF43" s="336">
        <v>-7.9185119999999998</v>
      </c>
      <c r="AG43" s="336">
        <v>-9.0927179999999996</v>
      </c>
      <c r="AH43" s="336">
        <v>-1.1806730000000001</v>
      </c>
      <c r="AI43" s="336">
        <v>-9.813879</v>
      </c>
      <c r="AJ43" s="336">
        <v>-9.9844069999999991</v>
      </c>
      <c r="AK43" s="336">
        <v>-4.5030999999999999</v>
      </c>
      <c r="AL43" s="336">
        <v>-8.1982269999999993</v>
      </c>
      <c r="AM43" s="336">
        <v>-8.5015809999999998</v>
      </c>
      <c r="AN43" s="336">
        <v>0.35424699999999998</v>
      </c>
      <c r="AO43" s="336">
        <v>-7.3837299999999999</v>
      </c>
      <c r="AP43" s="336">
        <v>-8.4925300000000004</v>
      </c>
      <c r="AQ43" s="336">
        <v>-1.2329380000000001</v>
      </c>
      <c r="AR43" s="336">
        <v>-7.5411599999999996</v>
      </c>
      <c r="AS43" s="336">
        <v>-7.7244010000000003</v>
      </c>
      <c r="AT43" s="336">
        <v>7.8498999999999999E-2</v>
      </c>
      <c r="AU43" s="336">
        <v>-8.6999019999999998</v>
      </c>
      <c r="AV43" s="336">
        <v>-8.7064550000000001</v>
      </c>
      <c r="AW43" s="336">
        <v>-3.9403000000000001E-2</v>
      </c>
    </row>
    <row r="44" spans="1:49" ht="30" customHeight="1" x14ac:dyDescent="0.2">
      <c r="C44" s="339" t="s">
        <v>527</v>
      </c>
      <c r="D44" s="340">
        <v>-0.188252</v>
      </c>
      <c r="E44" s="340">
        <v>-5.5139000000000001E-2</v>
      </c>
      <c r="F44" s="340">
        <v>0.82829299999999995</v>
      </c>
      <c r="G44" s="340">
        <v>0.623417</v>
      </c>
      <c r="H44" s="340">
        <v>-0.60812500000000003</v>
      </c>
      <c r="I44" s="340">
        <v>-1.4018520000000001</v>
      </c>
      <c r="J44" s="340">
        <v>-0.39480599999999999</v>
      </c>
      <c r="K44" s="340">
        <v>-5.1264999999999998E-2</v>
      </c>
      <c r="L44" s="340">
        <v>0.38575399999999999</v>
      </c>
      <c r="M44" s="340">
        <v>-6.5882999999999997E-2</v>
      </c>
      <c r="N44" s="340">
        <v>0.82764000000000004</v>
      </c>
      <c r="O44" s="340">
        <v>1.013549</v>
      </c>
      <c r="P44" s="340">
        <v>0.91237500000000005</v>
      </c>
      <c r="Q44" s="340">
        <v>0.97137200000000001</v>
      </c>
      <c r="R44" s="340">
        <v>6.6174999999999998E-2</v>
      </c>
      <c r="S44" s="340">
        <v>1.473244</v>
      </c>
      <c r="T44" s="340">
        <v>5.5364999999999998E-2</v>
      </c>
      <c r="U44" s="340">
        <v>-0.347748</v>
      </c>
      <c r="V44" s="340">
        <v>-0.61212900000000003</v>
      </c>
      <c r="W44" s="340">
        <v>-0.220497</v>
      </c>
      <c r="X44" s="340">
        <v>-0.330426</v>
      </c>
      <c r="Y44" s="340">
        <v>-0.62149799999999999</v>
      </c>
      <c r="Z44" s="340">
        <v>-0.180954</v>
      </c>
      <c r="AA44" s="340">
        <v>9.6407000000000007E-2</v>
      </c>
      <c r="AB44" s="340">
        <v>-1.300028999999999</v>
      </c>
      <c r="AC44" s="340">
        <v>0.13592699999999999</v>
      </c>
      <c r="AD44" s="340">
        <v>1.814322</v>
      </c>
      <c r="AE44" s="340">
        <v>-1.548886</v>
      </c>
      <c r="AF44" s="340">
        <v>-5.659E-3</v>
      </c>
      <c r="AG44" s="340">
        <v>-2.2214040000000002</v>
      </c>
      <c r="AH44" s="340">
        <v>-0.82140800000000003</v>
      </c>
      <c r="AI44" s="340">
        <v>0.38619500000000001</v>
      </c>
      <c r="AJ44" s="340">
        <v>-0.74546000000000001</v>
      </c>
      <c r="AK44" s="340">
        <v>-3.0205639999999998</v>
      </c>
      <c r="AL44" s="340">
        <v>0.392905</v>
      </c>
      <c r="AM44" s="340">
        <v>-1.8754409999999999</v>
      </c>
      <c r="AN44" s="340">
        <v>1.4934289999999999</v>
      </c>
      <c r="AO44" s="340">
        <v>0.39970699999999998</v>
      </c>
      <c r="AP44" s="340">
        <v>-3.8889E-2</v>
      </c>
      <c r="AQ44" s="340">
        <v>8.7658E-2</v>
      </c>
      <c r="AR44" s="340">
        <v>-0.32114199999999998</v>
      </c>
      <c r="AS44" s="340">
        <v>0.21617400000000001</v>
      </c>
      <c r="AT44" s="340">
        <v>0.685334</v>
      </c>
      <c r="AU44" s="340">
        <v>0.26968900000000001</v>
      </c>
      <c r="AV44" s="340">
        <v>-0.13705500000000001</v>
      </c>
      <c r="AW44" s="340">
        <v>-0.123902</v>
      </c>
    </row>
    <row r="45" spans="1:49" x14ac:dyDescent="0.2">
      <c r="C45" s="339" t="s">
        <v>528</v>
      </c>
      <c r="D45" s="340">
        <v>0</v>
      </c>
      <c r="E45" s="340">
        <v>0</v>
      </c>
      <c r="F45" s="340">
        <v>0</v>
      </c>
      <c r="G45" s="340">
        <v>0</v>
      </c>
      <c r="H45" s="340">
        <v>0</v>
      </c>
      <c r="I45" s="340">
        <v>0</v>
      </c>
      <c r="J45" s="340">
        <v>0</v>
      </c>
      <c r="K45" s="340">
        <v>0</v>
      </c>
      <c r="L45" s="340">
        <v>0</v>
      </c>
      <c r="M45" s="340">
        <v>0</v>
      </c>
      <c r="N45" s="340">
        <v>0</v>
      </c>
      <c r="O45" s="340">
        <v>0</v>
      </c>
      <c r="P45" s="340">
        <v>0</v>
      </c>
      <c r="Q45" s="340">
        <v>0</v>
      </c>
      <c r="R45" s="340">
        <v>0</v>
      </c>
      <c r="S45" s="340">
        <v>0</v>
      </c>
      <c r="T45" s="340">
        <v>0</v>
      </c>
      <c r="U45" s="340">
        <v>0</v>
      </c>
      <c r="V45" s="340">
        <v>0.32313500000000001</v>
      </c>
      <c r="W45" s="340">
        <v>0</v>
      </c>
      <c r="X45" s="340">
        <v>0</v>
      </c>
      <c r="Y45" s="340">
        <v>0</v>
      </c>
      <c r="Z45" s="340">
        <v>0</v>
      </c>
      <c r="AA45" s="340">
        <v>0</v>
      </c>
      <c r="AB45" s="340">
        <v>0</v>
      </c>
      <c r="AC45" s="340">
        <v>0</v>
      </c>
      <c r="AD45" s="340">
        <v>0</v>
      </c>
      <c r="AE45" s="340">
        <v>0</v>
      </c>
      <c r="AF45" s="340">
        <v>0.54659800000000003</v>
      </c>
      <c r="AG45" s="340">
        <v>4.9924000000000003E-2</v>
      </c>
      <c r="AH45" s="340">
        <v>0</v>
      </c>
      <c r="AI45" s="340">
        <v>0</v>
      </c>
      <c r="AJ45" s="340">
        <v>0</v>
      </c>
      <c r="AK45" s="340">
        <v>0</v>
      </c>
      <c r="AL45" s="340">
        <v>0.198877</v>
      </c>
      <c r="AM45" s="340">
        <v>0</v>
      </c>
      <c r="AN45" s="340">
        <v>1.9513149999999999</v>
      </c>
      <c r="AO45" s="340">
        <v>0</v>
      </c>
      <c r="AP45" s="340">
        <v>0</v>
      </c>
      <c r="AQ45" s="340">
        <v>0</v>
      </c>
      <c r="AR45" s="340">
        <v>0</v>
      </c>
      <c r="AS45" s="340">
        <v>0</v>
      </c>
      <c r="AT45" s="340">
        <v>5.1158000000000002E-2</v>
      </c>
      <c r="AU45" s="340">
        <v>0</v>
      </c>
      <c r="AV45" s="340">
        <v>0</v>
      </c>
      <c r="AW45" s="340">
        <v>4.2865E-2</v>
      </c>
    </row>
    <row r="46" spans="1:49" x14ac:dyDescent="0.2">
      <c r="C46" s="339" t="s">
        <v>529</v>
      </c>
      <c r="D46" s="340">
        <v>0</v>
      </c>
      <c r="E46" s="340">
        <v>0</v>
      </c>
      <c r="F46" s="340">
        <v>0</v>
      </c>
      <c r="G46" s="340">
        <v>0</v>
      </c>
      <c r="H46" s="340">
        <v>0</v>
      </c>
      <c r="I46" s="340">
        <v>0</v>
      </c>
      <c r="J46" s="340">
        <v>0</v>
      </c>
      <c r="K46" s="340">
        <v>0</v>
      </c>
      <c r="L46" s="340">
        <v>0</v>
      </c>
      <c r="M46" s="340">
        <v>0</v>
      </c>
      <c r="N46" s="340">
        <v>0</v>
      </c>
      <c r="O46" s="340">
        <v>0</v>
      </c>
      <c r="P46" s="340">
        <v>0</v>
      </c>
      <c r="Q46" s="340">
        <v>0</v>
      </c>
      <c r="R46" s="340">
        <v>0</v>
      </c>
      <c r="S46" s="340">
        <v>0</v>
      </c>
      <c r="T46" s="340">
        <v>0</v>
      </c>
      <c r="U46" s="340">
        <v>0</v>
      </c>
      <c r="V46" s="340">
        <v>0</v>
      </c>
      <c r="W46" s="340">
        <v>0</v>
      </c>
      <c r="X46" s="340">
        <v>-0.32313500000000001</v>
      </c>
      <c r="Y46" s="340">
        <v>0</v>
      </c>
      <c r="Z46" s="340">
        <v>0</v>
      </c>
      <c r="AA46" s="340">
        <v>0</v>
      </c>
      <c r="AB46" s="340">
        <v>0</v>
      </c>
      <c r="AC46" s="340">
        <v>0</v>
      </c>
      <c r="AD46" s="340">
        <v>0</v>
      </c>
      <c r="AE46" s="340">
        <v>-0.596522</v>
      </c>
      <c r="AF46" s="340">
        <v>0</v>
      </c>
      <c r="AG46" s="340">
        <v>0</v>
      </c>
      <c r="AH46" s="340">
        <v>0</v>
      </c>
      <c r="AI46" s="340">
        <v>0</v>
      </c>
      <c r="AJ46" s="340">
        <v>0</v>
      </c>
      <c r="AK46" s="340">
        <v>-0.198877</v>
      </c>
      <c r="AL46" s="340">
        <v>0</v>
      </c>
      <c r="AM46" s="340">
        <v>0</v>
      </c>
      <c r="AN46" s="340">
        <v>0</v>
      </c>
      <c r="AO46" s="340">
        <v>-0.34576699999999999</v>
      </c>
      <c r="AP46" s="340">
        <v>-1.6055489999999999</v>
      </c>
      <c r="AQ46" s="340">
        <v>0</v>
      </c>
      <c r="AR46" s="340">
        <v>0</v>
      </c>
      <c r="AS46" s="340">
        <v>0</v>
      </c>
      <c r="AT46" s="340">
        <v>0</v>
      </c>
      <c r="AU46" s="340">
        <v>-5.1158000000000002E-2</v>
      </c>
      <c r="AV46" s="340">
        <v>0</v>
      </c>
      <c r="AW46" s="340">
        <v>0</v>
      </c>
    </row>
    <row r="47" spans="1:49" x14ac:dyDescent="0.2">
      <c r="C47" s="352" t="s">
        <v>530</v>
      </c>
      <c r="D47" s="340">
        <v>2.1334630000000008</v>
      </c>
      <c r="E47" s="340">
        <v>-7.6730000000000007E-2</v>
      </c>
      <c r="F47" s="340">
        <v>6.2637729999999996</v>
      </c>
      <c r="G47" s="340">
        <v>2.7568800000000011</v>
      </c>
      <c r="H47" s="340">
        <v>-0.68485499999999999</v>
      </c>
      <c r="I47" s="340">
        <v>4.8619209999999997</v>
      </c>
      <c r="J47" s="340">
        <v>2.3620740000000011</v>
      </c>
      <c r="K47" s="340">
        <v>-0.73612</v>
      </c>
      <c r="L47" s="340">
        <v>5.2476750000000001</v>
      </c>
      <c r="M47" s="340">
        <v>2.2961910000000008</v>
      </c>
      <c r="N47" s="340">
        <v>9.1520000000000004E-2</v>
      </c>
      <c r="O47" s="340">
        <v>6.2612240000000003</v>
      </c>
      <c r="P47" s="340">
        <v>3.2085660000000011</v>
      </c>
      <c r="Q47" s="340">
        <v>1.0628919999999999</v>
      </c>
      <c r="R47" s="340">
        <v>6.3273989999999998</v>
      </c>
      <c r="S47" s="340">
        <v>4.6818100000000014</v>
      </c>
      <c r="T47" s="340">
        <v>1.1182570000000001</v>
      </c>
      <c r="U47" s="340">
        <v>5.9796509999999996</v>
      </c>
      <c r="V47" s="340">
        <v>4.3928160000000007</v>
      </c>
      <c r="W47" s="340">
        <v>0.89776</v>
      </c>
      <c r="X47" s="340">
        <v>5.3260899999999998</v>
      </c>
      <c r="Y47" s="340">
        <v>3.7713180000000008</v>
      </c>
      <c r="Z47" s="340">
        <v>0.71680600000000005</v>
      </c>
      <c r="AA47" s="340">
        <v>5.4224969999999999</v>
      </c>
      <c r="AB47" s="340">
        <v>2.4712890000000018</v>
      </c>
      <c r="AC47" s="340">
        <v>0.85273299999999996</v>
      </c>
      <c r="AD47" s="340">
        <v>7.2368189999999997</v>
      </c>
      <c r="AE47" s="340">
        <v>0.32588100000000186</v>
      </c>
      <c r="AF47" s="340">
        <v>1.393672</v>
      </c>
      <c r="AG47" s="340">
        <v>5.0653389999999998</v>
      </c>
      <c r="AH47" s="340">
        <v>-0.49552699999999816</v>
      </c>
      <c r="AI47" s="340">
        <v>1.7798670000000001</v>
      </c>
      <c r="AJ47" s="340">
        <v>4.3198790000000002</v>
      </c>
      <c r="AK47" s="340">
        <v>-3.714967999999998</v>
      </c>
      <c r="AL47" s="340">
        <v>2.3716490000000001</v>
      </c>
      <c r="AM47" s="340">
        <v>2.4444379999999999</v>
      </c>
      <c r="AN47" s="340">
        <v>-0.27022399999999813</v>
      </c>
      <c r="AO47" s="340">
        <v>2.425589</v>
      </c>
      <c r="AP47" s="340">
        <v>0.8</v>
      </c>
      <c r="AQ47" s="340">
        <v>-0.18256599999999815</v>
      </c>
      <c r="AR47" s="340">
        <v>2.104447</v>
      </c>
      <c r="AS47" s="340">
        <v>1.0161739999999999</v>
      </c>
      <c r="AT47" s="340">
        <v>0.55392600000000192</v>
      </c>
      <c r="AU47" s="340">
        <v>2.322978</v>
      </c>
      <c r="AV47" s="340">
        <v>0.87911899999999998</v>
      </c>
      <c r="AW47" s="340">
        <v>0.47288900000000184</v>
      </c>
    </row>
    <row r="48" spans="1:49" x14ac:dyDescent="0.2">
      <c r="C48" s="352" t="s">
        <v>531</v>
      </c>
      <c r="D48" s="340">
        <v>1.0056929999999999</v>
      </c>
      <c r="E48" s="340">
        <v>-1.274545</v>
      </c>
      <c r="F48" s="340">
        <v>-2.854619</v>
      </c>
      <c r="G48" s="340">
        <v>-1.67404</v>
      </c>
      <c r="H48" s="340">
        <v>-1.3738570000000001</v>
      </c>
      <c r="I48" s="340">
        <v>-1.2371350000000001</v>
      </c>
      <c r="J48" s="340">
        <v>-2.7107839999999999</v>
      </c>
      <c r="K48" s="340">
        <v>-1.739236</v>
      </c>
      <c r="L48" s="340">
        <v>-1.5270280000000001</v>
      </c>
      <c r="M48" s="340">
        <v>-2.3798789999999999</v>
      </c>
      <c r="N48" s="340">
        <v>-1.2594650000000001</v>
      </c>
      <c r="O48" s="340">
        <v>-1.979306</v>
      </c>
      <c r="P48" s="340">
        <v>-0.44063200000000002</v>
      </c>
      <c r="Q48" s="340">
        <v>-1.07559</v>
      </c>
      <c r="R48" s="340">
        <v>2.3126000000000001E-2</v>
      </c>
      <c r="S48" s="340">
        <v>0.92900799999999994</v>
      </c>
      <c r="T48" s="340">
        <v>-0.68535599999999997</v>
      </c>
      <c r="U48" s="340">
        <v>0.84058699999999997</v>
      </c>
      <c r="V48" s="340">
        <v>8.7226999999999999E-2</v>
      </c>
      <c r="W48" s="340">
        <v>-0.94130199999999997</v>
      </c>
      <c r="X48" s="340">
        <v>0.13736999999999999</v>
      </c>
      <c r="Y48" s="340">
        <v>-1.335143</v>
      </c>
      <c r="Z48" s="340">
        <v>-0.84137799999999996</v>
      </c>
      <c r="AA48" s="340">
        <v>5.4046999999999998E-2</v>
      </c>
      <c r="AB48" s="340">
        <v>-1.8576600000000001</v>
      </c>
      <c r="AC48" s="340">
        <v>-0.97283600000000003</v>
      </c>
      <c r="AD48" s="340">
        <v>2.3921510000000001</v>
      </c>
      <c r="AE48" s="340">
        <v>-3.0174020000000001</v>
      </c>
      <c r="AF48" s="340">
        <v>-1.014831</v>
      </c>
      <c r="AG48" s="340">
        <v>0.36019299999999999</v>
      </c>
      <c r="AH48" s="340">
        <v>-4.1552360000000004</v>
      </c>
      <c r="AI48" s="340">
        <v>-0.44697399999999998</v>
      </c>
      <c r="AJ48" s="340">
        <v>1.209883</v>
      </c>
      <c r="AK48" s="340">
        <v>-4.9867809999999997</v>
      </c>
      <c r="AL48" s="340">
        <v>0.54512899999999997</v>
      </c>
      <c r="AM48" s="340">
        <v>1.3792709999999999</v>
      </c>
      <c r="AN48" s="340">
        <v>-1.2423029999999999</v>
      </c>
      <c r="AO48" s="340">
        <v>0.485068</v>
      </c>
      <c r="AP48" s="340">
        <v>0</v>
      </c>
      <c r="AQ48" s="340">
        <v>-1.0397110000000001</v>
      </c>
      <c r="AR48" s="340">
        <v>-0.21977099999999999</v>
      </c>
      <c r="AS48" s="340">
        <v>0.15721099999999999</v>
      </c>
      <c r="AT48" s="340">
        <v>-0.31777300000000003</v>
      </c>
      <c r="AU48" s="340">
        <v>1.5830660000000001</v>
      </c>
      <c r="AV48" s="340">
        <v>1.1369000000000001E-2</v>
      </c>
      <c r="AW48" s="340">
        <v>-0.43079000000000001</v>
      </c>
    </row>
    <row r="49" spans="1:49" ht="30" customHeight="1" x14ac:dyDescent="0.2">
      <c r="C49" s="339" t="s">
        <v>532</v>
      </c>
      <c r="D49" s="340">
        <v>-5.5139000000000001E-2</v>
      </c>
      <c r="E49" s="340">
        <v>0.82829299999999995</v>
      </c>
      <c r="F49" s="340">
        <v>-0.378299</v>
      </c>
      <c r="G49" s="340">
        <v>-0.60812500000000003</v>
      </c>
      <c r="H49" s="340">
        <v>-1.4018520000000001</v>
      </c>
      <c r="I49" s="340">
        <v>-1.363143</v>
      </c>
      <c r="J49" s="340">
        <v>-5.1264999999999998E-2</v>
      </c>
      <c r="K49" s="340">
        <v>0.38575399999999999</v>
      </c>
      <c r="L49" s="340">
        <v>-1.0833109999999999</v>
      </c>
      <c r="M49" s="340">
        <v>0.82764000000000004</v>
      </c>
      <c r="N49" s="340">
        <v>1.013549</v>
      </c>
      <c r="O49" s="340">
        <v>-0.512073</v>
      </c>
      <c r="P49" s="340">
        <v>0.97137200000000001</v>
      </c>
      <c r="Q49" s="340">
        <v>6.6174999999999998E-2</v>
      </c>
      <c r="R49" s="340">
        <v>-0.115166</v>
      </c>
      <c r="S49" s="340">
        <v>5.5364999999999998E-2</v>
      </c>
      <c r="T49" s="340">
        <v>-0.347748</v>
      </c>
      <c r="U49" s="340">
        <v>-2.4741080000000002</v>
      </c>
      <c r="V49" s="340">
        <v>-0.220497</v>
      </c>
      <c r="W49" s="340">
        <v>-0.330426</v>
      </c>
      <c r="X49" s="340">
        <v>-2.117651</v>
      </c>
      <c r="Y49" s="340">
        <v>-0.180954</v>
      </c>
      <c r="Z49" s="340">
        <v>9.6407000000000007E-2</v>
      </c>
      <c r="AA49" s="340">
        <v>-2.6862559999999989</v>
      </c>
      <c r="AB49" s="340">
        <v>0.13592699999999999</v>
      </c>
      <c r="AC49" s="340">
        <v>1.814322</v>
      </c>
      <c r="AD49" s="340">
        <v>-2.7573650000000001</v>
      </c>
      <c r="AE49" s="340">
        <v>-5.659E-3</v>
      </c>
      <c r="AF49" s="340">
        <v>-2.2214040000000002</v>
      </c>
      <c r="AG49" s="340">
        <v>-1.941065</v>
      </c>
      <c r="AH49" s="340">
        <v>0.38619500000000001</v>
      </c>
      <c r="AI49" s="340">
        <v>-0.74546000000000001</v>
      </c>
      <c r="AJ49" s="340">
        <v>-4.3424550000000002</v>
      </c>
      <c r="AK49" s="340">
        <v>0.392905</v>
      </c>
      <c r="AL49" s="340">
        <v>-1.8754409999999999</v>
      </c>
      <c r="AM49" s="340">
        <v>0.12676899999999999</v>
      </c>
      <c r="AN49" s="340">
        <v>0.14353099999999999</v>
      </c>
      <c r="AO49" s="340">
        <v>-3.8889E-2</v>
      </c>
      <c r="AP49" s="340">
        <v>-1.710685</v>
      </c>
      <c r="AQ49" s="340">
        <v>-0.73288200000000003</v>
      </c>
      <c r="AR49" s="340">
        <v>0.21617400000000001</v>
      </c>
      <c r="AS49" s="340">
        <v>-1.053938</v>
      </c>
      <c r="AT49" s="340">
        <v>2.3088999999999998E-2</v>
      </c>
      <c r="AU49" s="340">
        <v>-0.13705500000000001</v>
      </c>
      <c r="AV49" s="340">
        <v>-1.7452589999999999</v>
      </c>
      <c r="AW49" s="340">
        <v>-0.375197</v>
      </c>
    </row>
    <row r="50" spans="1:49" x14ac:dyDescent="0.2">
      <c r="C50" s="339" t="s">
        <v>528</v>
      </c>
      <c r="D50" s="340">
        <v>0</v>
      </c>
      <c r="E50" s="340">
        <v>0</v>
      </c>
      <c r="F50" s="340">
        <v>0</v>
      </c>
      <c r="G50" s="340">
        <v>0</v>
      </c>
      <c r="H50" s="340">
        <v>0</v>
      </c>
      <c r="I50" s="340">
        <v>0</v>
      </c>
      <c r="J50" s="340">
        <v>0</v>
      </c>
      <c r="K50" s="340">
        <v>0</v>
      </c>
      <c r="L50" s="340">
        <v>0</v>
      </c>
      <c r="M50" s="340">
        <v>0</v>
      </c>
      <c r="N50" s="340">
        <v>0</v>
      </c>
      <c r="O50" s="340">
        <v>0</v>
      </c>
      <c r="P50" s="340">
        <v>0</v>
      </c>
      <c r="Q50" s="340">
        <v>0</v>
      </c>
      <c r="R50" s="340">
        <v>0</v>
      </c>
      <c r="S50" s="340">
        <v>0</v>
      </c>
      <c r="T50" s="340">
        <v>0</v>
      </c>
      <c r="U50" s="340">
        <v>0.32313500000000001</v>
      </c>
      <c r="V50" s="340">
        <v>0</v>
      </c>
      <c r="W50" s="340">
        <v>0</v>
      </c>
      <c r="X50" s="340">
        <v>0</v>
      </c>
      <c r="Y50" s="340">
        <v>0</v>
      </c>
      <c r="Z50" s="340">
        <v>0</v>
      </c>
      <c r="AA50" s="340">
        <v>0</v>
      </c>
      <c r="AB50" s="340">
        <v>0</v>
      </c>
      <c r="AC50" s="340">
        <v>0</v>
      </c>
      <c r="AD50" s="340">
        <v>0</v>
      </c>
      <c r="AE50" s="340">
        <v>0.54659800000000003</v>
      </c>
      <c r="AF50" s="340">
        <v>4.9924000000000003E-2</v>
      </c>
      <c r="AG50" s="340">
        <v>0</v>
      </c>
      <c r="AH50" s="340">
        <v>0</v>
      </c>
      <c r="AI50" s="340">
        <v>0</v>
      </c>
      <c r="AJ50" s="340">
        <v>0</v>
      </c>
      <c r="AK50" s="340">
        <v>0.198877</v>
      </c>
      <c r="AL50" s="340">
        <v>0</v>
      </c>
      <c r="AM50" s="340">
        <v>1.9513149999999999</v>
      </c>
      <c r="AN50" s="340">
        <v>0</v>
      </c>
      <c r="AO50" s="340">
        <v>0</v>
      </c>
      <c r="AP50" s="340">
        <v>0</v>
      </c>
      <c r="AQ50" s="340">
        <v>0</v>
      </c>
      <c r="AR50" s="340">
        <v>0</v>
      </c>
      <c r="AS50" s="340">
        <v>5.1158000000000002E-2</v>
      </c>
      <c r="AT50" s="340">
        <v>0</v>
      </c>
      <c r="AU50" s="340">
        <v>0</v>
      </c>
      <c r="AV50" s="340">
        <v>4.2865E-2</v>
      </c>
      <c r="AW50" s="340">
        <v>0</v>
      </c>
    </row>
    <row r="51" spans="1:49" x14ac:dyDescent="0.2">
      <c r="C51" s="339" t="s">
        <v>529</v>
      </c>
      <c r="D51" s="340">
        <v>0</v>
      </c>
      <c r="E51" s="340">
        <v>0</v>
      </c>
      <c r="F51" s="340">
        <v>0</v>
      </c>
      <c r="G51" s="340">
        <v>0</v>
      </c>
      <c r="H51" s="340">
        <v>0</v>
      </c>
      <c r="I51" s="340">
        <v>0</v>
      </c>
      <c r="J51" s="340">
        <v>0</v>
      </c>
      <c r="K51" s="340">
        <v>0</v>
      </c>
      <c r="L51" s="340">
        <v>0</v>
      </c>
      <c r="M51" s="340">
        <v>0</v>
      </c>
      <c r="N51" s="340">
        <v>0</v>
      </c>
      <c r="O51" s="340">
        <v>0</v>
      </c>
      <c r="P51" s="340">
        <v>0</v>
      </c>
      <c r="Q51" s="340">
        <v>0</v>
      </c>
      <c r="R51" s="340">
        <v>0</v>
      </c>
      <c r="S51" s="340">
        <v>0</v>
      </c>
      <c r="T51" s="340">
        <v>0</v>
      </c>
      <c r="U51" s="340">
        <v>0</v>
      </c>
      <c r="V51" s="340">
        <v>0</v>
      </c>
      <c r="W51" s="340">
        <v>-0.32313500000000001</v>
      </c>
      <c r="X51" s="340">
        <v>0</v>
      </c>
      <c r="Y51" s="340">
        <v>0</v>
      </c>
      <c r="Z51" s="340">
        <v>0</v>
      </c>
      <c r="AA51" s="340">
        <v>0</v>
      </c>
      <c r="AB51" s="340">
        <v>0</v>
      </c>
      <c r="AC51" s="340">
        <v>0</v>
      </c>
      <c r="AD51" s="340">
        <v>-0.596522</v>
      </c>
      <c r="AE51" s="340">
        <v>0</v>
      </c>
      <c r="AF51" s="340">
        <v>0</v>
      </c>
      <c r="AG51" s="340">
        <v>0</v>
      </c>
      <c r="AH51" s="340">
        <v>0</v>
      </c>
      <c r="AI51" s="340">
        <v>0</v>
      </c>
      <c r="AJ51" s="340">
        <v>-0.198877</v>
      </c>
      <c r="AK51" s="340">
        <v>0</v>
      </c>
      <c r="AL51" s="340">
        <v>0</v>
      </c>
      <c r="AM51" s="340">
        <v>0</v>
      </c>
      <c r="AN51" s="340">
        <v>-0.34576699999999999</v>
      </c>
      <c r="AO51" s="340">
        <v>-1.6055489999999999</v>
      </c>
      <c r="AP51" s="340">
        <v>0</v>
      </c>
      <c r="AQ51" s="340">
        <v>0</v>
      </c>
      <c r="AR51" s="340">
        <v>0</v>
      </c>
      <c r="AS51" s="340">
        <v>0</v>
      </c>
      <c r="AT51" s="340">
        <v>-5.1158000000000002E-2</v>
      </c>
      <c r="AU51" s="340">
        <v>0</v>
      </c>
      <c r="AV51" s="340">
        <v>0</v>
      </c>
      <c r="AW51" s="340">
        <v>-4.2865E-2</v>
      </c>
    </row>
    <row r="52" spans="1:49" x14ac:dyDescent="0.2">
      <c r="C52" s="339" t="s">
        <v>539</v>
      </c>
      <c r="D52" s="340">
        <v>0</v>
      </c>
      <c r="E52" s="340">
        <v>0</v>
      </c>
      <c r="F52" s="340">
        <v>0</v>
      </c>
      <c r="G52" s="340">
        <v>0</v>
      </c>
      <c r="H52" s="340">
        <v>0</v>
      </c>
      <c r="I52" s="340">
        <v>0</v>
      </c>
      <c r="J52" s="340">
        <v>0</v>
      </c>
      <c r="K52" s="340">
        <v>0</v>
      </c>
      <c r="L52" s="340">
        <v>0</v>
      </c>
      <c r="M52" s="340">
        <v>-7.5608999999999996E-2</v>
      </c>
      <c r="N52" s="340">
        <v>0</v>
      </c>
      <c r="O52" s="340">
        <v>0</v>
      </c>
      <c r="P52" s="340">
        <v>-0.85245099999999996</v>
      </c>
      <c r="Q52" s="340">
        <v>-0.85245099999999996</v>
      </c>
      <c r="R52" s="340">
        <v>-0.85245099999999996</v>
      </c>
      <c r="S52" s="340">
        <v>0</v>
      </c>
      <c r="T52" s="340">
        <v>0</v>
      </c>
      <c r="U52" s="340">
        <v>0</v>
      </c>
      <c r="V52" s="340">
        <v>0</v>
      </c>
      <c r="W52" s="340">
        <v>0</v>
      </c>
      <c r="X52" s="340">
        <v>0</v>
      </c>
      <c r="Y52" s="340">
        <v>0</v>
      </c>
      <c r="Z52" s="340">
        <v>0</v>
      </c>
      <c r="AA52" s="340">
        <v>0</v>
      </c>
      <c r="AB52" s="340">
        <v>0</v>
      </c>
      <c r="AC52" s="340">
        <v>0</v>
      </c>
      <c r="AD52" s="340">
        <v>0</v>
      </c>
      <c r="AE52" s="340">
        <v>0</v>
      </c>
      <c r="AF52" s="340">
        <v>0</v>
      </c>
      <c r="AG52" s="340">
        <v>0</v>
      </c>
      <c r="AH52" s="340">
        <v>0</v>
      </c>
      <c r="AI52" s="340">
        <v>9.9999999999999995E-7</v>
      </c>
      <c r="AJ52" s="340">
        <v>1.9999999999999999E-6</v>
      </c>
      <c r="AK52" s="340">
        <v>3.0000000000000001E-6</v>
      </c>
      <c r="AL52" s="340">
        <v>3.9999999999999998E-6</v>
      </c>
      <c r="AM52" s="340">
        <v>5.0000000000000004E-6</v>
      </c>
      <c r="AN52" s="340">
        <v>6.0000000000000002E-6</v>
      </c>
      <c r="AO52" s="340">
        <v>6.9999999999999999E-6</v>
      </c>
      <c r="AP52" s="340">
        <v>7.9999999999999996E-6</v>
      </c>
      <c r="AQ52" s="340">
        <v>9.0000000000000002E-6</v>
      </c>
      <c r="AR52" s="340">
        <v>1.0000000000000001E-5</v>
      </c>
      <c r="AS52" s="340">
        <v>1.1E-5</v>
      </c>
      <c r="AT52" s="340">
        <v>1.2E-5</v>
      </c>
      <c r="AU52" s="340">
        <v>1.2999999999999999E-5</v>
      </c>
      <c r="AV52" s="340">
        <v>1.4E-5</v>
      </c>
      <c r="AW52" s="340">
        <v>1.5E-5</v>
      </c>
    </row>
    <row r="53" spans="1:49" x14ac:dyDescent="0.2">
      <c r="C53" s="352" t="s">
        <v>530</v>
      </c>
      <c r="D53" s="340">
        <v>-7.6730000000000007E-2</v>
      </c>
      <c r="E53" s="340">
        <v>3.5412189999999999</v>
      </c>
      <c r="F53" s="340">
        <v>-3.9491049999999999</v>
      </c>
      <c r="G53" s="340">
        <v>-0.68485499999999999</v>
      </c>
      <c r="H53" s="340">
        <v>2.139367</v>
      </c>
      <c r="I53" s="340">
        <v>-5.3122480000000003</v>
      </c>
      <c r="J53" s="340">
        <v>-0.73612</v>
      </c>
      <c r="K53" s="340">
        <v>2.5251209999999999</v>
      </c>
      <c r="L53" s="340">
        <v>-6.3955590000000004</v>
      </c>
      <c r="M53" s="340">
        <v>1.5911000000000002E-2</v>
      </c>
      <c r="N53" s="340">
        <v>3.5386700000000002</v>
      </c>
      <c r="O53" s="340">
        <v>-6.9076320000000004</v>
      </c>
      <c r="P53" s="340">
        <v>0.13483200000000001</v>
      </c>
      <c r="Q53" s="340">
        <v>2.7523939999999998</v>
      </c>
      <c r="R53" s="340">
        <v>-7.8752490000000002</v>
      </c>
      <c r="S53" s="340">
        <v>0.190197</v>
      </c>
      <c r="T53" s="340">
        <v>2.4046460000000001</v>
      </c>
      <c r="U53" s="340">
        <v>-10.026222000000001</v>
      </c>
      <c r="V53" s="340">
        <v>-3.0300000000000001E-2</v>
      </c>
      <c r="W53" s="340">
        <v>1.751085</v>
      </c>
      <c r="X53" s="340">
        <v>-12.143872999999999</v>
      </c>
      <c r="Y53" s="340">
        <v>-0.211254</v>
      </c>
      <c r="Z53" s="340">
        <v>1.8474919999999999</v>
      </c>
      <c r="AA53" s="340">
        <v>-14.830128999999999</v>
      </c>
      <c r="AB53" s="340">
        <v>-7.5327000000000005E-2</v>
      </c>
      <c r="AC53" s="340">
        <v>3.6618140000000001</v>
      </c>
      <c r="AD53" s="340">
        <v>-18.184016</v>
      </c>
      <c r="AE53" s="340">
        <v>0.46561200000000003</v>
      </c>
      <c r="AF53" s="340">
        <v>1.490334</v>
      </c>
      <c r="AG53" s="340">
        <v>-20.125081000000002</v>
      </c>
      <c r="AH53" s="340">
        <v>0.85180699999999998</v>
      </c>
      <c r="AI53" s="340">
        <v>0.74487499999999995</v>
      </c>
      <c r="AJ53" s="340">
        <v>-24.666411</v>
      </c>
      <c r="AK53" s="340">
        <v>1.443592</v>
      </c>
      <c r="AL53" s="340">
        <v>-1.1305620000000001</v>
      </c>
      <c r="AM53" s="340">
        <v>-22.588322000000002</v>
      </c>
      <c r="AN53" s="340">
        <v>1.2413620000000001</v>
      </c>
      <c r="AO53" s="340">
        <v>-2.7749929999999998</v>
      </c>
      <c r="AP53" s="340">
        <v>-24.298998999999998</v>
      </c>
      <c r="AQ53" s="340">
        <v>0.50848899999999997</v>
      </c>
      <c r="AR53" s="340">
        <v>-2.5588090000000001</v>
      </c>
      <c r="AS53" s="340">
        <v>-25.301767999999999</v>
      </c>
      <c r="AT53" s="340">
        <v>0.48043200000000003</v>
      </c>
      <c r="AU53" s="340">
        <v>-2.6958510000000002</v>
      </c>
      <c r="AV53" s="340">
        <v>-27.004148000000001</v>
      </c>
      <c r="AW53" s="340">
        <v>6.2385000000000003E-2</v>
      </c>
    </row>
    <row r="54" spans="1:49" x14ac:dyDescent="0.2">
      <c r="C54" s="352" t="s">
        <v>531</v>
      </c>
      <c r="D54" s="340">
        <v>-1.274545</v>
      </c>
      <c r="E54" s="340">
        <v>-2.854619</v>
      </c>
      <c r="F54" s="340">
        <v>-1.67404</v>
      </c>
      <c r="G54" s="340">
        <v>-1.3738570000000001</v>
      </c>
      <c r="H54" s="340">
        <v>-1.2371350000000001</v>
      </c>
      <c r="I54" s="340">
        <v>-2.7107839999999999</v>
      </c>
      <c r="J54" s="340">
        <v>-1.739236</v>
      </c>
      <c r="K54" s="340">
        <v>-1.5270280000000001</v>
      </c>
      <c r="L54" s="340">
        <v>-2.3798789999999999</v>
      </c>
      <c r="M54" s="340">
        <v>-1.2594650000000001</v>
      </c>
      <c r="N54" s="340">
        <v>-1.979306</v>
      </c>
      <c r="O54" s="340">
        <v>-0.44063200000000002</v>
      </c>
      <c r="P54" s="340">
        <v>-1.07559</v>
      </c>
      <c r="Q54" s="340">
        <v>2.3126000000000001E-2</v>
      </c>
      <c r="R54" s="340">
        <v>0.92900799999999994</v>
      </c>
      <c r="S54" s="340">
        <v>-0.68535599999999997</v>
      </c>
      <c r="T54" s="340">
        <v>0.84058699999999997</v>
      </c>
      <c r="U54" s="340">
        <v>8.7226999999999999E-2</v>
      </c>
      <c r="V54" s="340">
        <v>-0.94130199999999997</v>
      </c>
      <c r="W54" s="340">
        <v>0.13736999999999999</v>
      </c>
      <c r="X54" s="340">
        <v>-1.335143</v>
      </c>
      <c r="Y54" s="340">
        <v>-0.84137799999999996</v>
      </c>
      <c r="Z54" s="340">
        <v>5.4046999999999998E-2</v>
      </c>
      <c r="AA54" s="340">
        <v>-1.8576600000000001</v>
      </c>
      <c r="AB54" s="340">
        <v>-0.97283600000000003</v>
      </c>
      <c r="AC54" s="340">
        <v>2.3921510000000001</v>
      </c>
      <c r="AD54" s="340">
        <v>-3.0174020000000001</v>
      </c>
      <c r="AE54" s="340">
        <v>-1.014831</v>
      </c>
      <c r="AF54" s="340">
        <v>0.36019299999999999</v>
      </c>
      <c r="AG54" s="340">
        <v>-4.1552360000000004</v>
      </c>
      <c r="AH54" s="340">
        <v>-0.44697399999999998</v>
      </c>
      <c r="AI54" s="340">
        <v>1.209883</v>
      </c>
      <c r="AJ54" s="340">
        <v>-4.9867809999999997</v>
      </c>
      <c r="AK54" s="340">
        <v>0.54512899999999997</v>
      </c>
      <c r="AL54" s="340">
        <v>1.3792709999999999</v>
      </c>
      <c r="AM54" s="340">
        <v>-1.2423029999999999</v>
      </c>
      <c r="AN54" s="340">
        <v>0.485068</v>
      </c>
      <c r="AO54" s="340">
        <v>0</v>
      </c>
      <c r="AP54" s="340">
        <v>-1.0397110000000001</v>
      </c>
      <c r="AQ54" s="340">
        <v>-0.21977099999999999</v>
      </c>
      <c r="AR54" s="340">
        <v>0.15721099999999999</v>
      </c>
      <c r="AS54" s="340">
        <v>-0.31777300000000003</v>
      </c>
      <c r="AT54" s="340">
        <v>1.5830660000000001</v>
      </c>
      <c r="AU54" s="340">
        <v>1.1369000000000001E-2</v>
      </c>
      <c r="AV54" s="340">
        <v>-0.43079000000000001</v>
      </c>
      <c r="AW54" s="340">
        <v>4.7431000000000001E-2</v>
      </c>
    </row>
    <row r="55" spans="1:49" ht="30" customHeight="1" x14ac:dyDescent="0.2">
      <c r="C55" s="339" t="s">
        <v>533</v>
      </c>
      <c r="D55" s="340">
        <v>0.82829299999999995</v>
      </c>
      <c r="E55" s="340">
        <v>-0.378299</v>
      </c>
      <c r="F55" s="340">
        <v>-0.60812500000000003</v>
      </c>
      <c r="G55" s="340">
        <v>-1.4018520000000001</v>
      </c>
      <c r="H55" s="340">
        <v>-1.363143</v>
      </c>
      <c r="I55" s="340">
        <v>-5.1264999999999998E-2</v>
      </c>
      <c r="J55" s="340">
        <v>0.38575399999999999</v>
      </c>
      <c r="K55" s="340">
        <v>-1.0833109999999999</v>
      </c>
      <c r="L55" s="340">
        <v>0.82764000000000004</v>
      </c>
      <c r="M55" s="340">
        <v>1.013549</v>
      </c>
      <c r="N55" s="340">
        <v>-0.512073</v>
      </c>
      <c r="O55" s="340">
        <v>0.97137200000000001</v>
      </c>
      <c r="P55" s="340">
        <v>6.6174999999999998E-2</v>
      </c>
      <c r="Q55" s="340">
        <v>-0.115166</v>
      </c>
      <c r="R55" s="340">
        <v>5.5364999999999998E-2</v>
      </c>
      <c r="S55" s="340">
        <v>-0.347748</v>
      </c>
      <c r="T55" s="340">
        <v>-2.4741080000000002</v>
      </c>
      <c r="U55" s="340">
        <v>-0.220497</v>
      </c>
      <c r="V55" s="340">
        <v>-0.330426</v>
      </c>
      <c r="W55" s="340">
        <v>-2.117651</v>
      </c>
      <c r="X55" s="340">
        <v>-0.180954</v>
      </c>
      <c r="Y55" s="340">
        <v>9.6407000000000007E-2</v>
      </c>
      <c r="Z55" s="340">
        <v>-2.6862559999999989</v>
      </c>
      <c r="AA55" s="340">
        <v>0.13592699999999999</v>
      </c>
      <c r="AB55" s="340">
        <v>1.814322</v>
      </c>
      <c r="AC55" s="340">
        <v>-2.7573650000000001</v>
      </c>
      <c r="AD55" s="340">
        <v>-5.659E-3</v>
      </c>
      <c r="AE55" s="340">
        <v>-2.2214040000000002</v>
      </c>
      <c r="AF55" s="340">
        <v>-1.941065</v>
      </c>
      <c r="AG55" s="340">
        <v>0.38619500000000001</v>
      </c>
      <c r="AH55" s="340">
        <v>-0.74546000000000001</v>
      </c>
      <c r="AI55" s="340">
        <v>-4.3424550000000002</v>
      </c>
      <c r="AJ55" s="340">
        <v>0.392905</v>
      </c>
      <c r="AK55" s="340">
        <v>-1.8754409999999999</v>
      </c>
      <c r="AL55" s="340">
        <v>0.12676899999999999</v>
      </c>
      <c r="AM55" s="340">
        <v>0.14353099999999999</v>
      </c>
      <c r="AN55" s="340">
        <v>-3.8889E-2</v>
      </c>
      <c r="AO55" s="340">
        <v>-1.710685</v>
      </c>
      <c r="AP55" s="340">
        <v>-0.73288200000000003</v>
      </c>
      <c r="AQ55" s="340">
        <v>0.21617400000000001</v>
      </c>
      <c r="AR55" s="340">
        <v>-1.053938</v>
      </c>
      <c r="AS55" s="340">
        <v>2.3088999999999998E-2</v>
      </c>
      <c r="AT55" s="340">
        <v>-0.13705500000000001</v>
      </c>
      <c r="AU55" s="340">
        <v>-1.7452589999999999</v>
      </c>
      <c r="AV55" s="340">
        <v>-0.375197</v>
      </c>
      <c r="AW55" s="340">
        <v>0.17043</v>
      </c>
    </row>
    <row r="56" spans="1:49" x14ac:dyDescent="0.2">
      <c r="C56" s="339" t="s">
        <v>528</v>
      </c>
      <c r="D56" s="340">
        <v>0</v>
      </c>
      <c r="E56" s="340">
        <v>0</v>
      </c>
      <c r="F56" s="340">
        <v>0</v>
      </c>
      <c r="G56" s="340">
        <v>0</v>
      </c>
      <c r="H56" s="340">
        <v>0</v>
      </c>
      <c r="I56" s="340">
        <v>0</v>
      </c>
      <c r="J56" s="340">
        <v>0</v>
      </c>
      <c r="K56" s="340">
        <v>0</v>
      </c>
      <c r="L56" s="340">
        <v>0</v>
      </c>
      <c r="M56" s="340">
        <v>0</v>
      </c>
      <c r="N56" s="340">
        <v>0</v>
      </c>
      <c r="O56" s="340">
        <v>0</v>
      </c>
      <c r="P56" s="340">
        <v>0</v>
      </c>
      <c r="Q56" s="340">
        <v>0</v>
      </c>
      <c r="R56" s="340">
        <v>0</v>
      </c>
      <c r="S56" s="340">
        <v>0</v>
      </c>
      <c r="T56" s="340">
        <v>0.32313500000000001</v>
      </c>
      <c r="U56" s="340">
        <v>0</v>
      </c>
      <c r="V56" s="340">
        <v>0</v>
      </c>
      <c r="W56" s="340">
        <v>0</v>
      </c>
      <c r="X56" s="340">
        <v>0</v>
      </c>
      <c r="Y56" s="340">
        <v>0</v>
      </c>
      <c r="Z56" s="340">
        <v>0</v>
      </c>
      <c r="AA56" s="340">
        <v>0</v>
      </c>
      <c r="AB56" s="340">
        <v>0</v>
      </c>
      <c r="AC56" s="340">
        <v>0</v>
      </c>
      <c r="AD56" s="340">
        <v>0.54659800000000003</v>
      </c>
      <c r="AE56" s="340">
        <v>4.9924000000000003E-2</v>
      </c>
      <c r="AF56" s="340">
        <v>0</v>
      </c>
      <c r="AG56" s="340">
        <v>0</v>
      </c>
      <c r="AH56" s="340">
        <v>0</v>
      </c>
      <c r="AI56" s="340">
        <v>0</v>
      </c>
      <c r="AJ56" s="340">
        <v>0.198877</v>
      </c>
      <c r="AK56" s="340">
        <v>0</v>
      </c>
      <c r="AL56" s="340">
        <v>1.9513149999999999</v>
      </c>
      <c r="AM56" s="340">
        <v>0</v>
      </c>
      <c r="AN56" s="340">
        <v>0</v>
      </c>
      <c r="AO56" s="340">
        <v>0</v>
      </c>
      <c r="AP56" s="340">
        <v>0</v>
      </c>
      <c r="AQ56" s="340">
        <v>0</v>
      </c>
      <c r="AR56" s="340">
        <v>5.1158000000000002E-2</v>
      </c>
      <c r="AS56" s="340">
        <v>0</v>
      </c>
      <c r="AT56" s="340">
        <v>0</v>
      </c>
      <c r="AU56" s="340">
        <v>4.2865E-2</v>
      </c>
      <c r="AV56" s="340">
        <v>0</v>
      </c>
      <c r="AW56" s="340">
        <v>0</v>
      </c>
    </row>
    <row r="57" spans="1:49" x14ac:dyDescent="0.2">
      <c r="C57" s="339" t="s">
        <v>529</v>
      </c>
      <c r="D57" s="340">
        <v>0</v>
      </c>
      <c r="E57" s="340">
        <v>0</v>
      </c>
      <c r="F57" s="340">
        <v>0</v>
      </c>
      <c r="G57" s="340">
        <v>0</v>
      </c>
      <c r="H57" s="340">
        <v>0</v>
      </c>
      <c r="I57" s="340">
        <v>0</v>
      </c>
      <c r="J57" s="340">
        <v>0</v>
      </c>
      <c r="K57" s="340">
        <v>0</v>
      </c>
      <c r="L57" s="340">
        <v>0</v>
      </c>
      <c r="M57" s="340">
        <v>0</v>
      </c>
      <c r="N57" s="340">
        <v>0</v>
      </c>
      <c r="O57" s="340">
        <v>0</v>
      </c>
      <c r="P57" s="340">
        <v>0</v>
      </c>
      <c r="Q57" s="340">
        <v>0</v>
      </c>
      <c r="R57" s="340">
        <v>0</v>
      </c>
      <c r="S57" s="340">
        <v>0</v>
      </c>
      <c r="T57" s="340">
        <v>0</v>
      </c>
      <c r="U57" s="340">
        <v>0</v>
      </c>
      <c r="V57" s="340">
        <v>-0.32313500000000001</v>
      </c>
      <c r="W57" s="340">
        <v>0</v>
      </c>
      <c r="X57" s="340">
        <v>0</v>
      </c>
      <c r="Y57" s="340">
        <v>0</v>
      </c>
      <c r="Z57" s="340">
        <v>0</v>
      </c>
      <c r="AA57" s="340">
        <v>0</v>
      </c>
      <c r="AB57" s="340">
        <v>0</v>
      </c>
      <c r="AC57" s="340">
        <v>-0.596522</v>
      </c>
      <c r="AD57" s="340">
        <v>0</v>
      </c>
      <c r="AE57" s="340">
        <v>0</v>
      </c>
      <c r="AF57" s="340">
        <v>0</v>
      </c>
      <c r="AG57" s="340">
        <v>0</v>
      </c>
      <c r="AH57" s="340">
        <v>0</v>
      </c>
      <c r="AI57" s="340">
        <v>-0.198877</v>
      </c>
      <c r="AJ57" s="340">
        <v>0</v>
      </c>
      <c r="AK57" s="340">
        <v>0</v>
      </c>
      <c r="AL57" s="340">
        <v>0</v>
      </c>
      <c r="AM57" s="340">
        <v>-0.34576699999999999</v>
      </c>
      <c r="AN57" s="340">
        <v>-1.6055489999999999</v>
      </c>
      <c r="AO57" s="340">
        <v>0</v>
      </c>
      <c r="AP57" s="340">
        <v>0</v>
      </c>
      <c r="AQ57" s="340">
        <v>0</v>
      </c>
      <c r="AR57" s="340">
        <v>0</v>
      </c>
      <c r="AS57" s="340">
        <v>-5.1158000000000002E-2</v>
      </c>
      <c r="AT57" s="340">
        <v>0</v>
      </c>
      <c r="AU57" s="340">
        <v>0</v>
      </c>
      <c r="AV57" s="340">
        <v>-4.2865E-2</v>
      </c>
      <c r="AW57" s="340">
        <v>0</v>
      </c>
    </row>
    <row r="58" spans="1:49" x14ac:dyDescent="0.2">
      <c r="C58" s="352" t="s">
        <v>530</v>
      </c>
      <c r="D58" s="340">
        <v>6.2637729999999996</v>
      </c>
      <c r="E58" s="340">
        <v>-3.9491049999999999</v>
      </c>
      <c r="F58" s="340">
        <v>-0.73940499999999998</v>
      </c>
      <c r="G58" s="340">
        <v>4.8619209999999997</v>
      </c>
      <c r="H58" s="340">
        <v>-5.3122480000000003</v>
      </c>
      <c r="I58" s="340">
        <v>-0.79066999999999998</v>
      </c>
      <c r="J58" s="340">
        <v>5.2476750000000001</v>
      </c>
      <c r="K58" s="340">
        <v>-6.3955590000000004</v>
      </c>
      <c r="L58" s="340">
        <v>3.6970000000000003E-2</v>
      </c>
      <c r="M58" s="340">
        <v>6.2612240000000003</v>
      </c>
      <c r="N58" s="340">
        <v>-6.9076320000000004</v>
      </c>
      <c r="O58" s="340">
        <v>1.0083420000000001</v>
      </c>
      <c r="P58" s="340">
        <v>6.3273989999999998</v>
      </c>
      <c r="Q58" s="340">
        <v>-7.0227979999999999</v>
      </c>
      <c r="R58" s="340">
        <v>1.063707</v>
      </c>
      <c r="S58" s="340">
        <v>5.9796509999999996</v>
      </c>
      <c r="T58" s="340">
        <v>-9.1737710000000003</v>
      </c>
      <c r="U58" s="340">
        <v>0.84321000000000002</v>
      </c>
      <c r="V58" s="340">
        <v>5.3260899999999998</v>
      </c>
      <c r="W58" s="340">
        <v>-11.291422000000001</v>
      </c>
      <c r="X58" s="340">
        <v>0.66225599999999996</v>
      </c>
      <c r="Y58" s="340">
        <v>5.4224969999999999</v>
      </c>
      <c r="Z58" s="340">
        <v>-13.977677999999999</v>
      </c>
      <c r="AA58" s="340">
        <v>0.79818299999999998</v>
      </c>
      <c r="AB58" s="340">
        <v>7.2368189999999997</v>
      </c>
      <c r="AC58" s="340">
        <v>-17.331565000000001</v>
      </c>
      <c r="AD58" s="340">
        <v>1.3391219999999999</v>
      </c>
      <c r="AE58" s="340">
        <v>5.0653389999999998</v>
      </c>
      <c r="AF58" s="340">
        <v>-19.272629999999999</v>
      </c>
      <c r="AG58" s="340">
        <v>1.725317</v>
      </c>
      <c r="AH58" s="340">
        <v>4.3198790000000002</v>
      </c>
      <c r="AI58" s="340">
        <v>-23.813962</v>
      </c>
      <c r="AJ58" s="340">
        <v>2.3170989999999998</v>
      </c>
      <c r="AK58" s="340">
        <v>2.4444379999999999</v>
      </c>
      <c r="AL58" s="340">
        <v>-21.735878</v>
      </c>
      <c r="AM58" s="340">
        <v>2.1148630000000002</v>
      </c>
      <c r="AN58" s="340">
        <v>0.8</v>
      </c>
      <c r="AO58" s="340">
        <v>-23.446563000000001</v>
      </c>
      <c r="AP58" s="340">
        <v>1.3819809999999999</v>
      </c>
      <c r="AQ58" s="340">
        <v>1.0161739999999999</v>
      </c>
      <c r="AR58" s="340">
        <v>-24.449342999999999</v>
      </c>
      <c r="AS58" s="340">
        <v>1.353912</v>
      </c>
      <c r="AT58" s="340">
        <v>0.87911899999999998</v>
      </c>
      <c r="AU58" s="340">
        <v>-26.151737000000001</v>
      </c>
      <c r="AV58" s="340">
        <v>0.93584999999999996</v>
      </c>
      <c r="AW58" s="340">
        <v>1.0495490000000001</v>
      </c>
    </row>
    <row r="59" spans="1:49" x14ac:dyDescent="0.2">
      <c r="C59" s="352" t="s">
        <v>531</v>
      </c>
      <c r="D59" s="340">
        <v>-2.854619</v>
      </c>
      <c r="E59" s="340">
        <v>-1.67404</v>
      </c>
      <c r="F59" s="340">
        <v>-1.3738570000000001</v>
      </c>
      <c r="G59" s="340">
        <v>-1.2371350000000001</v>
      </c>
      <c r="H59" s="340">
        <v>-2.7107839999999999</v>
      </c>
      <c r="I59" s="340">
        <v>-1.739236</v>
      </c>
      <c r="J59" s="340">
        <v>-1.5270280000000001</v>
      </c>
      <c r="K59" s="340">
        <v>-2.3798789999999999</v>
      </c>
      <c r="L59" s="340">
        <v>-1.2594650000000001</v>
      </c>
      <c r="M59" s="340">
        <v>-1.979306</v>
      </c>
      <c r="N59" s="340">
        <v>-0.44063200000000002</v>
      </c>
      <c r="O59" s="340">
        <v>-1.07559</v>
      </c>
      <c r="P59" s="340">
        <v>2.3126000000000001E-2</v>
      </c>
      <c r="Q59" s="340">
        <v>0.92900799999999994</v>
      </c>
      <c r="R59" s="340">
        <v>-0.68535599999999997</v>
      </c>
      <c r="S59" s="340">
        <v>0.84058699999999997</v>
      </c>
      <c r="T59" s="340">
        <v>8.7226999999999999E-2</v>
      </c>
      <c r="U59" s="340">
        <v>-0.94130199999999997</v>
      </c>
      <c r="V59" s="340">
        <v>0.13736999999999999</v>
      </c>
      <c r="W59" s="340">
        <v>-1.335143</v>
      </c>
      <c r="X59" s="340">
        <v>-0.84137799999999996</v>
      </c>
      <c r="Y59" s="340">
        <v>5.4046999999999998E-2</v>
      </c>
      <c r="Z59" s="340">
        <v>-1.8576600000000001</v>
      </c>
      <c r="AA59" s="340">
        <v>-0.97283600000000003</v>
      </c>
      <c r="AB59" s="340">
        <v>2.3921510000000001</v>
      </c>
      <c r="AC59" s="340">
        <v>-3.0174020000000001</v>
      </c>
      <c r="AD59" s="340">
        <v>-1.014831</v>
      </c>
      <c r="AE59" s="340">
        <v>0.36019299999999999</v>
      </c>
      <c r="AF59" s="340">
        <v>-4.1552360000000004</v>
      </c>
      <c r="AG59" s="340">
        <v>-0.44697399999999998</v>
      </c>
      <c r="AH59" s="340">
        <v>1.209883</v>
      </c>
      <c r="AI59" s="340">
        <v>-4.9867809999999997</v>
      </c>
      <c r="AJ59" s="340">
        <v>0.54512899999999997</v>
      </c>
      <c r="AK59" s="340">
        <v>1.3792709999999999</v>
      </c>
      <c r="AL59" s="340">
        <v>-1.2423029999999999</v>
      </c>
      <c r="AM59" s="340">
        <v>0.485068</v>
      </c>
      <c r="AN59" s="340">
        <v>0</v>
      </c>
      <c r="AO59" s="340">
        <v>-1.0397110000000001</v>
      </c>
      <c r="AP59" s="340">
        <v>-0.21977099999999999</v>
      </c>
      <c r="AQ59" s="340">
        <v>0.15721099999999999</v>
      </c>
      <c r="AR59" s="340">
        <v>-0.31777300000000003</v>
      </c>
      <c r="AS59" s="340">
        <v>1.5830660000000001</v>
      </c>
      <c r="AT59" s="340">
        <v>1.1369000000000001E-2</v>
      </c>
      <c r="AU59" s="340">
        <v>-0.43079000000000001</v>
      </c>
      <c r="AV59" s="340">
        <v>4.7431000000000001E-2</v>
      </c>
      <c r="AW59" s="340">
        <v>0.20782700000000001</v>
      </c>
    </row>
    <row r="60" spans="1:49" ht="30" customHeight="1" x14ac:dyDescent="0.2">
      <c r="A60" s="335"/>
      <c r="B60" s="335"/>
      <c r="C60" s="354" t="s">
        <v>534</v>
      </c>
      <c r="D60" s="336">
        <v>8.3205060000000017</v>
      </c>
      <c r="E60" s="336">
        <v>-0.48461599999999999</v>
      </c>
      <c r="F60" s="336">
        <v>1.5752630000000001</v>
      </c>
      <c r="G60" s="336">
        <v>6.9339460000000006</v>
      </c>
      <c r="H60" s="336">
        <v>-3.8577360000000001</v>
      </c>
      <c r="I60" s="336">
        <v>-1.2409969999999999</v>
      </c>
      <c r="J60" s="336">
        <v>6.8736290000000011</v>
      </c>
      <c r="K60" s="336">
        <v>-4.6065579999999997</v>
      </c>
      <c r="L60" s="336">
        <v>-1.110914</v>
      </c>
      <c r="M60" s="336">
        <v>8.5733259999999998</v>
      </c>
      <c r="N60" s="336">
        <v>-3.2774420000000002</v>
      </c>
      <c r="O60" s="336">
        <v>0.36193399999999998</v>
      </c>
      <c r="P60" s="336">
        <v>9.6707970000000003</v>
      </c>
      <c r="Q60" s="336">
        <v>-3.2075119999999999</v>
      </c>
      <c r="R60" s="336">
        <v>-0.48414299999999999</v>
      </c>
      <c r="S60" s="336">
        <v>10.851658</v>
      </c>
      <c r="T60" s="336">
        <v>-5.650868</v>
      </c>
      <c r="U60" s="336">
        <v>-3.2033610000000001</v>
      </c>
      <c r="V60" s="336">
        <v>9.6886060000000001</v>
      </c>
      <c r="W60" s="336">
        <v>-8.6425769999999993</v>
      </c>
      <c r="X60" s="336">
        <v>-6.1555270000000002</v>
      </c>
      <c r="Y60" s="336">
        <v>8.9825610000000005</v>
      </c>
      <c r="Z60" s="336">
        <v>-11.41338</v>
      </c>
      <c r="AA60" s="336">
        <v>-8.6094489999999997</v>
      </c>
      <c r="AB60" s="336">
        <v>9.6327810000000014</v>
      </c>
      <c r="AC60" s="336">
        <v>-12.817017999999999</v>
      </c>
      <c r="AD60" s="336">
        <v>-9.6080749999999995</v>
      </c>
      <c r="AE60" s="336">
        <v>5.8568320000000016</v>
      </c>
      <c r="AF60" s="336">
        <v>-16.388624</v>
      </c>
      <c r="AG60" s="336">
        <v>-13.334425</v>
      </c>
      <c r="AH60" s="336">
        <v>4.676159000000002</v>
      </c>
      <c r="AI60" s="336">
        <v>-21.28922</v>
      </c>
      <c r="AJ60" s="336">
        <v>-18.029433000000001</v>
      </c>
      <c r="AK60" s="336">
        <v>0.17306200000000185</v>
      </c>
      <c r="AL60" s="336">
        <v>-20.494790999999999</v>
      </c>
      <c r="AM60" s="336">
        <v>-18.029021</v>
      </c>
      <c r="AN60" s="336">
        <v>1.7711380000000019</v>
      </c>
      <c r="AO60" s="336">
        <v>-23.795967000000001</v>
      </c>
      <c r="AP60" s="336">
        <v>-22.117018000000002</v>
      </c>
      <c r="AQ60" s="336">
        <v>1.3420970000000019</v>
      </c>
      <c r="AR60" s="336">
        <v>-24.903704999999999</v>
      </c>
      <c r="AS60" s="336">
        <v>-22.931681999999999</v>
      </c>
      <c r="AT60" s="336">
        <v>1.9134770000000019</v>
      </c>
      <c r="AU60" s="336">
        <v>-26.524609999999999</v>
      </c>
      <c r="AV60" s="336">
        <v>-25.189178999999999</v>
      </c>
      <c r="AW60" s="336">
        <v>1.5848230000000019</v>
      </c>
    </row>
    <row r="61" spans="1:49" s="362" customFormat="1" ht="20.100000000000001" customHeight="1" x14ac:dyDescent="0.2">
      <c r="A61" s="359"/>
      <c r="B61" s="359"/>
      <c r="C61" s="355" t="s">
        <v>531</v>
      </c>
      <c r="D61" s="345">
        <v>-3.1234709999999999</v>
      </c>
      <c r="E61" s="345">
        <v>-5.803204</v>
      </c>
      <c r="F61" s="345">
        <v>-5.9025160000000003</v>
      </c>
      <c r="G61" s="345">
        <v>-4.2850320000000002</v>
      </c>
      <c r="H61" s="345">
        <v>-5.3217759999999998</v>
      </c>
      <c r="I61" s="345">
        <v>-5.6871549999999997</v>
      </c>
      <c r="J61" s="345">
        <v>-5.9770479999999999</v>
      </c>
      <c r="K61" s="345">
        <v>-5.6461430000000004</v>
      </c>
      <c r="L61" s="345">
        <v>-5.166372</v>
      </c>
      <c r="M61" s="345">
        <v>-5.6186499999999997</v>
      </c>
      <c r="N61" s="345">
        <v>-3.6794030000000002</v>
      </c>
      <c r="O61" s="345">
        <v>-3.4955280000000002</v>
      </c>
      <c r="P61" s="345">
        <v>-1.493096</v>
      </c>
      <c r="Q61" s="345">
        <v>-0.123456</v>
      </c>
      <c r="R61" s="345">
        <v>0.26677800000000002</v>
      </c>
      <c r="S61" s="345">
        <v>1.084239</v>
      </c>
      <c r="T61" s="345">
        <v>0.24245800000000001</v>
      </c>
      <c r="U61" s="345">
        <v>-1.3488E-2</v>
      </c>
      <c r="V61" s="345">
        <v>-0.71670500000000004</v>
      </c>
      <c r="W61" s="345">
        <v>-2.1390750000000001</v>
      </c>
      <c r="X61" s="345">
        <v>-2.0391509999999999</v>
      </c>
      <c r="Y61" s="345">
        <v>-2.122474</v>
      </c>
      <c r="Z61" s="345">
        <v>-2.6449910000000001</v>
      </c>
      <c r="AA61" s="345">
        <v>-2.7764489999999999</v>
      </c>
      <c r="AB61" s="345">
        <v>-0.43834499999999998</v>
      </c>
      <c r="AC61" s="345">
        <v>-1.598087</v>
      </c>
      <c r="AD61" s="345">
        <v>-1.640082</v>
      </c>
      <c r="AE61" s="345">
        <v>-3.67204</v>
      </c>
      <c r="AF61" s="345">
        <v>-4.8098739999999998</v>
      </c>
      <c r="AG61" s="345">
        <v>-4.2420169999999997</v>
      </c>
      <c r="AH61" s="345">
        <v>-3.3923269999999999</v>
      </c>
      <c r="AI61" s="345">
        <v>-4.2238720000000001</v>
      </c>
      <c r="AJ61" s="345">
        <v>-3.2317689999999999</v>
      </c>
      <c r="AK61" s="345">
        <v>-3.0623809999999998</v>
      </c>
      <c r="AL61" s="345">
        <v>0.68209699999999995</v>
      </c>
      <c r="AM61" s="345">
        <v>0.62203600000000003</v>
      </c>
      <c r="AN61" s="345">
        <v>-0.75723499999999999</v>
      </c>
      <c r="AO61" s="345">
        <v>-0.554643</v>
      </c>
      <c r="AP61" s="345">
        <v>-1.259482</v>
      </c>
      <c r="AQ61" s="345">
        <v>-1.102271</v>
      </c>
      <c r="AR61" s="345">
        <v>-0.38033299999999998</v>
      </c>
      <c r="AS61" s="345">
        <v>1.422504</v>
      </c>
      <c r="AT61" s="345">
        <v>1.276662</v>
      </c>
      <c r="AU61" s="345">
        <v>1.163645</v>
      </c>
      <c r="AV61" s="345">
        <v>-0.37198999999999999</v>
      </c>
      <c r="AW61" s="345">
        <v>-0.17553199999999999</v>
      </c>
    </row>
    <row r="62" spans="1:49" s="2" customFormat="1" ht="20.100000000000001" customHeight="1" x14ac:dyDescent="0.2">
      <c r="A62" s="15" t="s">
        <v>118</v>
      </c>
      <c r="C62" s="15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0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38" max="66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W61"/>
  <sheetViews>
    <sheetView zoomScale="80" zoomScaleNormal="80" zoomScaleSheetLayoutView="80" workbookViewId="0">
      <selection activeCell="A2" sqref="A2"/>
    </sheetView>
  </sheetViews>
  <sheetFormatPr defaultColWidth="8.85546875" defaultRowHeight="12.75" outlineLevelCol="1" x14ac:dyDescent="0.2"/>
  <cols>
    <col min="1" max="2" width="2.28515625" style="83" customWidth="1"/>
    <col min="3" max="3" width="30.7109375" style="83" customWidth="1"/>
    <col min="4" max="4" width="8.7109375" style="363" customWidth="1"/>
    <col min="5" max="6" width="8.7109375" style="363" hidden="1" customWidth="1" outlineLevel="1"/>
    <col min="7" max="7" width="8.7109375" style="363" customWidth="1" collapsed="1"/>
    <col min="8" max="9" width="8.7109375" style="363" hidden="1" customWidth="1" outlineLevel="1"/>
    <col min="10" max="10" width="8.7109375" style="363" customWidth="1" collapsed="1"/>
    <col min="11" max="12" width="8.7109375" style="363" hidden="1" customWidth="1" outlineLevel="1"/>
    <col min="13" max="13" width="8.7109375" style="363" customWidth="1" collapsed="1"/>
    <col min="14" max="15" width="8.7109375" style="363" hidden="1" customWidth="1" outlineLevel="1"/>
    <col min="16" max="16" width="8.7109375" style="363" customWidth="1" collapsed="1"/>
    <col min="17" max="18" width="8.7109375" style="363" hidden="1" customWidth="1" outlineLevel="1"/>
    <col min="19" max="19" width="8.7109375" style="363" customWidth="1" collapsed="1"/>
    <col min="20" max="21" width="8.7109375" style="363" hidden="1" customWidth="1" outlineLevel="1"/>
    <col min="22" max="22" width="8.7109375" style="330" customWidth="1" collapsed="1"/>
    <col min="23" max="24" width="8.7109375" style="330" hidden="1" customWidth="1" outlineLevel="1"/>
    <col min="25" max="25" width="8.7109375" style="330" customWidth="1" collapsed="1"/>
    <col min="26" max="27" width="8.7109375" style="330" hidden="1" customWidth="1" outlineLevel="1"/>
    <col min="28" max="28" width="8.7109375" style="330" customWidth="1" collapsed="1"/>
    <col min="29" max="30" width="8.7109375" style="330" hidden="1" customWidth="1" outlineLevel="1"/>
    <col min="31" max="31" width="8.7109375" style="330" customWidth="1" collapsed="1"/>
    <col min="32" max="33" width="8.7109375" style="330" hidden="1" customWidth="1" outlineLevel="1"/>
    <col min="34" max="34" width="8.7109375" style="330" customWidth="1" collapsed="1"/>
    <col min="35" max="36" width="8.7109375" style="330" hidden="1" customWidth="1" outlineLevel="1"/>
    <col min="37" max="37" width="8.7109375" style="330" customWidth="1" collapsed="1"/>
    <col min="38" max="39" width="8.7109375" style="330" hidden="1" customWidth="1" outlineLevel="1" collapsed="1"/>
    <col min="40" max="40" width="8.7109375" style="330" customWidth="1" collapsed="1"/>
    <col min="41" max="42" width="8.85546875" style="83" hidden="1" customWidth="1" outlineLevel="1"/>
    <col min="43" max="43" width="8.85546875" style="83" collapsed="1"/>
    <col min="44" max="45" width="0" style="83" hidden="1" customWidth="1" outlineLevel="1"/>
    <col min="46" max="46" width="8.85546875" style="83" collapsed="1"/>
    <col min="47" max="48" width="0" style="83" hidden="1" customWidth="1" outlineLevel="1"/>
    <col min="49" max="49" width="8.85546875" style="83" collapsed="1"/>
    <col min="50" max="16384" width="8.85546875" style="83"/>
  </cols>
  <sheetData>
    <row r="1" spans="1:49" x14ac:dyDescent="0.2">
      <c r="A1" s="575" t="s">
        <v>823</v>
      </c>
    </row>
    <row r="2" spans="1:49" x14ac:dyDescent="0.2">
      <c r="A2" s="83" t="s">
        <v>493</v>
      </c>
    </row>
    <row r="4" spans="1:49" s="334" customFormat="1" ht="35.1" customHeight="1" x14ac:dyDescent="0.2">
      <c r="A4" s="332"/>
      <c r="B4" s="332"/>
      <c r="C4" s="332"/>
      <c r="D4" s="333" t="s">
        <v>878</v>
      </c>
      <c r="E4" s="333">
        <v>0</v>
      </c>
      <c r="F4" s="333">
        <v>0</v>
      </c>
      <c r="G4" s="333" t="s">
        <v>879</v>
      </c>
      <c r="H4" s="333">
        <v>0</v>
      </c>
      <c r="I4" s="333">
        <v>0</v>
      </c>
      <c r="J4" s="333" t="s">
        <v>880</v>
      </c>
      <c r="K4" s="333">
        <v>0</v>
      </c>
      <c r="L4" s="333">
        <v>0</v>
      </c>
      <c r="M4" s="333" t="s">
        <v>881</v>
      </c>
      <c r="N4" s="333">
        <v>0</v>
      </c>
      <c r="O4" s="333">
        <v>0</v>
      </c>
      <c r="P4" s="333" t="s">
        <v>882</v>
      </c>
      <c r="Q4" s="333">
        <v>0</v>
      </c>
      <c r="R4" s="333">
        <v>0</v>
      </c>
      <c r="S4" s="333" t="s">
        <v>50</v>
      </c>
      <c r="T4" s="333">
        <v>0</v>
      </c>
      <c r="U4" s="333">
        <v>0</v>
      </c>
      <c r="V4" s="333" t="s">
        <v>51</v>
      </c>
      <c r="W4" s="333">
        <v>0</v>
      </c>
      <c r="X4" s="333">
        <v>0</v>
      </c>
      <c r="Y4" s="333" t="s">
        <v>52</v>
      </c>
      <c r="Z4" s="333">
        <v>0</v>
      </c>
      <c r="AA4" s="333">
        <v>0</v>
      </c>
      <c r="AB4" s="333" t="s">
        <v>53</v>
      </c>
      <c r="AC4" s="333">
        <v>0</v>
      </c>
      <c r="AD4" s="333">
        <v>0</v>
      </c>
      <c r="AE4" s="333" t="s">
        <v>54</v>
      </c>
      <c r="AF4" s="333">
        <v>0</v>
      </c>
      <c r="AG4" s="333">
        <v>0</v>
      </c>
      <c r="AH4" s="333" t="s">
        <v>55</v>
      </c>
      <c r="AI4" s="333">
        <v>0</v>
      </c>
      <c r="AJ4" s="333">
        <v>0</v>
      </c>
      <c r="AK4" s="333" t="s">
        <v>192</v>
      </c>
      <c r="AL4" s="333">
        <v>0</v>
      </c>
      <c r="AM4" s="333">
        <v>0</v>
      </c>
      <c r="AN4" s="333" t="s">
        <v>204</v>
      </c>
      <c r="AO4" s="333">
        <v>0</v>
      </c>
      <c r="AP4" s="333">
        <v>0</v>
      </c>
      <c r="AQ4" s="333" t="s">
        <v>255</v>
      </c>
      <c r="AR4" s="333">
        <v>0</v>
      </c>
      <c r="AS4" s="333">
        <v>0</v>
      </c>
      <c r="AT4" s="333" t="s">
        <v>608</v>
      </c>
      <c r="AU4" s="333">
        <v>0</v>
      </c>
      <c r="AV4" s="333">
        <v>0</v>
      </c>
      <c r="AW4" s="333" t="s">
        <v>833</v>
      </c>
    </row>
    <row r="5" spans="1:49" ht="20.100000000000001" customHeight="1" x14ac:dyDescent="0.2">
      <c r="A5" s="335" t="s">
        <v>494</v>
      </c>
      <c r="B5" s="335"/>
      <c r="C5" s="335"/>
      <c r="D5" s="336">
        <v>34.803181000000002</v>
      </c>
      <c r="E5" s="336">
        <v>12.937374999999999</v>
      </c>
      <c r="F5" s="336">
        <v>12.125780000000001</v>
      </c>
      <c r="G5" s="336">
        <v>34.183754999999998</v>
      </c>
      <c r="H5" s="336">
        <v>13.039762</v>
      </c>
      <c r="I5" s="336">
        <v>14.96949</v>
      </c>
      <c r="J5" s="336">
        <v>33.410392999999999</v>
      </c>
      <c r="K5" s="336">
        <v>14.161854999999999</v>
      </c>
      <c r="L5" s="336">
        <v>12.165948</v>
      </c>
      <c r="M5" s="336">
        <v>31.350653999999999</v>
      </c>
      <c r="N5" s="336">
        <v>13.47247101</v>
      </c>
      <c r="O5" s="336">
        <v>14.40124301</v>
      </c>
      <c r="P5" s="336">
        <v>34.999148010000006</v>
      </c>
      <c r="Q5" s="336">
        <v>15.485384</v>
      </c>
      <c r="R5" s="336">
        <v>14.462733</v>
      </c>
      <c r="S5" s="336">
        <v>32.684176999999998</v>
      </c>
      <c r="T5" s="336">
        <v>12.334826</v>
      </c>
      <c r="U5" s="336">
        <v>13.428089</v>
      </c>
      <c r="V5" s="336">
        <v>32.408617999999997</v>
      </c>
      <c r="W5" s="336">
        <v>14.466214565571942</v>
      </c>
      <c r="X5" s="336">
        <v>14.057672565571941</v>
      </c>
      <c r="Y5" s="336">
        <v>37.422244565571944</v>
      </c>
      <c r="Z5" s="336">
        <v>14.367564160076812</v>
      </c>
      <c r="AA5" s="336">
        <v>16.30088916007681</v>
      </c>
      <c r="AB5" s="336">
        <v>39.339776000000001</v>
      </c>
      <c r="AC5" s="336">
        <v>22.629721839923189</v>
      </c>
      <c r="AD5" s="336">
        <v>21.130068839923187</v>
      </c>
      <c r="AE5" s="336">
        <v>34.784860999999999</v>
      </c>
      <c r="AF5" s="336">
        <v>14.605651999999999</v>
      </c>
      <c r="AG5" s="336">
        <v>14.004333000000001</v>
      </c>
      <c r="AH5" s="336">
        <v>29.890535</v>
      </c>
      <c r="AI5" s="336">
        <v>14.971212000000001</v>
      </c>
      <c r="AJ5" s="336">
        <v>14.524420000000001</v>
      </c>
      <c r="AK5" s="336">
        <v>31.128176</v>
      </c>
      <c r="AL5" s="336">
        <v>13.994977</v>
      </c>
      <c r="AM5" s="336">
        <v>13.756434</v>
      </c>
      <c r="AN5" s="336">
        <v>31.101616</v>
      </c>
      <c r="AO5" s="336">
        <v>10.645</v>
      </c>
      <c r="AP5" s="336">
        <v>10.592504999999999</v>
      </c>
      <c r="AQ5" s="336">
        <v>28.567077000000001</v>
      </c>
      <c r="AR5" s="336">
        <v>13.714689999999999</v>
      </c>
      <c r="AS5" s="336">
        <v>13.363916</v>
      </c>
      <c r="AT5" s="336">
        <v>31.574763999999998</v>
      </c>
      <c r="AU5" s="336">
        <v>14.609271</v>
      </c>
      <c r="AV5" s="336">
        <v>15.126026</v>
      </c>
      <c r="AW5" s="336">
        <v>32.427236000000001</v>
      </c>
    </row>
    <row r="6" spans="1:49" s="82" customFormat="1" ht="15" customHeight="1" x14ac:dyDescent="0.2">
      <c r="A6" s="335"/>
      <c r="B6" s="335" t="s">
        <v>495</v>
      </c>
      <c r="C6" s="335"/>
      <c r="D6" s="336">
        <v>7.564991</v>
      </c>
      <c r="E6" s="336">
        <v>7.8169839999999997</v>
      </c>
      <c r="F6" s="336">
        <v>9.1373239999999996</v>
      </c>
      <c r="G6" s="336">
        <v>8.8221849999999993</v>
      </c>
      <c r="H6" s="336">
        <v>10.071885999999999</v>
      </c>
      <c r="I6" s="336">
        <v>12.513515999999999</v>
      </c>
      <c r="J6" s="336">
        <v>12.578757</v>
      </c>
      <c r="K6" s="336">
        <v>11.923233</v>
      </c>
      <c r="L6" s="336">
        <v>8.6151049999999998</v>
      </c>
      <c r="M6" s="336">
        <v>8.4806559999999998</v>
      </c>
      <c r="N6" s="336">
        <v>9.5459790099999999</v>
      </c>
      <c r="O6" s="336">
        <v>11.192266009999999</v>
      </c>
      <c r="P6" s="336">
        <v>13.250008010000002</v>
      </c>
      <c r="Q6" s="336">
        <v>12.67975</v>
      </c>
      <c r="R6" s="336">
        <v>11.116784000000001</v>
      </c>
      <c r="S6" s="336">
        <v>10.822134</v>
      </c>
      <c r="T6" s="336">
        <v>9.2355260000000001</v>
      </c>
      <c r="U6" s="336">
        <v>10.286407000000001</v>
      </c>
      <c r="V6" s="336">
        <v>10.289713000000001</v>
      </c>
      <c r="W6" s="336">
        <v>11.324532565571941</v>
      </c>
      <c r="X6" s="336">
        <v>10.657473565571941</v>
      </c>
      <c r="Y6" s="336">
        <v>10.966664565571941</v>
      </c>
      <c r="Z6" s="336">
        <v>10.967365160076811</v>
      </c>
      <c r="AA6" s="336">
        <v>12.476914160076811</v>
      </c>
      <c r="AB6" s="336">
        <v>12.234271</v>
      </c>
      <c r="AC6" s="336">
        <v>18.805746839923188</v>
      </c>
      <c r="AD6" s="336">
        <v>16.734982839923187</v>
      </c>
      <c r="AE6" s="336">
        <v>14.880044</v>
      </c>
      <c r="AF6" s="336">
        <v>10.132306</v>
      </c>
      <c r="AG6" s="336">
        <v>10.360833</v>
      </c>
      <c r="AH6" s="336">
        <v>10.363022000000001</v>
      </c>
      <c r="AI6" s="336">
        <v>11.405972000000002</v>
      </c>
      <c r="AJ6" s="336">
        <v>12.880999000000001</v>
      </c>
      <c r="AK6" s="336">
        <v>12.883073000000001</v>
      </c>
      <c r="AL6" s="336">
        <v>12.351556</v>
      </c>
      <c r="AM6" s="336">
        <v>11.181739</v>
      </c>
      <c r="AN6" s="336">
        <v>11.183088</v>
      </c>
      <c r="AO6" s="336">
        <v>8.0703049999999994</v>
      </c>
      <c r="AP6" s="336">
        <v>8.3638790000000007</v>
      </c>
      <c r="AQ6" s="336">
        <v>8.362304</v>
      </c>
      <c r="AR6" s="336">
        <v>11.486064000000001</v>
      </c>
      <c r="AS6" s="336">
        <v>10.937708000000001</v>
      </c>
      <c r="AT6" s="336">
        <v>11.305884000000001</v>
      </c>
      <c r="AU6" s="336">
        <v>12.183063000000001</v>
      </c>
      <c r="AV6" s="336">
        <v>12.654019999999999</v>
      </c>
      <c r="AW6" s="336">
        <v>12.274775999999999</v>
      </c>
    </row>
    <row r="7" spans="1:49" x14ac:dyDescent="0.2">
      <c r="A7" s="339"/>
      <c r="B7" s="339"/>
      <c r="C7" s="339" t="s">
        <v>496</v>
      </c>
      <c r="D7" s="340">
        <v>5.6589520000000002</v>
      </c>
      <c r="E7" s="340">
        <v>5.70756</v>
      </c>
      <c r="F7" s="340">
        <v>5.70756</v>
      </c>
      <c r="G7" s="340">
        <v>5.70756</v>
      </c>
      <c r="H7" s="340">
        <v>5.4795090000000002</v>
      </c>
      <c r="I7" s="340">
        <v>5.4795090000000002</v>
      </c>
      <c r="J7" s="340">
        <v>5.4795090000000002</v>
      </c>
      <c r="K7" s="340">
        <v>6.0183059999999999</v>
      </c>
      <c r="L7" s="340">
        <v>6.5415239999999999</v>
      </c>
      <c r="M7" s="340">
        <v>6.5415239999999999</v>
      </c>
      <c r="N7" s="340">
        <v>7.0080670099999995</v>
      </c>
      <c r="O7" s="340">
        <v>6.6406520100000002</v>
      </c>
      <c r="P7" s="340">
        <v>8.5969550100000021</v>
      </c>
      <c r="Q7" s="340">
        <v>8.8455940000000002</v>
      </c>
      <c r="R7" s="340">
        <v>8.6897909999999996</v>
      </c>
      <c r="S7" s="340">
        <v>8.4999660000000006</v>
      </c>
      <c r="T7" s="340">
        <v>8.7746829999999996</v>
      </c>
      <c r="U7" s="340">
        <v>8.7746829999999996</v>
      </c>
      <c r="V7" s="340">
        <v>8.8064049999999998</v>
      </c>
      <c r="W7" s="340">
        <v>9.4610395655719408</v>
      </c>
      <c r="X7" s="340">
        <v>9.4610395655719408</v>
      </c>
      <c r="Y7" s="340">
        <v>9.7507965655719406</v>
      </c>
      <c r="Z7" s="340">
        <v>8.5891871600768113</v>
      </c>
      <c r="AA7" s="340">
        <v>8.5891871600768113</v>
      </c>
      <c r="AB7" s="340">
        <v>8.0229020000000002</v>
      </c>
      <c r="AC7" s="340">
        <v>8.6964498399231882</v>
      </c>
      <c r="AD7" s="340">
        <v>9.014228839923188</v>
      </c>
      <c r="AE7" s="340">
        <v>7.4925569999999997</v>
      </c>
      <c r="AF7" s="340">
        <v>8.0529609999999998</v>
      </c>
      <c r="AG7" s="340">
        <v>8.1557469999999999</v>
      </c>
      <c r="AH7" s="340">
        <v>8.1557469999999999</v>
      </c>
      <c r="AI7" s="340">
        <v>8.6337120000000027</v>
      </c>
      <c r="AJ7" s="340">
        <v>8.5071900000000014</v>
      </c>
      <c r="AK7" s="340">
        <v>8.5071900000000014</v>
      </c>
      <c r="AL7" s="340">
        <v>8.0117939999999983</v>
      </c>
      <c r="AM7" s="340">
        <v>8.2296619999999994</v>
      </c>
      <c r="AN7" s="340">
        <v>8.2296619999999994</v>
      </c>
      <c r="AO7" s="340">
        <v>8.1803319999999999</v>
      </c>
      <c r="AP7" s="340">
        <v>8.2824580000000001</v>
      </c>
      <c r="AQ7" s="340">
        <v>8.2824580000000001</v>
      </c>
      <c r="AR7" s="340">
        <v>9.2697679999999991</v>
      </c>
      <c r="AS7" s="340">
        <v>9.1553120000000003</v>
      </c>
      <c r="AT7" s="340">
        <v>9.1553120000000003</v>
      </c>
      <c r="AU7" s="340">
        <v>9.7846150000000005</v>
      </c>
      <c r="AV7" s="340">
        <v>9.8155330000000003</v>
      </c>
      <c r="AW7" s="340">
        <v>9.8155330000000003</v>
      </c>
    </row>
    <row r="8" spans="1:49" x14ac:dyDescent="0.2">
      <c r="A8" s="339"/>
      <c r="B8" s="343"/>
      <c r="C8" s="339" t="s">
        <v>497</v>
      </c>
      <c r="D8" s="340">
        <v>4.3132200000000003</v>
      </c>
      <c r="E8" s="340">
        <v>4.1953719999999999</v>
      </c>
      <c r="F8" s="340">
        <v>4.1953719999999999</v>
      </c>
      <c r="G8" s="340">
        <v>4.1953719999999999</v>
      </c>
      <c r="H8" s="340">
        <v>4.0851540000000002</v>
      </c>
      <c r="I8" s="340">
        <v>4.0851540000000002</v>
      </c>
      <c r="J8" s="340">
        <v>4.0851540000000002</v>
      </c>
      <c r="K8" s="340">
        <v>4.2683179999999998</v>
      </c>
      <c r="L8" s="340">
        <v>4.2683179999999998</v>
      </c>
      <c r="M8" s="340">
        <v>4.2683179999999998</v>
      </c>
      <c r="N8" s="340">
        <v>4.1994320099999998</v>
      </c>
      <c r="O8" s="340">
        <v>4.1994320099999998</v>
      </c>
      <c r="P8" s="340">
        <v>6.1557350100000008</v>
      </c>
      <c r="Q8" s="340">
        <v>6.3052729999999997</v>
      </c>
      <c r="R8" s="340">
        <v>6.3052729999999997</v>
      </c>
      <c r="S8" s="340">
        <v>6.1154479999999998</v>
      </c>
      <c r="T8" s="340">
        <v>6.3556549999999996</v>
      </c>
      <c r="U8" s="340">
        <v>6.3556549999999996</v>
      </c>
      <c r="V8" s="340">
        <v>6.3873769999999999</v>
      </c>
      <c r="W8" s="340">
        <v>7.0180885655719418</v>
      </c>
      <c r="X8" s="340">
        <v>7.0180885655719418</v>
      </c>
      <c r="Y8" s="340">
        <v>7.3078455655719416</v>
      </c>
      <c r="Z8" s="340">
        <v>6.187428160076812</v>
      </c>
      <c r="AA8" s="340">
        <v>6.187428160076812</v>
      </c>
      <c r="AB8" s="340">
        <v>5.6211430000000009</v>
      </c>
      <c r="AC8" s="340">
        <v>6.2834608399231877</v>
      </c>
      <c r="AD8" s="340">
        <v>6.2834608399231877</v>
      </c>
      <c r="AE8" s="340">
        <v>4.7617890000000003</v>
      </c>
      <c r="AF8" s="340">
        <v>4.635133999999999</v>
      </c>
      <c r="AG8" s="340">
        <v>4.635133999999999</v>
      </c>
      <c r="AH8" s="340">
        <v>4.635133999999999</v>
      </c>
      <c r="AI8" s="340">
        <v>5.6976120000000021</v>
      </c>
      <c r="AJ8" s="340">
        <v>5.6976120000000021</v>
      </c>
      <c r="AK8" s="340">
        <v>5.6976120000000021</v>
      </c>
      <c r="AL8" s="340">
        <v>5.4051359999999988</v>
      </c>
      <c r="AM8" s="340">
        <v>5.4051359999999988</v>
      </c>
      <c r="AN8" s="340">
        <v>5.4051359999999988</v>
      </c>
      <c r="AO8" s="340">
        <v>5.5147360000000001</v>
      </c>
      <c r="AP8" s="340">
        <v>5.5147360000000001</v>
      </c>
      <c r="AQ8" s="340">
        <v>5.5147360000000001</v>
      </c>
      <c r="AR8" s="340">
        <v>6.2500749999999998</v>
      </c>
      <c r="AS8" s="340">
        <v>6.2500749999999998</v>
      </c>
      <c r="AT8" s="340">
        <v>6.2500749999999998</v>
      </c>
      <c r="AU8" s="340">
        <v>6.7816170000000007</v>
      </c>
      <c r="AV8" s="340">
        <v>6.7816170000000007</v>
      </c>
      <c r="AW8" s="340">
        <v>6.7816170000000007</v>
      </c>
    </row>
    <row r="9" spans="1:49" x14ac:dyDescent="0.2">
      <c r="A9" s="339"/>
      <c r="B9" s="343"/>
      <c r="C9" s="339" t="s">
        <v>535</v>
      </c>
      <c r="D9" s="340">
        <v>1.3457319999999999</v>
      </c>
      <c r="E9" s="340">
        <v>1.5121880000000001</v>
      </c>
      <c r="F9" s="340">
        <v>1.5121880000000001</v>
      </c>
      <c r="G9" s="340">
        <v>1.5121880000000001</v>
      </c>
      <c r="H9" s="340">
        <v>1.394355</v>
      </c>
      <c r="I9" s="340">
        <v>1.394355</v>
      </c>
      <c r="J9" s="340">
        <v>1.394355</v>
      </c>
      <c r="K9" s="340">
        <v>1.7499880000000001</v>
      </c>
      <c r="L9" s="340">
        <v>2.2732060000000001</v>
      </c>
      <c r="M9" s="340">
        <v>2.2732060000000001</v>
      </c>
      <c r="N9" s="340">
        <v>2.8086350000000002</v>
      </c>
      <c r="O9" s="340">
        <v>2.4412199999999999</v>
      </c>
      <c r="P9" s="340">
        <v>2.4412199999999999</v>
      </c>
      <c r="Q9" s="340">
        <v>2.5403210000000001</v>
      </c>
      <c r="R9" s="340">
        <v>2.3845179999999999</v>
      </c>
      <c r="S9" s="340">
        <v>2.3845179999999999</v>
      </c>
      <c r="T9" s="340">
        <v>2.419028</v>
      </c>
      <c r="U9" s="340">
        <v>2.419028</v>
      </c>
      <c r="V9" s="340">
        <v>2.419028</v>
      </c>
      <c r="W9" s="340">
        <v>2.4429509999999999</v>
      </c>
      <c r="X9" s="340">
        <v>2.4429509999999999</v>
      </c>
      <c r="Y9" s="340">
        <v>2.4429509999999999</v>
      </c>
      <c r="Z9" s="340">
        <v>2.4017590000000002</v>
      </c>
      <c r="AA9" s="340">
        <v>2.4017590000000002</v>
      </c>
      <c r="AB9" s="340">
        <v>2.4017590000000002</v>
      </c>
      <c r="AC9" s="340">
        <v>2.4129890000000001</v>
      </c>
      <c r="AD9" s="340">
        <v>2.7307679999999999</v>
      </c>
      <c r="AE9" s="340">
        <v>2.7307679999999999</v>
      </c>
      <c r="AF9" s="340">
        <v>3.4178269999999999</v>
      </c>
      <c r="AG9" s="340">
        <v>3.520613</v>
      </c>
      <c r="AH9" s="340">
        <v>3.520613</v>
      </c>
      <c r="AI9" s="340">
        <v>2.9361000000000002</v>
      </c>
      <c r="AJ9" s="340">
        <v>2.8095780000000001</v>
      </c>
      <c r="AK9" s="340">
        <v>2.8095780000000001</v>
      </c>
      <c r="AL9" s="340">
        <v>2.6066579999999999</v>
      </c>
      <c r="AM9" s="340">
        <v>2.8245260000000001</v>
      </c>
      <c r="AN9" s="340">
        <v>2.8245260000000001</v>
      </c>
      <c r="AO9" s="340">
        <v>2.6655959999999999</v>
      </c>
      <c r="AP9" s="340">
        <v>2.767722</v>
      </c>
      <c r="AQ9" s="340">
        <v>2.767722</v>
      </c>
      <c r="AR9" s="340">
        <v>3.0196930000000002</v>
      </c>
      <c r="AS9" s="340">
        <v>2.9052370000000001</v>
      </c>
      <c r="AT9" s="340">
        <v>2.9052370000000001</v>
      </c>
      <c r="AU9" s="340">
        <v>3.0029979999999998</v>
      </c>
      <c r="AV9" s="340">
        <v>3.0339160000000001</v>
      </c>
      <c r="AW9" s="340">
        <v>3.0339160000000001</v>
      </c>
    </row>
    <row r="10" spans="1:49" ht="20.100000000000001" customHeight="1" x14ac:dyDescent="0.2">
      <c r="A10" s="339"/>
      <c r="B10" s="339"/>
      <c r="C10" s="339" t="s">
        <v>498</v>
      </c>
      <c r="D10" s="340">
        <v>1.906039</v>
      </c>
      <c r="E10" s="340">
        <v>2.1094240000000002</v>
      </c>
      <c r="F10" s="340">
        <v>3.429764</v>
      </c>
      <c r="G10" s="340">
        <v>3.1146250000000002</v>
      </c>
      <c r="H10" s="340">
        <v>4.5923769999999999</v>
      </c>
      <c r="I10" s="340">
        <v>7.0340069999999999</v>
      </c>
      <c r="J10" s="340">
        <v>7.0992480000000002</v>
      </c>
      <c r="K10" s="340">
        <v>5.9049269999999998</v>
      </c>
      <c r="L10" s="340">
        <v>2.0735809999999999</v>
      </c>
      <c r="M10" s="340">
        <v>1.9391320000000001</v>
      </c>
      <c r="N10" s="340">
        <v>2.5379119999999999</v>
      </c>
      <c r="O10" s="340">
        <v>4.5516139999999998</v>
      </c>
      <c r="P10" s="340">
        <v>4.6530529999999999</v>
      </c>
      <c r="Q10" s="340">
        <v>3.8341560000000001</v>
      </c>
      <c r="R10" s="340">
        <v>2.426993</v>
      </c>
      <c r="S10" s="340">
        <v>2.322168</v>
      </c>
      <c r="T10" s="340">
        <v>0.460843</v>
      </c>
      <c r="U10" s="340">
        <v>1.5117240000000001</v>
      </c>
      <c r="V10" s="340">
        <v>1.4833080000000001</v>
      </c>
      <c r="W10" s="340">
        <v>1.8634930000000001</v>
      </c>
      <c r="X10" s="340">
        <v>1.196434</v>
      </c>
      <c r="Y10" s="340">
        <v>1.2158679999999999</v>
      </c>
      <c r="Z10" s="340">
        <v>2.3781780000000001</v>
      </c>
      <c r="AA10" s="340">
        <v>3.8877269999999999</v>
      </c>
      <c r="AB10" s="340">
        <v>4.2113690000000004</v>
      </c>
      <c r="AC10" s="340">
        <v>10.109297</v>
      </c>
      <c r="AD10" s="340">
        <v>7.7207540000000003</v>
      </c>
      <c r="AE10" s="340">
        <v>7.3874870000000001</v>
      </c>
      <c r="AF10" s="340">
        <v>2.079345</v>
      </c>
      <c r="AG10" s="340">
        <v>2.2050860000000001</v>
      </c>
      <c r="AH10" s="340">
        <v>2.2072750000000001</v>
      </c>
      <c r="AI10" s="340">
        <v>2.7722600000000002</v>
      </c>
      <c r="AJ10" s="340">
        <v>4.3738089999999996</v>
      </c>
      <c r="AK10" s="340">
        <v>4.375883</v>
      </c>
      <c r="AL10" s="340">
        <v>4.3397620000000003</v>
      </c>
      <c r="AM10" s="340">
        <v>2.9520770000000001</v>
      </c>
      <c r="AN10" s="340">
        <v>2.9534259999999999</v>
      </c>
      <c r="AO10" s="340">
        <v>-0.110027</v>
      </c>
      <c r="AP10" s="340">
        <v>8.1420999999999993E-2</v>
      </c>
      <c r="AQ10" s="340">
        <v>7.9846E-2</v>
      </c>
      <c r="AR10" s="340">
        <v>2.2162959999999998</v>
      </c>
      <c r="AS10" s="340">
        <v>1.7823960000000001</v>
      </c>
      <c r="AT10" s="340">
        <v>2.1505719999999999</v>
      </c>
      <c r="AU10" s="340">
        <v>2.3984480000000001</v>
      </c>
      <c r="AV10" s="340">
        <v>2.8384870000000002</v>
      </c>
      <c r="AW10" s="340">
        <v>2.4592429999999998</v>
      </c>
    </row>
    <row r="11" spans="1:49" x14ac:dyDescent="0.2">
      <c r="A11" s="339"/>
      <c r="B11" s="339"/>
      <c r="C11" s="339" t="s">
        <v>499</v>
      </c>
      <c r="D11" s="340">
        <v>0.97071300000000005</v>
      </c>
      <c r="E11" s="340">
        <v>1.43232</v>
      </c>
      <c r="F11" s="340">
        <v>1.43232</v>
      </c>
      <c r="G11" s="340">
        <v>1.0691809999999999</v>
      </c>
      <c r="H11" s="340">
        <v>2.4366379999999999</v>
      </c>
      <c r="I11" s="340">
        <v>2.4366379999999999</v>
      </c>
      <c r="J11" s="340">
        <v>2.5498789999999998</v>
      </c>
      <c r="K11" s="340">
        <v>0.467198</v>
      </c>
      <c r="L11" s="340">
        <v>0.467198</v>
      </c>
      <c r="M11" s="340">
        <v>0.33274900000000002</v>
      </c>
      <c r="N11" s="340">
        <v>1.838824</v>
      </c>
      <c r="O11" s="340">
        <v>1.8469370000000001</v>
      </c>
      <c r="P11" s="340">
        <v>1.8703019999999999</v>
      </c>
      <c r="Q11" s="340">
        <v>1.2265999999999999</v>
      </c>
      <c r="R11" s="340">
        <v>1.2184870000000001</v>
      </c>
      <c r="S11" s="340">
        <v>1.1917359999999999</v>
      </c>
      <c r="T11" s="340">
        <v>-0.72740300000000002</v>
      </c>
      <c r="U11" s="340">
        <v>-0.72740300000000002</v>
      </c>
      <c r="V11" s="340">
        <v>-0.75581900000000002</v>
      </c>
      <c r="W11" s="340">
        <v>-0.36297699999999999</v>
      </c>
      <c r="X11" s="340">
        <v>-0.36297699999999999</v>
      </c>
      <c r="Y11" s="340">
        <v>-0.34354299999999999</v>
      </c>
      <c r="Z11" s="340">
        <v>0.85628099999999996</v>
      </c>
      <c r="AA11" s="340">
        <v>0.85628099999999996</v>
      </c>
      <c r="AB11" s="340">
        <v>1.1799230000000001</v>
      </c>
      <c r="AC11" s="340">
        <v>0.72192299999999998</v>
      </c>
      <c r="AD11" s="340">
        <v>0.727661</v>
      </c>
      <c r="AE11" s="340">
        <v>0.39439400000000002</v>
      </c>
      <c r="AF11" s="340">
        <v>1.197775</v>
      </c>
      <c r="AG11" s="340">
        <v>1.195754</v>
      </c>
      <c r="AH11" s="340">
        <v>1.197943</v>
      </c>
      <c r="AI11" s="340">
        <v>0.828573</v>
      </c>
      <c r="AJ11" s="340">
        <v>0.82921900000000004</v>
      </c>
      <c r="AK11" s="340">
        <v>0.83129299999999995</v>
      </c>
      <c r="AL11" s="340">
        <v>1.738111</v>
      </c>
      <c r="AM11" s="340">
        <v>1.7337480000000001</v>
      </c>
      <c r="AN11" s="340">
        <v>1.7350969999999999</v>
      </c>
      <c r="AO11" s="340">
        <v>-1.159867</v>
      </c>
      <c r="AP11" s="340">
        <v>-1.1178650000000001</v>
      </c>
      <c r="AQ11" s="340">
        <v>-1.130698</v>
      </c>
      <c r="AR11" s="340">
        <v>0.62351500000000004</v>
      </c>
      <c r="AS11" s="340">
        <v>0.58151299999999995</v>
      </c>
      <c r="AT11" s="340">
        <v>0.58151299999999995</v>
      </c>
      <c r="AU11" s="340">
        <v>0.57482299999999997</v>
      </c>
      <c r="AV11" s="340">
        <v>0.57482299999999997</v>
      </c>
      <c r="AW11" s="340">
        <v>0.57482299999999997</v>
      </c>
    </row>
    <row r="12" spans="1:49" x14ac:dyDescent="0.2">
      <c r="A12" s="339"/>
      <c r="B12" s="339"/>
      <c r="C12" s="339" t="s">
        <v>501</v>
      </c>
      <c r="D12" s="340">
        <v>0.87070000000000003</v>
      </c>
      <c r="E12" s="340">
        <v>0.67710400000000004</v>
      </c>
      <c r="F12" s="340">
        <v>0.15512400000000001</v>
      </c>
      <c r="G12" s="340">
        <v>0.15512400000000001</v>
      </c>
      <c r="H12" s="340">
        <v>0.16914799999999999</v>
      </c>
      <c r="I12" s="340">
        <v>0.817241</v>
      </c>
      <c r="J12" s="340">
        <v>0.817241</v>
      </c>
      <c r="K12" s="340">
        <v>1.8018719999999999</v>
      </c>
      <c r="L12" s="340">
        <v>1.1537790000000001</v>
      </c>
      <c r="M12" s="340">
        <v>1.1537790000000001</v>
      </c>
      <c r="N12" s="340">
        <v>2.4115999999999999E-2</v>
      </c>
      <c r="O12" s="340">
        <v>2.4115999999999999E-2</v>
      </c>
      <c r="P12" s="340">
        <v>2.4115999999999999E-2</v>
      </c>
      <c r="Q12" s="340">
        <v>2.9853999999999999E-2</v>
      </c>
      <c r="R12" s="340">
        <v>0.38492300000000002</v>
      </c>
      <c r="S12" s="340">
        <v>0.38492300000000002</v>
      </c>
      <c r="T12" s="340">
        <v>0.48417199999999999</v>
      </c>
      <c r="U12" s="340">
        <v>0.608684</v>
      </c>
      <c r="V12" s="340">
        <v>0.608684</v>
      </c>
      <c r="W12" s="340">
        <v>0.59602699999999997</v>
      </c>
      <c r="X12" s="340">
        <v>0.49976900000000002</v>
      </c>
      <c r="Y12" s="340">
        <v>0.49976900000000002</v>
      </c>
      <c r="Z12" s="340">
        <v>0.46225500000000003</v>
      </c>
      <c r="AA12" s="340">
        <v>0.13247300000000001</v>
      </c>
      <c r="AB12" s="340">
        <v>0.13247300000000001</v>
      </c>
      <c r="AC12" s="340">
        <v>6.4884009999999996</v>
      </c>
      <c r="AD12" s="340">
        <v>6.8383289999999999</v>
      </c>
      <c r="AE12" s="340">
        <v>6.8383289999999999</v>
      </c>
      <c r="AF12" s="340">
        <v>0.40346900000000002</v>
      </c>
      <c r="AG12" s="340">
        <v>0.633934</v>
      </c>
      <c r="AH12" s="340">
        <v>0.633934</v>
      </c>
      <c r="AI12" s="340">
        <v>0.633934</v>
      </c>
      <c r="AJ12" s="340">
        <v>2.2102719999999998</v>
      </c>
      <c r="AK12" s="340">
        <v>2.2102719999999998</v>
      </c>
      <c r="AL12" s="340">
        <v>2.2102719999999998</v>
      </c>
      <c r="AM12" s="340">
        <v>0.82161899999999999</v>
      </c>
      <c r="AN12" s="340">
        <v>0.82161899999999999</v>
      </c>
      <c r="AO12" s="340">
        <v>0.82161899999999999</v>
      </c>
      <c r="AP12" s="340">
        <v>0.99147099999999999</v>
      </c>
      <c r="AQ12" s="340">
        <v>1.002729</v>
      </c>
      <c r="AR12" s="340">
        <v>1.002729</v>
      </c>
      <c r="AS12" s="340">
        <v>0.57857400000000003</v>
      </c>
      <c r="AT12" s="340">
        <v>0.56731600000000004</v>
      </c>
      <c r="AU12" s="340">
        <v>0.56731600000000004</v>
      </c>
      <c r="AV12" s="340">
        <v>1.017668</v>
      </c>
      <c r="AW12" s="340">
        <v>1.0178579999999999</v>
      </c>
    </row>
    <row r="13" spans="1:49" x14ac:dyDescent="0.2">
      <c r="A13" s="339"/>
      <c r="B13" s="339"/>
      <c r="C13" s="339" t="s">
        <v>502</v>
      </c>
      <c r="D13" s="340">
        <v>0</v>
      </c>
      <c r="E13" s="340">
        <v>0</v>
      </c>
      <c r="F13" s="340">
        <v>0</v>
      </c>
      <c r="G13" s="340">
        <v>0</v>
      </c>
      <c r="H13" s="340">
        <v>0</v>
      </c>
      <c r="I13" s="340">
        <v>2.5</v>
      </c>
      <c r="J13" s="340">
        <v>2.5</v>
      </c>
      <c r="K13" s="340">
        <v>2.5</v>
      </c>
      <c r="L13" s="340">
        <v>0</v>
      </c>
      <c r="M13" s="340">
        <v>0</v>
      </c>
      <c r="N13" s="340">
        <v>0</v>
      </c>
      <c r="O13" s="340">
        <v>1.553685</v>
      </c>
      <c r="P13" s="340">
        <v>1.553685</v>
      </c>
      <c r="Q13" s="340">
        <v>1.553685</v>
      </c>
      <c r="R13" s="340">
        <v>0</v>
      </c>
      <c r="S13" s="340">
        <v>0</v>
      </c>
      <c r="T13" s="340">
        <v>0</v>
      </c>
      <c r="U13" s="340">
        <v>0</v>
      </c>
      <c r="V13" s="340">
        <v>0</v>
      </c>
      <c r="W13" s="340">
        <v>0</v>
      </c>
      <c r="X13" s="340">
        <v>0</v>
      </c>
      <c r="Y13" s="340">
        <v>0</v>
      </c>
      <c r="Z13" s="340">
        <v>0</v>
      </c>
      <c r="AA13" s="340">
        <v>0</v>
      </c>
      <c r="AB13" s="340">
        <v>0</v>
      </c>
      <c r="AC13" s="340">
        <v>0</v>
      </c>
      <c r="AD13" s="340">
        <v>0</v>
      </c>
      <c r="AE13" s="340">
        <v>0</v>
      </c>
      <c r="AF13" s="340">
        <v>0</v>
      </c>
      <c r="AG13" s="340">
        <v>0</v>
      </c>
      <c r="AH13" s="340">
        <v>0</v>
      </c>
      <c r="AI13" s="340">
        <v>0</v>
      </c>
      <c r="AJ13" s="340">
        <v>0</v>
      </c>
      <c r="AK13" s="340">
        <v>0</v>
      </c>
      <c r="AL13" s="340">
        <v>0</v>
      </c>
      <c r="AM13" s="340">
        <v>0</v>
      </c>
      <c r="AN13" s="340">
        <v>0</v>
      </c>
      <c r="AO13" s="340">
        <v>0</v>
      </c>
      <c r="AP13" s="340">
        <v>0</v>
      </c>
      <c r="AQ13" s="340">
        <v>0</v>
      </c>
      <c r="AR13" s="340">
        <v>0</v>
      </c>
      <c r="AS13" s="340">
        <v>0</v>
      </c>
      <c r="AT13" s="340">
        <v>0.37943399999999999</v>
      </c>
      <c r="AU13" s="340">
        <v>0.37943399999999999</v>
      </c>
      <c r="AV13" s="340">
        <v>0.37943399999999999</v>
      </c>
      <c r="AW13" s="340">
        <v>0</v>
      </c>
    </row>
    <row r="14" spans="1:49" x14ac:dyDescent="0.2">
      <c r="A14" s="339"/>
      <c r="B14" s="339"/>
      <c r="C14" s="339" t="s">
        <v>503</v>
      </c>
      <c r="D14" s="340">
        <v>6.4626000000000003E-2</v>
      </c>
      <c r="E14" s="340">
        <v>0</v>
      </c>
      <c r="F14" s="340">
        <v>0</v>
      </c>
      <c r="G14" s="340">
        <v>4.8000000000000001E-2</v>
      </c>
      <c r="H14" s="340">
        <v>0.14427100000000001</v>
      </c>
      <c r="I14" s="340">
        <v>0.14427100000000001</v>
      </c>
      <c r="J14" s="340">
        <v>9.6270999999999995E-2</v>
      </c>
      <c r="K14" s="340">
        <v>0</v>
      </c>
      <c r="L14" s="340">
        <v>0</v>
      </c>
      <c r="M14" s="340">
        <v>0</v>
      </c>
      <c r="N14" s="340">
        <v>0.22236800000000001</v>
      </c>
      <c r="O14" s="340">
        <v>0.85616499999999995</v>
      </c>
      <c r="P14" s="340">
        <v>0.93423900000000004</v>
      </c>
      <c r="Q14" s="340">
        <v>0.75330600000000003</v>
      </c>
      <c r="R14" s="340">
        <v>0.44498900000000002</v>
      </c>
      <c r="S14" s="340">
        <v>0.36691499999999999</v>
      </c>
      <c r="T14" s="340">
        <v>0.32547999999999999</v>
      </c>
      <c r="U14" s="340">
        <v>0.38324000000000003</v>
      </c>
      <c r="V14" s="340">
        <v>0.38324000000000003</v>
      </c>
      <c r="W14" s="340">
        <v>0.38324000000000003</v>
      </c>
      <c r="X14" s="340">
        <v>0.22059400000000001</v>
      </c>
      <c r="Y14" s="340">
        <v>0.22059400000000001</v>
      </c>
      <c r="Z14" s="340">
        <v>0.22059400000000001</v>
      </c>
      <c r="AA14" s="340">
        <v>2.7258019999999998</v>
      </c>
      <c r="AB14" s="340">
        <v>2.7258019999999998</v>
      </c>
      <c r="AC14" s="340">
        <v>2.7258019999999998</v>
      </c>
      <c r="AD14" s="340">
        <v>0</v>
      </c>
      <c r="AE14" s="340">
        <v>0</v>
      </c>
      <c r="AF14" s="340">
        <v>0.32333699999999999</v>
      </c>
      <c r="AG14" s="340">
        <v>0.32333699999999999</v>
      </c>
      <c r="AH14" s="340">
        <v>0.32333699999999999</v>
      </c>
      <c r="AI14" s="340">
        <v>1.257692</v>
      </c>
      <c r="AJ14" s="340">
        <v>1.257692</v>
      </c>
      <c r="AK14" s="340">
        <v>1.257692</v>
      </c>
      <c r="AL14" s="340">
        <v>0.314753</v>
      </c>
      <c r="AM14" s="340">
        <v>0.314753</v>
      </c>
      <c r="AN14" s="340">
        <v>0.314753</v>
      </c>
      <c r="AO14" s="340">
        <v>0.14626400000000001</v>
      </c>
      <c r="AP14" s="340">
        <v>0.14626400000000001</v>
      </c>
      <c r="AQ14" s="340">
        <v>0.14626400000000001</v>
      </c>
      <c r="AR14" s="340">
        <v>0.528501</v>
      </c>
      <c r="AS14" s="340">
        <v>0.528501</v>
      </c>
      <c r="AT14" s="340">
        <v>0.528501</v>
      </c>
      <c r="AU14" s="340">
        <v>0.78306699999999996</v>
      </c>
      <c r="AV14" s="340">
        <v>0.78306699999999996</v>
      </c>
      <c r="AW14" s="340">
        <v>0.78306699999999996</v>
      </c>
    </row>
    <row r="15" spans="1:49" x14ac:dyDescent="0.2">
      <c r="A15" s="339"/>
      <c r="B15" s="339"/>
      <c r="C15" s="339" t="s">
        <v>536</v>
      </c>
      <c r="D15" s="340">
        <v>0</v>
      </c>
      <c r="E15" s="340">
        <v>0</v>
      </c>
      <c r="F15" s="340">
        <v>1.84232</v>
      </c>
      <c r="G15" s="340">
        <v>1.84232</v>
      </c>
      <c r="H15" s="340">
        <v>1.84232</v>
      </c>
      <c r="I15" s="340">
        <v>1.1358569999999999</v>
      </c>
      <c r="J15" s="340">
        <v>1.1358569999999999</v>
      </c>
      <c r="K15" s="340">
        <v>1.1358569999999999</v>
      </c>
      <c r="L15" s="340">
        <v>0.45260400000000001</v>
      </c>
      <c r="M15" s="340">
        <v>0.45260400000000001</v>
      </c>
      <c r="N15" s="340">
        <v>0.45260400000000001</v>
      </c>
      <c r="O15" s="340">
        <v>0.27071099999999998</v>
      </c>
      <c r="P15" s="340">
        <v>0.27071099999999998</v>
      </c>
      <c r="Q15" s="340">
        <v>0.27071099999999998</v>
      </c>
      <c r="R15" s="340">
        <v>0.37859399999999999</v>
      </c>
      <c r="S15" s="340">
        <v>0.37859399999999999</v>
      </c>
      <c r="T15" s="340">
        <v>0.37859399999999999</v>
      </c>
      <c r="U15" s="340">
        <v>1.2472030000000001</v>
      </c>
      <c r="V15" s="340">
        <v>1.2472030000000001</v>
      </c>
      <c r="W15" s="340">
        <v>1.2472030000000001</v>
      </c>
      <c r="X15" s="340">
        <v>0.83904800000000002</v>
      </c>
      <c r="Y15" s="340">
        <v>0.83904800000000002</v>
      </c>
      <c r="Z15" s="340">
        <v>0.83904800000000002</v>
      </c>
      <c r="AA15" s="340">
        <v>0.17317099999999999</v>
      </c>
      <c r="AB15" s="340">
        <v>0.17317099999999999</v>
      </c>
      <c r="AC15" s="340">
        <v>0.17317099999999999</v>
      </c>
      <c r="AD15" s="340">
        <v>0.15476400000000001</v>
      </c>
      <c r="AE15" s="340">
        <v>0.15476400000000001</v>
      </c>
      <c r="AF15" s="340">
        <v>0.15476400000000001</v>
      </c>
      <c r="AG15" s="340">
        <v>5.2061000000000003E-2</v>
      </c>
      <c r="AH15" s="340">
        <v>5.2061000000000003E-2</v>
      </c>
      <c r="AI15" s="340">
        <v>5.2061000000000003E-2</v>
      </c>
      <c r="AJ15" s="340">
        <v>7.6626E-2</v>
      </c>
      <c r="AK15" s="340">
        <v>7.6626E-2</v>
      </c>
      <c r="AL15" s="340">
        <v>7.6626E-2</v>
      </c>
      <c r="AM15" s="340">
        <v>8.1957000000000002E-2</v>
      </c>
      <c r="AN15" s="340">
        <v>8.1957000000000002E-2</v>
      </c>
      <c r="AO15" s="340">
        <v>8.1957000000000002E-2</v>
      </c>
      <c r="AP15" s="340">
        <v>6.1551000000000002E-2</v>
      </c>
      <c r="AQ15" s="340">
        <v>6.1551000000000002E-2</v>
      </c>
      <c r="AR15" s="340">
        <v>6.1551000000000002E-2</v>
      </c>
      <c r="AS15" s="340">
        <v>9.3808000000000002E-2</v>
      </c>
      <c r="AT15" s="340">
        <v>9.3808000000000002E-2</v>
      </c>
      <c r="AU15" s="340">
        <v>9.3808000000000002E-2</v>
      </c>
      <c r="AV15" s="340">
        <v>8.3495E-2</v>
      </c>
      <c r="AW15" s="340">
        <v>8.3495E-2</v>
      </c>
    </row>
    <row r="16" spans="1:49" s="82" customFormat="1" ht="20.100000000000001" customHeight="1" x14ac:dyDescent="0.2">
      <c r="A16" s="335"/>
      <c r="B16" s="335" t="s">
        <v>504</v>
      </c>
      <c r="C16" s="335"/>
      <c r="D16" s="336">
        <v>27.238189999999999</v>
      </c>
      <c r="E16" s="336">
        <v>5.1203909999999997</v>
      </c>
      <c r="F16" s="336">
        <v>2.9884559999999998</v>
      </c>
      <c r="G16" s="336">
        <v>25.36157</v>
      </c>
      <c r="H16" s="336">
        <v>2.967876</v>
      </c>
      <c r="I16" s="336">
        <v>2.4559739999999999</v>
      </c>
      <c r="J16" s="336">
        <v>20.831636</v>
      </c>
      <c r="K16" s="336">
        <v>2.2386219999999999</v>
      </c>
      <c r="L16" s="336">
        <v>3.550843</v>
      </c>
      <c r="M16" s="336">
        <v>22.869997999999999</v>
      </c>
      <c r="N16" s="336">
        <v>3.9264920000000001</v>
      </c>
      <c r="O16" s="336">
        <v>3.208977</v>
      </c>
      <c r="P16" s="336">
        <v>21.749140000000001</v>
      </c>
      <c r="Q16" s="336">
        <v>2.805634</v>
      </c>
      <c r="R16" s="336">
        <v>3.3459490000000001</v>
      </c>
      <c r="S16" s="336">
        <v>21.862043</v>
      </c>
      <c r="T16" s="336">
        <v>3.0992999999999999</v>
      </c>
      <c r="U16" s="336">
        <v>3.1416819999999999</v>
      </c>
      <c r="V16" s="336">
        <v>22.118905000000002</v>
      </c>
      <c r="W16" s="336">
        <v>3.1416819999999999</v>
      </c>
      <c r="X16" s="336">
        <v>3.4001990000000002</v>
      </c>
      <c r="Y16" s="336">
        <v>26.455580000000001</v>
      </c>
      <c r="Z16" s="336">
        <v>3.4001990000000002</v>
      </c>
      <c r="AA16" s="336">
        <v>3.8239749999999999</v>
      </c>
      <c r="AB16" s="336">
        <v>27.105505000000001</v>
      </c>
      <c r="AC16" s="336">
        <v>3.8239749999999999</v>
      </c>
      <c r="AD16" s="336">
        <v>4.395086</v>
      </c>
      <c r="AE16" s="336">
        <v>19.904817000000001</v>
      </c>
      <c r="AF16" s="336">
        <v>4.4733460000000003</v>
      </c>
      <c r="AG16" s="336">
        <v>3.6435</v>
      </c>
      <c r="AH16" s="336">
        <v>19.527512999999999</v>
      </c>
      <c r="AI16" s="336">
        <v>3.5652400000000002</v>
      </c>
      <c r="AJ16" s="336">
        <v>1.643421</v>
      </c>
      <c r="AK16" s="336">
        <v>18.245103</v>
      </c>
      <c r="AL16" s="336">
        <v>1.643421</v>
      </c>
      <c r="AM16" s="336">
        <v>2.5746950000000002</v>
      </c>
      <c r="AN16" s="336">
        <v>19.918527999999998</v>
      </c>
      <c r="AO16" s="336">
        <v>2.5746950000000002</v>
      </c>
      <c r="AP16" s="336">
        <v>2.2286260000000002</v>
      </c>
      <c r="AQ16" s="336">
        <v>20.204772999999999</v>
      </c>
      <c r="AR16" s="336">
        <v>2.2286260000000002</v>
      </c>
      <c r="AS16" s="336">
        <v>2.4262079999999999</v>
      </c>
      <c r="AT16" s="336">
        <v>20.268879999999999</v>
      </c>
      <c r="AU16" s="336">
        <v>2.4262079999999999</v>
      </c>
      <c r="AV16" s="336">
        <v>2.4720059999999999</v>
      </c>
      <c r="AW16" s="336">
        <v>20.152460000000001</v>
      </c>
    </row>
    <row r="17" spans="1:49" x14ac:dyDescent="0.2">
      <c r="A17" s="339"/>
      <c r="B17" s="339"/>
      <c r="C17" s="339" t="s">
        <v>505</v>
      </c>
      <c r="D17" s="340">
        <v>10.521198</v>
      </c>
      <c r="E17" s="340">
        <v>0</v>
      </c>
      <c r="F17" s="340">
        <v>0</v>
      </c>
      <c r="G17" s="340">
        <v>10.665324</v>
      </c>
      <c r="H17" s="340">
        <v>0</v>
      </c>
      <c r="I17" s="340">
        <v>0</v>
      </c>
      <c r="J17" s="340">
        <v>10.513999999999999</v>
      </c>
      <c r="K17" s="340">
        <v>0</v>
      </c>
      <c r="L17" s="340">
        <v>0</v>
      </c>
      <c r="M17" s="340">
        <v>9.8475599999999996</v>
      </c>
      <c r="N17" s="340">
        <v>0</v>
      </c>
      <c r="O17" s="340">
        <v>0</v>
      </c>
      <c r="P17" s="340">
        <v>9.4475599999999993</v>
      </c>
      <c r="Q17" s="340">
        <v>0</v>
      </c>
      <c r="R17" s="340">
        <v>0</v>
      </c>
      <c r="S17" s="340">
        <v>8.7040799999999994</v>
      </c>
      <c r="T17" s="340">
        <v>0</v>
      </c>
      <c r="U17" s="340">
        <v>0</v>
      </c>
      <c r="V17" s="340">
        <v>8.8171199999999992</v>
      </c>
      <c r="W17" s="340">
        <v>0</v>
      </c>
      <c r="X17" s="340">
        <v>0</v>
      </c>
      <c r="Y17" s="340">
        <v>11.237118000000001</v>
      </c>
      <c r="Z17" s="340">
        <v>0</v>
      </c>
      <c r="AA17" s="340">
        <v>0</v>
      </c>
      <c r="AB17" s="340">
        <v>11.237118000000001</v>
      </c>
      <c r="AC17" s="340">
        <v>0</v>
      </c>
      <c r="AD17" s="340">
        <v>0</v>
      </c>
      <c r="AE17" s="340">
        <v>0</v>
      </c>
      <c r="AF17" s="340">
        <v>0</v>
      </c>
      <c r="AG17" s="340">
        <v>0</v>
      </c>
      <c r="AH17" s="340">
        <v>0</v>
      </c>
      <c r="AI17" s="340">
        <v>0</v>
      </c>
      <c r="AJ17" s="340">
        <v>0</v>
      </c>
      <c r="AK17" s="340">
        <v>0</v>
      </c>
      <c r="AL17" s="340">
        <v>0</v>
      </c>
      <c r="AM17" s="340">
        <v>0</v>
      </c>
      <c r="AN17" s="340">
        <v>0</v>
      </c>
      <c r="AO17" s="340">
        <v>0</v>
      </c>
      <c r="AP17" s="340">
        <v>0</v>
      </c>
      <c r="AQ17" s="340">
        <v>0</v>
      </c>
      <c r="AR17" s="340">
        <v>0</v>
      </c>
      <c r="AS17" s="340">
        <v>0</v>
      </c>
      <c r="AT17" s="340">
        <v>0</v>
      </c>
      <c r="AU17" s="340">
        <v>0</v>
      </c>
      <c r="AV17" s="340">
        <v>0</v>
      </c>
      <c r="AW17" s="340">
        <v>0</v>
      </c>
    </row>
    <row r="18" spans="1:49" x14ac:dyDescent="0.2">
      <c r="A18" s="339"/>
      <c r="B18" s="339"/>
      <c r="C18" s="339" t="s">
        <v>506</v>
      </c>
      <c r="D18" s="340">
        <v>4.0165730000000002</v>
      </c>
      <c r="E18" s="340">
        <v>0</v>
      </c>
      <c r="F18" s="340">
        <v>0</v>
      </c>
      <c r="G18" s="340">
        <v>4.044505</v>
      </c>
      <c r="H18" s="340">
        <v>0</v>
      </c>
      <c r="I18" s="340">
        <v>0</v>
      </c>
      <c r="J18" s="340">
        <v>4.0070139999999999</v>
      </c>
      <c r="K18" s="340">
        <v>0</v>
      </c>
      <c r="L18" s="340">
        <v>0</v>
      </c>
      <c r="M18" s="340">
        <v>4.0657860000000001</v>
      </c>
      <c r="N18" s="340">
        <v>0</v>
      </c>
      <c r="O18" s="340">
        <v>0</v>
      </c>
      <c r="P18" s="340">
        <v>4.0657860000000001</v>
      </c>
      <c r="Q18" s="340">
        <v>0</v>
      </c>
      <c r="R18" s="340">
        <v>0</v>
      </c>
      <c r="S18" s="340">
        <v>3.7877830000000001</v>
      </c>
      <c r="T18" s="340">
        <v>0</v>
      </c>
      <c r="U18" s="340">
        <v>0</v>
      </c>
      <c r="V18" s="340">
        <v>3.8077830000000001</v>
      </c>
      <c r="W18" s="340">
        <v>0</v>
      </c>
      <c r="X18" s="340">
        <v>0</v>
      </c>
      <c r="Y18" s="340">
        <v>3.7224490000000001</v>
      </c>
      <c r="Z18" s="340">
        <v>0</v>
      </c>
      <c r="AA18" s="340">
        <v>0</v>
      </c>
      <c r="AB18" s="340">
        <v>3.9485980000000001</v>
      </c>
      <c r="AC18" s="340">
        <v>0</v>
      </c>
      <c r="AD18" s="340">
        <v>0</v>
      </c>
      <c r="AE18" s="340">
        <v>15.431471</v>
      </c>
      <c r="AF18" s="340">
        <v>0</v>
      </c>
      <c r="AG18" s="340">
        <v>0</v>
      </c>
      <c r="AH18" s="340">
        <v>15.962273</v>
      </c>
      <c r="AI18" s="340">
        <v>0</v>
      </c>
      <c r="AJ18" s="340">
        <v>0</v>
      </c>
      <c r="AK18" s="340">
        <v>16.601682</v>
      </c>
      <c r="AL18" s="340">
        <v>0</v>
      </c>
      <c r="AM18" s="340">
        <v>0</v>
      </c>
      <c r="AN18" s="340">
        <v>17.343833</v>
      </c>
      <c r="AO18" s="340">
        <v>0</v>
      </c>
      <c r="AP18" s="340">
        <v>0</v>
      </c>
      <c r="AQ18" s="340">
        <v>17.976147000000001</v>
      </c>
      <c r="AR18" s="340">
        <v>0</v>
      </c>
      <c r="AS18" s="340">
        <v>0</v>
      </c>
      <c r="AT18" s="340">
        <v>17.842672</v>
      </c>
      <c r="AU18" s="340">
        <v>0</v>
      </c>
      <c r="AV18" s="340">
        <v>0</v>
      </c>
      <c r="AW18" s="340">
        <v>17.680454000000001</v>
      </c>
    </row>
    <row r="19" spans="1:49" x14ac:dyDescent="0.2">
      <c r="A19" s="339"/>
      <c r="B19" s="339"/>
      <c r="C19" s="339" t="s">
        <v>507</v>
      </c>
      <c r="D19" s="340">
        <v>7.5800280000000004</v>
      </c>
      <c r="E19" s="340">
        <v>0</v>
      </c>
      <c r="F19" s="340">
        <v>0</v>
      </c>
      <c r="G19" s="340">
        <v>7.6838649999999999</v>
      </c>
      <c r="H19" s="340">
        <v>0</v>
      </c>
      <c r="I19" s="340">
        <v>0</v>
      </c>
      <c r="J19" s="340">
        <v>4.0720000000000001</v>
      </c>
      <c r="K19" s="340">
        <v>0</v>
      </c>
      <c r="L19" s="340">
        <v>0</v>
      </c>
      <c r="M19" s="340">
        <v>5.0301600000000004</v>
      </c>
      <c r="N19" s="340">
        <v>0</v>
      </c>
      <c r="O19" s="340">
        <v>0</v>
      </c>
      <c r="P19" s="340">
        <v>5.4301599999999999</v>
      </c>
      <c r="Q19" s="340">
        <v>0</v>
      </c>
      <c r="R19" s="340">
        <v>0</v>
      </c>
      <c r="S19" s="340">
        <v>6.27088</v>
      </c>
      <c r="T19" s="340">
        <v>0</v>
      </c>
      <c r="U19" s="340">
        <v>0</v>
      </c>
      <c r="V19" s="340">
        <v>6.3523199999999997</v>
      </c>
      <c r="W19" s="340">
        <v>0</v>
      </c>
      <c r="X19" s="340">
        <v>0</v>
      </c>
      <c r="Y19" s="340">
        <v>8.0958140000000007</v>
      </c>
      <c r="Z19" s="340">
        <v>0</v>
      </c>
      <c r="AA19" s="340">
        <v>0</v>
      </c>
      <c r="AB19" s="340">
        <v>8.0958140000000007</v>
      </c>
      <c r="AC19" s="340">
        <v>0</v>
      </c>
      <c r="AD19" s="340">
        <v>0</v>
      </c>
      <c r="AE19" s="340">
        <v>0</v>
      </c>
      <c r="AF19" s="340">
        <v>0</v>
      </c>
      <c r="AG19" s="340">
        <v>0</v>
      </c>
      <c r="AH19" s="340">
        <v>0</v>
      </c>
      <c r="AI19" s="340">
        <v>0</v>
      </c>
      <c r="AJ19" s="340">
        <v>0</v>
      </c>
      <c r="AK19" s="340">
        <v>0</v>
      </c>
      <c r="AL19" s="340">
        <v>0</v>
      </c>
      <c r="AM19" s="340">
        <v>0</v>
      </c>
      <c r="AN19" s="340">
        <v>0</v>
      </c>
      <c r="AO19" s="340">
        <v>0</v>
      </c>
      <c r="AP19" s="340">
        <v>0</v>
      </c>
      <c r="AQ19" s="340">
        <v>0</v>
      </c>
      <c r="AR19" s="340">
        <v>0</v>
      </c>
      <c r="AS19" s="340">
        <v>0</v>
      </c>
      <c r="AT19" s="340">
        <v>0</v>
      </c>
      <c r="AU19" s="340">
        <v>0</v>
      </c>
      <c r="AV19" s="340">
        <v>0</v>
      </c>
      <c r="AW19" s="340">
        <v>0</v>
      </c>
    </row>
    <row r="20" spans="1:49" x14ac:dyDescent="0.2">
      <c r="A20" s="339"/>
      <c r="B20" s="339"/>
      <c r="C20" s="339" t="s">
        <v>508</v>
      </c>
      <c r="D20" s="340">
        <v>4.6081159999999999</v>
      </c>
      <c r="E20" s="340">
        <v>4.6081159999999999</v>
      </c>
      <c r="F20" s="340">
        <v>2.476181</v>
      </c>
      <c r="G20" s="340">
        <v>2.476181</v>
      </c>
      <c r="H20" s="340">
        <v>2.476181</v>
      </c>
      <c r="I20" s="340">
        <v>1.9642790000000001</v>
      </c>
      <c r="J20" s="340">
        <v>1.9642790000000001</v>
      </c>
      <c r="K20" s="340">
        <v>1.9642790000000001</v>
      </c>
      <c r="L20" s="340">
        <v>3.2765</v>
      </c>
      <c r="M20" s="340">
        <v>3.2765</v>
      </c>
      <c r="N20" s="340">
        <v>3.2765</v>
      </c>
      <c r="O20" s="340">
        <v>2.5589849999999998</v>
      </c>
      <c r="P20" s="340">
        <v>2.5589849999999998</v>
      </c>
      <c r="Q20" s="340">
        <v>2.5589849999999998</v>
      </c>
      <c r="R20" s="340">
        <v>3.0992999999999999</v>
      </c>
      <c r="S20" s="340">
        <v>3.0992999999999999</v>
      </c>
      <c r="T20" s="340">
        <v>3.0992999999999999</v>
      </c>
      <c r="U20" s="340">
        <v>3.1416819999999999</v>
      </c>
      <c r="V20" s="340">
        <v>3.1416819999999999</v>
      </c>
      <c r="W20" s="340">
        <v>3.1416819999999999</v>
      </c>
      <c r="X20" s="340">
        <v>3.4001990000000002</v>
      </c>
      <c r="Y20" s="340">
        <v>3.4001990000000002</v>
      </c>
      <c r="Z20" s="340">
        <v>3.4001990000000002</v>
      </c>
      <c r="AA20" s="340">
        <v>3.8239749999999999</v>
      </c>
      <c r="AB20" s="340">
        <v>3.8239749999999999</v>
      </c>
      <c r="AC20" s="340">
        <v>3.8239749999999999</v>
      </c>
      <c r="AD20" s="340">
        <v>4.395086</v>
      </c>
      <c r="AE20" s="340">
        <v>4.4733460000000003</v>
      </c>
      <c r="AF20" s="340">
        <v>4.4733460000000003</v>
      </c>
      <c r="AG20" s="340">
        <v>3.6435</v>
      </c>
      <c r="AH20" s="340">
        <v>3.5652400000000002</v>
      </c>
      <c r="AI20" s="340">
        <v>3.5652400000000002</v>
      </c>
      <c r="AJ20" s="340">
        <v>1.643421</v>
      </c>
      <c r="AK20" s="340">
        <v>1.643421</v>
      </c>
      <c r="AL20" s="340">
        <v>1.643421</v>
      </c>
      <c r="AM20" s="340">
        <v>2.5746950000000002</v>
      </c>
      <c r="AN20" s="340">
        <v>2.5746950000000002</v>
      </c>
      <c r="AO20" s="340">
        <v>2.5746950000000002</v>
      </c>
      <c r="AP20" s="340">
        <v>2.2286260000000002</v>
      </c>
      <c r="AQ20" s="340">
        <v>2.2286260000000002</v>
      </c>
      <c r="AR20" s="340">
        <v>2.2286260000000002</v>
      </c>
      <c r="AS20" s="340">
        <v>2.4262079999999999</v>
      </c>
      <c r="AT20" s="340">
        <v>2.4262079999999999</v>
      </c>
      <c r="AU20" s="340">
        <v>2.4262079999999999</v>
      </c>
      <c r="AV20" s="340">
        <v>2.4720059999999999</v>
      </c>
      <c r="AW20" s="340">
        <v>2.4720059999999999</v>
      </c>
    </row>
    <row r="21" spans="1:49" x14ac:dyDescent="0.2">
      <c r="A21" s="339"/>
      <c r="B21" s="339"/>
      <c r="C21" s="339" t="s">
        <v>509</v>
      </c>
      <c r="D21" s="340">
        <v>0.51227500000000004</v>
      </c>
      <c r="E21" s="340">
        <v>0.51227500000000004</v>
      </c>
      <c r="F21" s="340">
        <v>0.51227500000000004</v>
      </c>
      <c r="G21" s="340">
        <v>0.49169499999999999</v>
      </c>
      <c r="H21" s="340">
        <v>0.49169499999999999</v>
      </c>
      <c r="I21" s="340">
        <v>0.49169499999999999</v>
      </c>
      <c r="J21" s="340">
        <v>0.274343</v>
      </c>
      <c r="K21" s="340">
        <v>0.274343</v>
      </c>
      <c r="L21" s="340">
        <v>0.274343</v>
      </c>
      <c r="M21" s="340">
        <v>0.64999200000000001</v>
      </c>
      <c r="N21" s="340">
        <v>0.64999200000000001</v>
      </c>
      <c r="O21" s="340">
        <v>0.64999200000000001</v>
      </c>
      <c r="P21" s="340">
        <v>0.24664900000000001</v>
      </c>
      <c r="Q21" s="340">
        <v>0.24664900000000001</v>
      </c>
      <c r="R21" s="340">
        <v>0.24664900000000001</v>
      </c>
      <c r="S21" s="340">
        <v>0</v>
      </c>
      <c r="T21" s="340">
        <v>0</v>
      </c>
      <c r="U21" s="340">
        <v>0</v>
      </c>
      <c r="V21" s="340">
        <v>0</v>
      </c>
      <c r="W21" s="340">
        <v>0</v>
      </c>
      <c r="X21" s="340">
        <v>0</v>
      </c>
      <c r="Y21" s="340">
        <v>0</v>
      </c>
      <c r="Z21" s="340">
        <v>0</v>
      </c>
      <c r="AA21" s="340">
        <v>0</v>
      </c>
      <c r="AB21" s="340">
        <v>0</v>
      </c>
      <c r="AC21" s="340">
        <v>0</v>
      </c>
      <c r="AD21" s="340">
        <v>0</v>
      </c>
      <c r="AE21" s="340">
        <v>0</v>
      </c>
      <c r="AF21" s="340">
        <v>0</v>
      </c>
      <c r="AG21" s="340">
        <v>0</v>
      </c>
      <c r="AH21" s="340">
        <v>0</v>
      </c>
      <c r="AI21" s="340">
        <v>0</v>
      </c>
      <c r="AJ21" s="340">
        <v>0</v>
      </c>
      <c r="AK21" s="340">
        <v>0</v>
      </c>
      <c r="AL21" s="340">
        <v>0</v>
      </c>
      <c r="AM21" s="340">
        <v>0</v>
      </c>
      <c r="AN21" s="340">
        <v>0</v>
      </c>
      <c r="AO21" s="340">
        <v>0</v>
      </c>
      <c r="AP21" s="340">
        <v>0</v>
      </c>
      <c r="AQ21" s="340">
        <v>0</v>
      </c>
      <c r="AR21" s="340">
        <v>0</v>
      </c>
      <c r="AS21" s="340">
        <v>0</v>
      </c>
      <c r="AT21" s="340">
        <v>0</v>
      </c>
      <c r="AU21" s="340">
        <v>0</v>
      </c>
      <c r="AV21" s="340">
        <v>0</v>
      </c>
      <c r="AW21" s="340">
        <v>0</v>
      </c>
    </row>
    <row r="22" spans="1:49" s="82" customFormat="1" ht="20.100000000000001" customHeight="1" x14ac:dyDescent="0.2">
      <c r="A22" s="335"/>
      <c r="B22" s="335"/>
      <c r="C22" s="335" t="s">
        <v>510</v>
      </c>
      <c r="D22" s="336">
        <v>17.150648</v>
      </c>
      <c r="E22" s="336">
        <v>9.1466689999999993</v>
      </c>
      <c r="F22" s="336">
        <v>8.5058640000000008</v>
      </c>
      <c r="G22" s="336">
        <v>17.546766999999999</v>
      </c>
      <c r="H22" s="336">
        <v>8.3630060000000004</v>
      </c>
      <c r="I22" s="336">
        <v>8.2739820000000002</v>
      </c>
      <c r="J22" s="336">
        <v>18.645143999999998</v>
      </c>
      <c r="K22" s="336">
        <v>10.255243</v>
      </c>
      <c r="L22" s="336">
        <v>4.5100059999999997</v>
      </c>
      <c r="M22" s="336">
        <v>17.323180000000001</v>
      </c>
      <c r="N22" s="336">
        <v>8.3181080000000005</v>
      </c>
      <c r="O22" s="336">
        <v>5.7093660000000002</v>
      </c>
      <c r="P22" s="336">
        <v>17.988503009999999</v>
      </c>
      <c r="Q22" s="336">
        <v>9.2468800000000009</v>
      </c>
      <c r="R22" s="336">
        <v>7.7637650000000002</v>
      </c>
      <c r="S22" s="336">
        <v>16.674765000000001</v>
      </c>
      <c r="T22" s="336">
        <v>7.9462260000000002</v>
      </c>
      <c r="U22" s="336">
        <v>8.063186</v>
      </c>
      <c r="V22" s="336">
        <v>15.201196999999999</v>
      </c>
      <c r="W22" s="336">
        <v>9.0594889999999992</v>
      </c>
      <c r="X22" s="336">
        <v>8.1479320000000008</v>
      </c>
      <c r="Y22" s="336">
        <v>18.65601456557194</v>
      </c>
      <c r="Z22" s="336">
        <v>8.5656130000000008</v>
      </c>
      <c r="AA22" s="336">
        <v>10.200616999999999</v>
      </c>
      <c r="AB22" s="336">
        <v>18.656715160076811</v>
      </c>
      <c r="AC22" s="336">
        <v>10.725087</v>
      </c>
      <c r="AD22" s="336">
        <v>9.9579738399231861</v>
      </c>
      <c r="AE22" s="336">
        <v>13.991073</v>
      </c>
      <c r="AF22" s="336">
        <v>20.708307000000001</v>
      </c>
      <c r="AG22" s="336">
        <v>8.5481000000000001E-2</v>
      </c>
      <c r="AH22" s="336">
        <v>9.2433350000000001</v>
      </c>
      <c r="AI22" s="336">
        <v>20.637789999999999</v>
      </c>
      <c r="AJ22" s="336">
        <v>9.41E-3</v>
      </c>
      <c r="AK22" s="336">
        <v>10.286285000000001</v>
      </c>
      <c r="AL22" s="336">
        <v>20.830407000000001</v>
      </c>
      <c r="AM22" s="336">
        <v>1.1483999999999999E-2</v>
      </c>
      <c r="AN22" s="336">
        <v>9.7547680000000003</v>
      </c>
      <c r="AO22" s="336">
        <v>21.334015000000001</v>
      </c>
      <c r="AP22" s="336">
        <v>1.2833000000000001E-2</v>
      </c>
      <c r="AQ22" s="336">
        <v>6.641985</v>
      </c>
      <c r="AR22" s="336">
        <v>21.913834000000001</v>
      </c>
      <c r="AS22" s="336">
        <v>1.1258000000000001E-2</v>
      </c>
      <c r="AT22" s="336">
        <v>9.7657450000000008</v>
      </c>
      <c r="AU22" s="336">
        <v>21.429584999999999</v>
      </c>
      <c r="AV22" s="336">
        <v>0.37943399999999999</v>
      </c>
      <c r="AW22" s="336">
        <v>10.642924000000001</v>
      </c>
    </row>
    <row r="23" spans="1:49" s="82" customFormat="1" x14ac:dyDescent="0.2">
      <c r="A23" s="335"/>
      <c r="B23" s="335"/>
      <c r="C23" s="335" t="s">
        <v>511</v>
      </c>
      <c r="D23" s="336">
        <v>9.1466689999999993</v>
      </c>
      <c r="E23" s="336">
        <v>8.5058640000000008</v>
      </c>
      <c r="F23" s="336">
        <v>17.546766999999999</v>
      </c>
      <c r="G23" s="336">
        <v>8.3630060000000004</v>
      </c>
      <c r="H23" s="336">
        <v>8.2739820000000002</v>
      </c>
      <c r="I23" s="336">
        <v>18.645143999999998</v>
      </c>
      <c r="J23" s="336">
        <v>10.255243</v>
      </c>
      <c r="K23" s="336">
        <v>4.5100059999999997</v>
      </c>
      <c r="L23" s="336">
        <v>17.323180000000001</v>
      </c>
      <c r="M23" s="336">
        <v>8.3181080000000005</v>
      </c>
      <c r="N23" s="336">
        <v>5.7093660000000002</v>
      </c>
      <c r="O23" s="336">
        <v>17.988503009999999</v>
      </c>
      <c r="P23" s="336">
        <v>9.2468800000000009</v>
      </c>
      <c r="Q23" s="336">
        <v>7.7637650000000002</v>
      </c>
      <c r="R23" s="336">
        <v>16.674765000000001</v>
      </c>
      <c r="S23" s="336">
        <v>7.9462260000000002</v>
      </c>
      <c r="T23" s="336">
        <v>8.063186</v>
      </c>
      <c r="U23" s="336">
        <v>15.201196999999999</v>
      </c>
      <c r="V23" s="336">
        <v>9.0594889999999992</v>
      </c>
      <c r="W23" s="336">
        <v>8.1479320000000008</v>
      </c>
      <c r="X23" s="336">
        <v>18.65601456557194</v>
      </c>
      <c r="Y23" s="336">
        <v>8.5656130000000008</v>
      </c>
      <c r="Z23" s="336">
        <v>10.200616999999999</v>
      </c>
      <c r="AA23" s="336">
        <v>18.656715160076811</v>
      </c>
      <c r="AB23" s="336">
        <v>10.725087</v>
      </c>
      <c r="AC23" s="336">
        <v>9.9579738399231861</v>
      </c>
      <c r="AD23" s="336">
        <v>13.991073</v>
      </c>
      <c r="AE23" s="336">
        <v>20.708307000000001</v>
      </c>
      <c r="AF23" s="336">
        <v>8.5481000000000001E-2</v>
      </c>
      <c r="AG23" s="336">
        <v>9.2433350000000001</v>
      </c>
      <c r="AH23" s="336">
        <v>20.637789999999999</v>
      </c>
      <c r="AI23" s="336">
        <v>9.41E-3</v>
      </c>
      <c r="AJ23" s="336">
        <v>10.286285000000001</v>
      </c>
      <c r="AK23" s="336">
        <v>20.830407000000001</v>
      </c>
      <c r="AL23" s="336">
        <v>1.1483999999999999E-2</v>
      </c>
      <c r="AM23" s="336">
        <v>9.7547680000000003</v>
      </c>
      <c r="AN23" s="336">
        <v>21.334015000000001</v>
      </c>
      <c r="AO23" s="336">
        <v>1.2833000000000001E-2</v>
      </c>
      <c r="AP23" s="336">
        <v>6.641985</v>
      </c>
      <c r="AQ23" s="336">
        <v>21.913834000000001</v>
      </c>
      <c r="AR23" s="336">
        <v>1.1258000000000001E-2</v>
      </c>
      <c r="AS23" s="336">
        <v>9.7657450000000008</v>
      </c>
      <c r="AT23" s="336">
        <v>21.429584999999999</v>
      </c>
      <c r="AU23" s="336">
        <v>0.37943399999999999</v>
      </c>
      <c r="AV23" s="336">
        <v>10.642924000000001</v>
      </c>
      <c r="AW23" s="336">
        <v>21.784122</v>
      </c>
    </row>
    <row r="24" spans="1:49" s="364" customFormat="1" ht="20.100000000000001" customHeight="1" x14ac:dyDescent="0.2">
      <c r="A24" s="344"/>
      <c r="B24" s="344"/>
      <c r="C24" s="344" t="s">
        <v>512</v>
      </c>
      <c r="D24" s="345">
        <v>8.5058640000000008</v>
      </c>
      <c r="E24" s="345">
        <v>17.546766999999999</v>
      </c>
      <c r="F24" s="345">
        <v>8.3630060000000004</v>
      </c>
      <c r="G24" s="345">
        <v>8.2739820000000002</v>
      </c>
      <c r="H24" s="345">
        <v>18.645143999999998</v>
      </c>
      <c r="I24" s="345">
        <v>10.255243</v>
      </c>
      <c r="J24" s="345">
        <v>4.5100059999999997</v>
      </c>
      <c r="K24" s="345">
        <v>17.323180000000001</v>
      </c>
      <c r="L24" s="345">
        <v>8.3181080000000005</v>
      </c>
      <c r="M24" s="345">
        <v>5.7093660000000002</v>
      </c>
      <c r="N24" s="345">
        <v>17.988503009999999</v>
      </c>
      <c r="O24" s="345">
        <v>9.2468800000000009</v>
      </c>
      <c r="P24" s="345">
        <v>7.7637650000000002</v>
      </c>
      <c r="Q24" s="345">
        <v>16.674765000000001</v>
      </c>
      <c r="R24" s="345">
        <v>7.9462260000000002</v>
      </c>
      <c r="S24" s="345">
        <v>8.063186</v>
      </c>
      <c r="T24" s="345">
        <v>15.201196999999999</v>
      </c>
      <c r="U24" s="345">
        <v>9.0594889999999992</v>
      </c>
      <c r="V24" s="345">
        <v>8.1479320000000008</v>
      </c>
      <c r="W24" s="345">
        <v>18.65601456557194</v>
      </c>
      <c r="X24" s="345">
        <v>8.5656130000000008</v>
      </c>
      <c r="Y24" s="345">
        <v>10.200616999999999</v>
      </c>
      <c r="Z24" s="345">
        <v>18.656715160076811</v>
      </c>
      <c r="AA24" s="345">
        <v>10.725087</v>
      </c>
      <c r="AB24" s="345">
        <v>9.9579738399231861</v>
      </c>
      <c r="AC24" s="345">
        <v>13.991073</v>
      </c>
      <c r="AD24" s="345">
        <v>20.708307000000001</v>
      </c>
      <c r="AE24" s="345">
        <v>8.5481000000000001E-2</v>
      </c>
      <c r="AF24" s="345">
        <v>9.2433350000000001</v>
      </c>
      <c r="AG24" s="345">
        <v>20.637789999999999</v>
      </c>
      <c r="AH24" s="345">
        <v>9.41E-3</v>
      </c>
      <c r="AI24" s="345">
        <v>10.286285000000001</v>
      </c>
      <c r="AJ24" s="345">
        <v>20.830407000000001</v>
      </c>
      <c r="AK24" s="345">
        <v>1.1483999999999999E-2</v>
      </c>
      <c r="AL24" s="345">
        <v>9.7547680000000003</v>
      </c>
      <c r="AM24" s="345">
        <v>21.334015000000001</v>
      </c>
      <c r="AN24" s="345">
        <v>1.2833000000000001E-2</v>
      </c>
      <c r="AO24" s="345">
        <v>6.641985</v>
      </c>
      <c r="AP24" s="345">
        <v>21.913834000000001</v>
      </c>
      <c r="AQ24" s="345">
        <v>1.1258000000000001E-2</v>
      </c>
      <c r="AR24" s="345">
        <v>9.7657450000000008</v>
      </c>
      <c r="AS24" s="345">
        <v>21.429584999999999</v>
      </c>
      <c r="AT24" s="345">
        <v>0.37943399999999999</v>
      </c>
      <c r="AU24" s="345">
        <v>10.642924000000001</v>
      </c>
      <c r="AV24" s="345">
        <v>21.784122</v>
      </c>
      <c r="AW24" s="345">
        <v>1.9000000000000001E-4</v>
      </c>
    </row>
    <row r="25" spans="1:49" ht="24.95" customHeight="1" x14ac:dyDescent="0.2">
      <c r="A25" s="335" t="s">
        <v>513</v>
      </c>
      <c r="B25" s="335"/>
      <c r="C25" s="335"/>
      <c r="D25" s="336">
        <v>-40.827325999999999</v>
      </c>
      <c r="E25" s="336">
        <v>-35.081043000000001</v>
      </c>
      <c r="F25" s="336">
        <v>-33.638953999999998</v>
      </c>
      <c r="G25" s="336">
        <v>-37.347605000000001</v>
      </c>
      <c r="H25" s="336">
        <v>-34.569352000000002</v>
      </c>
      <c r="I25" s="336">
        <v>-34.335529999999999</v>
      </c>
      <c r="J25" s="336">
        <v>-29.936323000000002</v>
      </c>
      <c r="K25" s="336">
        <v>-28.816295</v>
      </c>
      <c r="L25" s="336">
        <v>-31.156621000000001</v>
      </c>
      <c r="M25" s="336">
        <v>-31.579972000000001</v>
      </c>
      <c r="N25" s="336">
        <v>-31.543545000000002</v>
      </c>
      <c r="O25" s="336">
        <v>-30.438632999999999</v>
      </c>
      <c r="P25" s="336">
        <v>-29.629093000000001</v>
      </c>
      <c r="Q25" s="336">
        <v>-30.420807</v>
      </c>
      <c r="R25" s="336">
        <v>-29.245296</v>
      </c>
      <c r="S25" s="336">
        <v>-31.131215000000001</v>
      </c>
      <c r="T25" s="336">
        <v>-31.049226999999998</v>
      </c>
      <c r="U25" s="336">
        <v>-32.205829999999999</v>
      </c>
      <c r="V25" s="336">
        <v>-32.419452</v>
      </c>
      <c r="W25" s="336">
        <v>-33.711399999999998</v>
      </c>
      <c r="X25" s="336">
        <v>-32.908256000000002</v>
      </c>
      <c r="Y25" s="336">
        <v>-32.166207</v>
      </c>
      <c r="Z25" s="336">
        <v>-35.396323000000002</v>
      </c>
      <c r="AA25" s="336">
        <v>-38.611992999999998</v>
      </c>
      <c r="AB25" s="336">
        <v>-35.959794000000002</v>
      </c>
      <c r="AC25" s="336">
        <v>-25.805844</v>
      </c>
      <c r="AD25" s="336">
        <v>-35.456150999999998</v>
      </c>
      <c r="AE25" s="336">
        <v>-40.317618000000003</v>
      </c>
      <c r="AF25" s="336">
        <v>-37.618977000000001</v>
      </c>
      <c r="AG25" s="336">
        <v>-37.477435999999997</v>
      </c>
      <c r="AH25" s="336">
        <v>-29.958742999999998</v>
      </c>
      <c r="AI25" s="336">
        <v>-31.177976999999998</v>
      </c>
      <c r="AJ25" s="336">
        <v>-31.615666000000001</v>
      </c>
      <c r="AK25" s="336">
        <v>-30.410812</v>
      </c>
      <c r="AL25" s="336">
        <v>-31.445215000000001</v>
      </c>
      <c r="AM25" s="336">
        <v>-32.266522000000002</v>
      </c>
      <c r="AN25" s="336">
        <v>-34.974282000000002</v>
      </c>
      <c r="AO25" s="336">
        <v>-37.829731000000002</v>
      </c>
      <c r="AP25" s="336">
        <v>-36.837786999999999</v>
      </c>
      <c r="AQ25" s="336">
        <v>-33.534455000000001</v>
      </c>
      <c r="AR25" s="336">
        <v>-31.259674</v>
      </c>
      <c r="AS25" s="336">
        <v>-31.636230999999999</v>
      </c>
      <c r="AT25" s="336">
        <v>-31.952089999999998</v>
      </c>
      <c r="AU25" s="336">
        <v>-32.522621999999998</v>
      </c>
      <c r="AV25" s="336">
        <v>-32.657400000000003</v>
      </c>
      <c r="AW25" s="336">
        <v>-32.261144999999999</v>
      </c>
    </row>
    <row r="26" spans="1:49" x14ac:dyDescent="0.2">
      <c r="A26" s="339"/>
      <c r="B26" s="339"/>
      <c r="C26" s="339" t="s">
        <v>514</v>
      </c>
      <c r="D26" s="340">
        <v>-17.779387</v>
      </c>
      <c r="E26" s="340">
        <v>-17.933630999999998</v>
      </c>
      <c r="F26" s="340">
        <v>-18.024329000000002</v>
      </c>
      <c r="G26" s="340">
        <v>-18.054144000000001</v>
      </c>
      <c r="H26" s="340">
        <v>-16.269915999999998</v>
      </c>
      <c r="I26" s="340">
        <v>-15.874746999999999</v>
      </c>
      <c r="J26" s="340">
        <v>-15.820601</v>
      </c>
      <c r="K26" s="340">
        <v>-14.226940000000001</v>
      </c>
      <c r="L26" s="340">
        <v>-14.179883</v>
      </c>
      <c r="M26" s="340">
        <v>-14.129837999999999</v>
      </c>
      <c r="N26" s="340">
        <v>-14.010997</v>
      </c>
      <c r="O26" s="340">
        <v>-14.100819</v>
      </c>
      <c r="P26" s="340">
        <v>-14.128736</v>
      </c>
      <c r="Q26" s="340">
        <v>-14.092173000000001</v>
      </c>
      <c r="R26" s="340">
        <v>-13.863217000000001</v>
      </c>
      <c r="S26" s="340">
        <v>-14.073376</v>
      </c>
      <c r="T26" s="340">
        <v>-13.935902</v>
      </c>
      <c r="U26" s="340">
        <v>-13.935</v>
      </c>
      <c r="V26" s="340">
        <v>-13.740767999999999</v>
      </c>
      <c r="W26" s="340">
        <v>-14.234961999999999</v>
      </c>
      <c r="X26" s="340">
        <v>-14.177492000000001</v>
      </c>
      <c r="Y26" s="340">
        <v>-14.279707</v>
      </c>
      <c r="Z26" s="340">
        <v>-14.19547</v>
      </c>
      <c r="AA26" s="340">
        <v>-15.388327</v>
      </c>
      <c r="AB26" s="340">
        <v>-15.234945</v>
      </c>
      <c r="AC26" s="340">
        <v>-7.614706</v>
      </c>
      <c r="AD26" s="340">
        <v>-15.507766</v>
      </c>
      <c r="AE26" s="340">
        <v>-15.508822</v>
      </c>
      <c r="AF26" s="340">
        <v>-15.660074</v>
      </c>
      <c r="AG26" s="340">
        <v>-15.824952</v>
      </c>
      <c r="AH26" s="340">
        <v>-15.793722000000001</v>
      </c>
      <c r="AI26" s="340">
        <v>-16.397117999999999</v>
      </c>
      <c r="AJ26" s="340">
        <v>-16.749502</v>
      </c>
      <c r="AK26" s="340">
        <v>-16.736422000000001</v>
      </c>
      <c r="AL26" s="340">
        <v>-16.945618</v>
      </c>
      <c r="AM26" s="340">
        <v>-16.477433000000001</v>
      </c>
      <c r="AN26" s="340">
        <v>-16.729112000000001</v>
      </c>
      <c r="AO26" s="340">
        <v>-17.982424999999999</v>
      </c>
      <c r="AP26" s="340">
        <v>-18.276778</v>
      </c>
      <c r="AQ26" s="340">
        <v>-18.051943999999999</v>
      </c>
      <c r="AR26" s="340">
        <v>-17.966729000000001</v>
      </c>
      <c r="AS26" s="340">
        <v>-17.894276999999999</v>
      </c>
      <c r="AT26" s="340">
        <v>-17.867432000000001</v>
      </c>
      <c r="AU26" s="340">
        <v>-17.760451</v>
      </c>
      <c r="AV26" s="340">
        <v>-18.435894999999999</v>
      </c>
      <c r="AW26" s="340">
        <v>-18.435894999999999</v>
      </c>
    </row>
    <row r="27" spans="1:49" x14ac:dyDescent="0.2">
      <c r="A27" s="339"/>
      <c r="B27" s="339"/>
      <c r="C27" s="339" t="s">
        <v>515</v>
      </c>
      <c r="D27" s="340">
        <v>0</v>
      </c>
      <c r="E27" s="340">
        <v>0</v>
      </c>
      <c r="F27" s="340">
        <v>0</v>
      </c>
      <c r="G27" s="340">
        <v>0</v>
      </c>
      <c r="H27" s="340">
        <v>0</v>
      </c>
      <c r="I27" s="340">
        <v>-0.41431800000000002</v>
      </c>
      <c r="J27" s="340">
        <v>-0.41431800000000002</v>
      </c>
      <c r="K27" s="340">
        <v>-0.41431800000000002</v>
      </c>
      <c r="L27" s="340">
        <v>-1.7628550000000001</v>
      </c>
      <c r="M27" s="340">
        <v>-1.7628550000000001</v>
      </c>
      <c r="N27" s="340">
        <v>-1.7628550000000001</v>
      </c>
      <c r="O27" s="340">
        <v>0</v>
      </c>
      <c r="P27" s="340">
        <v>0</v>
      </c>
      <c r="Q27" s="340">
        <v>0</v>
      </c>
      <c r="R27" s="340">
        <v>0</v>
      </c>
      <c r="S27" s="340">
        <v>0</v>
      </c>
      <c r="T27" s="340">
        <v>0</v>
      </c>
      <c r="U27" s="340">
        <v>0</v>
      </c>
      <c r="V27" s="340">
        <v>0</v>
      </c>
      <c r="W27" s="340">
        <v>0</v>
      </c>
      <c r="X27" s="340">
        <v>0</v>
      </c>
      <c r="Y27" s="340">
        <v>0</v>
      </c>
      <c r="Z27" s="340">
        <v>0</v>
      </c>
      <c r="AA27" s="340">
        <v>0</v>
      </c>
      <c r="AB27" s="340">
        <v>0</v>
      </c>
      <c r="AC27" s="340">
        <v>0</v>
      </c>
      <c r="AD27" s="340">
        <v>0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2.2000000000000001E-4</v>
      </c>
      <c r="AL27" s="340">
        <v>2.2000000000000001E-4</v>
      </c>
      <c r="AM27" s="340">
        <v>2.2000000000000001E-4</v>
      </c>
      <c r="AN27" s="340">
        <v>0</v>
      </c>
      <c r="AO27" s="340">
        <v>0</v>
      </c>
      <c r="AP27" s="340">
        <v>0</v>
      </c>
      <c r="AQ27" s="340">
        <v>0</v>
      </c>
      <c r="AR27" s="340">
        <v>0</v>
      </c>
      <c r="AS27" s="340">
        <v>-0.247867</v>
      </c>
      <c r="AT27" s="340">
        <v>-0.247867</v>
      </c>
      <c r="AU27" s="340">
        <v>-0.247867</v>
      </c>
      <c r="AV27" s="340">
        <v>0</v>
      </c>
      <c r="AW27" s="340">
        <v>0</v>
      </c>
    </row>
    <row r="28" spans="1:49" x14ac:dyDescent="0.2">
      <c r="A28" s="339"/>
      <c r="B28" s="339"/>
      <c r="C28" s="339" t="s">
        <v>116</v>
      </c>
      <c r="D28" s="340">
        <v>-1.004251</v>
      </c>
      <c r="E28" s="340">
        <v>-0.74187700000000001</v>
      </c>
      <c r="F28" s="340">
        <v>-0.55268200000000001</v>
      </c>
      <c r="G28" s="340">
        <v>-0.55326299999999995</v>
      </c>
      <c r="H28" s="340">
        <v>-0.54284299999999996</v>
      </c>
      <c r="I28" s="340">
        <v>-0.61713600000000002</v>
      </c>
      <c r="J28" s="340">
        <v>-0.606514</v>
      </c>
      <c r="K28" s="340">
        <v>-0.60919000000000001</v>
      </c>
      <c r="L28" s="340">
        <v>-0.59082400000000002</v>
      </c>
      <c r="M28" s="340">
        <v>-0.61281799999999997</v>
      </c>
      <c r="N28" s="340">
        <v>-0.60950400000000005</v>
      </c>
      <c r="O28" s="340">
        <v>-0.67225599999999996</v>
      </c>
      <c r="P28" s="340">
        <v>-0.69799900000000004</v>
      </c>
      <c r="Q28" s="340">
        <v>-0.63303399999999999</v>
      </c>
      <c r="R28" s="340">
        <v>-0.68056099999999997</v>
      </c>
      <c r="S28" s="340">
        <v>-0.630359</v>
      </c>
      <c r="T28" s="340">
        <v>-0.73972599999999999</v>
      </c>
      <c r="U28" s="340">
        <v>-0.76802199999999998</v>
      </c>
      <c r="V28" s="340">
        <v>-0.78873099999999996</v>
      </c>
      <c r="W28" s="340">
        <v>-0.77485099999999996</v>
      </c>
      <c r="X28" s="340">
        <v>-0.83017399999999997</v>
      </c>
      <c r="Y28" s="340">
        <v>-0.89450399999999997</v>
      </c>
      <c r="Z28" s="340">
        <v>-0.874776</v>
      </c>
      <c r="AA28" s="340">
        <v>-0.77734700000000001</v>
      </c>
      <c r="AB28" s="340">
        <v>-0.84142899999999998</v>
      </c>
      <c r="AC28" s="340">
        <v>-0.75329999999999997</v>
      </c>
      <c r="AD28" s="340">
        <v>-0.89494300000000004</v>
      </c>
      <c r="AE28" s="340">
        <v>-0.80494500000000002</v>
      </c>
      <c r="AF28" s="340">
        <v>-0.80315400000000003</v>
      </c>
      <c r="AG28" s="340">
        <v>-0.82301000000000002</v>
      </c>
      <c r="AH28" s="340">
        <v>-0.77950699999999995</v>
      </c>
      <c r="AI28" s="340">
        <v>-1.0811200000000001</v>
      </c>
      <c r="AJ28" s="340">
        <v>-1.1438699999999999</v>
      </c>
      <c r="AK28" s="340">
        <v>-1.1093519999999999</v>
      </c>
      <c r="AL28" s="340">
        <v>-0.92182399999999998</v>
      </c>
      <c r="AM28" s="340">
        <v>-1.0399229999999999</v>
      </c>
      <c r="AN28" s="340">
        <v>-1.02494</v>
      </c>
      <c r="AO28" s="340">
        <v>-1.0662240000000001</v>
      </c>
      <c r="AP28" s="340">
        <v>-0.95215799999999995</v>
      </c>
      <c r="AQ28" s="340">
        <v>-0.95110399999999995</v>
      </c>
      <c r="AR28" s="340">
        <v>-0.83995200000000003</v>
      </c>
      <c r="AS28" s="340">
        <v>-0.74262799999999995</v>
      </c>
      <c r="AT28" s="340">
        <v>-0.74368199999999995</v>
      </c>
      <c r="AU28" s="340">
        <v>-0.97396499999999997</v>
      </c>
      <c r="AV28" s="340">
        <v>-1.0179860000000001</v>
      </c>
      <c r="AW28" s="340">
        <v>-1.0179860000000001</v>
      </c>
    </row>
    <row r="29" spans="1:49" x14ac:dyDescent="0.2">
      <c r="A29" s="339"/>
      <c r="B29" s="339" t="s">
        <v>516</v>
      </c>
      <c r="C29" s="339" t="s">
        <v>33</v>
      </c>
      <c r="D29" s="340">
        <v>-17.068846000000001</v>
      </c>
      <c r="E29" s="340">
        <v>-11.453116</v>
      </c>
      <c r="F29" s="340">
        <v>-11.210682</v>
      </c>
      <c r="G29" s="340">
        <v>-9.834797</v>
      </c>
      <c r="H29" s="340">
        <v>-8.8998709999999992</v>
      </c>
      <c r="I29" s="340">
        <v>-8.8754679999999997</v>
      </c>
      <c r="J29" s="340">
        <v>-9.6318009999999994</v>
      </c>
      <c r="K29" s="340">
        <v>-10.181333</v>
      </c>
      <c r="L29" s="340">
        <v>-11.238545</v>
      </c>
      <c r="M29" s="340">
        <v>-12.308697</v>
      </c>
      <c r="N29" s="340">
        <v>-12.507949999999999</v>
      </c>
      <c r="O29" s="340">
        <v>-11.481305000000001</v>
      </c>
      <c r="P29" s="340">
        <v>-10.795567999999999</v>
      </c>
      <c r="Q29" s="340">
        <v>-11.471323999999999</v>
      </c>
      <c r="R29" s="340">
        <v>-11.671517</v>
      </c>
      <c r="S29" s="340">
        <v>-11.899756</v>
      </c>
      <c r="T29" s="340">
        <v>-12.095202</v>
      </c>
      <c r="U29" s="340">
        <v>-13.43849</v>
      </c>
      <c r="V29" s="340">
        <v>-15.670275</v>
      </c>
      <c r="W29" s="340">
        <v>-16.321411999999999</v>
      </c>
      <c r="X29" s="340">
        <v>-15.533676</v>
      </c>
      <c r="Y29" s="340">
        <v>-16.689364999999999</v>
      </c>
      <c r="Z29" s="340">
        <v>-20.117830000000001</v>
      </c>
      <c r="AA29" s="340">
        <v>-22.348471</v>
      </c>
      <c r="AB29" s="340">
        <v>-19.785571999999998</v>
      </c>
      <c r="AC29" s="340">
        <v>-14.331078</v>
      </c>
      <c r="AD29" s="340">
        <v>-15.946681999999999</v>
      </c>
      <c r="AE29" s="340">
        <v>-16.413032999999999</v>
      </c>
      <c r="AF29" s="340">
        <v>-16.313537</v>
      </c>
      <c r="AG29" s="340">
        <v>-15.987261999999999</v>
      </c>
      <c r="AH29" s="340">
        <v>-13.02736</v>
      </c>
      <c r="AI29" s="340">
        <v>-13.062415</v>
      </c>
      <c r="AJ29" s="340">
        <v>-13.08497</v>
      </c>
      <c r="AK29" s="340">
        <v>-11.927934</v>
      </c>
      <c r="AL29" s="340">
        <v>-12.163231</v>
      </c>
      <c r="AM29" s="340">
        <v>-13.334624</v>
      </c>
      <c r="AN29" s="340">
        <v>-13.355468</v>
      </c>
      <c r="AO29" s="340">
        <v>-14.603291</v>
      </c>
      <c r="AP29" s="340">
        <v>-13.43106</v>
      </c>
      <c r="AQ29" s="340">
        <v>-12.803616</v>
      </c>
      <c r="AR29" s="340">
        <v>-12.102524000000001</v>
      </c>
      <c r="AS29" s="340">
        <v>-12.40099</v>
      </c>
      <c r="AT29" s="340">
        <v>-12.74264</v>
      </c>
      <c r="AU29" s="340">
        <v>-13.170030000000001</v>
      </c>
      <c r="AV29" s="340">
        <v>-12.833209999999999</v>
      </c>
      <c r="AW29" s="340">
        <v>-12.436954999999999</v>
      </c>
    </row>
    <row r="30" spans="1:49" x14ac:dyDescent="0.2">
      <c r="A30" s="339"/>
      <c r="B30" s="339"/>
      <c r="C30" s="339" t="s">
        <v>517</v>
      </c>
      <c r="D30" s="340">
        <v>-1.7307969999999999</v>
      </c>
      <c r="E30" s="340">
        <v>-1.7083740000000001</v>
      </c>
      <c r="F30" s="340">
        <v>-0.60721599999999998</v>
      </c>
      <c r="G30" s="340">
        <v>-0.60721599999999998</v>
      </c>
      <c r="H30" s="340">
        <v>-0.45176899999999998</v>
      </c>
      <c r="I30" s="340">
        <v>-0.14890800000000001</v>
      </c>
      <c r="J30" s="340">
        <v>-0.14890800000000001</v>
      </c>
      <c r="K30" s="340">
        <v>-0.14400099999999999</v>
      </c>
      <c r="L30" s="340">
        <v>-0.14400099999999999</v>
      </c>
      <c r="M30" s="340">
        <v>-0.16338900000000001</v>
      </c>
      <c r="N30" s="340">
        <v>-8.2963999999999996E-2</v>
      </c>
      <c r="O30" s="340">
        <v>-0.32875399999999999</v>
      </c>
      <c r="P30" s="340">
        <v>-0.30936599999999997</v>
      </c>
      <c r="Q30" s="340">
        <v>-0.52685199999999999</v>
      </c>
      <c r="R30" s="340">
        <v>-0.61880100000000005</v>
      </c>
      <c r="S30" s="340">
        <v>-2.2795890000000001</v>
      </c>
      <c r="T30" s="340">
        <v>-2.0121869999999999</v>
      </c>
      <c r="U30" s="340">
        <v>-1.798108</v>
      </c>
      <c r="V30" s="340">
        <v>-0.13732</v>
      </c>
      <c r="W30" s="340">
        <v>-0.31589200000000001</v>
      </c>
      <c r="X30" s="340">
        <v>-0.30263099999999998</v>
      </c>
      <c r="Y30" s="340">
        <v>-0.30263099999999998</v>
      </c>
      <c r="Z30" s="340">
        <v>-0.20824699999999999</v>
      </c>
      <c r="AA30" s="340">
        <v>-9.7848000000000004E-2</v>
      </c>
      <c r="AB30" s="340">
        <v>-9.7848000000000004E-2</v>
      </c>
      <c r="AC30" s="340">
        <v>-0.10675999999999999</v>
      </c>
      <c r="AD30" s="340">
        <v>-0.10675999999999999</v>
      </c>
      <c r="AE30" s="340">
        <v>-0.10675999999999999</v>
      </c>
      <c r="AF30" s="340">
        <v>-0.222388</v>
      </c>
      <c r="AG30" s="340">
        <v>-0.222388</v>
      </c>
      <c r="AH30" s="340">
        <v>-0.222388</v>
      </c>
      <c r="AI30" s="340">
        <v>-0.233761</v>
      </c>
      <c r="AJ30" s="340">
        <v>-0.233761</v>
      </c>
      <c r="AK30" s="340">
        <v>-0.233761</v>
      </c>
      <c r="AL30" s="340">
        <v>-0.23535300000000001</v>
      </c>
      <c r="AM30" s="340">
        <v>-0.23535300000000001</v>
      </c>
      <c r="AN30" s="340">
        <v>-0.23535300000000001</v>
      </c>
      <c r="AO30" s="340">
        <v>-1.5688580000000001</v>
      </c>
      <c r="AP30" s="340">
        <v>-1.5688580000000001</v>
      </c>
      <c r="AQ30" s="340">
        <v>-1.5688580000000001</v>
      </c>
      <c r="AR30" s="340">
        <v>-0.35046899999999997</v>
      </c>
      <c r="AS30" s="340">
        <v>-0.35046899999999997</v>
      </c>
      <c r="AT30" s="340">
        <v>-0.35046899999999997</v>
      </c>
      <c r="AU30" s="340">
        <v>-0.370309</v>
      </c>
      <c r="AV30" s="340">
        <v>-0.370309</v>
      </c>
      <c r="AW30" s="340">
        <v>-0.370309</v>
      </c>
    </row>
    <row r="31" spans="1:49" x14ac:dyDescent="0.2">
      <c r="A31" s="339"/>
      <c r="B31" s="339"/>
      <c r="C31" s="339" t="s">
        <v>518</v>
      </c>
      <c r="D31" s="340">
        <v>-0.68132499999999996</v>
      </c>
      <c r="E31" s="340">
        <v>-0.68132499999999996</v>
      </c>
      <c r="F31" s="340">
        <v>-0.68132499999999996</v>
      </c>
      <c r="G31" s="340">
        <v>0</v>
      </c>
      <c r="H31" s="340">
        <v>-0.106768</v>
      </c>
      <c r="I31" s="340">
        <v>-0.106768</v>
      </c>
      <c r="J31" s="340">
        <v>-0.106768</v>
      </c>
      <c r="K31" s="340">
        <v>-3.3099999999999997E-2</v>
      </c>
      <c r="L31" s="340">
        <v>-3.3099999999999997E-2</v>
      </c>
      <c r="M31" s="340">
        <v>-3.3099999999999997E-2</v>
      </c>
      <c r="N31" s="340">
        <v>0</v>
      </c>
      <c r="O31" s="340">
        <v>-1.286224</v>
      </c>
      <c r="P31" s="340">
        <v>-1.286224</v>
      </c>
      <c r="Q31" s="340">
        <v>-1.286224</v>
      </c>
      <c r="R31" s="340">
        <v>0</v>
      </c>
      <c r="S31" s="340">
        <v>0</v>
      </c>
      <c r="T31" s="340">
        <v>-1.8075000000000001E-2</v>
      </c>
      <c r="U31" s="340">
        <v>-1.8075000000000001E-2</v>
      </c>
      <c r="V31" s="340">
        <v>-1.8075000000000001E-2</v>
      </c>
      <c r="W31" s="340">
        <v>0</v>
      </c>
      <c r="X31" s="340">
        <v>0</v>
      </c>
      <c r="Y31" s="340">
        <v>0</v>
      </c>
      <c r="Z31" s="340">
        <v>0</v>
      </c>
      <c r="AA31" s="340">
        <v>0</v>
      </c>
      <c r="AB31" s="340">
        <v>0</v>
      </c>
      <c r="AC31" s="340">
        <v>-3</v>
      </c>
      <c r="AD31" s="340">
        <v>-3</v>
      </c>
      <c r="AE31" s="340">
        <v>-7.4840580000000001</v>
      </c>
      <c r="AF31" s="340">
        <v>-4.6198240000000004</v>
      </c>
      <c r="AG31" s="340">
        <v>-4.6198240000000004</v>
      </c>
      <c r="AH31" s="340">
        <v>-0.135766</v>
      </c>
      <c r="AI31" s="340">
        <v>-0.40356300000000001</v>
      </c>
      <c r="AJ31" s="340">
        <v>-0.40356300000000001</v>
      </c>
      <c r="AK31" s="340">
        <v>-0.40356300000000001</v>
      </c>
      <c r="AL31" s="340">
        <v>-1.1794089999999999</v>
      </c>
      <c r="AM31" s="340">
        <v>-1.1794089999999999</v>
      </c>
      <c r="AN31" s="340">
        <v>-3.6294089999999999</v>
      </c>
      <c r="AO31" s="340">
        <v>-2.6089329999999999</v>
      </c>
      <c r="AP31" s="340">
        <v>-2.6089329999999999</v>
      </c>
      <c r="AQ31" s="340">
        <v>-0.15893299999999999</v>
      </c>
      <c r="AR31" s="340">
        <v>0</v>
      </c>
      <c r="AS31" s="340">
        <v>0</v>
      </c>
      <c r="AT31" s="340">
        <v>0</v>
      </c>
      <c r="AU31" s="340">
        <v>0</v>
      </c>
      <c r="AV31" s="340">
        <v>0</v>
      </c>
      <c r="AW31" s="340">
        <v>0</v>
      </c>
    </row>
    <row r="32" spans="1:49" x14ac:dyDescent="0.2">
      <c r="A32" s="339"/>
      <c r="B32" s="339"/>
      <c r="C32" s="339" t="s">
        <v>519</v>
      </c>
      <c r="D32" s="340">
        <v>-1</v>
      </c>
      <c r="E32" s="340">
        <v>-1</v>
      </c>
      <c r="F32" s="340">
        <v>-1</v>
      </c>
      <c r="G32" s="340">
        <v>-7.1</v>
      </c>
      <c r="H32" s="340">
        <v>-7.1</v>
      </c>
      <c r="I32" s="340">
        <v>-7.1</v>
      </c>
      <c r="J32" s="340">
        <v>-2.2000000000000002</v>
      </c>
      <c r="K32" s="340">
        <v>-2.2000000000000002</v>
      </c>
      <c r="L32" s="340">
        <v>-2.2000000000000002</v>
      </c>
      <c r="M32" s="340">
        <v>-2</v>
      </c>
      <c r="N32" s="340">
        <v>-2</v>
      </c>
      <c r="O32" s="340">
        <v>-2</v>
      </c>
      <c r="P32" s="340">
        <v>-2</v>
      </c>
      <c r="Q32" s="340">
        <v>-2</v>
      </c>
      <c r="R32" s="340">
        <v>-2</v>
      </c>
      <c r="S32" s="340">
        <v>-2</v>
      </c>
      <c r="T32" s="340">
        <v>-2</v>
      </c>
      <c r="U32" s="340">
        <v>-2</v>
      </c>
      <c r="V32" s="340">
        <v>-2</v>
      </c>
      <c r="W32" s="340">
        <v>-2</v>
      </c>
      <c r="X32" s="340">
        <v>-2</v>
      </c>
      <c r="Y32" s="340">
        <v>0</v>
      </c>
      <c r="Z32" s="340">
        <v>0</v>
      </c>
      <c r="AA32" s="340">
        <v>0</v>
      </c>
      <c r="AB32" s="340">
        <v>0</v>
      </c>
      <c r="AC32" s="340">
        <v>0</v>
      </c>
      <c r="AD32" s="340">
        <v>0</v>
      </c>
      <c r="AE32" s="340">
        <v>0</v>
      </c>
      <c r="AF32" s="340">
        <v>0</v>
      </c>
      <c r="AG32" s="340">
        <v>0</v>
      </c>
      <c r="AH32" s="340">
        <v>0</v>
      </c>
      <c r="AI32" s="340">
        <v>0</v>
      </c>
      <c r="AJ32" s="340">
        <v>0</v>
      </c>
      <c r="AK32" s="340">
        <v>0</v>
      </c>
      <c r="AL32" s="340">
        <v>0</v>
      </c>
      <c r="AM32" s="340">
        <v>0</v>
      </c>
      <c r="AN32" s="340">
        <v>0</v>
      </c>
      <c r="AO32" s="340">
        <v>0</v>
      </c>
      <c r="AP32" s="340">
        <v>0</v>
      </c>
      <c r="AQ32" s="340">
        <v>0</v>
      </c>
      <c r="AR32" s="340">
        <v>0</v>
      </c>
      <c r="AS32" s="340">
        <v>0</v>
      </c>
      <c r="AT32" s="340">
        <v>0</v>
      </c>
      <c r="AU32" s="340">
        <v>0</v>
      </c>
      <c r="AV32" s="340">
        <v>0</v>
      </c>
      <c r="AW32" s="340">
        <v>0</v>
      </c>
    </row>
    <row r="33" spans="1:49" x14ac:dyDescent="0.2">
      <c r="A33" s="339"/>
      <c r="B33" s="339"/>
      <c r="C33" s="339" t="s">
        <v>520</v>
      </c>
      <c r="D33" s="340">
        <v>-1.5627200000000001</v>
      </c>
      <c r="E33" s="340">
        <v>-1.5627200000000001</v>
      </c>
      <c r="F33" s="340">
        <v>-1.5627200000000001</v>
      </c>
      <c r="G33" s="340">
        <v>-1.1981850000000001</v>
      </c>
      <c r="H33" s="340">
        <v>-1.1981850000000001</v>
      </c>
      <c r="I33" s="340">
        <v>-1.1981850000000001</v>
      </c>
      <c r="J33" s="340">
        <v>-1.0074129999999999</v>
      </c>
      <c r="K33" s="340">
        <v>-1.0074129999999999</v>
      </c>
      <c r="L33" s="340">
        <v>-1.0074129999999999</v>
      </c>
      <c r="M33" s="340">
        <v>-0.56927499999999998</v>
      </c>
      <c r="N33" s="340">
        <v>-0.56927499999999998</v>
      </c>
      <c r="O33" s="340">
        <v>-0.56927499999999998</v>
      </c>
      <c r="P33" s="340">
        <v>-0.41120000000000001</v>
      </c>
      <c r="Q33" s="340">
        <v>-0.41120000000000001</v>
      </c>
      <c r="R33" s="340">
        <v>-0.41120000000000001</v>
      </c>
      <c r="S33" s="340">
        <v>-0.24813499999999999</v>
      </c>
      <c r="T33" s="340">
        <v>-0.24813499999999999</v>
      </c>
      <c r="U33" s="340">
        <v>-0.24813499999999999</v>
      </c>
      <c r="V33" s="340">
        <v>-6.4283000000000007E-2</v>
      </c>
      <c r="W33" s="340">
        <v>-6.4283000000000007E-2</v>
      </c>
      <c r="X33" s="340">
        <v>-6.4283000000000007E-2</v>
      </c>
      <c r="Y33" s="340">
        <v>0</v>
      </c>
      <c r="Z33" s="340">
        <v>0</v>
      </c>
      <c r="AA33" s="340">
        <v>0</v>
      </c>
      <c r="AB33" s="340">
        <v>0</v>
      </c>
      <c r="AC33" s="340">
        <v>0</v>
      </c>
      <c r="AD33" s="340">
        <v>0</v>
      </c>
      <c r="AE33" s="340">
        <v>0</v>
      </c>
      <c r="AF33" s="340">
        <v>0</v>
      </c>
      <c r="AG33" s="340">
        <v>0</v>
      </c>
      <c r="AH33" s="340">
        <v>0</v>
      </c>
      <c r="AI33" s="340">
        <v>0</v>
      </c>
      <c r="AJ33" s="340">
        <v>0</v>
      </c>
      <c r="AK33" s="340">
        <v>0</v>
      </c>
      <c r="AL33" s="340">
        <v>0</v>
      </c>
      <c r="AM33" s="340">
        <v>0</v>
      </c>
      <c r="AN33" s="340">
        <v>0</v>
      </c>
      <c r="AO33" s="340">
        <v>0</v>
      </c>
      <c r="AP33" s="340">
        <v>0</v>
      </c>
      <c r="AQ33" s="340">
        <v>0</v>
      </c>
      <c r="AR33" s="340">
        <v>0</v>
      </c>
      <c r="AS33" s="340">
        <v>0</v>
      </c>
      <c r="AT33" s="340">
        <v>0</v>
      </c>
      <c r="AU33" s="340">
        <v>0</v>
      </c>
      <c r="AV33" s="340">
        <v>0</v>
      </c>
      <c r="AW33" s="340">
        <v>0</v>
      </c>
    </row>
    <row r="34" spans="1:49" s="82" customFormat="1" ht="20.100000000000001" customHeight="1" x14ac:dyDescent="0.2">
      <c r="A34" s="335"/>
      <c r="C34" s="335" t="s">
        <v>521</v>
      </c>
      <c r="D34" s="336">
        <v>-24.818691999999999</v>
      </c>
      <c r="E34" s="336">
        <v>-9.0947270000000007</v>
      </c>
      <c r="F34" s="336">
        <v>-6.913907</v>
      </c>
      <c r="G34" s="336">
        <v>-19.072409</v>
      </c>
      <c r="H34" s="336">
        <v>-7.6526379999999996</v>
      </c>
      <c r="I34" s="336">
        <v>-10.622558</v>
      </c>
      <c r="J34" s="336">
        <v>-16.294156000000001</v>
      </c>
      <c r="K34" s="336">
        <v>-7.4188159999999996</v>
      </c>
      <c r="L34" s="336">
        <v>-6.2233510000000001</v>
      </c>
      <c r="M34" s="336">
        <v>-15.174128</v>
      </c>
      <c r="N34" s="336">
        <v>-9.7591420000000006</v>
      </c>
      <c r="O34" s="336">
        <v>-6.6467020000000003</v>
      </c>
      <c r="P34" s="336">
        <v>-15.137701</v>
      </c>
      <c r="Q34" s="336">
        <v>-8.6542300000000001</v>
      </c>
      <c r="R34" s="336">
        <v>-5.8371620000000002</v>
      </c>
      <c r="S34" s="336">
        <v>-15.929415000000001</v>
      </c>
      <c r="T34" s="336">
        <v>-7.4787189999999999</v>
      </c>
      <c r="U34" s="336">
        <v>-7.7230809999999996</v>
      </c>
      <c r="V34" s="336">
        <v>-16.487427</v>
      </c>
      <c r="W34" s="336">
        <v>-10.106396999999999</v>
      </c>
      <c r="X34" s="336">
        <v>-7.9367029999999996</v>
      </c>
      <c r="Y34" s="336">
        <v>-17.139375000000001</v>
      </c>
      <c r="Z34" s="336">
        <v>-7.8321779999999999</v>
      </c>
      <c r="AA34" s="336">
        <v>-7.1946539999999999</v>
      </c>
      <c r="AB34" s="336">
        <v>-20.369491</v>
      </c>
      <c r="AC34" s="336">
        <v>-11.047848</v>
      </c>
      <c r="AD34" s="336">
        <v>-4.5424550000000004</v>
      </c>
      <c r="AE34" s="336">
        <v>-10.215541</v>
      </c>
      <c r="AF34" s="336">
        <v>-20.698155</v>
      </c>
      <c r="AG34" s="336">
        <v>-9.4039219999999997</v>
      </c>
      <c r="AH34" s="336">
        <v>-7.5168999999999997</v>
      </c>
      <c r="AI34" s="336">
        <v>-20.556614</v>
      </c>
      <c r="AJ34" s="336">
        <v>-1.885229</v>
      </c>
      <c r="AK34" s="336">
        <v>-8.7361339999999998</v>
      </c>
      <c r="AL34" s="336">
        <v>-20.994302999999999</v>
      </c>
      <c r="AM34" s="336">
        <v>-0.68037499999999995</v>
      </c>
      <c r="AN34" s="336">
        <v>-9.7705369999999991</v>
      </c>
      <c r="AO34" s="336">
        <v>-21.81561</v>
      </c>
      <c r="AP34" s="336">
        <v>-3.3881350000000001</v>
      </c>
      <c r="AQ34" s="336">
        <v>-12.625985999999999</v>
      </c>
      <c r="AR34" s="336">
        <v>-20.823665999999999</v>
      </c>
      <c r="AS34" s="336">
        <v>-8.4803000000000003E-2</v>
      </c>
      <c r="AT34" s="336">
        <v>-10.351205</v>
      </c>
      <c r="AU34" s="336">
        <v>-21.200223000000001</v>
      </c>
      <c r="AV34" s="336">
        <v>-0.40066200000000002</v>
      </c>
      <c r="AW34" s="336">
        <v>-10.921737</v>
      </c>
    </row>
    <row r="35" spans="1:49" s="82" customFormat="1" x14ac:dyDescent="0.2">
      <c r="A35" s="335"/>
      <c r="C35" s="335" t="s">
        <v>522</v>
      </c>
      <c r="D35" s="336">
        <v>-9.0947270000000007</v>
      </c>
      <c r="E35" s="336">
        <v>-6.913907</v>
      </c>
      <c r="F35" s="336">
        <v>-19.072409</v>
      </c>
      <c r="G35" s="336">
        <v>-7.6526379999999996</v>
      </c>
      <c r="H35" s="336">
        <v>-10.622558</v>
      </c>
      <c r="I35" s="336">
        <v>-16.294156000000001</v>
      </c>
      <c r="J35" s="336">
        <v>-7.4188159999999996</v>
      </c>
      <c r="K35" s="336">
        <v>-6.2233510000000001</v>
      </c>
      <c r="L35" s="336">
        <v>-15.174128</v>
      </c>
      <c r="M35" s="336">
        <v>-9.7591420000000006</v>
      </c>
      <c r="N35" s="336">
        <v>-6.6467020000000003</v>
      </c>
      <c r="O35" s="336">
        <v>-15.137701</v>
      </c>
      <c r="P35" s="336">
        <v>-8.6542300000000001</v>
      </c>
      <c r="Q35" s="336">
        <v>-5.8371620000000002</v>
      </c>
      <c r="R35" s="336">
        <v>-15.929415000000001</v>
      </c>
      <c r="S35" s="336">
        <v>-7.4787189999999999</v>
      </c>
      <c r="T35" s="336">
        <v>-7.7230809999999996</v>
      </c>
      <c r="U35" s="336">
        <v>-16.487427</v>
      </c>
      <c r="V35" s="336">
        <v>-10.106396999999999</v>
      </c>
      <c r="W35" s="336">
        <v>-7.9367029999999996</v>
      </c>
      <c r="X35" s="336">
        <v>-17.139375000000001</v>
      </c>
      <c r="Y35" s="336">
        <v>-7.8321779999999999</v>
      </c>
      <c r="Z35" s="336">
        <v>-7.1946539999999999</v>
      </c>
      <c r="AA35" s="336">
        <v>-20.369491</v>
      </c>
      <c r="AB35" s="336">
        <v>-11.047848</v>
      </c>
      <c r="AC35" s="336">
        <v>-4.5424550000000004</v>
      </c>
      <c r="AD35" s="336">
        <v>-10.215541</v>
      </c>
      <c r="AE35" s="336">
        <v>-20.698155</v>
      </c>
      <c r="AF35" s="336">
        <v>-9.4039219999999997</v>
      </c>
      <c r="AG35" s="336">
        <v>-7.5168999999999997</v>
      </c>
      <c r="AH35" s="336">
        <v>-20.556614</v>
      </c>
      <c r="AI35" s="336">
        <v>-1.885229</v>
      </c>
      <c r="AJ35" s="336">
        <v>-8.7361339999999998</v>
      </c>
      <c r="AK35" s="336">
        <v>-20.994302999999999</v>
      </c>
      <c r="AL35" s="336">
        <v>-0.68037499999999995</v>
      </c>
      <c r="AM35" s="336">
        <v>-9.7705369999999991</v>
      </c>
      <c r="AN35" s="336">
        <v>-21.81561</v>
      </c>
      <c r="AO35" s="336">
        <v>-3.3881350000000001</v>
      </c>
      <c r="AP35" s="336">
        <v>-12.625985999999999</v>
      </c>
      <c r="AQ35" s="336">
        <v>-20.823665999999999</v>
      </c>
      <c r="AR35" s="336">
        <v>-8.4803000000000003E-2</v>
      </c>
      <c r="AS35" s="336">
        <v>-10.351205</v>
      </c>
      <c r="AT35" s="336">
        <v>-21.200223000000001</v>
      </c>
      <c r="AU35" s="336">
        <v>-0.40066200000000002</v>
      </c>
      <c r="AV35" s="336">
        <v>-10.921737</v>
      </c>
      <c r="AW35" s="336">
        <v>-21.335000999999998</v>
      </c>
    </row>
    <row r="36" spans="1:49" s="82" customFormat="1" x14ac:dyDescent="0.2">
      <c r="A36" s="335"/>
      <c r="C36" s="335" t="s">
        <v>523</v>
      </c>
      <c r="D36" s="336">
        <v>-6.913907</v>
      </c>
      <c r="E36" s="336">
        <v>-19.072409</v>
      </c>
      <c r="F36" s="336">
        <v>-7.6526379999999996</v>
      </c>
      <c r="G36" s="336">
        <v>-10.622558</v>
      </c>
      <c r="H36" s="336">
        <v>-16.294156000000001</v>
      </c>
      <c r="I36" s="336">
        <v>-7.4188159999999996</v>
      </c>
      <c r="J36" s="336">
        <v>-6.2233510000000001</v>
      </c>
      <c r="K36" s="336">
        <v>-15.174128</v>
      </c>
      <c r="L36" s="336">
        <v>-9.7591420000000006</v>
      </c>
      <c r="M36" s="336">
        <v>-6.6467020000000003</v>
      </c>
      <c r="N36" s="336">
        <v>-15.137701</v>
      </c>
      <c r="O36" s="336">
        <v>-8.6542300000000001</v>
      </c>
      <c r="P36" s="336">
        <v>-5.8371620000000002</v>
      </c>
      <c r="Q36" s="336">
        <v>-15.929415000000001</v>
      </c>
      <c r="R36" s="336">
        <v>-7.4787189999999999</v>
      </c>
      <c r="S36" s="336">
        <v>-7.7230809999999996</v>
      </c>
      <c r="T36" s="336">
        <v>-16.487427</v>
      </c>
      <c r="U36" s="336">
        <v>-10.106396999999999</v>
      </c>
      <c r="V36" s="336">
        <v>-7.9367029999999996</v>
      </c>
      <c r="W36" s="336">
        <v>-17.139375000000001</v>
      </c>
      <c r="X36" s="336">
        <v>-7.8321779999999999</v>
      </c>
      <c r="Y36" s="336">
        <v>-7.1946539999999999</v>
      </c>
      <c r="Z36" s="336">
        <v>-20.369491</v>
      </c>
      <c r="AA36" s="336">
        <v>-11.047848</v>
      </c>
      <c r="AB36" s="336">
        <v>-4.5424550000000004</v>
      </c>
      <c r="AC36" s="336">
        <v>-10.215541</v>
      </c>
      <c r="AD36" s="336">
        <v>-20.698155</v>
      </c>
      <c r="AE36" s="336">
        <v>-9.4039219999999997</v>
      </c>
      <c r="AF36" s="336">
        <v>-7.5168999999999997</v>
      </c>
      <c r="AG36" s="336">
        <v>-20.556614</v>
      </c>
      <c r="AH36" s="336">
        <v>-1.885229</v>
      </c>
      <c r="AI36" s="336">
        <v>-8.7361339999999998</v>
      </c>
      <c r="AJ36" s="336">
        <v>-20.994302999999999</v>
      </c>
      <c r="AK36" s="336">
        <v>-0.68037499999999995</v>
      </c>
      <c r="AL36" s="336">
        <v>-9.7705369999999991</v>
      </c>
      <c r="AM36" s="336">
        <v>-21.81561</v>
      </c>
      <c r="AN36" s="336">
        <v>-3.3881350000000001</v>
      </c>
      <c r="AO36" s="336">
        <v>-12.625985999999999</v>
      </c>
      <c r="AP36" s="336">
        <v>-20.823665999999999</v>
      </c>
      <c r="AQ36" s="336">
        <v>-8.4803000000000003E-2</v>
      </c>
      <c r="AR36" s="336">
        <v>-10.351205</v>
      </c>
      <c r="AS36" s="336">
        <v>-21.200223000000001</v>
      </c>
      <c r="AT36" s="336">
        <v>-0.40066200000000002</v>
      </c>
      <c r="AU36" s="336">
        <v>-10.921737</v>
      </c>
      <c r="AV36" s="336">
        <v>-21.335000999999998</v>
      </c>
      <c r="AW36" s="336">
        <v>-4.4070000000000003E-3</v>
      </c>
    </row>
    <row r="37" spans="1:49" s="81" customFormat="1" ht="17.45" customHeight="1" x14ac:dyDescent="0.2">
      <c r="A37" s="349"/>
      <c r="B37" s="349"/>
      <c r="C37" s="349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 t="s">
        <v>524</v>
      </c>
    </row>
    <row r="38" spans="1:49" s="339" customFormat="1" x14ac:dyDescent="0.2">
      <c r="A38" s="339" t="s">
        <v>571</v>
      </c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30"/>
      <c r="W38" s="330"/>
      <c r="X38" s="330"/>
      <c r="Y38" s="330"/>
      <c r="Z38" s="330"/>
      <c r="AA38" s="330"/>
      <c r="AB38" s="330"/>
      <c r="AC38" s="330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0"/>
      <c r="AW38" s="330"/>
    </row>
    <row r="39" spans="1:49" x14ac:dyDescent="0.2">
      <c r="A39" s="83" t="s">
        <v>525</v>
      </c>
      <c r="AO39" s="330"/>
      <c r="AP39" s="330"/>
      <c r="AQ39" s="330"/>
      <c r="AR39" s="330"/>
      <c r="AS39" s="330"/>
      <c r="AT39" s="330"/>
      <c r="AU39" s="330"/>
      <c r="AV39" s="330"/>
      <c r="AW39" s="330"/>
    </row>
    <row r="40" spans="1:49" x14ac:dyDescent="0.2">
      <c r="A40" s="86"/>
      <c r="B40" s="86"/>
      <c r="C40" s="86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5"/>
      <c r="P40" s="365"/>
      <c r="Q40" s="365"/>
      <c r="R40" s="365"/>
      <c r="S40" s="365"/>
      <c r="T40" s="365"/>
      <c r="U40" s="365"/>
      <c r="V40" s="366"/>
      <c r="AO40" s="330"/>
      <c r="AP40" s="330"/>
      <c r="AQ40" s="330"/>
      <c r="AR40" s="330"/>
      <c r="AS40" s="330"/>
      <c r="AT40" s="330"/>
      <c r="AU40" s="330"/>
      <c r="AV40" s="330"/>
      <c r="AW40" s="330"/>
    </row>
    <row r="41" spans="1:49" s="334" customFormat="1" ht="35.1" customHeight="1" x14ac:dyDescent="0.2">
      <c r="A41" s="367"/>
      <c r="B41" s="367"/>
      <c r="C41" s="367"/>
      <c r="D41" s="333" t="str">
        <f t="shared" ref="D41:K41" si="0">D4</f>
        <v>FY95</v>
      </c>
      <c r="E41" s="333">
        <f t="shared" si="0"/>
        <v>0</v>
      </c>
      <c r="F41" s="333">
        <f t="shared" si="0"/>
        <v>0</v>
      </c>
      <c r="G41" s="333" t="str">
        <f t="shared" si="0"/>
        <v>FY96</v>
      </c>
      <c r="H41" s="333">
        <f t="shared" si="0"/>
        <v>0</v>
      </c>
      <c r="I41" s="333">
        <f t="shared" si="0"/>
        <v>0</v>
      </c>
      <c r="J41" s="333" t="str">
        <f t="shared" si="0"/>
        <v>FY97</v>
      </c>
      <c r="K41" s="333">
        <f t="shared" si="0"/>
        <v>0</v>
      </c>
      <c r="L41" s="333">
        <f t="shared" ref="L41:AN41" si="1">L4</f>
        <v>0</v>
      </c>
      <c r="M41" s="333" t="str">
        <f t="shared" si="1"/>
        <v>FY98</v>
      </c>
      <c r="N41" s="333">
        <f t="shared" si="1"/>
        <v>0</v>
      </c>
      <c r="O41" s="333">
        <f t="shared" si="1"/>
        <v>0</v>
      </c>
      <c r="P41" s="333" t="str">
        <f t="shared" si="1"/>
        <v>FY99</v>
      </c>
      <c r="Q41" s="333">
        <f t="shared" si="1"/>
        <v>0</v>
      </c>
      <c r="R41" s="333">
        <f t="shared" si="1"/>
        <v>0</v>
      </c>
      <c r="S41" s="333" t="str">
        <f t="shared" si="1"/>
        <v>FY00</v>
      </c>
      <c r="T41" s="333">
        <f t="shared" si="1"/>
        <v>0</v>
      </c>
      <c r="U41" s="333">
        <f t="shared" si="1"/>
        <v>0</v>
      </c>
      <c r="V41" s="333" t="str">
        <f t="shared" si="1"/>
        <v>FY01</v>
      </c>
      <c r="W41" s="333">
        <f t="shared" si="1"/>
        <v>0</v>
      </c>
      <c r="X41" s="333">
        <f t="shared" si="1"/>
        <v>0</v>
      </c>
      <c r="Y41" s="333" t="str">
        <f t="shared" si="1"/>
        <v>FY02</v>
      </c>
      <c r="Z41" s="333">
        <f t="shared" si="1"/>
        <v>0</v>
      </c>
      <c r="AA41" s="333">
        <f t="shared" si="1"/>
        <v>0</v>
      </c>
      <c r="AB41" s="333" t="str">
        <f t="shared" si="1"/>
        <v>FY03</v>
      </c>
      <c r="AC41" s="333">
        <f t="shared" si="1"/>
        <v>0</v>
      </c>
      <c r="AD41" s="333">
        <f t="shared" si="1"/>
        <v>0</v>
      </c>
      <c r="AE41" s="333" t="str">
        <f t="shared" si="1"/>
        <v>FY04</v>
      </c>
      <c r="AF41" s="333">
        <f t="shared" si="1"/>
        <v>0</v>
      </c>
      <c r="AG41" s="333">
        <f t="shared" si="1"/>
        <v>0</v>
      </c>
      <c r="AH41" s="333" t="str">
        <f t="shared" si="1"/>
        <v>FY05</v>
      </c>
      <c r="AI41" s="333">
        <f t="shared" si="1"/>
        <v>0</v>
      </c>
      <c r="AJ41" s="333">
        <f t="shared" si="1"/>
        <v>0</v>
      </c>
      <c r="AK41" s="333" t="str">
        <f t="shared" si="1"/>
        <v>FY06</v>
      </c>
      <c r="AL41" s="333">
        <f t="shared" si="1"/>
        <v>0</v>
      </c>
      <c r="AM41" s="333">
        <f t="shared" si="1"/>
        <v>0</v>
      </c>
      <c r="AN41" s="333" t="str">
        <f t="shared" si="1"/>
        <v>FY07</v>
      </c>
      <c r="AO41" s="333">
        <f>AO4</f>
        <v>0</v>
      </c>
      <c r="AP41" s="333">
        <f>AP4</f>
        <v>0</v>
      </c>
      <c r="AQ41" s="333" t="str">
        <f>AQ4</f>
        <v>FY08</v>
      </c>
      <c r="AR41" s="333">
        <f t="shared" ref="AR41:AT41" si="2">AR4</f>
        <v>0</v>
      </c>
      <c r="AS41" s="333">
        <f t="shared" si="2"/>
        <v>0</v>
      </c>
      <c r="AT41" s="333" t="str">
        <f t="shared" si="2"/>
        <v>FY09</v>
      </c>
      <c r="AU41" s="333">
        <f t="shared" ref="AU41:AW41" si="3">AU4</f>
        <v>0</v>
      </c>
      <c r="AV41" s="333">
        <f t="shared" si="3"/>
        <v>0</v>
      </c>
      <c r="AW41" s="333" t="str">
        <f t="shared" si="3"/>
        <v>FY10</v>
      </c>
    </row>
    <row r="42" spans="1:49" ht="20.100000000000001" customHeight="1" x14ac:dyDescent="0.2">
      <c r="A42" s="335" t="s">
        <v>526</v>
      </c>
      <c r="B42" s="335"/>
      <c r="C42" s="335"/>
      <c r="D42" s="336">
        <v>-6.0241449999999999</v>
      </c>
      <c r="E42" s="336">
        <v>-22.143668000000002</v>
      </c>
      <c r="F42" s="336">
        <v>-21.513173999999999</v>
      </c>
      <c r="G42" s="336">
        <v>-3.1638500000000001</v>
      </c>
      <c r="H42" s="336">
        <v>-21.529589999999999</v>
      </c>
      <c r="I42" s="336">
        <v>-19.366040000000002</v>
      </c>
      <c r="J42" s="336">
        <v>3.4740700000000002</v>
      </c>
      <c r="K42" s="336">
        <v>-14.654439999999999</v>
      </c>
      <c r="L42" s="336">
        <v>-18.990673000000001</v>
      </c>
      <c r="M42" s="336">
        <v>-0.22931799999999999</v>
      </c>
      <c r="N42" s="336">
        <v>-18.071073990000002</v>
      </c>
      <c r="O42" s="336">
        <v>-16.037389990000001</v>
      </c>
      <c r="P42" s="336">
        <v>5.3700550100000051</v>
      </c>
      <c r="Q42" s="336">
        <v>-14.935423</v>
      </c>
      <c r="R42" s="336">
        <v>-14.782563</v>
      </c>
      <c r="S42" s="336">
        <v>1.552962</v>
      </c>
      <c r="T42" s="336">
        <v>-18.714400999999999</v>
      </c>
      <c r="U42" s="336">
        <v>-18.777740999999999</v>
      </c>
      <c r="V42" s="336">
        <v>-1.0834E-2</v>
      </c>
      <c r="W42" s="336">
        <v>-19.245185434428059</v>
      </c>
      <c r="X42" s="336">
        <v>-18.85058343442806</v>
      </c>
      <c r="Y42" s="336">
        <v>5.2560375655719414</v>
      </c>
      <c r="Z42" s="336">
        <v>-21.028758839923189</v>
      </c>
      <c r="AA42" s="336">
        <v>-22.311103839923188</v>
      </c>
      <c r="AB42" s="336">
        <v>3.379982</v>
      </c>
      <c r="AC42" s="336">
        <v>-3.1761221600768117</v>
      </c>
      <c r="AD42" s="336">
        <v>-14.326082160076812</v>
      </c>
      <c r="AE42" s="336">
        <v>-5.5327570000000001</v>
      </c>
      <c r="AF42" s="336">
        <v>-23.013324999999998</v>
      </c>
      <c r="AG42" s="336">
        <v>-23.473102999999998</v>
      </c>
      <c r="AH42" s="336">
        <v>-6.8208000000000005E-2</v>
      </c>
      <c r="AI42" s="336">
        <v>-16.206764999999997</v>
      </c>
      <c r="AJ42" s="336">
        <v>-17.091246000000002</v>
      </c>
      <c r="AK42" s="336">
        <v>0.717364</v>
      </c>
      <c r="AL42" s="336">
        <v>-17.450237999999999</v>
      </c>
      <c r="AM42" s="336">
        <v>-18.510088</v>
      </c>
      <c r="AN42" s="336">
        <v>-3.8726660000000002</v>
      </c>
      <c r="AO42" s="336">
        <v>-27.184730999999999</v>
      </c>
      <c r="AP42" s="336">
        <v>-26.245282</v>
      </c>
      <c r="AQ42" s="336">
        <v>-4.9673780000000001</v>
      </c>
      <c r="AR42" s="336">
        <v>-17.544983999999999</v>
      </c>
      <c r="AS42" s="336">
        <v>-18.272314999999999</v>
      </c>
      <c r="AT42" s="336">
        <v>-0.37732599999999999</v>
      </c>
      <c r="AU42" s="336">
        <v>-17.913350999999999</v>
      </c>
      <c r="AV42" s="336">
        <v>-17.531374</v>
      </c>
      <c r="AW42" s="336">
        <v>0.16609099999999999</v>
      </c>
    </row>
    <row r="43" spans="1:49" ht="30" customHeight="1" x14ac:dyDescent="0.2">
      <c r="A43" s="339"/>
      <c r="B43" s="339"/>
      <c r="C43" s="339" t="s">
        <v>527</v>
      </c>
      <c r="D43" s="340">
        <v>-7.6680440000000001</v>
      </c>
      <c r="E43" s="340">
        <v>5.1942000000000002E-2</v>
      </c>
      <c r="F43" s="340">
        <v>1.5919570000000001</v>
      </c>
      <c r="G43" s="340">
        <v>-1.5256419999999999</v>
      </c>
      <c r="H43" s="340">
        <v>0.710368</v>
      </c>
      <c r="I43" s="340">
        <v>-2.348576</v>
      </c>
      <c r="J43" s="340">
        <v>2.3509880000000001</v>
      </c>
      <c r="K43" s="340">
        <v>2.836427</v>
      </c>
      <c r="L43" s="340">
        <v>-1.7133449999999999</v>
      </c>
      <c r="M43" s="340">
        <v>2.1490520000000002</v>
      </c>
      <c r="N43" s="340">
        <v>-1.4410339999999999</v>
      </c>
      <c r="O43" s="340">
        <v>-0.93733599999999995</v>
      </c>
      <c r="P43" s="340">
        <v>2.850802009999998</v>
      </c>
      <c r="Q43" s="340">
        <v>0.59265000000000001</v>
      </c>
      <c r="R43" s="340">
        <v>1.9266030000000001</v>
      </c>
      <c r="S43" s="340">
        <v>0.74534999999999996</v>
      </c>
      <c r="T43" s="340">
        <v>0.46750700000000001</v>
      </c>
      <c r="U43" s="340">
        <v>0.34010499999999999</v>
      </c>
      <c r="V43" s="340">
        <v>-1.2862300000000018</v>
      </c>
      <c r="W43" s="340">
        <v>-1.0469079999999999</v>
      </c>
      <c r="X43" s="340">
        <v>0.211229</v>
      </c>
      <c r="Y43" s="340">
        <v>1.5166395655719414</v>
      </c>
      <c r="Z43" s="340">
        <v>0.73343499999999995</v>
      </c>
      <c r="AA43" s="340">
        <v>3.0059629999999999</v>
      </c>
      <c r="AB43" s="340">
        <v>-1.712775839923188</v>
      </c>
      <c r="AC43" s="340">
        <v>-0.32276100000000002</v>
      </c>
      <c r="AD43" s="340">
        <v>5.4155188399231866</v>
      </c>
      <c r="AE43" s="340">
        <v>3.7755320000000001</v>
      </c>
      <c r="AF43" s="340">
        <v>1.0152E-2</v>
      </c>
      <c r="AG43" s="340">
        <v>-9.318441</v>
      </c>
      <c r="AH43" s="340">
        <v>1.7264349999999999</v>
      </c>
      <c r="AI43" s="340">
        <v>8.1175999999999998E-2</v>
      </c>
      <c r="AJ43" s="340">
        <v>-1.8758189999999999</v>
      </c>
      <c r="AK43" s="340">
        <v>1.5501510000000018</v>
      </c>
      <c r="AL43" s="340">
        <v>-0.16389599999999999</v>
      </c>
      <c r="AM43" s="340">
        <v>-0.66889100000000001</v>
      </c>
      <c r="AN43" s="340">
        <v>-1.5768999999999998E-2</v>
      </c>
      <c r="AO43" s="340">
        <v>-0.481595</v>
      </c>
      <c r="AP43" s="340">
        <v>-3.375302</v>
      </c>
      <c r="AQ43" s="340">
        <v>-5.9840010000000001</v>
      </c>
      <c r="AR43" s="340">
        <v>1.090168</v>
      </c>
      <c r="AS43" s="340">
        <v>-7.3544999999999999E-2</v>
      </c>
      <c r="AT43" s="340">
        <v>-0.58545999999999998</v>
      </c>
      <c r="AU43" s="340">
        <v>0.22936200000000001</v>
      </c>
      <c r="AV43" s="340">
        <v>-2.1228E-2</v>
      </c>
      <c r="AW43" s="340">
        <v>-0.27881299999999998</v>
      </c>
    </row>
    <row r="44" spans="1:49" x14ac:dyDescent="0.2">
      <c r="A44" s="339"/>
      <c r="B44" s="339"/>
      <c r="C44" s="339" t="s">
        <v>528</v>
      </c>
      <c r="D44" s="340">
        <v>0</v>
      </c>
      <c r="E44" s="340">
        <v>0</v>
      </c>
      <c r="F44" s="340">
        <v>0</v>
      </c>
      <c r="G44" s="340">
        <v>0.28673900000000002</v>
      </c>
      <c r="H44" s="340">
        <v>1.3261E-2</v>
      </c>
      <c r="I44" s="340">
        <v>0</v>
      </c>
      <c r="J44" s="340">
        <v>0</v>
      </c>
      <c r="K44" s="340">
        <v>0</v>
      </c>
      <c r="L44" s="340">
        <v>0</v>
      </c>
      <c r="M44" s="340">
        <v>0</v>
      </c>
      <c r="N44" s="340">
        <v>0.42</v>
      </c>
      <c r="O44" s="340">
        <v>0</v>
      </c>
      <c r="P44" s="340">
        <v>0</v>
      </c>
      <c r="Q44" s="340">
        <v>0.84</v>
      </c>
      <c r="R44" s="340">
        <v>0</v>
      </c>
      <c r="S44" s="340">
        <v>0</v>
      </c>
      <c r="T44" s="340">
        <v>0</v>
      </c>
      <c r="U44" s="340">
        <v>0</v>
      </c>
      <c r="V44" s="340">
        <v>0</v>
      </c>
      <c r="W44" s="340">
        <v>0</v>
      </c>
      <c r="X44" s="340">
        <v>0</v>
      </c>
      <c r="Y44" s="340">
        <v>0</v>
      </c>
      <c r="Z44" s="340">
        <v>0</v>
      </c>
      <c r="AA44" s="340">
        <v>0</v>
      </c>
      <c r="AB44" s="340">
        <v>0</v>
      </c>
      <c r="AC44" s="340">
        <v>0</v>
      </c>
      <c r="AD44" s="340">
        <v>0</v>
      </c>
      <c r="AE44" s="340">
        <v>0</v>
      </c>
      <c r="AF44" s="340">
        <v>0.158828</v>
      </c>
      <c r="AG44" s="340">
        <v>0</v>
      </c>
      <c r="AH44" s="340">
        <v>0</v>
      </c>
      <c r="AI44" s="340">
        <v>0</v>
      </c>
      <c r="AJ44" s="340">
        <v>0</v>
      </c>
      <c r="AK44" s="340">
        <v>0</v>
      </c>
      <c r="AL44" s="340">
        <v>0</v>
      </c>
      <c r="AM44" s="340">
        <v>0</v>
      </c>
      <c r="AN44" s="340">
        <v>0</v>
      </c>
      <c r="AO44" s="340">
        <v>0</v>
      </c>
      <c r="AP44" s="340">
        <v>0.42095100000000002</v>
      </c>
      <c r="AQ44" s="340">
        <v>0.60575000000000001</v>
      </c>
      <c r="AR44" s="340">
        <v>0</v>
      </c>
      <c r="AS44" s="340">
        <v>0</v>
      </c>
      <c r="AT44" s="340">
        <v>0</v>
      </c>
      <c r="AU44" s="340">
        <v>0.85857499999999998</v>
      </c>
      <c r="AV44" s="340">
        <v>0</v>
      </c>
      <c r="AW44" s="340">
        <v>0</v>
      </c>
    </row>
    <row r="45" spans="1:49" x14ac:dyDescent="0.2">
      <c r="A45" s="339"/>
      <c r="B45" s="339"/>
      <c r="C45" s="339" t="s">
        <v>529</v>
      </c>
      <c r="D45" s="340">
        <v>0</v>
      </c>
      <c r="E45" s="340">
        <v>0</v>
      </c>
      <c r="F45" s="340">
        <v>0</v>
      </c>
      <c r="G45" s="340">
        <v>0</v>
      </c>
      <c r="H45" s="340">
        <v>-0.3</v>
      </c>
      <c r="I45" s="340">
        <v>0</v>
      </c>
      <c r="J45" s="340">
        <v>0</v>
      </c>
      <c r="K45" s="340">
        <v>0</v>
      </c>
      <c r="L45" s="340">
        <v>0</v>
      </c>
      <c r="M45" s="340">
        <v>-0.42</v>
      </c>
      <c r="N45" s="340">
        <v>0</v>
      </c>
      <c r="O45" s="340">
        <v>0</v>
      </c>
      <c r="P45" s="340">
        <v>-0.84</v>
      </c>
      <c r="Q45" s="340">
        <v>0</v>
      </c>
      <c r="R45" s="340">
        <v>0</v>
      </c>
      <c r="S45" s="340">
        <v>-0.6</v>
      </c>
      <c r="T45" s="340">
        <v>0</v>
      </c>
      <c r="U45" s="340">
        <v>0</v>
      </c>
      <c r="V45" s="340">
        <v>0</v>
      </c>
      <c r="W45" s="340">
        <v>0</v>
      </c>
      <c r="X45" s="340">
        <v>0</v>
      </c>
      <c r="Y45" s="340">
        <v>0</v>
      </c>
      <c r="Z45" s="340">
        <v>0</v>
      </c>
      <c r="AA45" s="340">
        <v>0</v>
      </c>
      <c r="AB45" s="340">
        <v>0</v>
      </c>
      <c r="AC45" s="340">
        <v>0</v>
      </c>
      <c r="AD45" s="340">
        <v>0</v>
      </c>
      <c r="AE45" s="340">
        <v>-0.158828</v>
      </c>
      <c r="AF45" s="340">
        <v>0</v>
      </c>
      <c r="AG45" s="340">
        <v>0</v>
      </c>
      <c r="AH45" s="340">
        <v>0</v>
      </c>
      <c r="AI45" s="340">
        <v>0</v>
      </c>
      <c r="AJ45" s="340">
        <v>0</v>
      </c>
      <c r="AK45" s="340">
        <v>0</v>
      </c>
      <c r="AL45" s="340">
        <v>0</v>
      </c>
      <c r="AM45" s="340">
        <v>0</v>
      </c>
      <c r="AN45" s="340">
        <v>-0.42095100000000002</v>
      </c>
      <c r="AO45" s="340">
        <v>0</v>
      </c>
      <c r="AP45" s="340">
        <v>0</v>
      </c>
      <c r="AQ45" s="340">
        <v>0</v>
      </c>
      <c r="AR45" s="340">
        <v>0</v>
      </c>
      <c r="AS45" s="340">
        <v>-0.60575000000000001</v>
      </c>
      <c r="AT45" s="340">
        <v>0</v>
      </c>
      <c r="AU45" s="340">
        <v>-0.85857499999999998</v>
      </c>
      <c r="AV45" s="340">
        <v>0</v>
      </c>
      <c r="AW45" s="340">
        <v>0</v>
      </c>
    </row>
    <row r="46" spans="1:49" x14ac:dyDescent="0.2">
      <c r="A46" s="339"/>
      <c r="B46" s="339"/>
      <c r="C46" s="352" t="s">
        <v>530</v>
      </c>
      <c r="D46" s="340">
        <v>-0.25941500000000001</v>
      </c>
      <c r="E46" s="340">
        <v>0.58639600000000003</v>
      </c>
      <c r="F46" s="340">
        <v>11.831333000000001</v>
      </c>
      <c r="G46" s="340">
        <v>-1.498318</v>
      </c>
      <c r="H46" s="340">
        <v>1.010025</v>
      </c>
      <c r="I46" s="340">
        <v>9.4827569999999994</v>
      </c>
      <c r="J46" s="340">
        <v>0.85267000000000004</v>
      </c>
      <c r="K46" s="340">
        <v>3.8464520000000002</v>
      </c>
      <c r="L46" s="340">
        <v>7.769412</v>
      </c>
      <c r="M46" s="340">
        <v>2.5817220000000001</v>
      </c>
      <c r="N46" s="340">
        <v>2.825418</v>
      </c>
      <c r="O46" s="340">
        <v>6.8320759999999998</v>
      </c>
      <c r="P46" s="340">
        <v>4.5925240099999982</v>
      </c>
      <c r="Q46" s="340">
        <v>4.2580679999999997</v>
      </c>
      <c r="R46" s="340">
        <v>8.7586790000000008</v>
      </c>
      <c r="S46" s="340">
        <v>4.7378740099999979</v>
      </c>
      <c r="T46" s="340">
        <v>4.7255750000000001</v>
      </c>
      <c r="U46" s="340">
        <v>9.0987840000000002</v>
      </c>
      <c r="V46" s="340">
        <v>3.4516440099999959</v>
      </c>
      <c r="W46" s="340">
        <v>3.6786669999999999</v>
      </c>
      <c r="X46" s="340">
        <v>9.3100129999999996</v>
      </c>
      <c r="Y46" s="340">
        <v>4.9682835755719372</v>
      </c>
      <c r="Z46" s="340">
        <v>4.412102</v>
      </c>
      <c r="AA46" s="340">
        <v>12.315975999999999</v>
      </c>
      <c r="AB46" s="340">
        <v>3.2555077356487492</v>
      </c>
      <c r="AC46" s="340">
        <v>4.0893410000000001</v>
      </c>
      <c r="AD46" s="340">
        <v>17.731494839923187</v>
      </c>
      <c r="AE46" s="340">
        <v>6.8722117356487491</v>
      </c>
      <c r="AF46" s="340">
        <v>4.2583209999999996</v>
      </c>
      <c r="AG46" s="340">
        <v>8.4130538399231884</v>
      </c>
      <c r="AH46" s="340">
        <v>8.5986467356487495</v>
      </c>
      <c r="AI46" s="340">
        <v>4.3394969999999997</v>
      </c>
      <c r="AJ46" s="340">
        <v>6.5372348399231877</v>
      </c>
      <c r="AK46" s="340">
        <v>10.148797735648751</v>
      </c>
      <c r="AL46" s="340">
        <v>4.1756010000000003</v>
      </c>
      <c r="AM46" s="340">
        <v>5.8683438399231882</v>
      </c>
      <c r="AN46" s="340">
        <v>9.7120777356487515</v>
      </c>
      <c r="AO46" s="340">
        <v>3.6940059999999999</v>
      </c>
      <c r="AP46" s="340">
        <v>2.9139928399231882</v>
      </c>
      <c r="AQ46" s="340">
        <v>4.333826735648751</v>
      </c>
      <c r="AR46" s="340">
        <v>4.7841740000000001</v>
      </c>
      <c r="AS46" s="340">
        <v>2.234697839923188</v>
      </c>
      <c r="AT46" s="340">
        <v>3.7483667356487511</v>
      </c>
      <c r="AU46" s="340">
        <v>5.0135360000000002</v>
      </c>
      <c r="AV46" s="340">
        <v>2.2134698399231882</v>
      </c>
      <c r="AW46" s="340">
        <v>3.4695537356487511</v>
      </c>
    </row>
    <row r="47" spans="1:49" x14ac:dyDescent="0.2">
      <c r="A47" s="339"/>
      <c r="B47" s="339"/>
      <c r="C47" s="352" t="s">
        <v>531</v>
      </c>
      <c r="D47" s="340">
        <v>-1.213686</v>
      </c>
      <c r="E47" s="340">
        <v>-1.391438</v>
      </c>
      <c r="F47" s="340">
        <v>2.5970260000000001</v>
      </c>
      <c r="G47" s="340">
        <v>-2.1537670000000002</v>
      </c>
      <c r="H47" s="340">
        <v>-0.25868400000000003</v>
      </c>
      <c r="I47" s="340">
        <v>-1.5643499999999999</v>
      </c>
      <c r="J47" s="340">
        <v>0.14785799999999999</v>
      </c>
      <c r="K47" s="340">
        <v>1.9698329999999999</v>
      </c>
      <c r="L47" s="340">
        <v>-1.1594549999999999</v>
      </c>
      <c r="M47" s="340">
        <v>1.612009</v>
      </c>
      <c r="N47" s="340">
        <v>0.83775999999999995</v>
      </c>
      <c r="O47" s="340">
        <v>-0.91185499999999997</v>
      </c>
      <c r="P47" s="340">
        <v>1.5887910000000001</v>
      </c>
      <c r="Q47" s="340">
        <v>3.442831</v>
      </c>
      <c r="R47" s="340">
        <v>-1.632684</v>
      </c>
      <c r="S47" s="340">
        <v>1.3629990000000001</v>
      </c>
      <c r="T47" s="340">
        <v>2.766267</v>
      </c>
      <c r="U47" s="340">
        <v>-3.3263639999999999</v>
      </c>
      <c r="V47" s="340">
        <v>-3.5920000000000001E-2</v>
      </c>
      <c r="W47" s="340">
        <v>2.031463</v>
      </c>
      <c r="X47" s="340">
        <v>-4.1121540000000003</v>
      </c>
      <c r="Y47" s="340">
        <v>-1.8332004344280586</v>
      </c>
      <c r="Z47" s="340">
        <v>2.5113850000000002</v>
      </c>
      <c r="AA47" s="340">
        <v>-0.81474899999999995</v>
      </c>
      <c r="AB47" s="340">
        <v>-1.3290992743512466</v>
      </c>
      <c r="AC47" s="340">
        <v>0.676203</v>
      </c>
      <c r="AD47" s="340">
        <v>0.66999583992318812</v>
      </c>
      <c r="AE47" s="340">
        <v>1.5833417256487534</v>
      </c>
      <c r="AF47" s="340">
        <v>1.6498550000000001</v>
      </c>
      <c r="AG47" s="340">
        <v>-0.48291416007681193</v>
      </c>
      <c r="AH47" s="340">
        <v>3.1257527256487534</v>
      </c>
      <c r="AI47" s="340">
        <v>3.039107</v>
      </c>
      <c r="AJ47" s="340">
        <v>-1.165316007681191E-2</v>
      </c>
      <c r="AK47" s="340">
        <v>8.4513787256487536</v>
      </c>
      <c r="AL47" s="340">
        <v>1.335256</v>
      </c>
      <c r="AM47" s="340">
        <v>-0.12302316007681191</v>
      </c>
      <c r="AN47" s="340">
        <v>8.9987727256487542</v>
      </c>
      <c r="AO47" s="340">
        <v>2.3697810000000001</v>
      </c>
      <c r="AP47" s="340">
        <v>0.31989183992318809</v>
      </c>
      <c r="AQ47" s="340">
        <v>4.7701947256487536</v>
      </c>
      <c r="AR47" s="340">
        <v>3.654785</v>
      </c>
      <c r="AS47" s="340">
        <v>0.44183283992318811</v>
      </c>
      <c r="AT47" s="340">
        <v>3.8897207256487532</v>
      </c>
      <c r="AU47" s="340">
        <v>3.2745790000000001</v>
      </c>
      <c r="AV47" s="340">
        <v>0.93492683992318804</v>
      </c>
      <c r="AW47" s="340">
        <v>3.7111027256487534</v>
      </c>
    </row>
    <row r="48" spans="1:49" ht="30" customHeight="1" x14ac:dyDescent="0.2">
      <c r="A48" s="339"/>
      <c r="B48" s="339"/>
      <c r="C48" s="339" t="s">
        <v>532</v>
      </c>
      <c r="D48" s="340">
        <v>5.1942000000000002E-2</v>
      </c>
      <c r="E48" s="340">
        <v>1.5919570000000001</v>
      </c>
      <c r="F48" s="340">
        <v>-1.5256419999999999</v>
      </c>
      <c r="G48" s="340">
        <v>0.710368</v>
      </c>
      <c r="H48" s="340">
        <v>-2.348576</v>
      </c>
      <c r="I48" s="340">
        <v>2.3509880000000001</v>
      </c>
      <c r="J48" s="340">
        <v>2.836427</v>
      </c>
      <c r="K48" s="340">
        <v>-1.7133449999999999</v>
      </c>
      <c r="L48" s="340">
        <v>2.1490520000000002</v>
      </c>
      <c r="M48" s="340">
        <v>-1.4410339999999999</v>
      </c>
      <c r="N48" s="340">
        <v>-0.93733599999999995</v>
      </c>
      <c r="O48" s="340">
        <v>2.850802009999998</v>
      </c>
      <c r="P48" s="340">
        <v>0.59265000000000001</v>
      </c>
      <c r="Q48" s="340">
        <v>1.9266030000000001</v>
      </c>
      <c r="R48" s="340">
        <v>0.74534999999999996</v>
      </c>
      <c r="S48" s="340">
        <v>0.46750700000000001</v>
      </c>
      <c r="T48" s="340">
        <v>0.34010499999999999</v>
      </c>
      <c r="U48" s="340">
        <v>-1.2862300000000018</v>
      </c>
      <c r="V48" s="340">
        <v>-1.0469079999999999</v>
      </c>
      <c r="W48" s="340">
        <v>0.211229</v>
      </c>
      <c r="X48" s="340">
        <v>1.5166395655719414</v>
      </c>
      <c r="Y48" s="340">
        <v>0.73343499999999995</v>
      </c>
      <c r="Z48" s="340">
        <v>3.0059629999999999</v>
      </c>
      <c r="AA48" s="340">
        <v>-1.712775839923188</v>
      </c>
      <c r="AB48" s="340">
        <v>-0.32276100000000002</v>
      </c>
      <c r="AC48" s="340">
        <v>5.4155188399231866</v>
      </c>
      <c r="AD48" s="340">
        <v>3.7755320000000001</v>
      </c>
      <c r="AE48" s="340">
        <v>1.0152E-2</v>
      </c>
      <c r="AF48" s="340">
        <v>-9.318441</v>
      </c>
      <c r="AG48" s="340">
        <v>1.7264349999999999</v>
      </c>
      <c r="AH48" s="340">
        <v>8.1175999999999998E-2</v>
      </c>
      <c r="AI48" s="340">
        <v>-1.8758189999999999</v>
      </c>
      <c r="AJ48" s="340">
        <v>1.5501510000000018</v>
      </c>
      <c r="AK48" s="340">
        <v>-0.16389599999999999</v>
      </c>
      <c r="AL48" s="340">
        <v>-0.66889100000000001</v>
      </c>
      <c r="AM48" s="340">
        <v>-1.5768999999999998E-2</v>
      </c>
      <c r="AN48" s="340">
        <v>-0.481595</v>
      </c>
      <c r="AO48" s="340">
        <v>-3.375302</v>
      </c>
      <c r="AP48" s="340">
        <v>-5.9840010000000001</v>
      </c>
      <c r="AQ48" s="340">
        <v>1.090168</v>
      </c>
      <c r="AR48" s="340">
        <v>-7.3544999999999999E-2</v>
      </c>
      <c r="AS48" s="340">
        <v>-0.58545999999999998</v>
      </c>
      <c r="AT48" s="340">
        <v>0.22936200000000001</v>
      </c>
      <c r="AU48" s="340">
        <v>-2.1228E-2</v>
      </c>
      <c r="AV48" s="340">
        <v>-0.27881299999999998</v>
      </c>
      <c r="AW48" s="340">
        <v>0.44912099999999999</v>
      </c>
    </row>
    <row r="49" spans="1:49" x14ac:dyDescent="0.2">
      <c r="A49" s="339"/>
      <c r="B49" s="339"/>
      <c r="C49" s="339" t="s">
        <v>528</v>
      </c>
      <c r="D49" s="340">
        <v>0</v>
      </c>
      <c r="E49" s="340">
        <v>0</v>
      </c>
      <c r="F49" s="340">
        <v>0.28673900000000002</v>
      </c>
      <c r="G49" s="340">
        <v>1.3261E-2</v>
      </c>
      <c r="H49" s="340">
        <v>0</v>
      </c>
      <c r="I49" s="340">
        <v>0</v>
      </c>
      <c r="J49" s="340">
        <v>0</v>
      </c>
      <c r="K49" s="340">
        <v>0</v>
      </c>
      <c r="L49" s="340">
        <v>0</v>
      </c>
      <c r="M49" s="340">
        <v>0.42</v>
      </c>
      <c r="N49" s="340">
        <v>0</v>
      </c>
      <c r="O49" s="340">
        <v>0</v>
      </c>
      <c r="P49" s="340">
        <v>0.84</v>
      </c>
      <c r="Q49" s="340">
        <v>0</v>
      </c>
      <c r="R49" s="340">
        <v>0</v>
      </c>
      <c r="S49" s="340">
        <v>0</v>
      </c>
      <c r="T49" s="340">
        <v>0</v>
      </c>
      <c r="U49" s="340">
        <v>0</v>
      </c>
      <c r="V49" s="340">
        <v>0</v>
      </c>
      <c r="W49" s="340">
        <v>0</v>
      </c>
      <c r="X49" s="340">
        <v>0</v>
      </c>
      <c r="Y49" s="340">
        <v>0</v>
      </c>
      <c r="Z49" s="340">
        <v>0</v>
      </c>
      <c r="AA49" s="340">
        <v>0</v>
      </c>
      <c r="AB49" s="340">
        <v>0</v>
      </c>
      <c r="AC49" s="340">
        <v>0</v>
      </c>
      <c r="AD49" s="340">
        <v>0</v>
      </c>
      <c r="AE49" s="340">
        <v>0.158828</v>
      </c>
      <c r="AF49" s="340">
        <v>0</v>
      </c>
      <c r="AG49" s="340">
        <v>0</v>
      </c>
      <c r="AH49" s="340">
        <v>0</v>
      </c>
      <c r="AI49" s="340">
        <v>0</v>
      </c>
      <c r="AJ49" s="340">
        <v>0</v>
      </c>
      <c r="AK49" s="340">
        <v>0</v>
      </c>
      <c r="AL49" s="340">
        <v>0</v>
      </c>
      <c r="AM49" s="340">
        <v>0</v>
      </c>
      <c r="AN49" s="340">
        <v>0</v>
      </c>
      <c r="AO49" s="340">
        <v>0.42095100000000002</v>
      </c>
      <c r="AP49" s="340">
        <v>0.60575000000000001</v>
      </c>
      <c r="AQ49" s="340">
        <v>0</v>
      </c>
      <c r="AR49" s="340">
        <v>0</v>
      </c>
      <c r="AS49" s="340">
        <v>0</v>
      </c>
      <c r="AT49" s="340">
        <v>0.85857499999999998</v>
      </c>
      <c r="AU49" s="340">
        <v>0</v>
      </c>
      <c r="AV49" s="340">
        <v>0</v>
      </c>
      <c r="AW49" s="340">
        <v>0</v>
      </c>
    </row>
    <row r="50" spans="1:49" x14ac:dyDescent="0.2">
      <c r="A50" s="339"/>
      <c r="B50" s="339"/>
      <c r="C50" s="339" t="s">
        <v>529</v>
      </c>
      <c r="D50" s="340">
        <v>0</v>
      </c>
      <c r="E50" s="340">
        <v>0</v>
      </c>
      <c r="F50" s="340">
        <v>0</v>
      </c>
      <c r="G50" s="340">
        <v>-0.3</v>
      </c>
      <c r="H50" s="340">
        <v>0</v>
      </c>
      <c r="I50" s="340">
        <v>0</v>
      </c>
      <c r="J50" s="340">
        <v>0</v>
      </c>
      <c r="K50" s="340">
        <v>0</v>
      </c>
      <c r="L50" s="340">
        <v>-0.42</v>
      </c>
      <c r="M50" s="340">
        <v>0</v>
      </c>
      <c r="N50" s="340">
        <v>0</v>
      </c>
      <c r="O50" s="340">
        <v>-0.84</v>
      </c>
      <c r="P50" s="340">
        <v>0</v>
      </c>
      <c r="Q50" s="340">
        <v>0</v>
      </c>
      <c r="R50" s="340">
        <v>-0.6</v>
      </c>
      <c r="S50" s="340">
        <v>0</v>
      </c>
      <c r="T50" s="340">
        <v>0</v>
      </c>
      <c r="U50" s="340">
        <v>0</v>
      </c>
      <c r="V50" s="340">
        <v>0</v>
      </c>
      <c r="W50" s="340">
        <v>0</v>
      </c>
      <c r="X50" s="340">
        <v>0</v>
      </c>
      <c r="Y50" s="340">
        <v>0</v>
      </c>
      <c r="Z50" s="340">
        <v>0</v>
      </c>
      <c r="AA50" s="340">
        <v>0</v>
      </c>
      <c r="AB50" s="340">
        <v>0</v>
      </c>
      <c r="AC50" s="340">
        <v>0</v>
      </c>
      <c r="AD50" s="340">
        <v>-0.158828</v>
      </c>
      <c r="AE50" s="340">
        <v>0</v>
      </c>
      <c r="AF50" s="340">
        <v>0</v>
      </c>
      <c r="AG50" s="340">
        <v>0</v>
      </c>
      <c r="AH50" s="340">
        <v>0</v>
      </c>
      <c r="AI50" s="340">
        <v>0</v>
      </c>
      <c r="AJ50" s="340">
        <v>0</v>
      </c>
      <c r="AK50" s="340">
        <v>0</v>
      </c>
      <c r="AL50" s="340">
        <v>0</v>
      </c>
      <c r="AM50" s="340">
        <v>-0.42095100000000002</v>
      </c>
      <c r="AN50" s="340">
        <v>0</v>
      </c>
      <c r="AO50" s="340">
        <v>0</v>
      </c>
      <c r="AP50" s="340">
        <v>0</v>
      </c>
      <c r="AQ50" s="340">
        <v>0</v>
      </c>
      <c r="AR50" s="340">
        <v>-0.60575000000000001</v>
      </c>
      <c r="AS50" s="340">
        <v>0</v>
      </c>
      <c r="AT50" s="340">
        <v>-0.85857499999999998</v>
      </c>
      <c r="AU50" s="340">
        <v>0</v>
      </c>
      <c r="AV50" s="340">
        <v>0</v>
      </c>
      <c r="AW50" s="340">
        <v>0</v>
      </c>
    </row>
    <row r="51" spans="1:49" x14ac:dyDescent="0.2">
      <c r="A51" s="339"/>
      <c r="B51" s="339"/>
      <c r="C51" s="339"/>
      <c r="D51" s="340">
        <v>0</v>
      </c>
      <c r="E51" s="340">
        <v>0</v>
      </c>
      <c r="F51" s="340">
        <v>0</v>
      </c>
      <c r="G51" s="340">
        <v>0</v>
      </c>
      <c r="H51" s="340">
        <v>0</v>
      </c>
      <c r="I51" s="340">
        <v>0</v>
      </c>
      <c r="J51" s="340">
        <v>0</v>
      </c>
      <c r="K51" s="340">
        <v>0</v>
      </c>
      <c r="L51" s="340">
        <v>0</v>
      </c>
      <c r="M51" s="340">
        <v>0</v>
      </c>
      <c r="N51" s="340">
        <v>0</v>
      </c>
      <c r="O51" s="340">
        <v>0</v>
      </c>
      <c r="P51" s="340">
        <v>0</v>
      </c>
      <c r="Q51" s="340">
        <v>0</v>
      </c>
      <c r="R51" s="340">
        <v>0</v>
      </c>
      <c r="S51" s="340">
        <v>0</v>
      </c>
      <c r="T51" s="340">
        <v>0</v>
      </c>
      <c r="U51" s="340">
        <v>0</v>
      </c>
      <c r="V51" s="340">
        <v>0</v>
      </c>
      <c r="W51" s="340">
        <v>0</v>
      </c>
      <c r="X51" s="340">
        <v>0</v>
      </c>
      <c r="Y51" s="340">
        <v>0</v>
      </c>
      <c r="Z51" s="340">
        <v>0</v>
      </c>
      <c r="AA51" s="340">
        <v>0</v>
      </c>
      <c r="AB51" s="340">
        <v>0</v>
      </c>
      <c r="AC51" s="340">
        <v>0</v>
      </c>
      <c r="AD51" s="340">
        <v>0</v>
      </c>
      <c r="AE51" s="340">
        <v>0</v>
      </c>
      <c r="AF51" s="340">
        <v>0</v>
      </c>
      <c r="AG51" s="340">
        <v>0</v>
      </c>
      <c r="AH51" s="340">
        <v>0</v>
      </c>
      <c r="AI51" s="340">
        <v>0</v>
      </c>
      <c r="AJ51" s="340">
        <v>0</v>
      </c>
      <c r="AK51" s="340">
        <v>0</v>
      </c>
      <c r="AL51" s="340">
        <v>0</v>
      </c>
      <c r="AM51" s="340">
        <v>0</v>
      </c>
      <c r="AN51" s="340">
        <v>0</v>
      </c>
      <c r="AO51" s="340">
        <v>0</v>
      </c>
      <c r="AP51" s="340">
        <v>0</v>
      </c>
      <c r="AQ51" s="340">
        <v>0</v>
      </c>
      <c r="AR51" s="340">
        <v>0</v>
      </c>
      <c r="AS51" s="340">
        <v>0</v>
      </c>
      <c r="AT51" s="340">
        <v>0</v>
      </c>
      <c r="AU51" s="340">
        <v>0</v>
      </c>
      <c r="AV51" s="340">
        <v>0</v>
      </c>
      <c r="AW51" s="340">
        <v>0</v>
      </c>
    </row>
    <row r="52" spans="1:49" x14ac:dyDescent="0.2">
      <c r="A52" s="339"/>
      <c r="B52" s="339"/>
      <c r="C52" s="352" t="s">
        <v>530</v>
      </c>
      <c r="D52" s="340">
        <v>0.58639600000000003</v>
      </c>
      <c r="E52" s="340">
        <v>5.3152460000000001</v>
      </c>
      <c r="F52" s="340">
        <v>-1.974391</v>
      </c>
      <c r="G52" s="340">
        <v>1.010025</v>
      </c>
      <c r="H52" s="340">
        <v>2.9666700000000001</v>
      </c>
      <c r="I52" s="340">
        <v>0.37659700000000002</v>
      </c>
      <c r="J52" s="340">
        <v>3.8464520000000002</v>
      </c>
      <c r="K52" s="340">
        <v>1.253325</v>
      </c>
      <c r="L52" s="340">
        <v>2.1056490000000001</v>
      </c>
      <c r="M52" s="340">
        <v>2.825418</v>
      </c>
      <c r="N52" s="340">
        <v>0.31598900000000002</v>
      </c>
      <c r="O52" s="340">
        <v>4.1164510099999978</v>
      </c>
      <c r="P52" s="340">
        <v>4.2580679999999997</v>
      </c>
      <c r="Q52" s="340">
        <v>2.2425920000000001</v>
      </c>
      <c r="R52" s="340">
        <v>4.2618010099999983</v>
      </c>
      <c r="S52" s="340">
        <v>4.7255750000000001</v>
      </c>
      <c r="T52" s="340">
        <v>2.582697</v>
      </c>
      <c r="U52" s="340">
        <v>2.9755710099999959</v>
      </c>
      <c r="V52" s="340">
        <v>3.6786669999999999</v>
      </c>
      <c r="W52" s="340">
        <v>2.7939259999999999</v>
      </c>
      <c r="X52" s="340">
        <v>4.4922105755719377</v>
      </c>
      <c r="Y52" s="340">
        <v>4.412102</v>
      </c>
      <c r="Z52" s="340">
        <v>5.7998890000000003</v>
      </c>
      <c r="AA52" s="340">
        <v>2.7794347356487492</v>
      </c>
      <c r="AB52" s="340">
        <v>4.0893410000000001</v>
      </c>
      <c r="AC52" s="340">
        <v>11.215407839923186</v>
      </c>
      <c r="AD52" s="340">
        <v>6.3961387356487496</v>
      </c>
      <c r="AE52" s="340">
        <v>4.2583209999999996</v>
      </c>
      <c r="AF52" s="340">
        <v>1.8969668399231863</v>
      </c>
      <c r="AG52" s="340">
        <v>8.12257373564875</v>
      </c>
      <c r="AH52" s="340">
        <v>4.3394969999999997</v>
      </c>
      <c r="AI52" s="340">
        <v>2.1147839923186227E-2</v>
      </c>
      <c r="AJ52" s="340">
        <v>9.6727247356487513</v>
      </c>
      <c r="AK52" s="340">
        <v>4.1756010000000003</v>
      </c>
      <c r="AL52" s="340">
        <v>-0.64774316007681376</v>
      </c>
      <c r="AM52" s="340">
        <v>9.236004735648752</v>
      </c>
      <c r="AN52" s="340">
        <v>3.6940059999999999</v>
      </c>
      <c r="AO52" s="340">
        <v>-3.6020941600768137</v>
      </c>
      <c r="AP52" s="340">
        <v>3.8577537356487515</v>
      </c>
      <c r="AQ52" s="340">
        <v>4.7841740000000001</v>
      </c>
      <c r="AR52" s="340">
        <v>-4.2813891600768139</v>
      </c>
      <c r="AS52" s="340">
        <v>3.2722937356487511</v>
      </c>
      <c r="AT52" s="340">
        <v>5.0135360000000002</v>
      </c>
      <c r="AU52" s="340">
        <v>-4.3026171600768137</v>
      </c>
      <c r="AV52" s="340">
        <v>2.9934807356487512</v>
      </c>
      <c r="AW52" s="340">
        <v>5.4626570000000001</v>
      </c>
    </row>
    <row r="53" spans="1:49" x14ac:dyDescent="0.2">
      <c r="A53" s="339"/>
      <c r="B53" s="339"/>
      <c r="C53" s="352" t="s">
        <v>531</v>
      </c>
      <c r="D53" s="340">
        <v>-1.391438</v>
      </c>
      <c r="E53" s="340">
        <v>2.5970260000000001</v>
      </c>
      <c r="F53" s="340">
        <v>-2.1537670000000002</v>
      </c>
      <c r="G53" s="340">
        <v>-0.25868400000000003</v>
      </c>
      <c r="H53" s="340">
        <v>-1.5643499999999999</v>
      </c>
      <c r="I53" s="340">
        <v>0.14785799999999999</v>
      </c>
      <c r="J53" s="340">
        <v>1.9698329999999999</v>
      </c>
      <c r="K53" s="340">
        <v>-1.1594549999999999</v>
      </c>
      <c r="L53" s="340">
        <v>1.612009</v>
      </c>
      <c r="M53" s="340">
        <v>0.83775999999999995</v>
      </c>
      <c r="N53" s="340">
        <v>-0.91185499999999997</v>
      </c>
      <c r="O53" s="340">
        <v>1.5887910000000001</v>
      </c>
      <c r="P53" s="340">
        <v>3.442831</v>
      </c>
      <c r="Q53" s="340">
        <v>-1.632684</v>
      </c>
      <c r="R53" s="340">
        <v>1.3629990000000001</v>
      </c>
      <c r="S53" s="340">
        <v>2.766267</v>
      </c>
      <c r="T53" s="340">
        <v>-3.3263639999999999</v>
      </c>
      <c r="U53" s="340">
        <v>-3.5920000000000001E-2</v>
      </c>
      <c r="V53" s="340">
        <v>2.031463</v>
      </c>
      <c r="W53" s="340">
        <v>-4.1121540000000003</v>
      </c>
      <c r="X53" s="340">
        <v>-1.8332004344280586</v>
      </c>
      <c r="Y53" s="340">
        <v>2.5113850000000002</v>
      </c>
      <c r="Z53" s="340">
        <v>-0.81474899999999995</v>
      </c>
      <c r="AA53" s="340">
        <v>-1.3290992743512466</v>
      </c>
      <c r="AB53" s="340">
        <v>0.676203</v>
      </c>
      <c r="AC53" s="340">
        <v>0.66999583992318812</v>
      </c>
      <c r="AD53" s="340">
        <v>1.5833417256487534</v>
      </c>
      <c r="AE53" s="340">
        <v>1.6498550000000001</v>
      </c>
      <c r="AF53" s="340">
        <v>-0.48291416007681193</v>
      </c>
      <c r="AG53" s="340">
        <v>3.1257527256487534</v>
      </c>
      <c r="AH53" s="340">
        <v>3.039107</v>
      </c>
      <c r="AI53" s="340">
        <v>-1.165316007681191E-2</v>
      </c>
      <c r="AJ53" s="340">
        <v>8.4513787256487536</v>
      </c>
      <c r="AK53" s="340">
        <v>1.335256</v>
      </c>
      <c r="AL53" s="340">
        <v>-0.12302316007681191</v>
      </c>
      <c r="AM53" s="340">
        <v>8.9987727256487542</v>
      </c>
      <c r="AN53" s="340">
        <v>2.3697810000000001</v>
      </c>
      <c r="AO53" s="340">
        <v>0.31989183992318809</v>
      </c>
      <c r="AP53" s="340">
        <v>4.7701947256487536</v>
      </c>
      <c r="AQ53" s="340">
        <v>3.654785</v>
      </c>
      <c r="AR53" s="340">
        <v>0.44183283992318811</v>
      </c>
      <c r="AS53" s="340">
        <v>3.8897207256487532</v>
      </c>
      <c r="AT53" s="340">
        <v>3.2745790000000001</v>
      </c>
      <c r="AU53" s="340">
        <v>0.93492683992318804</v>
      </c>
      <c r="AV53" s="340">
        <v>3.7111027256487534</v>
      </c>
      <c r="AW53" s="340">
        <v>2.6024419999999999</v>
      </c>
    </row>
    <row r="54" spans="1:49" ht="30" customHeight="1" x14ac:dyDescent="0.2">
      <c r="A54" s="339"/>
      <c r="B54" s="339"/>
      <c r="C54" s="353" t="s">
        <v>533</v>
      </c>
      <c r="D54" s="340">
        <v>1.5919570000000001</v>
      </c>
      <c r="E54" s="340">
        <v>-1.5256419999999999</v>
      </c>
      <c r="F54" s="340">
        <v>0.710368</v>
      </c>
      <c r="G54" s="340">
        <v>-2.348576</v>
      </c>
      <c r="H54" s="340">
        <v>2.3509880000000001</v>
      </c>
      <c r="I54" s="340">
        <v>2.836427</v>
      </c>
      <c r="J54" s="340">
        <v>-1.7133449999999999</v>
      </c>
      <c r="K54" s="340">
        <v>2.1490520000000002</v>
      </c>
      <c r="L54" s="340">
        <v>-1.4410339999999999</v>
      </c>
      <c r="M54" s="340">
        <v>-0.93733599999999995</v>
      </c>
      <c r="N54" s="340">
        <v>2.850802009999998</v>
      </c>
      <c r="O54" s="340">
        <v>0.59265000000000001</v>
      </c>
      <c r="P54" s="340">
        <v>1.9266030000000001</v>
      </c>
      <c r="Q54" s="340">
        <v>0.74534999999999996</v>
      </c>
      <c r="R54" s="340">
        <v>0.46750700000000001</v>
      </c>
      <c r="S54" s="340">
        <v>0.34010499999999999</v>
      </c>
      <c r="T54" s="340">
        <v>-1.2862300000000018</v>
      </c>
      <c r="U54" s="340">
        <v>-1.0469079999999999</v>
      </c>
      <c r="V54" s="340">
        <v>0.211229</v>
      </c>
      <c r="W54" s="340">
        <v>1.5166395655719414</v>
      </c>
      <c r="X54" s="340">
        <v>0.73343499999999995</v>
      </c>
      <c r="Y54" s="340">
        <v>3.0059629999999999</v>
      </c>
      <c r="Z54" s="340">
        <v>-1.712775839923188</v>
      </c>
      <c r="AA54" s="340">
        <v>-0.32276100000000002</v>
      </c>
      <c r="AB54" s="340">
        <v>5.4155188399231866</v>
      </c>
      <c r="AC54" s="340">
        <v>3.7755320000000001</v>
      </c>
      <c r="AD54" s="340">
        <v>1.0152E-2</v>
      </c>
      <c r="AE54" s="340">
        <v>-9.318441</v>
      </c>
      <c r="AF54" s="340">
        <v>1.7264349999999999</v>
      </c>
      <c r="AG54" s="340">
        <v>8.1175999999999998E-2</v>
      </c>
      <c r="AH54" s="340">
        <v>-1.8758189999999999</v>
      </c>
      <c r="AI54" s="340">
        <v>1.5501510000000018</v>
      </c>
      <c r="AJ54" s="340">
        <v>-0.16389599999999999</v>
      </c>
      <c r="AK54" s="340">
        <v>-0.66889100000000001</v>
      </c>
      <c r="AL54" s="340">
        <v>-1.5768999999999998E-2</v>
      </c>
      <c r="AM54" s="340">
        <v>-0.481595</v>
      </c>
      <c r="AN54" s="340">
        <v>-3.375302</v>
      </c>
      <c r="AO54" s="340">
        <v>-5.9840010000000001</v>
      </c>
      <c r="AP54" s="340">
        <v>1.090168</v>
      </c>
      <c r="AQ54" s="340">
        <v>-7.3544999999999999E-2</v>
      </c>
      <c r="AR54" s="340">
        <v>-0.58545999999999998</v>
      </c>
      <c r="AS54" s="340">
        <v>0.22936200000000001</v>
      </c>
      <c r="AT54" s="340">
        <v>-2.1228E-2</v>
      </c>
      <c r="AU54" s="340">
        <v>-0.27881299999999998</v>
      </c>
      <c r="AV54" s="340">
        <v>0.44912099999999999</v>
      </c>
      <c r="AW54" s="340">
        <v>-4.2170000000000003E-3</v>
      </c>
    </row>
    <row r="55" spans="1:49" x14ac:dyDescent="0.2">
      <c r="A55" s="339"/>
      <c r="B55" s="339"/>
      <c r="C55" s="339" t="s">
        <v>528</v>
      </c>
      <c r="D55" s="340">
        <v>0</v>
      </c>
      <c r="E55" s="340">
        <v>0.28673900000000002</v>
      </c>
      <c r="F55" s="340">
        <v>1.3261E-2</v>
      </c>
      <c r="G55" s="340">
        <v>0</v>
      </c>
      <c r="H55" s="340">
        <v>0</v>
      </c>
      <c r="I55" s="340">
        <v>0</v>
      </c>
      <c r="J55" s="340">
        <v>0</v>
      </c>
      <c r="K55" s="340">
        <v>0</v>
      </c>
      <c r="L55" s="340">
        <v>0.42</v>
      </c>
      <c r="M55" s="340">
        <v>0</v>
      </c>
      <c r="N55" s="340">
        <v>0</v>
      </c>
      <c r="O55" s="340">
        <v>0.84</v>
      </c>
      <c r="P55" s="340">
        <v>0</v>
      </c>
      <c r="Q55" s="340">
        <v>0</v>
      </c>
      <c r="R55" s="340">
        <v>0</v>
      </c>
      <c r="S55" s="340">
        <v>0</v>
      </c>
      <c r="T55" s="340">
        <v>0</v>
      </c>
      <c r="U55" s="340">
        <v>0</v>
      </c>
      <c r="V55" s="340">
        <v>0</v>
      </c>
      <c r="W55" s="340">
        <v>0</v>
      </c>
      <c r="X55" s="340">
        <v>0</v>
      </c>
      <c r="Y55" s="340">
        <v>0</v>
      </c>
      <c r="Z55" s="340">
        <v>0</v>
      </c>
      <c r="AA55" s="340">
        <v>0</v>
      </c>
      <c r="AB55" s="340">
        <v>0</v>
      </c>
      <c r="AC55" s="340">
        <v>0</v>
      </c>
      <c r="AD55" s="340">
        <v>0.158828</v>
      </c>
      <c r="AE55" s="340">
        <v>0</v>
      </c>
      <c r="AF55" s="340">
        <v>0</v>
      </c>
      <c r="AG55" s="340">
        <v>0</v>
      </c>
      <c r="AH55" s="340">
        <v>0</v>
      </c>
      <c r="AI55" s="340">
        <v>0</v>
      </c>
      <c r="AJ55" s="340">
        <v>0</v>
      </c>
      <c r="AK55" s="340">
        <v>0</v>
      </c>
      <c r="AL55" s="340">
        <v>0</v>
      </c>
      <c r="AM55" s="340">
        <v>0</v>
      </c>
      <c r="AN55" s="340">
        <v>0.42095100000000002</v>
      </c>
      <c r="AO55" s="340">
        <v>0.60575000000000001</v>
      </c>
      <c r="AP55" s="340">
        <v>0</v>
      </c>
      <c r="AQ55" s="340">
        <v>0</v>
      </c>
      <c r="AR55" s="340">
        <v>0</v>
      </c>
      <c r="AS55" s="340">
        <v>0.85857499999999998</v>
      </c>
      <c r="AT55" s="340">
        <v>0</v>
      </c>
      <c r="AU55" s="340">
        <v>0</v>
      </c>
      <c r="AV55" s="340">
        <v>0</v>
      </c>
      <c r="AW55" s="340">
        <v>0</v>
      </c>
    </row>
    <row r="56" spans="1:49" x14ac:dyDescent="0.2">
      <c r="A56" s="339"/>
      <c r="B56" s="339"/>
      <c r="C56" s="339" t="s">
        <v>529</v>
      </c>
      <c r="D56" s="340">
        <v>0</v>
      </c>
      <c r="E56" s="340">
        <v>0</v>
      </c>
      <c r="F56" s="340">
        <v>-0.3</v>
      </c>
      <c r="G56" s="340">
        <v>0</v>
      </c>
      <c r="H56" s="340">
        <v>0</v>
      </c>
      <c r="I56" s="340">
        <v>0</v>
      </c>
      <c r="J56" s="340">
        <v>0</v>
      </c>
      <c r="K56" s="340">
        <v>-0.42</v>
      </c>
      <c r="L56" s="340">
        <v>0</v>
      </c>
      <c r="M56" s="340">
        <v>0</v>
      </c>
      <c r="N56" s="340">
        <v>-0.84</v>
      </c>
      <c r="O56" s="340">
        <v>0</v>
      </c>
      <c r="P56" s="340">
        <v>0</v>
      </c>
      <c r="Q56" s="340">
        <v>-0.6</v>
      </c>
      <c r="R56" s="340">
        <v>0</v>
      </c>
      <c r="S56" s="340">
        <v>0</v>
      </c>
      <c r="T56" s="340">
        <v>0</v>
      </c>
      <c r="U56" s="340">
        <v>0</v>
      </c>
      <c r="V56" s="340">
        <v>0</v>
      </c>
      <c r="W56" s="340">
        <v>0</v>
      </c>
      <c r="X56" s="340">
        <v>0</v>
      </c>
      <c r="Y56" s="340">
        <v>0</v>
      </c>
      <c r="Z56" s="340">
        <v>0</v>
      </c>
      <c r="AA56" s="340">
        <v>0</v>
      </c>
      <c r="AB56" s="340">
        <v>0</v>
      </c>
      <c r="AC56" s="340">
        <v>-0.158828</v>
      </c>
      <c r="AD56" s="340">
        <v>0</v>
      </c>
      <c r="AE56" s="340">
        <v>0</v>
      </c>
      <c r="AF56" s="340">
        <v>0</v>
      </c>
      <c r="AG56" s="340">
        <v>0</v>
      </c>
      <c r="AH56" s="340">
        <v>0</v>
      </c>
      <c r="AI56" s="340">
        <v>0</v>
      </c>
      <c r="AJ56" s="340">
        <v>0</v>
      </c>
      <c r="AK56" s="340">
        <v>0</v>
      </c>
      <c r="AL56" s="340">
        <v>-0.42095100000000002</v>
      </c>
      <c r="AM56" s="340">
        <v>0</v>
      </c>
      <c r="AN56" s="340">
        <v>0</v>
      </c>
      <c r="AO56" s="340">
        <v>0</v>
      </c>
      <c r="AP56" s="340">
        <v>0</v>
      </c>
      <c r="AQ56" s="340">
        <v>-0.60575000000000001</v>
      </c>
      <c r="AR56" s="340">
        <v>0</v>
      </c>
      <c r="AS56" s="340">
        <v>-0.85857499999999998</v>
      </c>
      <c r="AT56" s="340">
        <v>0</v>
      </c>
      <c r="AU56" s="340">
        <v>0</v>
      </c>
      <c r="AV56" s="340">
        <v>0</v>
      </c>
      <c r="AW56" s="340">
        <v>0</v>
      </c>
    </row>
    <row r="57" spans="1:49" x14ac:dyDescent="0.2">
      <c r="A57" s="339"/>
      <c r="B57" s="339"/>
      <c r="C57" s="352" t="s">
        <v>530</v>
      </c>
      <c r="D57" s="340">
        <v>11.831333000000001</v>
      </c>
      <c r="E57" s="340">
        <v>-1.974391</v>
      </c>
      <c r="F57" s="340">
        <v>-0.82197100000000001</v>
      </c>
      <c r="G57" s="340">
        <v>9.4827569999999994</v>
      </c>
      <c r="H57" s="340">
        <v>0.37659700000000002</v>
      </c>
      <c r="I57" s="340">
        <v>2.014456</v>
      </c>
      <c r="J57" s="340">
        <v>7.769412</v>
      </c>
      <c r="K57" s="340">
        <v>2.1056490000000001</v>
      </c>
      <c r="L57" s="340">
        <v>0.99342200000000003</v>
      </c>
      <c r="M57" s="340">
        <v>6.8320759999999998</v>
      </c>
      <c r="N57" s="340">
        <v>4.1164510099999978</v>
      </c>
      <c r="O57" s="340">
        <v>2.426072</v>
      </c>
      <c r="P57" s="340">
        <v>8.7586790000000008</v>
      </c>
      <c r="Q57" s="340">
        <v>4.2618010099999983</v>
      </c>
      <c r="R57" s="340">
        <v>2.8935789999999999</v>
      </c>
      <c r="S57" s="340">
        <v>9.0987840000000002</v>
      </c>
      <c r="T57" s="340">
        <v>2.9755710099999959</v>
      </c>
      <c r="U57" s="340">
        <v>1.846671</v>
      </c>
      <c r="V57" s="340">
        <v>9.3100129999999996</v>
      </c>
      <c r="W57" s="340">
        <v>4.4922105755719377</v>
      </c>
      <c r="X57" s="340">
        <v>2.5801059999999998</v>
      </c>
      <c r="Y57" s="340">
        <v>12.315975999999999</v>
      </c>
      <c r="Z57" s="340">
        <v>2.7794347356487492</v>
      </c>
      <c r="AA57" s="340">
        <v>2.2573449999999999</v>
      </c>
      <c r="AB57" s="340">
        <v>17.731494839923187</v>
      </c>
      <c r="AC57" s="340">
        <v>6.3961387356487496</v>
      </c>
      <c r="AD57" s="340">
        <v>2.4263249999999998</v>
      </c>
      <c r="AE57" s="340">
        <v>8.4130538399231884</v>
      </c>
      <c r="AF57" s="340">
        <v>8.12257373564875</v>
      </c>
      <c r="AG57" s="340">
        <v>2.507501</v>
      </c>
      <c r="AH57" s="340">
        <v>6.5372348399231877</v>
      </c>
      <c r="AI57" s="340">
        <v>9.6727247356487513</v>
      </c>
      <c r="AJ57" s="340">
        <v>2.3436050000000002</v>
      </c>
      <c r="AK57" s="340">
        <v>5.8683438399231882</v>
      </c>
      <c r="AL57" s="340">
        <v>9.236004735648752</v>
      </c>
      <c r="AM57" s="340">
        <v>1.8620099999999999</v>
      </c>
      <c r="AN57" s="340">
        <v>2.9139928399231882</v>
      </c>
      <c r="AO57" s="340">
        <v>3.8577537356487515</v>
      </c>
      <c r="AP57" s="340">
        <v>2.952178</v>
      </c>
      <c r="AQ57" s="340">
        <v>2.234697839923188</v>
      </c>
      <c r="AR57" s="340">
        <v>3.2722937356487511</v>
      </c>
      <c r="AS57" s="340">
        <v>3.18154</v>
      </c>
      <c r="AT57" s="340">
        <v>2.2134698399231882</v>
      </c>
      <c r="AU57" s="340">
        <v>2.9934807356487512</v>
      </c>
      <c r="AV57" s="340">
        <v>3.6306609999999999</v>
      </c>
      <c r="AW57" s="340">
        <v>2.2092528399231881</v>
      </c>
    </row>
    <row r="58" spans="1:49" x14ac:dyDescent="0.2">
      <c r="A58" s="339"/>
      <c r="B58" s="339"/>
      <c r="C58" s="352" t="s">
        <v>531</v>
      </c>
      <c r="D58" s="340">
        <v>2.5970260000000001</v>
      </c>
      <c r="E58" s="340">
        <v>-2.1537670000000002</v>
      </c>
      <c r="F58" s="340">
        <v>-0.25868400000000003</v>
      </c>
      <c r="G58" s="340">
        <v>-1.5643499999999999</v>
      </c>
      <c r="H58" s="340">
        <v>0.14785799999999999</v>
      </c>
      <c r="I58" s="340">
        <v>1.9698329999999999</v>
      </c>
      <c r="J58" s="340">
        <v>-1.1594549999999999</v>
      </c>
      <c r="K58" s="340">
        <v>1.612009</v>
      </c>
      <c r="L58" s="340">
        <v>0.83775999999999995</v>
      </c>
      <c r="M58" s="340">
        <v>-0.91185499999999997</v>
      </c>
      <c r="N58" s="340">
        <v>1.5887910000000001</v>
      </c>
      <c r="O58" s="340">
        <v>3.442831</v>
      </c>
      <c r="P58" s="340">
        <v>-1.632684</v>
      </c>
      <c r="Q58" s="340">
        <v>1.3629990000000001</v>
      </c>
      <c r="R58" s="340">
        <v>2.766267</v>
      </c>
      <c r="S58" s="340">
        <v>-3.3263639999999999</v>
      </c>
      <c r="T58" s="340">
        <v>-3.5920000000000001E-2</v>
      </c>
      <c r="U58" s="340">
        <v>2.031463</v>
      </c>
      <c r="V58" s="340">
        <v>-4.1121540000000003</v>
      </c>
      <c r="W58" s="340">
        <v>-1.8332004344280586</v>
      </c>
      <c r="X58" s="340">
        <v>2.5113850000000002</v>
      </c>
      <c r="Y58" s="340">
        <v>-0.81474899999999995</v>
      </c>
      <c r="Z58" s="340">
        <v>-1.3290992743512466</v>
      </c>
      <c r="AA58" s="340">
        <v>0.676203</v>
      </c>
      <c r="AB58" s="340">
        <v>0.66999583992318812</v>
      </c>
      <c r="AC58" s="340">
        <v>1.5833417256487534</v>
      </c>
      <c r="AD58" s="340">
        <v>1.6498550000000001</v>
      </c>
      <c r="AE58" s="340">
        <v>-0.48291416007681193</v>
      </c>
      <c r="AF58" s="340">
        <v>3.1257527256487534</v>
      </c>
      <c r="AG58" s="340">
        <v>3.039107</v>
      </c>
      <c r="AH58" s="340">
        <v>-1.165316007681191E-2</v>
      </c>
      <c r="AI58" s="340">
        <v>8.4513787256487536</v>
      </c>
      <c r="AJ58" s="340">
        <v>1.335256</v>
      </c>
      <c r="AK58" s="340">
        <v>-0.12302316007681191</v>
      </c>
      <c r="AL58" s="340">
        <v>8.9987727256487542</v>
      </c>
      <c r="AM58" s="340">
        <v>2.3697810000000001</v>
      </c>
      <c r="AN58" s="340">
        <v>0.31989183992318809</v>
      </c>
      <c r="AO58" s="340">
        <v>4.7701947256487536</v>
      </c>
      <c r="AP58" s="340">
        <v>3.654785</v>
      </c>
      <c r="AQ58" s="340">
        <v>0.44183283992318811</v>
      </c>
      <c r="AR58" s="340">
        <v>3.8897207256487532</v>
      </c>
      <c r="AS58" s="340">
        <v>3.2745790000000001</v>
      </c>
      <c r="AT58" s="340">
        <v>0.93492683992318804</v>
      </c>
      <c r="AU58" s="340">
        <v>3.7111027256487534</v>
      </c>
      <c r="AV58" s="340">
        <v>2.6024419999999999</v>
      </c>
      <c r="AW58" s="340">
        <v>0.88224383992318811</v>
      </c>
    </row>
    <row r="59" spans="1:49" s="82" customFormat="1" ht="30" customHeight="1" x14ac:dyDescent="0.2">
      <c r="A59" s="335"/>
      <c r="B59" s="335"/>
      <c r="C59" s="354" t="s">
        <v>534</v>
      </c>
      <c r="D59" s="336">
        <v>12.158314000000001</v>
      </c>
      <c r="E59" s="336">
        <v>3.927251</v>
      </c>
      <c r="F59" s="336">
        <v>9.0349710000000005</v>
      </c>
      <c r="G59" s="336">
        <v>8.9944640000000007</v>
      </c>
      <c r="H59" s="336">
        <v>4.3532919999999997</v>
      </c>
      <c r="I59" s="336">
        <v>11.873810000000001</v>
      </c>
      <c r="J59" s="336">
        <v>12.468534</v>
      </c>
      <c r="K59" s="336">
        <v>7.2054260000000001</v>
      </c>
      <c r="L59" s="336">
        <v>10.868482999999999</v>
      </c>
      <c r="M59" s="336">
        <v>12.239216000000001</v>
      </c>
      <c r="N59" s="336">
        <v>7.2578580099999979</v>
      </c>
      <c r="O59" s="336">
        <v>13.374599009999997</v>
      </c>
      <c r="P59" s="336">
        <v>17.609271009999997</v>
      </c>
      <c r="Q59" s="336">
        <v>10.762461009999997</v>
      </c>
      <c r="R59" s="336">
        <v>15.914059009999997</v>
      </c>
      <c r="S59" s="336">
        <v>18.562233009999996</v>
      </c>
      <c r="T59" s="336">
        <v>10.283843009999996</v>
      </c>
      <c r="U59" s="336">
        <v>13.921026009999997</v>
      </c>
      <c r="V59" s="336">
        <v>16.440324009999998</v>
      </c>
      <c r="W59" s="336">
        <v>10.964803575571937</v>
      </c>
      <c r="X59" s="336">
        <v>16.382329575571937</v>
      </c>
      <c r="Y59" s="336">
        <v>21.696361575571938</v>
      </c>
      <c r="Z59" s="336">
        <v>12.991425735648749</v>
      </c>
      <c r="AA59" s="336">
        <v>17.352755735648753</v>
      </c>
      <c r="AB59" s="336">
        <v>25.07634357557194</v>
      </c>
      <c r="AC59" s="336">
        <v>21.700887575571937</v>
      </c>
      <c r="AD59" s="336">
        <v>26.55395857557194</v>
      </c>
      <c r="AE59" s="336">
        <v>19.54358657557194</v>
      </c>
      <c r="AF59" s="336">
        <v>14.277861575571936</v>
      </c>
      <c r="AG59" s="336">
        <v>19.043128575571938</v>
      </c>
      <c r="AH59" s="336">
        <v>19.475378575571938</v>
      </c>
      <c r="AI59" s="336">
        <v>14.033369575571937</v>
      </c>
      <c r="AJ59" s="336">
        <v>18.55356457557194</v>
      </c>
      <c r="AK59" s="336">
        <v>20.192742575571938</v>
      </c>
      <c r="AL59" s="336">
        <v>12.763862575571938</v>
      </c>
      <c r="AM59" s="336">
        <v>16.966358575571938</v>
      </c>
      <c r="AN59" s="336">
        <v>16.320076575571939</v>
      </c>
      <c r="AO59" s="336">
        <v>3.9496655755719376</v>
      </c>
      <c r="AP59" s="336">
        <v>9.7239245755719388</v>
      </c>
      <c r="AQ59" s="336">
        <v>11.352698575571939</v>
      </c>
      <c r="AR59" s="336">
        <v>3.7750785755719374</v>
      </c>
      <c r="AS59" s="336">
        <v>8.6885315755719397</v>
      </c>
      <c r="AT59" s="336">
        <v>10.975372575571939</v>
      </c>
      <c r="AU59" s="336">
        <v>3.7043995755719377</v>
      </c>
      <c r="AV59" s="336">
        <v>8.8376115755719393</v>
      </c>
      <c r="AW59" s="336">
        <v>11.14146357557194</v>
      </c>
    </row>
    <row r="60" spans="1:49" s="364" customFormat="1" ht="20.100000000000001" customHeight="1" x14ac:dyDescent="0.2">
      <c r="A60" s="359"/>
      <c r="B60" s="359"/>
      <c r="C60" s="355" t="s">
        <v>531</v>
      </c>
      <c r="D60" s="345">
        <v>-8.0979999999999993E-3</v>
      </c>
      <c r="E60" s="345">
        <v>-0.94817899999999999</v>
      </c>
      <c r="F60" s="345">
        <v>0.18457499999999999</v>
      </c>
      <c r="G60" s="345">
        <v>-3.976801</v>
      </c>
      <c r="H60" s="345">
        <v>-1.675176</v>
      </c>
      <c r="I60" s="345">
        <v>0.55334099999999997</v>
      </c>
      <c r="J60" s="345">
        <v>0.95823599999999998</v>
      </c>
      <c r="K60" s="345">
        <v>2.4223870000000001</v>
      </c>
      <c r="L60" s="345">
        <v>1.290314</v>
      </c>
      <c r="M60" s="345">
        <v>1.537914</v>
      </c>
      <c r="N60" s="345">
        <v>1.514696</v>
      </c>
      <c r="O60" s="345">
        <v>4.1197670000000004</v>
      </c>
      <c r="P60" s="345">
        <v>3.3989379999999998</v>
      </c>
      <c r="Q60" s="345">
        <v>3.173146</v>
      </c>
      <c r="R60" s="345">
        <v>2.4965820000000001</v>
      </c>
      <c r="S60" s="345">
        <v>0.802902</v>
      </c>
      <c r="T60" s="345">
        <v>-0.59601700000000002</v>
      </c>
      <c r="U60" s="345">
        <v>-1.330821</v>
      </c>
      <c r="V60" s="345">
        <v>-2.1166109999999998</v>
      </c>
      <c r="W60" s="345">
        <v>-3.9138914344280584</v>
      </c>
      <c r="X60" s="345">
        <v>-3.4339694344280587</v>
      </c>
      <c r="Y60" s="345">
        <v>-0.13656443442805857</v>
      </c>
      <c r="Z60" s="345">
        <v>0.36753672564875334</v>
      </c>
      <c r="AA60" s="345">
        <v>-1.4676452743512467</v>
      </c>
      <c r="AB60" s="345">
        <v>1.7099565571941436E-2</v>
      </c>
      <c r="AC60" s="345">
        <v>2.9295405655719415</v>
      </c>
      <c r="AD60" s="345">
        <v>3.9031925655719415</v>
      </c>
      <c r="AE60" s="345">
        <v>2.7502825655719416</v>
      </c>
      <c r="AF60" s="345">
        <v>4.2926935655719411</v>
      </c>
      <c r="AG60" s="345">
        <v>5.6819455655719411</v>
      </c>
      <c r="AH60" s="345">
        <v>6.1532065655719412</v>
      </c>
      <c r="AI60" s="345">
        <v>11.478832565571942</v>
      </c>
      <c r="AJ60" s="345">
        <v>9.7749815655719416</v>
      </c>
      <c r="AK60" s="345">
        <v>9.6636115655719408</v>
      </c>
      <c r="AL60" s="345">
        <v>10.211005565571941</v>
      </c>
      <c r="AM60" s="345">
        <v>11.245530565571942</v>
      </c>
      <c r="AN60" s="345">
        <v>11.688445565571941</v>
      </c>
      <c r="AO60" s="345">
        <v>7.4598675655719413</v>
      </c>
      <c r="AP60" s="345">
        <v>8.7448715655719411</v>
      </c>
      <c r="AQ60" s="345">
        <v>8.8668125655719408</v>
      </c>
      <c r="AR60" s="345">
        <v>7.9863385655719412</v>
      </c>
      <c r="AS60" s="345">
        <v>7.6061325655719418</v>
      </c>
      <c r="AT60" s="345">
        <v>8.0992265655719411</v>
      </c>
      <c r="AU60" s="345">
        <v>7.9206085655719418</v>
      </c>
      <c r="AV60" s="345">
        <v>7.2484715655719416</v>
      </c>
      <c r="AW60" s="345">
        <v>7.1957885655719416</v>
      </c>
    </row>
    <row r="61" spans="1:49" s="2" customFormat="1" ht="20.100000000000001" customHeight="1" x14ac:dyDescent="0.2">
      <c r="A61" s="15" t="s">
        <v>118</v>
      </c>
      <c r="C61" s="15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0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37" max="66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W61"/>
  <sheetViews>
    <sheetView zoomScale="80" zoomScaleNormal="80" zoomScaleSheetLayoutView="80" workbookViewId="0">
      <selection activeCell="A2" sqref="A2"/>
    </sheetView>
  </sheetViews>
  <sheetFormatPr defaultColWidth="8.85546875" defaultRowHeight="12.75" outlineLevelCol="1" x14ac:dyDescent="0.2"/>
  <cols>
    <col min="1" max="2" width="2.28515625" style="83" customWidth="1"/>
    <col min="3" max="3" width="30.7109375" style="83" customWidth="1"/>
    <col min="4" max="4" width="8.7109375" style="363" customWidth="1"/>
    <col min="5" max="6" width="8.7109375" style="363" hidden="1" customWidth="1" outlineLevel="1"/>
    <col min="7" max="7" width="8.7109375" style="363" customWidth="1" collapsed="1"/>
    <col min="8" max="9" width="8.7109375" style="363" hidden="1" customWidth="1" outlineLevel="1"/>
    <col min="10" max="10" width="8.7109375" style="363" customWidth="1" collapsed="1"/>
    <col min="11" max="12" width="8.7109375" style="363" hidden="1" customWidth="1" outlineLevel="1"/>
    <col min="13" max="13" width="8.7109375" style="363" customWidth="1" collapsed="1"/>
    <col min="14" max="15" width="8.7109375" style="363" hidden="1" customWidth="1" outlineLevel="1"/>
    <col min="16" max="16" width="8.7109375" style="363" customWidth="1" collapsed="1"/>
    <col min="17" max="18" width="8.7109375" style="363" hidden="1" customWidth="1" outlineLevel="1"/>
    <col min="19" max="19" width="8.7109375" style="363" customWidth="1" collapsed="1"/>
    <col min="20" max="21" width="8.7109375" style="363" hidden="1" customWidth="1" outlineLevel="1"/>
    <col min="22" max="22" width="8.7109375" style="330" customWidth="1" collapsed="1"/>
    <col min="23" max="24" width="8.7109375" style="330" hidden="1" customWidth="1" outlineLevel="1"/>
    <col min="25" max="25" width="8.7109375" style="330" customWidth="1" collapsed="1"/>
    <col min="26" max="27" width="8.7109375" style="330" hidden="1" customWidth="1" outlineLevel="1"/>
    <col min="28" max="28" width="8.7109375" style="330" customWidth="1" collapsed="1"/>
    <col min="29" max="30" width="8.7109375" style="330" hidden="1" customWidth="1" outlineLevel="1"/>
    <col min="31" max="31" width="8.7109375" style="330" customWidth="1" collapsed="1"/>
    <col min="32" max="33" width="8.7109375" style="330" hidden="1" customWidth="1" outlineLevel="1"/>
    <col min="34" max="34" width="8.7109375" style="330" customWidth="1" collapsed="1"/>
    <col min="35" max="36" width="8.7109375" style="330" hidden="1" customWidth="1" outlineLevel="1"/>
    <col min="37" max="37" width="8.7109375" style="330" customWidth="1" collapsed="1"/>
    <col min="38" max="39" width="8.7109375" style="330" hidden="1" customWidth="1" outlineLevel="1" collapsed="1"/>
    <col min="40" max="40" width="8.7109375" style="330" customWidth="1" collapsed="1"/>
    <col min="41" max="42" width="8.85546875" style="83" hidden="1" customWidth="1" outlineLevel="1"/>
    <col min="43" max="43" width="8.85546875" style="83" collapsed="1"/>
    <col min="44" max="45" width="0" style="83" hidden="1" customWidth="1" outlineLevel="1"/>
    <col min="46" max="46" width="8.85546875" style="83" collapsed="1"/>
    <col min="47" max="48" width="8.85546875" style="83" hidden="1" customWidth="1" outlineLevel="1"/>
    <col min="49" max="49" width="8.85546875" style="83" collapsed="1"/>
    <col min="50" max="16384" width="8.85546875" style="83"/>
  </cols>
  <sheetData>
    <row r="1" spans="1:49" x14ac:dyDescent="0.2">
      <c r="A1" s="575" t="s">
        <v>824</v>
      </c>
    </row>
    <row r="2" spans="1:49" x14ac:dyDescent="0.2">
      <c r="A2" s="83" t="s">
        <v>493</v>
      </c>
    </row>
    <row r="4" spans="1:49" s="334" customFormat="1" ht="35.1" customHeight="1" x14ac:dyDescent="0.2">
      <c r="A4" s="332"/>
      <c r="B4" s="332"/>
      <c r="C4" s="332"/>
      <c r="D4" s="333" t="s">
        <v>878</v>
      </c>
      <c r="E4" s="333">
        <v>0</v>
      </c>
      <c r="F4" s="333">
        <v>0</v>
      </c>
      <c r="G4" s="333" t="s">
        <v>879</v>
      </c>
      <c r="H4" s="333">
        <v>0</v>
      </c>
      <c r="I4" s="333">
        <v>0</v>
      </c>
      <c r="J4" s="333" t="s">
        <v>880</v>
      </c>
      <c r="K4" s="333">
        <v>0</v>
      </c>
      <c r="L4" s="333">
        <v>0</v>
      </c>
      <c r="M4" s="333" t="s">
        <v>881</v>
      </c>
      <c r="N4" s="333">
        <v>0</v>
      </c>
      <c r="O4" s="333">
        <v>0</v>
      </c>
      <c r="P4" s="333" t="s">
        <v>882</v>
      </c>
      <c r="Q4" s="333">
        <v>0</v>
      </c>
      <c r="R4" s="333">
        <v>0</v>
      </c>
      <c r="S4" s="333" t="s">
        <v>50</v>
      </c>
      <c r="T4" s="333">
        <v>0</v>
      </c>
      <c r="U4" s="333">
        <v>0</v>
      </c>
      <c r="V4" s="333" t="s">
        <v>51</v>
      </c>
      <c r="W4" s="333">
        <v>0</v>
      </c>
      <c r="X4" s="333">
        <v>0</v>
      </c>
      <c r="Y4" s="333" t="s">
        <v>52</v>
      </c>
      <c r="Z4" s="333">
        <v>0</v>
      </c>
      <c r="AA4" s="333">
        <v>0</v>
      </c>
      <c r="AB4" s="333" t="s">
        <v>53</v>
      </c>
      <c r="AC4" s="333">
        <v>0</v>
      </c>
      <c r="AD4" s="333">
        <v>0</v>
      </c>
      <c r="AE4" s="333" t="s">
        <v>54</v>
      </c>
      <c r="AF4" s="333">
        <v>0</v>
      </c>
      <c r="AG4" s="333">
        <v>0</v>
      </c>
      <c r="AH4" s="333" t="s">
        <v>55</v>
      </c>
      <c r="AI4" s="333">
        <v>0</v>
      </c>
      <c r="AJ4" s="333">
        <v>0</v>
      </c>
      <c r="AK4" s="333" t="s">
        <v>192</v>
      </c>
      <c r="AL4" s="333">
        <v>0</v>
      </c>
      <c r="AM4" s="333">
        <v>0</v>
      </c>
      <c r="AN4" s="333" t="s">
        <v>204</v>
      </c>
      <c r="AO4" s="333">
        <v>0</v>
      </c>
      <c r="AP4" s="333">
        <v>0</v>
      </c>
      <c r="AQ4" s="333" t="s">
        <v>255</v>
      </c>
      <c r="AR4" s="333">
        <v>0</v>
      </c>
      <c r="AS4" s="333">
        <v>0</v>
      </c>
      <c r="AT4" s="333" t="s">
        <v>608</v>
      </c>
      <c r="AU4" s="333">
        <v>0</v>
      </c>
      <c r="AV4" s="333">
        <v>0</v>
      </c>
      <c r="AW4" s="333" t="s">
        <v>833</v>
      </c>
    </row>
    <row r="5" spans="1:49" ht="20.100000000000001" customHeight="1" x14ac:dyDescent="0.2">
      <c r="A5" s="335" t="s">
        <v>494</v>
      </c>
      <c r="B5" s="335"/>
      <c r="C5" s="335"/>
      <c r="D5" s="336">
        <v>25.735869999999998</v>
      </c>
      <c r="E5" s="336">
        <v>14.652588</v>
      </c>
      <c r="F5" s="336">
        <v>14.567371</v>
      </c>
      <c r="G5" s="336">
        <v>29.896198999999999</v>
      </c>
      <c r="H5" s="336">
        <v>19.599284000000001</v>
      </c>
      <c r="I5" s="336">
        <v>20.170468</v>
      </c>
      <c r="J5" s="336">
        <v>33.044297999999998</v>
      </c>
      <c r="K5" s="336">
        <v>13.579563</v>
      </c>
      <c r="L5" s="336">
        <v>15.228645</v>
      </c>
      <c r="M5" s="336">
        <v>30.699421000000001</v>
      </c>
      <c r="N5" s="336">
        <v>23.901864</v>
      </c>
      <c r="O5" s="336">
        <v>22.991327999999999</v>
      </c>
      <c r="P5" s="336">
        <v>33.795983</v>
      </c>
      <c r="Q5" s="336">
        <v>19.974658000000002</v>
      </c>
      <c r="R5" s="336">
        <v>20.251749</v>
      </c>
      <c r="S5" s="336">
        <v>31.473701999999999</v>
      </c>
      <c r="T5" s="336">
        <v>4.4212720000000081</v>
      </c>
      <c r="U5" s="336">
        <v>5.1669300000000087</v>
      </c>
      <c r="V5" s="336">
        <v>15.925963000000008</v>
      </c>
      <c r="W5" s="336">
        <v>8.7170970000000008</v>
      </c>
      <c r="X5" s="336">
        <v>6.827305</v>
      </c>
      <c r="Y5" s="336">
        <v>21.648612</v>
      </c>
      <c r="Z5" s="336">
        <v>13.240342999999999</v>
      </c>
      <c r="AA5" s="336">
        <v>13.574783</v>
      </c>
      <c r="AB5" s="336">
        <v>28.648499000000001</v>
      </c>
      <c r="AC5" s="336">
        <v>11.500992999999999</v>
      </c>
      <c r="AD5" s="336">
        <v>11.811816</v>
      </c>
      <c r="AE5" s="336">
        <v>18.616133999999999</v>
      </c>
      <c r="AF5" s="336">
        <v>16.108049999999999</v>
      </c>
      <c r="AG5" s="336">
        <v>19.973787999999999</v>
      </c>
      <c r="AH5" s="336">
        <v>29.010645</v>
      </c>
      <c r="AI5" s="336">
        <v>17.332977</v>
      </c>
      <c r="AJ5" s="336">
        <v>14.172798</v>
      </c>
      <c r="AK5" s="336">
        <v>24.073005999999999</v>
      </c>
      <c r="AL5" s="336">
        <v>18.418385000000001</v>
      </c>
      <c r="AM5" s="336">
        <v>19.731708000000001</v>
      </c>
      <c r="AN5" s="336">
        <v>30.510445000000001</v>
      </c>
      <c r="AO5" s="336">
        <v>1.3784339999999999</v>
      </c>
      <c r="AP5" s="336">
        <v>1.9992380000000001</v>
      </c>
      <c r="AQ5" s="336">
        <v>15.050919</v>
      </c>
      <c r="AR5" s="336">
        <v>15.736818</v>
      </c>
      <c r="AS5" s="336">
        <v>13.649430000000001</v>
      </c>
      <c r="AT5" s="336">
        <v>25.002571</v>
      </c>
      <c r="AU5" s="336">
        <v>14.080985</v>
      </c>
      <c r="AV5" s="336">
        <v>13.295388000000001</v>
      </c>
      <c r="AW5" s="336">
        <v>25.361844000000001</v>
      </c>
    </row>
    <row r="6" spans="1:49" s="82" customFormat="1" ht="15" customHeight="1" x14ac:dyDescent="0.2">
      <c r="A6" s="335"/>
      <c r="B6" s="335" t="s">
        <v>495</v>
      </c>
      <c r="C6" s="335"/>
      <c r="D6" s="336">
        <v>9.6257509999999993</v>
      </c>
      <c r="E6" s="336">
        <v>12.966955</v>
      </c>
      <c r="F6" s="336">
        <v>12.934215</v>
      </c>
      <c r="G6" s="336">
        <v>13.339286</v>
      </c>
      <c r="H6" s="336">
        <v>17.643162</v>
      </c>
      <c r="I6" s="336">
        <v>17.808167999999998</v>
      </c>
      <c r="J6" s="336">
        <v>17.803889000000002</v>
      </c>
      <c r="K6" s="336">
        <v>10.555452000000001</v>
      </c>
      <c r="L6" s="336">
        <v>10.657722</v>
      </c>
      <c r="M6" s="336">
        <v>14.589622</v>
      </c>
      <c r="N6" s="336">
        <v>20.221606000000001</v>
      </c>
      <c r="O6" s="336">
        <v>20.291806999999999</v>
      </c>
      <c r="P6" s="336">
        <v>17.774612000000001</v>
      </c>
      <c r="Q6" s="336">
        <v>16.382828</v>
      </c>
      <c r="R6" s="336">
        <v>16.555206999999999</v>
      </c>
      <c r="S6" s="336">
        <v>15.480912</v>
      </c>
      <c r="T6" s="336">
        <v>0.77830900000000836</v>
      </c>
      <c r="U6" s="336">
        <v>1.5212240000000083</v>
      </c>
      <c r="V6" s="336">
        <v>0.74573300000000842</v>
      </c>
      <c r="W6" s="336">
        <v>6.0183650000000002</v>
      </c>
      <c r="X6" s="336">
        <v>4.3316350000000003</v>
      </c>
      <c r="Y6" s="336">
        <v>4.2324970000000004</v>
      </c>
      <c r="Z6" s="336">
        <v>10.930643999999999</v>
      </c>
      <c r="AA6" s="336">
        <v>11.008855000000001</v>
      </c>
      <c r="AB6" s="336">
        <v>11.00919</v>
      </c>
      <c r="AC6" s="336">
        <v>8.9350649999999998</v>
      </c>
      <c r="AD6" s="336">
        <v>8.3212010000000003</v>
      </c>
      <c r="AE6" s="336">
        <v>8.4039629999999992</v>
      </c>
      <c r="AF6" s="336">
        <v>12.617435</v>
      </c>
      <c r="AG6" s="336">
        <v>12.993959</v>
      </c>
      <c r="AH6" s="336">
        <v>13.155552</v>
      </c>
      <c r="AI6" s="336">
        <v>10.353147999999999</v>
      </c>
      <c r="AJ6" s="336">
        <v>10.538697000000001</v>
      </c>
      <c r="AK6" s="336">
        <v>10.480007000000001</v>
      </c>
      <c r="AL6" s="336">
        <v>14.784284</v>
      </c>
      <c r="AM6" s="336">
        <v>15.424901999999999</v>
      </c>
      <c r="AN6" s="336">
        <v>15.424054999999999</v>
      </c>
      <c r="AO6" s="336">
        <v>-2.928372</v>
      </c>
      <c r="AP6" s="336">
        <v>-3.4240080000000002</v>
      </c>
      <c r="AQ6" s="336">
        <v>-3.0606779999999998</v>
      </c>
      <c r="AR6" s="336">
        <v>10.313572000000001</v>
      </c>
      <c r="AS6" s="336">
        <v>9.8675460000000008</v>
      </c>
      <c r="AT6" s="336">
        <v>9.7194819999999993</v>
      </c>
      <c r="AU6" s="336">
        <v>10.299101</v>
      </c>
      <c r="AV6" s="336">
        <v>10.710713</v>
      </c>
      <c r="AW6" s="336">
        <v>10.836157</v>
      </c>
    </row>
    <row r="7" spans="1:49" x14ac:dyDescent="0.2">
      <c r="A7" s="339"/>
      <c r="B7" s="339"/>
      <c r="C7" s="339" t="s">
        <v>496</v>
      </c>
      <c r="D7" s="340">
        <v>2.5149900000000001</v>
      </c>
      <c r="E7" s="340">
        <v>3.334889</v>
      </c>
      <c r="F7" s="340">
        <v>3.334889</v>
      </c>
      <c r="G7" s="340">
        <v>3.334889</v>
      </c>
      <c r="H7" s="340">
        <v>2.768529</v>
      </c>
      <c r="I7" s="340">
        <v>2.768529</v>
      </c>
      <c r="J7" s="340">
        <v>2.768529</v>
      </c>
      <c r="K7" s="340">
        <v>3.1143149999999999</v>
      </c>
      <c r="L7" s="340">
        <v>3.1143149999999999</v>
      </c>
      <c r="M7" s="340">
        <v>3.1143149999999999</v>
      </c>
      <c r="N7" s="340">
        <v>3.5938430000000001</v>
      </c>
      <c r="O7" s="340">
        <v>3.5938430000000001</v>
      </c>
      <c r="P7" s="340">
        <v>3.5938430000000001</v>
      </c>
      <c r="Q7" s="340">
        <v>4.7446849999999996</v>
      </c>
      <c r="R7" s="340">
        <v>4.7446849999999996</v>
      </c>
      <c r="S7" s="340">
        <v>4.7446849999999996</v>
      </c>
      <c r="T7" s="340">
        <v>3.8151420000000082</v>
      </c>
      <c r="U7" s="340">
        <v>3.8151420000000082</v>
      </c>
      <c r="V7" s="340">
        <v>3.8151420000000082</v>
      </c>
      <c r="W7" s="340">
        <v>3.1608200000000002</v>
      </c>
      <c r="X7" s="340">
        <v>3.1608200000000002</v>
      </c>
      <c r="Y7" s="340">
        <v>3.1608200000000002</v>
      </c>
      <c r="Z7" s="340">
        <v>2.71943</v>
      </c>
      <c r="AA7" s="340">
        <v>2.71943</v>
      </c>
      <c r="AB7" s="340">
        <v>2.71943</v>
      </c>
      <c r="AC7" s="340">
        <v>3.7266940000000002</v>
      </c>
      <c r="AD7" s="340">
        <v>3.8602539999999999</v>
      </c>
      <c r="AE7" s="340">
        <v>3.8602539999999999</v>
      </c>
      <c r="AF7" s="340">
        <v>3.956985</v>
      </c>
      <c r="AG7" s="340">
        <v>4.0261259999999996</v>
      </c>
      <c r="AH7" s="340">
        <v>4.0261259999999996</v>
      </c>
      <c r="AI7" s="340">
        <v>4.0553839999999992</v>
      </c>
      <c r="AJ7" s="340">
        <v>4.0309879999999989</v>
      </c>
      <c r="AK7" s="340">
        <v>4.0309879999999989</v>
      </c>
      <c r="AL7" s="340">
        <v>3.4875859999999999</v>
      </c>
      <c r="AM7" s="340">
        <v>3.501906</v>
      </c>
      <c r="AN7" s="340">
        <v>3.501906</v>
      </c>
      <c r="AO7" s="340">
        <v>3.5420219999999998</v>
      </c>
      <c r="AP7" s="340">
        <v>3.5312130000000002</v>
      </c>
      <c r="AQ7" s="340">
        <v>3.5312130000000002</v>
      </c>
      <c r="AR7" s="340">
        <v>3.8341910000000001</v>
      </c>
      <c r="AS7" s="340">
        <v>3.7712819999999998</v>
      </c>
      <c r="AT7" s="340">
        <v>3.7712819999999998</v>
      </c>
      <c r="AU7" s="340">
        <v>4.000013</v>
      </c>
      <c r="AV7" s="340">
        <v>4.0098060000000002</v>
      </c>
      <c r="AW7" s="340">
        <v>4.0098060000000002</v>
      </c>
    </row>
    <row r="8" spans="1:49" x14ac:dyDescent="0.2">
      <c r="A8" s="339"/>
      <c r="B8" s="343"/>
      <c r="C8" s="339" t="s">
        <v>497</v>
      </c>
      <c r="D8" s="340">
        <v>1.2608619999999999</v>
      </c>
      <c r="E8" s="340">
        <v>1.563782</v>
      </c>
      <c r="F8" s="340">
        <v>1.563782</v>
      </c>
      <c r="G8" s="340">
        <v>1.563782</v>
      </c>
      <c r="H8" s="340">
        <v>1.519412</v>
      </c>
      <c r="I8" s="340">
        <v>1.519412</v>
      </c>
      <c r="J8" s="340">
        <v>1.519412</v>
      </c>
      <c r="K8" s="340">
        <v>1.7384379999999999</v>
      </c>
      <c r="L8" s="340">
        <v>1.7384379999999999</v>
      </c>
      <c r="M8" s="340">
        <v>1.7384379999999999</v>
      </c>
      <c r="N8" s="340">
        <v>2.0556450000000002</v>
      </c>
      <c r="O8" s="340">
        <v>2.0556450000000002</v>
      </c>
      <c r="P8" s="340">
        <v>2.0556450000000002</v>
      </c>
      <c r="Q8" s="340">
        <v>3.3137210000000001</v>
      </c>
      <c r="R8" s="340">
        <v>3.3137210000000001</v>
      </c>
      <c r="S8" s="340">
        <v>3.3137210000000001</v>
      </c>
      <c r="T8" s="340">
        <v>2.8969030000000084</v>
      </c>
      <c r="U8" s="340">
        <v>2.8969030000000084</v>
      </c>
      <c r="V8" s="340">
        <v>2.8969030000000084</v>
      </c>
      <c r="W8" s="340">
        <v>2.3521169999999998</v>
      </c>
      <c r="X8" s="340">
        <v>2.3521169999999998</v>
      </c>
      <c r="Y8" s="340">
        <v>2.3521169999999998</v>
      </c>
      <c r="Z8" s="340">
        <v>1.382787</v>
      </c>
      <c r="AA8" s="340">
        <v>1.382787</v>
      </c>
      <c r="AB8" s="340">
        <v>1.382787</v>
      </c>
      <c r="AC8" s="340">
        <v>2.4331870000000002</v>
      </c>
      <c r="AD8" s="340">
        <v>2.4331870000000002</v>
      </c>
      <c r="AE8" s="340">
        <v>2.4331870000000002</v>
      </c>
      <c r="AF8" s="340">
        <v>2.3398910000000002</v>
      </c>
      <c r="AG8" s="340">
        <v>2.3398910000000002</v>
      </c>
      <c r="AH8" s="340">
        <v>2.3398910000000002</v>
      </c>
      <c r="AI8" s="340">
        <v>2.4321559999999991</v>
      </c>
      <c r="AJ8" s="340">
        <v>2.4321559999999991</v>
      </c>
      <c r="AK8" s="340">
        <v>2.4321559999999991</v>
      </c>
      <c r="AL8" s="340">
        <v>2.043304</v>
      </c>
      <c r="AM8" s="340">
        <v>2.043304</v>
      </c>
      <c r="AN8" s="340">
        <v>2.043304</v>
      </c>
      <c r="AO8" s="340">
        <v>2.1637629999999999</v>
      </c>
      <c r="AP8" s="340">
        <v>2.1637629999999999</v>
      </c>
      <c r="AQ8" s="340">
        <v>2.1637629999999999</v>
      </c>
      <c r="AR8" s="340">
        <v>2.2123390000000001</v>
      </c>
      <c r="AS8" s="340">
        <v>2.2123390000000001</v>
      </c>
      <c r="AT8" s="340">
        <v>2.2123390000000001</v>
      </c>
      <c r="AU8" s="340">
        <v>2.712021</v>
      </c>
      <c r="AV8" s="340">
        <v>2.712021</v>
      </c>
      <c r="AW8" s="340">
        <v>2.712021</v>
      </c>
    </row>
    <row r="9" spans="1:49" x14ac:dyDescent="0.2">
      <c r="A9" s="339"/>
      <c r="B9" s="343"/>
      <c r="C9" s="339" t="s">
        <v>535</v>
      </c>
      <c r="D9" s="340">
        <v>1.2541279999999999</v>
      </c>
      <c r="E9" s="340">
        <v>1.771107</v>
      </c>
      <c r="F9" s="340">
        <v>1.771107</v>
      </c>
      <c r="G9" s="340">
        <v>1.771107</v>
      </c>
      <c r="H9" s="340">
        <v>1.249117</v>
      </c>
      <c r="I9" s="340">
        <v>1.249117</v>
      </c>
      <c r="J9" s="340">
        <v>1.249117</v>
      </c>
      <c r="K9" s="340">
        <v>1.375877</v>
      </c>
      <c r="L9" s="340">
        <v>1.375877</v>
      </c>
      <c r="M9" s="340">
        <v>1.375877</v>
      </c>
      <c r="N9" s="340">
        <v>1.538198</v>
      </c>
      <c r="O9" s="340">
        <v>1.538198</v>
      </c>
      <c r="P9" s="340">
        <v>1.538198</v>
      </c>
      <c r="Q9" s="340">
        <v>1.4309639999999999</v>
      </c>
      <c r="R9" s="340">
        <v>1.4309639999999999</v>
      </c>
      <c r="S9" s="340">
        <v>1.4309639999999999</v>
      </c>
      <c r="T9" s="340">
        <v>0.91823900000000003</v>
      </c>
      <c r="U9" s="340">
        <v>0.91823900000000003</v>
      </c>
      <c r="V9" s="340">
        <v>0.91823900000000003</v>
      </c>
      <c r="W9" s="340">
        <v>0.80870299999999995</v>
      </c>
      <c r="X9" s="340">
        <v>0.80870299999999995</v>
      </c>
      <c r="Y9" s="340">
        <v>0.80870299999999995</v>
      </c>
      <c r="Z9" s="340">
        <v>1.336643</v>
      </c>
      <c r="AA9" s="340">
        <v>1.336643</v>
      </c>
      <c r="AB9" s="340">
        <v>1.336643</v>
      </c>
      <c r="AC9" s="340">
        <v>1.293507</v>
      </c>
      <c r="AD9" s="340">
        <v>1.4270670000000001</v>
      </c>
      <c r="AE9" s="340">
        <v>1.4270670000000001</v>
      </c>
      <c r="AF9" s="340">
        <v>1.617094</v>
      </c>
      <c r="AG9" s="340">
        <v>1.6862349999999999</v>
      </c>
      <c r="AH9" s="340">
        <v>1.6862349999999999</v>
      </c>
      <c r="AI9" s="340">
        <v>1.6232279999999999</v>
      </c>
      <c r="AJ9" s="340">
        <v>1.598832</v>
      </c>
      <c r="AK9" s="340">
        <v>1.598832</v>
      </c>
      <c r="AL9" s="340">
        <v>1.4442820000000001</v>
      </c>
      <c r="AM9" s="340">
        <v>1.458602</v>
      </c>
      <c r="AN9" s="340">
        <v>1.458602</v>
      </c>
      <c r="AO9" s="340">
        <v>1.3782589999999999</v>
      </c>
      <c r="AP9" s="340">
        <v>1.3674500000000001</v>
      </c>
      <c r="AQ9" s="340">
        <v>1.3674500000000001</v>
      </c>
      <c r="AR9" s="340">
        <v>1.6218520000000001</v>
      </c>
      <c r="AS9" s="340">
        <v>1.558943</v>
      </c>
      <c r="AT9" s="340">
        <v>1.558943</v>
      </c>
      <c r="AU9" s="340">
        <v>1.287992</v>
      </c>
      <c r="AV9" s="340">
        <v>1.297785</v>
      </c>
      <c r="AW9" s="340">
        <v>1.297785</v>
      </c>
    </row>
    <row r="10" spans="1:49" ht="20.100000000000001" customHeight="1" x14ac:dyDescent="0.2">
      <c r="A10" s="339"/>
      <c r="B10" s="339"/>
      <c r="C10" s="339" t="s">
        <v>498</v>
      </c>
      <c r="D10" s="340">
        <v>7.1107610000000001</v>
      </c>
      <c r="E10" s="340">
        <v>9.632066</v>
      </c>
      <c r="F10" s="340">
        <v>9.5993259999999996</v>
      </c>
      <c r="G10" s="340">
        <v>10.004397000000001</v>
      </c>
      <c r="H10" s="340">
        <v>14.874632999999999</v>
      </c>
      <c r="I10" s="340">
        <v>15.039638999999999</v>
      </c>
      <c r="J10" s="340">
        <v>15.035360000000001</v>
      </c>
      <c r="K10" s="340">
        <v>7.4411370000000003</v>
      </c>
      <c r="L10" s="340">
        <v>7.5434070000000002</v>
      </c>
      <c r="M10" s="340">
        <v>11.475307000000001</v>
      </c>
      <c r="N10" s="340">
        <v>16.627763000000002</v>
      </c>
      <c r="O10" s="340">
        <v>16.697963999999999</v>
      </c>
      <c r="P10" s="340">
        <v>14.180769</v>
      </c>
      <c r="Q10" s="340">
        <v>11.638142999999999</v>
      </c>
      <c r="R10" s="340">
        <v>11.810522000000001</v>
      </c>
      <c r="S10" s="340">
        <v>10.736227</v>
      </c>
      <c r="T10" s="340">
        <v>-3.0368330000000001</v>
      </c>
      <c r="U10" s="340">
        <v>-2.2939180000000001</v>
      </c>
      <c r="V10" s="340">
        <v>-3.0694089999999998</v>
      </c>
      <c r="W10" s="340">
        <v>2.857545</v>
      </c>
      <c r="X10" s="340">
        <v>1.1708149999999999</v>
      </c>
      <c r="Y10" s="340">
        <v>1.071677</v>
      </c>
      <c r="Z10" s="340">
        <v>8.211214</v>
      </c>
      <c r="AA10" s="340">
        <v>8.2894249999999996</v>
      </c>
      <c r="AB10" s="340">
        <v>8.2897599999999994</v>
      </c>
      <c r="AC10" s="340">
        <v>5.2083709999999996</v>
      </c>
      <c r="AD10" s="340">
        <v>4.460947</v>
      </c>
      <c r="AE10" s="340">
        <v>4.5437089999999998</v>
      </c>
      <c r="AF10" s="340">
        <v>8.6604500000000009</v>
      </c>
      <c r="AG10" s="340">
        <v>8.9678330000000006</v>
      </c>
      <c r="AH10" s="340">
        <v>9.1294260000000005</v>
      </c>
      <c r="AI10" s="340">
        <v>6.2977639999999999</v>
      </c>
      <c r="AJ10" s="340">
        <v>6.5077090000000002</v>
      </c>
      <c r="AK10" s="340">
        <v>6.4490189999999998</v>
      </c>
      <c r="AL10" s="340">
        <v>11.296697999999999</v>
      </c>
      <c r="AM10" s="340">
        <v>11.922995999999999</v>
      </c>
      <c r="AN10" s="340">
        <v>11.922148999999999</v>
      </c>
      <c r="AO10" s="340">
        <v>-6.4703939999999998</v>
      </c>
      <c r="AP10" s="340">
        <v>-6.9552209999999999</v>
      </c>
      <c r="AQ10" s="340">
        <v>-6.5918910000000004</v>
      </c>
      <c r="AR10" s="340">
        <v>6.4793810000000001</v>
      </c>
      <c r="AS10" s="340">
        <v>6.0962639999999997</v>
      </c>
      <c r="AT10" s="340">
        <v>5.9481999999999999</v>
      </c>
      <c r="AU10" s="340">
        <v>6.2990880000000002</v>
      </c>
      <c r="AV10" s="340">
        <v>6.7009069999999999</v>
      </c>
      <c r="AW10" s="340">
        <v>6.8263509999999998</v>
      </c>
    </row>
    <row r="11" spans="1:49" x14ac:dyDescent="0.2">
      <c r="A11" s="339"/>
      <c r="B11" s="339"/>
      <c r="C11" s="339" t="s">
        <v>499</v>
      </c>
      <c r="D11" s="340">
        <v>3.676142</v>
      </c>
      <c r="E11" s="340">
        <v>7.1400290000000002</v>
      </c>
      <c r="F11" s="340">
        <v>7.1400290000000002</v>
      </c>
      <c r="G11" s="340">
        <v>7.1400290000000002</v>
      </c>
      <c r="H11" s="340">
        <v>12.209034000000001</v>
      </c>
      <c r="I11" s="340">
        <v>12.209034000000001</v>
      </c>
      <c r="J11" s="340">
        <v>12.209034000000001</v>
      </c>
      <c r="K11" s="340">
        <v>2.702118</v>
      </c>
      <c r="L11" s="340">
        <v>2.702118</v>
      </c>
      <c r="M11" s="340">
        <v>2.702118</v>
      </c>
      <c r="N11" s="340">
        <v>8.0092839999999992</v>
      </c>
      <c r="O11" s="340">
        <v>8.0092839999999992</v>
      </c>
      <c r="P11" s="340">
        <v>8.0092839999999992</v>
      </c>
      <c r="Q11" s="340">
        <v>6.9111349999999998</v>
      </c>
      <c r="R11" s="340">
        <v>6.9111349999999998</v>
      </c>
      <c r="S11" s="340">
        <v>6.9111349999999998</v>
      </c>
      <c r="T11" s="340">
        <v>-6.2843359999999997</v>
      </c>
      <c r="U11" s="340">
        <v>-6.2843359999999997</v>
      </c>
      <c r="V11" s="340">
        <v>-6.2843359999999997</v>
      </c>
      <c r="W11" s="340">
        <v>-2.0343279999999999</v>
      </c>
      <c r="X11" s="340">
        <v>-2.0343279999999999</v>
      </c>
      <c r="Y11" s="340">
        <v>-2.0343279999999999</v>
      </c>
      <c r="Z11" s="340">
        <v>5.8782009999999998</v>
      </c>
      <c r="AA11" s="340">
        <v>5.8782009999999998</v>
      </c>
      <c r="AB11" s="340">
        <v>5.8782009999999998</v>
      </c>
      <c r="AC11" s="340">
        <v>3.1180310000000002</v>
      </c>
      <c r="AD11" s="340">
        <v>3.1180310000000002</v>
      </c>
      <c r="AE11" s="340">
        <v>3.1180310000000002</v>
      </c>
      <c r="AF11" s="340">
        <v>7.3742409999999996</v>
      </c>
      <c r="AG11" s="340">
        <v>7.3742409999999996</v>
      </c>
      <c r="AH11" s="340">
        <v>7.3742409999999996</v>
      </c>
      <c r="AI11" s="340">
        <v>4.5465059999999999</v>
      </c>
      <c r="AJ11" s="340">
        <v>4.5465059999999999</v>
      </c>
      <c r="AK11" s="340">
        <v>4.5465059999999999</v>
      </c>
      <c r="AL11" s="340">
        <v>9.4755559999999992</v>
      </c>
      <c r="AM11" s="340">
        <v>9.4755559999999992</v>
      </c>
      <c r="AN11" s="340">
        <v>9.4755559999999992</v>
      </c>
      <c r="AO11" s="340">
        <v>-8.7542609999999996</v>
      </c>
      <c r="AP11" s="340">
        <v>-8.7542609999999996</v>
      </c>
      <c r="AQ11" s="340">
        <v>-8.7542609999999996</v>
      </c>
      <c r="AR11" s="340">
        <v>4.0826089999999997</v>
      </c>
      <c r="AS11" s="340">
        <v>4.0826089999999997</v>
      </c>
      <c r="AT11" s="340">
        <v>4.0826089999999997</v>
      </c>
      <c r="AU11" s="340">
        <v>3.4956960000000001</v>
      </c>
      <c r="AV11" s="340">
        <v>3.5102280000000001</v>
      </c>
      <c r="AW11" s="340">
        <v>3.5102280000000001</v>
      </c>
    </row>
    <row r="12" spans="1:49" x14ac:dyDescent="0.2">
      <c r="A12" s="339"/>
      <c r="B12" s="339"/>
      <c r="C12" s="339" t="s">
        <v>501</v>
      </c>
      <c r="D12" s="340">
        <v>2.2474470000000002</v>
      </c>
      <c r="E12" s="340">
        <v>1.3048649999999999</v>
      </c>
      <c r="F12" s="340">
        <v>1.332544</v>
      </c>
      <c r="G12" s="340">
        <v>1.3283480000000001</v>
      </c>
      <c r="H12" s="340">
        <v>1.1295790000000001</v>
      </c>
      <c r="I12" s="340">
        <v>0.98997999999999997</v>
      </c>
      <c r="J12" s="340">
        <v>0.98997999999999997</v>
      </c>
      <c r="K12" s="340">
        <v>0.90267299999999995</v>
      </c>
      <c r="L12" s="340">
        <v>0.99618600000000002</v>
      </c>
      <c r="M12" s="340">
        <v>0.99618600000000002</v>
      </c>
      <c r="N12" s="340">
        <v>1.3414759999999999</v>
      </c>
      <c r="O12" s="340">
        <v>1.2858970000000001</v>
      </c>
      <c r="P12" s="340">
        <v>1.2858970000000001</v>
      </c>
      <c r="Q12" s="340">
        <v>0.99390100000000003</v>
      </c>
      <c r="R12" s="340">
        <v>0.839642</v>
      </c>
      <c r="S12" s="340">
        <v>0.839642</v>
      </c>
      <c r="T12" s="340">
        <v>0.56812399999999996</v>
      </c>
      <c r="U12" s="340">
        <v>0.56812399999999996</v>
      </c>
      <c r="V12" s="340">
        <v>0.56812399999999996</v>
      </c>
      <c r="W12" s="340">
        <v>0.75643499999999997</v>
      </c>
      <c r="X12" s="340">
        <v>0.75643499999999997</v>
      </c>
      <c r="Y12" s="340">
        <v>0.75643499999999997</v>
      </c>
      <c r="Z12" s="340">
        <v>0.90383800000000003</v>
      </c>
      <c r="AA12" s="340">
        <v>1.045593</v>
      </c>
      <c r="AB12" s="340">
        <v>1.045593</v>
      </c>
      <c r="AC12" s="340">
        <v>0.76146400000000003</v>
      </c>
      <c r="AD12" s="340">
        <v>0.63048099999999996</v>
      </c>
      <c r="AE12" s="340">
        <v>0.63048099999999996</v>
      </c>
      <c r="AF12" s="340">
        <v>0.57979899999999995</v>
      </c>
      <c r="AG12" s="340">
        <v>0.792381</v>
      </c>
      <c r="AH12" s="340">
        <v>0.792381</v>
      </c>
      <c r="AI12" s="340">
        <v>0.70765699999999998</v>
      </c>
      <c r="AJ12" s="340">
        <v>1.0463739999999999</v>
      </c>
      <c r="AK12" s="340">
        <v>1.0463739999999999</v>
      </c>
      <c r="AL12" s="340">
        <v>1.2047969999999999</v>
      </c>
      <c r="AM12" s="340">
        <v>1.0424720000000001</v>
      </c>
      <c r="AN12" s="340">
        <v>1.0424720000000001</v>
      </c>
      <c r="AO12" s="340">
        <v>1.1597420000000001</v>
      </c>
      <c r="AP12" s="340">
        <v>0.87610900000000003</v>
      </c>
      <c r="AQ12" s="340">
        <v>0.87610900000000003</v>
      </c>
      <c r="AR12" s="340">
        <v>1.1368100000000001</v>
      </c>
      <c r="AS12" s="340">
        <v>1.195595</v>
      </c>
      <c r="AT12" s="340">
        <v>1.195595</v>
      </c>
      <c r="AU12" s="340">
        <v>1.036824</v>
      </c>
      <c r="AV12" s="340">
        <v>1.0800909999999999</v>
      </c>
      <c r="AW12" s="340">
        <v>1.0800909999999999</v>
      </c>
    </row>
    <row r="13" spans="1:49" x14ac:dyDescent="0.2">
      <c r="A13" s="339"/>
      <c r="B13" s="339"/>
      <c r="C13" s="339" t="s">
        <v>502</v>
      </c>
      <c r="D13" s="340">
        <v>0</v>
      </c>
      <c r="E13" s="340">
        <v>0</v>
      </c>
      <c r="F13" s="340">
        <v>0</v>
      </c>
      <c r="G13" s="340">
        <v>0</v>
      </c>
      <c r="H13" s="340">
        <v>0</v>
      </c>
      <c r="I13" s="340">
        <v>0</v>
      </c>
      <c r="J13" s="340">
        <v>0</v>
      </c>
      <c r="K13" s="340">
        <v>2</v>
      </c>
      <c r="L13" s="340">
        <v>2</v>
      </c>
      <c r="M13" s="340">
        <v>2</v>
      </c>
      <c r="N13" s="340">
        <v>1.5</v>
      </c>
      <c r="O13" s="340">
        <v>1.5</v>
      </c>
      <c r="P13" s="340">
        <v>1.5</v>
      </c>
      <c r="Q13" s="340">
        <v>0</v>
      </c>
      <c r="R13" s="340">
        <v>0</v>
      </c>
      <c r="S13" s="340">
        <v>0</v>
      </c>
      <c r="T13" s="340">
        <v>0</v>
      </c>
      <c r="U13" s="340">
        <v>0</v>
      </c>
      <c r="V13" s="340">
        <v>0</v>
      </c>
      <c r="W13" s="340">
        <v>0</v>
      </c>
      <c r="X13" s="340">
        <v>0</v>
      </c>
      <c r="Y13" s="340">
        <v>0</v>
      </c>
      <c r="Z13" s="340">
        <v>0</v>
      </c>
      <c r="AA13" s="340">
        <v>0</v>
      </c>
      <c r="AB13" s="340">
        <v>0</v>
      </c>
      <c r="AC13" s="340">
        <v>0</v>
      </c>
      <c r="AD13" s="340">
        <v>0</v>
      </c>
      <c r="AE13" s="340">
        <v>0</v>
      </c>
      <c r="AF13" s="340">
        <v>0</v>
      </c>
      <c r="AG13" s="340">
        <v>0</v>
      </c>
      <c r="AH13" s="340">
        <v>0</v>
      </c>
      <c r="AI13" s="340">
        <v>0</v>
      </c>
      <c r="AJ13" s="340">
        <v>0</v>
      </c>
      <c r="AK13" s="340">
        <v>0</v>
      </c>
      <c r="AL13" s="340">
        <v>0</v>
      </c>
      <c r="AM13" s="340">
        <v>0.78435100000000002</v>
      </c>
      <c r="AN13" s="340">
        <v>0.78435100000000002</v>
      </c>
      <c r="AO13" s="340">
        <v>0.78435100000000002</v>
      </c>
      <c r="AP13" s="340">
        <v>0.64575700000000003</v>
      </c>
      <c r="AQ13" s="340">
        <v>0.64575700000000003</v>
      </c>
      <c r="AR13" s="340">
        <v>0.64575700000000003</v>
      </c>
      <c r="AS13" s="340">
        <v>0.108017</v>
      </c>
      <c r="AT13" s="340">
        <v>0.108017</v>
      </c>
      <c r="AU13" s="340">
        <v>0.108017</v>
      </c>
      <c r="AV13" s="340">
        <v>0.50896399999999997</v>
      </c>
      <c r="AW13" s="340">
        <v>0.50896399999999997</v>
      </c>
    </row>
    <row r="14" spans="1:49" x14ac:dyDescent="0.2">
      <c r="A14" s="339"/>
      <c r="B14" s="339"/>
      <c r="C14" s="339" t="s">
        <v>503</v>
      </c>
      <c r="D14" s="340">
        <v>0</v>
      </c>
      <c r="E14" s="340">
        <v>0</v>
      </c>
      <c r="F14" s="340">
        <v>0</v>
      </c>
      <c r="G14" s="340">
        <v>0</v>
      </c>
      <c r="H14" s="340">
        <v>0</v>
      </c>
      <c r="I14" s="340">
        <v>2.6703000000000001E-2</v>
      </c>
      <c r="J14" s="340">
        <v>2.6703000000000001E-2</v>
      </c>
      <c r="K14" s="340">
        <v>2.6703000000000001E-2</v>
      </c>
      <c r="L14" s="340">
        <v>0</v>
      </c>
      <c r="M14" s="340">
        <v>0</v>
      </c>
      <c r="N14" s="340">
        <v>0</v>
      </c>
      <c r="O14" s="340">
        <v>0</v>
      </c>
      <c r="P14" s="340">
        <v>0</v>
      </c>
      <c r="Q14" s="340">
        <v>0.34751900000000002</v>
      </c>
      <c r="R14" s="340">
        <v>0.79194799999999999</v>
      </c>
      <c r="S14" s="340">
        <v>0.79194799999999999</v>
      </c>
      <c r="T14" s="340">
        <v>0.485877</v>
      </c>
      <c r="U14" s="340">
        <v>0.13875100000000001</v>
      </c>
      <c r="V14" s="340">
        <v>0.13875100000000001</v>
      </c>
      <c r="W14" s="340">
        <v>1.627386</v>
      </c>
      <c r="X14" s="340">
        <v>1.6330249999999999</v>
      </c>
      <c r="Y14" s="340">
        <v>1.6330249999999999</v>
      </c>
      <c r="Z14" s="340">
        <v>0.71262999999999999</v>
      </c>
      <c r="AA14" s="340">
        <v>0.60968800000000001</v>
      </c>
      <c r="AB14" s="340">
        <v>0.60968800000000001</v>
      </c>
      <c r="AC14" s="340">
        <v>0.57259800000000005</v>
      </c>
      <c r="AD14" s="340">
        <v>0.57259800000000005</v>
      </c>
      <c r="AE14" s="340">
        <v>0.57259800000000005</v>
      </c>
      <c r="AF14" s="340">
        <v>0.48381099999999999</v>
      </c>
      <c r="AG14" s="340">
        <v>0.48381099999999999</v>
      </c>
      <c r="AH14" s="340">
        <v>0.48381099999999999</v>
      </c>
      <c r="AI14" s="340">
        <v>0.564608</v>
      </c>
      <c r="AJ14" s="340">
        <v>0.564608</v>
      </c>
      <c r="AK14" s="340">
        <v>0.564608</v>
      </c>
      <c r="AL14" s="340">
        <v>0.32481399999999999</v>
      </c>
      <c r="AM14" s="340">
        <v>0.32481399999999999</v>
      </c>
      <c r="AN14" s="340">
        <v>0.32481399999999999</v>
      </c>
      <c r="AO14" s="340">
        <v>4.4817999999999997E-2</v>
      </c>
      <c r="AP14" s="340">
        <v>4.4817999999999997E-2</v>
      </c>
      <c r="AQ14" s="340">
        <v>4.4817999999999997E-2</v>
      </c>
      <c r="AR14" s="340">
        <v>1.8519000000000001E-2</v>
      </c>
      <c r="AS14" s="340">
        <v>0.11014500000000001</v>
      </c>
      <c r="AT14" s="340">
        <v>0.132853</v>
      </c>
      <c r="AU14" s="340">
        <v>1.229425</v>
      </c>
      <c r="AV14" s="340">
        <v>1.1791100000000001</v>
      </c>
      <c r="AW14" s="340">
        <v>1.225414</v>
      </c>
    </row>
    <row r="15" spans="1:49" x14ac:dyDescent="0.2">
      <c r="A15" s="339"/>
      <c r="B15" s="339"/>
      <c r="C15" s="339" t="s">
        <v>536</v>
      </c>
      <c r="D15" s="340">
        <v>1.1871719999999999</v>
      </c>
      <c r="E15" s="340">
        <v>1.1871719999999999</v>
      </c>
      <c r="F15" s="340">
        <v>1.1267529999999999</v>
      </c>
      <c r="G15" s="340">
        <v>1.5360199999999999</v>
      </c>
      <c r="H15" s="340">
        <v>1.5360199999999999</v>
      </c>
      <c r="I15" s="340">
        <v>1.813922</v>
      </c>
      <c r="J15" s="340">
        <v>1.8096429999999999</v>
      </c>
      <c r="K15" s="340">
        <v>1.8096429999999999</v>
      </c>
      <c r="L15" s="340">
        <v>1.8451029999999999</v>
      </c>
      <c r="M15" s="340">
        <v>5.7770029999999997</v>
      </c>
      <c r="N15" s="340">
        <v>5.7770029999999997</v>
      </c>
      <c r="O15" s="340">
        <v>5.9027830000000003</v>
      </c>
      <c r="P15" s="340">
        <v>3.3855879999999998</v>
      </c>
      <c r="Q15" s="340">
        <v>3.3855879999999998</v>
      </c>
      <c r="R15" s="340">
        <v>3.2677969999999998</v>
      </c>
      <c r="S15" s="340">
        <v>2.1935020000000001</v>
      </c>
      <c r="T15" s="340">
        <v>2.1935020000000001</v>
      </c>
      <c r="U15" s="340">
        <v>3.2835429999999999</v>
      </c>
      <c r="V15" s="340">
        <v>2.5080520000000002</v>
      </c>
      <c r="W15" s="340">
        <v>2.5080520000000002</v>
      </c>
      <c r="X15" s="340">
        <v>0.81568300000000005</v>
      </c>
      <c r="Y15" s="340">
        <v>0.71654499999999999</v>
      </c>
      <c r="Z15" s="340">
        <v>0.71654499999999999</v>
      </c>
      <c r="AA15" s="340">
        <v>0.75594300000000003</v>
      </c>
      <c r="AB15" s="340">
        <v>0.75627800000000001</v>
      </c>
      <c r="AC15" s="340">
        <v>0.75627800000000001</v>
      </c>
      <c r="AD15" s="340">
        <v>0.13983699999999999</v>
      </c>
      <c r="AE15" s="340">
        <v>0.22259899999999999</v>
      </c>
      <c r="AF15" s="340">
        <v>0.22259899999999999</v>
      </c>
      <c r="AG15" s="340">
        <v>0.31740000000000002</v>
      </c>
      <c r="AH15" s="340">
        <v>0.478993</v>
      </c>
      <c r="AI15" s="340">
        <v>0.478993</v>
      </c>
      <c r="AJ15" s="340">
        <v>0.350221</v>
      </c>
      <c r="AK15" s="340">
        <v>0.29153099999999998</v>
      </c>
      <c r="AL15" s="340">
        <v>0.29153099999999998</v>
      </c>
      <c r="AM15" s="340">
        <v>0.29580299999999998</v>
      </c>
      <c r="AN15" s="340">
        <v>0.294956</v>
      </c>
      <c r="AO15" s="340">
        <v>0.294956</v>
      </c>
      <c r="AP15" s="340">
        <v>0.23235600000000001</v>
      </c>
      <c r="AQ15" s="340">
        <v>0.59568600000000005</v>
      </c>
      <c r="AR15" s="340">
        <v>0.59568600000000005</v>
      </c>
      <c r="AS15" s="340">
        <v>0.59989800000000004</v>
      </c>
      <c r="AT15" s="340">
        <v>0.42912600000000001</v>
      </c>
      <c r="AU15" s="340">
        <v>0.42912600000000001</v>
      </c>
      <c r="AV15" s="340">
        <v>0.422514</v>
      </c>
      <c r="AW15" s="340">
        <v>0.50165400000000004</v>
      </c>
    </row>
    <row r="16" spans="1:49" s="82" customFormat="1" ht="20.100000000000001" customHeight="1" x14ac:dyDescent="0.2">
      <c r="A16" s="335"/>
      <c r="B16" s="335" t="s">
        <v>504</v>
      </c>
      <c r="C16" s="335"/>
      <c r="D16" s="336">
        <v>16.110119000000001</v>
      </c>
      <c r="E16" s="336">
        <v>1.6856329999999999</v>
      </c>
      <c r="F16" s="336">
        <v>1.6331560000000001</v>
      </c>
      <c r="G16" s="336">
        <v>16.556913000000002</v>
      </c>
      <c r="H16" s="336">
        <v>1.9561219999999999</v>
      </c>
      <c r="I16" s="336">
        <v>2.3622999999999998</v>
      </c>
      <c r="J16" s="336">
        <v>15.240409</v>
      </c>
      <c r="K16" s="336">
        <v>3.024111</v>
      </c>
      <c r="L16" s="336">
        <v>4.5709229999999996</v>
      </c>
      <c r="M16" s="336">
        <v>16.109798999999999</v>
      </c>
      <c r="N16" s="336">
        <v>3.6802579999999998</v>
      </c>
      <c r="O16" s="336">
        <v>2.6995209999999998</v>
      </c>
      <c r="P16" s="336">
        <v>16.021370999999998</v>
      </c>
      <c r="Q16" s="336">
        <v>3.5918299999999999</v>
      </c>
      <c r="R16" s="336">
        <v>3.696542</v>
      </c>
      <c r="S16" s="336">
        <v>15.992789999999999</v>
      </c>
      <c r="T16" s="336">
        <v>3.642963</v>
      </c>
      <c r="U16" s="336">
        <v>3.6457060000000001</v>
      </c>
      <c r="V16" s="336">
        <v>15.18023</v>
      </c>
      <c r="W16" s="336">
        <v>2.6987320000000001</v>
      </c>
      <c r="X16" s="336">
        <v>2.4956700000000001</v>
      </c>
      <c r="Y16" s="336">
        <v>17.416115000000001</v>
      </c>
      <c r="Z16" s="336">
        <v>2.3096990000000002</v>
      </c>
      <c r="AA16" s="336">
        <v>2.565928</v>
      </c>
      <c r="AB16" s="336">
        <v>17.639309000000001</v>
      </c>
      <c r="AC16" s="336">
        <v>2.565928</v>
      </c>
      <c r="AD16" s="336">
        <v>3.490615</v>
      </c>
      <c r="AE16" s="336">
        <v>10.212171</v>
      </c>
      <c r="AF16" s="336">
        <v>3.490615</v>
      </c>
      <c r="AG16" s="336">
        <v>6.9798289999999996</v>
      </c>
      <c r="AH16" s="336">
        <v>15.855093</v>
      </c>
      <c r="AI16" s="336">
        <v>6.9798289999999996</v>
      </c>
      <c r="AJ16" s="336">
        <v>3.6341009999999998</v>
      </c>
      <c r="AK16" s="336">
        <v>13.592999000000001</v>
      </c>
      <c r="AL16" s="336">
        <v>3.6341009999999998</v>
      </c>
      <c r="AM16" s="336">
        <v>4.3068059999999999</v>
      </c>
      <c r="AN16" s="336">
        <v>15.08639</v>
      </c>
      <c r="AO16" s="336">
        <v>4.3068059999999999</v>
      </c>
      <c r="AP16" s="336">
        <v>5.4232459999999998</v>
      </c>
      <c r="AQ16" s="336">
        <v>18.111597</v>
      </c>
      <c r="AR16" s="336">
        <v>5.4232459999999998</v>
      </c>
      <c r="AS16" s="336">
        <v>3.7818839999999998</v>
      </c>
      <c r="AT16" s="336">
        <v>15.283089</v>
      </c>
      <c r="AU16" s="336">
        <v>3.7818839999999998</v>
      </c>
      <c r="AV16" s="336">
        <v>2.5846749999999998</v>
      </c>
      <c r="AW16" s="336">
        <v>14.525687</v>
      </c>
    </row>
    <row r="17" spans="1:49" x14ac:dyDescent="0.2">
      <c r="A17" s="339"/>
      <c r="B17" s="339"/>
      <c r="C17" s="339" t="s">
        <v>505</v>
      </c>
      <c r="D17" s="340">
        <v>7.1541170000000003</v>
      </c>
      <c r="E17" s="340">
        <v>0</v>
      </c>
      <c r="F17" s="340">
        <v>0</v>
      </c>
      <c r="G17" s="340">
        <v>7.2521180000000003</v>
      </c>
      <c r="H17" s="340">
        <v>0</v>
      </c>
      <c r="I17" s="340">
        <v>0</v>
      </c>
      <c r="J17" s="340">
        <v>5.7648000000000001</v>
      </c>
      <c r="K17" s="340">
        <v>0</v>
      </c>
      <c r="L17" s="340">
        <v>0</v>
      </c>
      <c r="M17" s="340">
        <v>5.880096</v>
      </c>
      <c r="N17" s="340">
        <v>0</v>
      </c>
      <c r="O17" s="340">
        <v>0</v>
      </c>
      <c r="P17" s="340">
        <v>5.880096</v>
      </c>
      <c r="Q17" s="340">
        <v>0</v>
      </c>
      <c r="R17" s="340">
        <v>0</v>
      </c>
      <c r="S17" s="340">
        <v>5.9290529999999997</v>
      </c>
      <c r="T17" s="340">
        <v>0</v>
      </c>
      <c r="U17" s="340">
        <v>0</v>
      </c>
      <c r="V17" s="340">
        <v>5.9953919999999998</v>
      </c>
      <c r="W17" s="340">
        <v>0</v>
      </c>
      <c r="X17" s="340">
        <v>0</v>
      </c>
      <c r="Y17" s="340">
        <v>7.6409219999999998</v>
      </c>
      <c r="Z17" s="340">
        <v>0</v>
      </c>
      <c r="AA17" s="340">
        <v>0</v>
      </c>
      <c r="AB17" s="340">
        <v>7.6409219999999998</v>
      </c>
      <c r="AC17" s="340">
        <v>0</v>
      </c>
      <c r="AD17" s="340">
        <v>0</v>
      </c>
      <c r="AE17" s="340">
        <v>0</v>
      </c>
      <c r="AF17" s="340">
        <v>0</v>
      </c>
      <c r="AG17" s="340">
        <v>0</v>
      </c>
      <c r="AH17" s="340">
        <v>0</v>
      </c>
      <c r="AI17" s="340">
        <v>0</v>
      </c>
      <c r="AJ17" s="340">
        <v>0</v>
      </c>
      <c r="AK17" s="340">
        <v>0</v>
      </c>
      <c r="AL17" s="340">
        <v>0</v>
      </c>
      <c r="AM17" s="340">
        <v>0</v>
      </c>
      <c r="AN17" s="340">
        <v>0</v>
      </c>
      <c r="AO17" s="340">
        <v>0</v>
      </c>
      <c r="AP17" s="340">
        <v>0</v>
      </c>
      <c r="AQ17" s="340">
        <v>0</v>
      </c>
      <c r="AR17" s="340">
        <v>0</v>
      </c>
      <c r="AS17" s="340">
        <v>0</v>
      </c>
      <c r="AT17" s="340">
        <v>0</v>
      </c>
      <c r="AU17" s="340">
        <v>0</v>
      </c>
      <c r="AV17" s="340">
        <v>0</v>
      </c>
      <c r="AW17" s="340">
        <v>0</v>
      </c>
    </row>
    <row r="18" spans="1:49" x14ac:dyDescent="0.2">
      <c r="A18" s="339"/>
      <c r="B18" s="339"/>
      <c r="C18" s="339" t="s">
        <v>506</v>
      </c>
      <c r="D18" s="340">
        <v>2.8682940000000001</v>
      </c>
      <c r="E18" s="340">
        <v>0</v>
      </c>
      <c r="F18" s="340">
        <v>0</v>
      </c>
      <c r="G18" s="340">
        <v>2.8862960000000002</v>
      </c>
      <c r="H18" s="340">
        <v>0</v>
      </c>
      <c r="I18" s="340">
        <v>0</v>
      </c>
      <c r="J18" s="340">
        <v>2.9042979999999998</v>
      </c>
      <c r="K18" s="340">
        <v>0</v>
      </c>
      <c r="L18" s="340">
        <v>0</v>
      </c>
      <c r="M18" s="340">
        <v>2.9313009999999999</v>
      </c>
      <c r="N18" s="340">
        <v>0</v>
      </c>
      <c r="O18" s="340">
        <v>0</v>
      </c>
      <c r="P18" s="340">
        <v>2.9313009999999999</v>
      </c>
      <c r="Q18" s="340">
        <v>0</v>
      </c>
      <c r="R18" s="340">
        <v>0</v>
      </c>
      <c r="S18" s="340">
        <v>2.7789820000000001</v>
      </c>
      <c r="T18" s="340">
        <v>0</v>
      </c>
      <c r="U18" s="340">
        <v>0</v>
      </c>
      <c r="V18" s="340">
        <v>2.7969840000000001</v>
      </c>
      <c r="W18" s="340">
        <v>0</v>
      </c>
      <c r="X18" s="340">
        <v>0</v>
      </c>
      <c r="Y18" s="340">
        <v>2.7638769999999999</v>
      </c>
      <c r="Z18" s="340">
        <v>0</v>
      </c>
      <c r="AA18" s="340">
        <v>0</v>
      </c>
      <c r="AB18" s="340">
        <v>2.730842</v>
      </c>
      <c r="AC18" s="340">
        <v>0</v>
      </c>
      <c r="AD18" s="340">
        <v>0</v>
      </c>
      <c r="AE18" s="340">
        <v>6.7215559999999996</v>
      </c>
      <c r="AF18" s="340">
        <v>0</v>
      </c>
      <c r="AG18" s="340">
        <v>0</v>
      </c>
      <c r="AH18" s="340">
        <v>8.8752639999999996</v>
      </c>
      <c r="AI18" s="340">
        <v>0</v>
      </c>
      <c r="AJ18" s="340">
        <v>0</v>
      </c>
      <c r="AK18" s="340">
        <v>9.9588979999999996</v>
      </c>
      <c r="AL18" s="340">
        <v>0</v>
      </c>
      <c r="AM18" s="340">
        <v>0</v>
      </c>
      <c r="AN18" s="340">
        <v>10.779584</v>
      </c>
      <c r="AO18" s="340">
        <v>0</v>
      </c>
      <c r="AP18" s="340">
        <v>0</v>
      </c>
      <c r="AQ18" s="340">
        <v>12.688351000000001</v>
      </c>
      <c r="AR18" s="340">
        <v>0</v>
      </c>
      <c r="AS18" s="340">
        <v>0</v>
      </c>
      <c r="AT18" s="340">
        <v>11.384650000000001</v>
      </c>
      <c r="AU18" s="340">
        <v>0</v>
      </c>
      <c r="AV18" s="340">
        <v>0</v>
      </c>
      <c r="AW18" s="340">
        <v>11.551565</v>
      </c>
    </row>
    <row r="19" spans="1:49" x14ac:dyDescent="0.2">
      <c r="A19" s="339"/>
      <c r="B19" s="339"/>
      <c r="C19" s="339" t="s">
        <v>507</v>
      </c>
      <c r="D19" s="340">
        <v>4.402075</v>
      </c>
      <c r="E19" s="340">
        <v>0</v>
      </c>
      <c r="F19" s="340">
        <v>0</v>
      </c>
      <c r="G19" s="340">
        <v>4.462377</v>
      </c>
      <c r="H19" s="340">
        <v>0</v>
      </c>
      <c r="I19" s="340">
        <v>0</v>
      </c>
      <c r="J19" s="340">
        <v>3.5472000000000001</v>
      </c>
      <c r="K19" s="340">
        <v>0</v>
      </c>
      <c r="L19" s="340">
        <v>0</v>
      </c>
      <c r="M19" s="340">
        <v>3.618144</v>
      </c>
      <c r="N19" s="340">
        <v>0</v>
      </c>
      <c r="O19" s="340">
        <v>0</v>
      </c>
      <c r="P19" s="340">
        <v>3.618144</v>
      </c>
      <c r="Q19" s="340">
        <v>0</v>
      </c>
      <c r="R19" s="340">
        <v>0</v>
      </c>
      <c r="S19" s="340">
        <v>3.6417920000000001</v>
      </c>
      <c r="T19" s="340">
        <v>0</v>
      </c>
      <c r="U19" s="340">
        <v>0</v>
      </c>
      <c r="V19" s="340">
        <v>3.6891219999999998</v>
      </c>
      <c r="W19" s="340">
        <v>0</v>
      </c>
      <c r="X19" s="340">
        <v>0</v>
      </c>
      <c r="Y19" s="340">
        <v>4.7016169999999997</v>
      </c>
      <c r="Z19" s="340">
        <v>0</v>
      </c>
      <c r="AA19" s="340">
        <v>0</v>
      </c>
      <c r="AB19" s="340">
        <v>4.7016169999999997</v>
      </c>
      <c r="AC19" s="340">
        <v>0</v>
      </c>
      <c r="AD19" s="340">
        <v>0</v>
      </c>
      <c r="AE19" s="340">
        <v>0</v>
      </c>
      <c r="AF19" s="340">
        <v>0</v>
      </c>
      <c r="AG19" s="340">
        <v>0</v>
      </c>
      <c r="AH19" s="340">
        <v>0</v>
      </c>
      <c r="AI19" s="340">
        <v>0</v>
      </c>
      <c r="AJ19" s="340">
        <v>0</v>
      </c>
      <c r="AK19" s="340">
        <v>0</v>
      </c>
      <c r="AL19" s="340">
        <v>0</v>
      </c>
      <c r="AM19" s="340">
        <v>0</v>
      </c>
      <c r="AN19" s="340">
        <v>0</v>
      </c>
      <c r="AO19" s="340">
        <v>0</v>
      </c>
      <c r="AP19" s="340">
        <v>0</v>
      </c>
      <c r="AQ19" s="340">
        <v>0</v>
      </c>
      <c r="AR19" s="340">
        <v>0</v>
      </c>
      <c r="AS19" s="340">
        <v>0</v>
      </c>
      <c r="AT19" s="340">
        <v>0.11655500000000001</v>
      </c>
      <c r="AU19" s="340">
        <v>0</v>
      </c>
      <c r="AV19" s="340">
        <v>0</v>
      </c>
      <c r="AW19" s="340">
        <v>0.38944699999999999</v>
      </c>
    </row>
    <row r="20" spans="1:49" x14ac:dyDescent="0.2">
      <c r="A20" s="339"/>
      <c r="B20" s="339"/>
      <c r="C20" s="339" t="s">
        <v>508</v>
      </c>
      <c r="D20" s="340">
        <v>1.48553</v>
      </c>
      <c r="E20" s="340">
        <v>1.48553</v>
      </c>
      <c r="F20" s="340">
        <v>1.4330529999999999</v>
      </c>
      <c r="G20" s="340">
        <v>1.4330529999999999</v>
      </c>
      <c r="H20" s="340">
        <v>1.4330529999999999</v>
      </c>
      <c r="I20" s="340">
        <v>1.8392310000000001</v>
      </c>
      <c r="J20" s="340">
        <v>1.8392310000000001</v>
      </c>
      <c r="K20" s="340">
        <v>1.8392310000000001</v>
      </c>
      <c r="L20" s="340">
        <v>3.3860429999999999</v>
      </c>
      <c r="M20" s="340">
        <v>3.6802579999999998</v>
      </c>
      <c r="N20" s="340">
        <v>3.6802579999999998</v>
      </c>
      <c r="O20" s="340">
        <v>2.6995209999999998</v>
      </c>
      <c r="P20" s="340">
        <v>2.4053059999999999</v>
      </c>
      <c r="Q20" s="340">
        <v>2.4053059999999999</v>
      </c>
      <c r="R20" s="340">
        <v>2.5100180000000001</v>
      </c>
      <c r="S20" s="340">
        <v>2.5100180000000001</v>
      </c>
      <c r="T20" s="340">
        <v>2.5100180000000001</v>
      </c>
      <c r="U20" s="340">
        <v>2.5127609999999998</v>
      </c>
      <c r="V20" s="340">
        <v>2.5127609999999998</v>
      </c>
      <c r="W20" s="340">
        <v>2.5127609999999998</v>
      </c>
      <c r="X20" s="340">
        <v>2.3096990000000002</v>
      </c>
      <c r="Y20" s="340">
        <v>2.3096990000000002</v>
      </c>
      <c r="Z20" s="340">
        <v>2.3096990000000002</v>
      </c>
      <c r="AA20" s="340">
        <v>2.565928</v>
      </c>
      <c r="AB20" s="340">
        <v>2.565928</v>
      </c>
      <c r="AC20" s="340">
        <v>2.565928</v>
      </c>
      <c r="AD20" s="340">
        <v>3.490615</v>
      </c>
      <c r="AE20" s="340">
        <v>3.490615</v>
      </c>
      <c r="AF20" s="340">
        <v>3.490615</v>
      </c>
      <c r="AG20" s="340">
        <v>6.9798289999999996</v>
      </c>
      <c r="AH20" s="340">
        <v>6.9798289999999996</v>
      </c>
      <c r="AI20" s="340">
        <v>6.9798289999999996</v>
      </c>
      <c r="AJ20" s="340">
        <v>3.6341009999999998</v>
      </c>
      <c r="AK20" s="340">
        <v>3.6341009999999998</v>
      </c>
      <c r="AL20" s="340">
        <v>3.6341009999999998</v>
      </c>
      <c r="AM20" s="340">
        <v>4.3068059999999999</v>
      </c>
      <c r="AN20" s="340">
        <v>4.3068059999999999</v>
      </c>
      <c r="AO20" s="340">
        <v>4.3068059999999999</v>
      </c>
      <c r="AP20" s="340">
        <v>5.4232459999999998</v>
      </c>
      <c r="AQ20" s="340">
        <v>5.4232459999999998</v>
      </c>
      <c r="AR20" s="340">
        <v>5.4232459999999998</v>
      </c>
      <c r="AS20" s="340">
        <v>3.7818839999999998</v>
      </c>
      <c r="AT20" s="340">
        <v>3.7818839999999998</v>
      </c>
      <c r="AU20" s="340">
        <v>3.7818839999999998</v>
      </c>
      <c r="AV20" s="340">
        <v>2.5846749999999998</v>
      </c>
      <c r="AW20" s="340">
        <v>2.5846749999999998</v>
      </c>
    </row>
    <row r="21" spans="1:49" x14ac:dyDescent="0.2">
      <c r="A21" s="339"/>
      <c r="B21" s="339"/>
      <c r="C21" s="339" t="s">
        <v>509</v>
      </c>
      <c r="D21" s="340">
        <v>0.200103</v>
      </c>
      <c r="E21" s="340">
        <v>0.200103</v>
      </c>
      <c r="F21" s="340">
        <v>0.200103</v>
      </c>
      <c r="G21" s="340">
        <v>0.52306900000000001</v>
      </c>
      <c r="H21" s="340">
        <v>0.52306900000000001</v>
      </c>
      <c r="I21" s="340">
        <v>0.52306900000000001</v>
      </c>
      <c r="J21" s="340">
        <v>1.1848799999999999</v>
      </c>
      <c r="K21" s="340">
        <v>1.1848799999999999</v>
      </c>
      <c r="L21" s="340">
        <v>1.1848799999999999</v>
      </c>
      <c r="M21" s="340">
        <v>0</v>
      </c>
      <c r="N21" s="340">
        <v>0</v>
      </c>
      <c r="O21" s="340">
        <v>0</v>
      </c>
      <c r="P21" s="340">
        <v>1.1865239999999999</v>
      </c>
      <c r="Q21" s="340">
        <v>1.1865239999999999</v>
      </c>
      <c r="R21" s="340">
        <v>1.1865239999999999</v>
      </c>
      <c r="S21" s="340">
        <v>1.1329450000000001</v>
      </c>
      <c r="T21" s="340">
        <v>1.1329450000000001</v>
      </c>
      <c r="U21" s="340">
        <v>1.1329450000000001</v>
      </c>
      <c r="V21" s="340">
        <v>0.185971</v>
      </c>
      <c r="W21" s="340">
        <v>0.185971</v>
      </c>
      <c r="X21" s="340">
        <v>0.185971</v>
      </c>
      <c r="Y21" s="340">
        <v>0</v>
      </c>
      <c r="Z21" s="340">
        <v>0</v>
      </c>
      <c r="AA21" s="340">
        <v>0</v>
      </c>
      <c r="AB21" s="340">
        <v>0</v>
      </c>
      <c r="AC21" s="340">
        <v>0</v>
      </c>
      <c r="AD21" s="340">
        <v>0</v>
      </c>
      <c r="AE21" s="340">
        <v>0</v>
      </c>
      <c r="AF21" s="340">
        <v>0</v>
      </c>
      <c r="AG21" s="340">
        <v>0</v>
      </c>
      <c r="AH21" s="340">
        <v>0</v>
      </c>
      <c r="AI21" s="340">
        <v>0</v>
      </c>
      <c r="AJ21" s="340">
        <v>0</v>
      </c>
      <c r="AK21" s="340">
        <v>0</v>
      </c>
      <c r="AL21" s="340">
        <v>0</v>
      </c>
      <c r="AM21" s="340">
        <v>0</v>
      </c>
      <c r="AN21" s="340">
        <v>0</v>
      </c>
      <c r="AO21" s="340">
        <v>0</v>
      </c>
      <c r="AP21" s="340">
        <v>0</v>
      </c>
      <c r="AQ21" s="340">
        <v>0</v>
      </c>
      <c r="AR21" s="340">
        <v>0</v>
      </c>
      <c r="AS21" s="340">
        <v>0</v>
      </c>
      <c r="AT21" s="340">
        <v>0</v>
      </c>
      <c r="AU21" s="340">
        <v>0</v>
      </c>
      <c r="AV21" s="340">
        <v>0</v>
      </c>
      <c r="AW21" s="340">
        <v>0</v>
      </c>
    </row>
    <row r="22" spans="1:49" s="82" customFormat="1" ht="20.100000000000001" customHeight="1" x14ac:dyDescent="0.2">
      <c r="A22" s="335"/>
      <c r="B22" s="335"/>
      <c r="C22" s="335" t="s">
        <v>510</v>
      </c>
      <c r="D22" s="336">
        <v>15.360255</v>
      </c>
      <c r="E22" s="336">
        <v>5.6399900000000001</v>
      </c>
      <c r="F22" s="336">
        <v>4.7356249999999998</v>
      </c>
      <c r="G22" s="336">
        <v>18.79946</v>
      </c>
      <c r="H22" s="336">
        <v>5.572775</v>
      </c>
      <c r="I22" s="336">
        <v>5.5239640000000003</v>
      </c>
      <c r="J22" s="336">
        <v>21.616018</v>
      </c>
      <c r="K22" s="336">
        <v>6.1619609999999998</v>
      </c>
      <c r="L22" s="336">
        <v>5.2663190000000002</v>
      </c>
      <c r="M22" s="336">
        <v>14.482877</v>
      </c>
      <c r="N22" s="336">
        <v>7.8380460000000003</v>
      </c>
      <c r="O22" s="336">
        <v>8.3784980000000004</v>
      </c>
      <c r="P22" s="336">
        <v>20.114861000000001</v>
      </c>
      <c r="Q22" s="336">
        <v>6.9275099999999998</v>
      </c>
      <c r="R22" s="336">
        <v>6.7536120000000004</v>
      </c>
      <c r="S22" s="336">
        <v>18.772034000000001</v>
      </c>
      <c r="T22" s="336">
        <v>7.0522819999999999</v>
      </c>
      <c r="U22" s="336">
        <v>5.6493859999999998</v>
      </c>
      <c r="V22" s="336">
        <v>4.1357700000000071</v>
      </c>
      <c r="W22" s="336">
        <v>7.8159419999999997</v>
      </c>
      <c r="X22" s="336">
        <v>3.9742510000000002</v>
      </c>
      <c r="Y22" s="336">
        <v>11.053932</v>
      </c>
      <c r="Z22" s="336">
        <v>5.8930429999999996</v>
      </c>
      <c r="AA22" s="336">
        <v>4.7016369999999998</v>
      </c>
      <c r="AB22" s="336">
        <v>17.752078999999998</v>
      </c>
      <c r="AC22" s="336">
        <v>6.1944480000000004</v>
      </c>
      <c r="AD22" s="336">
        <v>4.7019719999999996</v>
      </c>
      <c r="AE22" s="336">
        <v>8.037032</v>
      </c>
      <c r="AF22" s="336">
        <v>10.495984999999999</v>
      </c>
      <c r="AG22" s="336">
        <v>8.3116999999999996E-2</v>
      </c>
      <c r="AH22" s="336">
        <v>12.250503999999999</v>
      </c>
      <c r="AI22" s="336">
        <v>16.515431</v>
      </c>
      <c r="AJ22" s="336">
        <v>0.24471000000000001</v>
      </c>
      <c r="AK22" s="336">
        <v>9.4481000000000002</v>
      </c>
      <c r="AL22" s="336">
        <v>14.438886</v>
      </c>
      <c r="AM22" s="336">
        <v>0.18601999999999999</v>
      </c>
      <c r="AN22" s="336">
        <v>13.752376999999999</v>
      </c>
      <c r="AO22" s="336">
        <v>16.572894999999999</v>
      </c>
      <c r="AP22" s="336">
        <v>0.185173</v>
      </c>
      <c r="AQ22" s="336">
        <v>-4.6000500000000004</v>
      </c>
      <c r="AR22" s="336">
        <v>19.102466</v>
      </c>
      <c r="AS22" s="336">
        <v>0.54850299999999996</v>
      </c>
      <c r="AT22" s="336">
        <v>8.7742000000000004</v>
      </c>
      <c r="AU22" s="336">
        <v>15.711377000000001</v>
      </c>
      <c r="AV22" s="336">
        <v>0.51699399999999995</v>
      </c>
      <c r="AW22" s="336">
        <v>9.3538189999999997</v>
      </c>
    </row>
    <row r="23" spans="1:49" s="82" customFormat="1" x14ac:dyDescent="0.2">
      <c r="A23" s="335"/>
      <c r="B23" s="335"/>
      <c r="C23" s="335" t="s">
        <v>511</v>
      </c>
      <c r="D23" s="336">
        <v>5.6399900000000001</v>
      </c>
      <c r="E23" s="336">
        <v>4.7356249999999998</v>
      </c>
      <c r="F23" s="336">
        <v>18.79946</v>
      </c>
      <c r="G23" s="336">
        <v>5.572775</v>
      </c>
      <c r="H23" s="336">
        <v>5.5239640000000003</v>
      </c>
      <c r="I23" s="336">
        <v>21.616018</v>
      </c>
      <c r="J23" s="336">
        <v>6.1619609999999998</v>
      </c>
      <c r="K23" s="336">
        <v>5.2663190000000002</v>
      </c>
      <c r="L23" s="336">
        <v>14.482877</v>
      </c>
      <c r="M23" s="336">
        <v>7.8380460000000003</v>
      </c>
      <c r="N23" s="336">
        <v>8.3784980000000004</v>
      </c>
      <c r="O23" s="336">
        <v>20.114861000000001</v>
      </c>
      <c r="P23" s="336">
        <v>6.9275099999999998</v>
      </c>
      <c r="Q23" s="336">
        <v>6.7536120000000004</v>
      </c>
      <c r="R23" s="336">
        <v>18.772034000000001</v>
      </c>
      <c r="S23" s="336">
        <v>7.0522819999999999</v>
      </c>
      <c r="T23" s="336">
        <v>5.6493859999999998</v>
      </c>
      <c r="U23" s="336">
        <v>4.1357700000000071</v>
      </c>
      <c r="V23" s="336">
        <v>7.8159419999999997</v>
      </c>
      <c r="W23" s="336">
        <v>3.9742510000000002</v>
      </c>
      <c r="X23" s="336">
        <v>11.053932</v>
      </c>
      <c r="Y23" s="336">
        <v>5.8930429999999996</v>
      </c>
      <c r="Z23" s="336">
        <v>4.7016369999999998</v>
      </c>
      <c r="AA23" s="336">
        <v>17.752078999999998</v>
      </c>
      <c r="AB23" s="336">
        <v>6.1944480000000004</v>
      </c>
      <c r="AC23" s="336">
        <v>4.7019719999999996</v>
      </c>
      <c r="AD23" s="336">
        <v>8.037032</v>
      </c>
      <c r="AE23" s="336">
        <v>10.495984999999999</v>
      </c>
      <c r="AF23" s="336">
        <v>8.3116999999999996E-2</v>
      </c>
      <c r="AG23" s="336">
        <v>12.250503999999999</v>
      </c>
      <c r="AH23" s="336">
        <v>16.515431</v>
      </c>
      <c r="AI23" s="336">
        <v>0.24471000000000001</v>
      </c>
      <c r="AJ23" s="336">
        <v>9.4481000000000002</v>
      </c>
      <c r="AK23" s="336">
        <v>14.438886</v>
      </c>
      <c r="AL23" s="336">
        <v>0.18601999999999999</v>
      </c>
      <c r="AM23" s="336">
        <v>13.752376999999999</v>
      </c>
      <c r="AN23" s="336">
        <v>16.572894999999999</v>
      </c>
      <c r="AO23" s="336">
        <v>0.185173</v>
      </c>
      <c r="AP23" s="336">
        <v>-4.6000500000000004</v>
      </c>
      <c r="AQ23" s="336">
        <v>19.102466</v>
      </c>
      <c r="AR23" s="336">
        <v>0.54850299999999996</v>
      </c>
      <c r="AS23" s="336">
        <v>8.7742000000000004</v>
      </c>
      <c r="AT23" s="336">
        <v>15.711377000000001</v>
      </c>
      <c r="AU23" s="336">
        <v>0.51699399999999995</v>
      </c>
      <c r="AV23" s="336">
        <v>9.3538189999999997</v>
      </c>
      <c r="AW23" s="336">
        <v>15.092695000000001</v>
      </c>
    </row>
    <row r="24" spans="1:49" s="364" customFormat="1" ht="20.100000000000001" customHeight="1" x14ac:dyDescent="0.2">
      <c r="A24" s="344"/>
      <c r="B24" s="344"/>
      <c r="C24" s="344" t="s">
        <v>512</v>
      </c>
      <c r="D24" s="345">
        <v>4.7356249999999998</v>
      </c>
      <c r="E24" s="345">
        <v>18.79946</v>
      </c>
      <c r="F24" s="345">
        <v>5.572775</v>
      </c>
      <c r="G24" s="345">
        <v>5.5239640000000003</v>
      </c>
      <c r="H24" s="345">
        <v>21.616018</v>
      </c>
      <c r="I24" s="345">
        <v>6.1619609999999998</v>
      </c>
      <c r="J24" s="345">
        <v>5.2663190000000002</v>
      </c>
      <c r="K24" s="345">
        <v>14.482877</v>
      </c>
      <c r="L24" s="345">
        <v>7.8380460000000003</v>
      </c>
      <c r="M24" s="345">
        <v>8.3784980000000004</v>
      </c>
      <c r="N24" s="345">
        <v>20.114861000000001</v>
      </c>
      <c r="O24" s="345">
        <v>6.9275099999999998</v>
      </c>
      <c r="P24" s="345">
        <v>6.7536120000000004</v>
      </c>
      <c r="Q24" s="345">
        <v>18.772034000000001</v>
      </c>
      <c r="R24" s="345">
        <v>7.0522819999999999</v>
      </c>
      <c r="S24" s="345">
        <v>5.6493859999999998</v>
      </c>
      <c r="T24" s="345">
        <v>4.1357700000000071</v>
      </c>
      <c r="U24" s="345">
        <v>7.8159419999999997</v>
      </c>
      <c r="V24" s="345">
        <v>3.9742510000000002</v>
      </c>
      <c r="W24" s="345">
        <v>11.053932</v>
      </c>
      <c r="X24" s="345">
        <v>5.8930429999999996</v>
      </c>
      <c r="Y24" s="345">
        <v>4.7016369999999998</v>
      </c>
      <c r="Z24" s="345">
        <v>17.752078999999998</v>
      </c>
      <c r="AA24" s="345">
        <v>6.1944480000000004</v>
      </c>
      <c r="AB24" s="345">
        <v>4.7019719999999996</v>
      </c>
      <c r="AC24" s="345">
        <v>8.037032</v>
      </c>
      <c r="AD24" s="345">
        <v>10.495984999999999</v>
      </c>
      <c r="AE24" s="345">
        <v>8.3116999999999996E-2</v>
      </c>
      <c r="AF24" s="345">
        <v>12.250503999999999</v>
      </c>
      <c r="AG24" s="345">
        <v>16.515431</v>
      </c>
      <c r="AH24" s="345">
        <v>0.24471000000000001</v>
      </c>
      <c r="AI24" s="345">
        <v>9.4481000000000002</v>
      </c>
      <c r="AJ24" s="345">
        <v>14.438886</v>
      </c>
      <c r="AK24" s="345">
        <v>0.18601999999999999</v>
      </c>
      <c r="AL24" s="345">
        <v>13.752376999999999</v>
      </c>
      <c r="AM24" s="345">
        <v>16.572894999999999</v>
      </c>
      <c r="AN24" s="345">
        <v>0.185173</v>
      </c>
      <c r="AO24" s="345">
        <v>-4.6000500000000004</v>
      </c>
      <c r="AP24" s="345">
        <v>19.102466</v>
      </c>
      <c r="AQ24" s="345">
        <v>0.54850299999999996</v>
      </c>
      <c r="AR24" s="345">
        <v>8.7742000000000004</v>
      </c>
      <c r="AS24" s="345">
        <v>15.711377000000001</v>
      </c>
      <c r="AT24" s="345">
        <v>0.51699399999999995</v>
      </c>
      <c r="AU24" s="345">
        <v>9.3538189999999997</v>
      </c>
      <c r="AV24" s="345">
        <v>15.092695000000001</v>
      </c>
      <c r="AW24" s="345">
        <v>0.91532999999999998</v>
      </c>
    </row>
    <row r="25" spans="1:49" ht="24.95" customHeight="1" x14ac:dyDescent="0.2">
      <c r="A25" s="335" t="s">
        <v>513</v>
      </c>
      <c r="B25" s="335"/>
      <c r="C25" s="335"/>
      <c r="D25" s="336">
        <v>-32.735311000000003</v>
      </c>
      <c r="E25" s="336">
        <v>-33.322342999999996</v>
      </c>
      <c r="F25" s="336">
        <v>-32.364899000000001</v>
      </c>
      <c r="G25" s="336">
        <v>-34.346587999999997</v>
      </c>
      <c r="H25" s="336">
        <v>-36.861550999999999</v>
      </c>
      <c r="I25" s="336">
        <v>-38.027706000000002</v>
      </c>
      <c r="J25" s="336">
        <v>-35.619948999999998</v>
      </c>
      <c r="K25" s="336">
        <v>-28.231102</v>
      </c>
      <c r="L25" s="336">
        <v>-32.407173</v>
      </c>
      <c r="M25" s="336">
        <v>-38.460084999999999</v>
      </c>
      <c r="N25" s="336">
        <v>-41.814478999999999</v>
      </c>
      <c r="O25" s="336">
        <v>-38.689210000000003</v>
      </c>
      <c r="P25" s="336">
        <v>-33.765813000000001</v>
      </c>
      <c r="Q25" s="336">
        <v>-29.285778000000001</v>
      </c>
      <c r="R25" s="336">
        <v>-29.548712999999999</v>
      </c>
      <c r="S25" s="336">
        <v>-28.804652999999998</v>
      </c>
      <c r="T25" s="336">
        <v>-29.009145</v>
      </c>
      <c r="U25" s="336">
        <v>-29.445363</v>
      </c>
      <c r="V25" s="336">
        <v>-29.034120000000001</v>
      </c>
      <c r="W25" s="336">
        <v>-22.000283</v>
      </c>
      <c r="X25" s="336">
        <v>-19.863595</v>
      </c>
      <c r="Y25" s="336">
        <v>-16.873771000000001</v>
      </c>
      <c r="Z25" s="336">
        <v>-15.543421</v>
      </c>
      <c r="AA25" s="336">
        <v>-17.495118000000002</v>
      </c>
      <c r="AB25" s="336">
        <v>-17.042368</v>
      </c>
      <c r="AC25" s="336">
        <v>-14.371786999999999</v>
      </c>
      <c r="AD25" s="336">
        <v>-17.461411999999999</v>
      </c>
      <c r="AE25" s="336">
        <v>-22.712513000000001</v>
      </c>
      <c r="AF25" s="336">
        <v>-20.739391999999999</v>
      </c>
      <c r="AG25" s="336">
        <v>-27.453301</v>
      </c>
      <c r="AH25" s="336">
        <v>-25.276844000000001</v>
      </c>
      <c r="AI25" s="336">
        <v>-26.882076000000001</v>
      </c>
      <c r="AJ25" s="336">
        <v>-25.852269</v>
      </c>
      <c r="AK25" s="336">
        <v>-22.292527</v>
      </c>
      <c r="AL25" s="336">
        <v>-23.024452</v>
      </c>
      <c r="AM25" s="336">
        <v>-24.259523000000002</v>
      </c>
      <c r="AN25" s="336">
        <v>-24.65748</v>
      </c>
      <c r="AO25" s="336">
        <v>-23.568125999999999</v>
      </c>
      <c r="AP25" s="336">
        <v>-24.342977000000001</v>
      </c>
      <c r="AQ25" s="336">
        <v>-25.484113000000001</v>
      </c>
      <c r="AR25" s="336">
        <v>-26.890927000000001</v>
      </c>
      <c r="AS25" s="336">
        <v>-23.215736</v>
      </c>
      <c r="AT25" s="336">
        <v>-23.409780000000001</v>
      </c>
      <c r="AU25" s="336">
        <v>-22.343765000000001</v>
      </c>
      <c r="AV25" s="336">
        <v>-22.856418000000001</v>
      </c>
      <c r="AW25" s="336">
        <v>-21.905660999999998</v>
      </c>
    </row>
    <row r="26" spans="1:49" x14ac:dyDescent="0.2">
      <c r="A26" s="339"/>
      <c r="B26" s="339"/>
      <c r="C26" s="339" t="s">
        <v>514</v>
      </c>
      <c r="D26" s="340">
        <v>-7.2477470000000004</v>
      </c>
      <c r="E26" s="340">
        <v>-7.3654039999999998</v>
      </c>
      <c r="F26" s="340">
        <v>-7.4909249999999998</v>
      </c>
      <c r="G26" s="340">
        <v>-7.4384240000000004</v>
      </c>
      <c r="H26" s="340">
        <v>-6.7121490000000001</v>
      </c>
      <c r="I26" s="340">
        <v>-6.9142450000000002</v>
      </c>
      <c r="J26" s="340">
        <v>-6.7748970000000002</v>
      </c>
      <c r="K26" s="340">
        <v>-5.702655</v>
      </c>
      <c r="L26" s="340">
        <v>-6.156555</v>
      </c>
      <c r="M26" s="340">
        <v>-6.1854449999999996</v>
      </c>
      <c r="N26" s="340">
        <v>-5.7620800000000001</v>
      </c>
      <c r="O26" s="340">
        <v>-5.7246969999999999</v>
      </c>
      <c r="P26" s="340">
        <v>-5.6817880000000001</v>
      </c>
      <c r="Q26" s="340">
        <v>-5.3389499999999996</v>
      </c>
      <c r="R26" s="340">
        <v>-5.3183429999999996</v>
      </c>
      <c r="S26" s="340">
        <v>-5.3355769999999998</v>
      </c>
      <c r="T26" s="340">
        <v>-5.637435</v>
      </c>
      <c r="U26" s="340">
        <v>-5.6703099999999997</v>
      </c>
      <c r="V26" s="340">
        <v>-5.6956230000000003</v>
      </c>
      <c r="W26" s="340">
        <v>-5.8935649999999997</v>
      </c>
      <c r="X26" s="340">
        <v>-6.068562</v>
      </c>
      <c r="Y26" s="340">
        <v>-6.0275850000000002</v>
      </c>
      <c r="Z26" s="340">
        <v>-5.3416819999999996</v>
      </c>
      <c r="AA26" s="340">
        <v>-6.3143209999999996</v>
      </c>
      <c r="AB26" s="340">
        <v>-6.296583</v>
      </c>
      <c r="AC26" s="340">
        <v>-3.952286</v>
      </c>
      <c r="AD26" s="340">
        <v>-6.2534559999999999</v>
      </c>
      <c r="AE26" s="340">
        <v>-6.2657400000000001</v>
      </c>
      <c r="AF26" s="340">
        <v>-6.3418679999999998</v>
      </c>
      <c r="AG26" s="340">
        <v>-7.250661</v>
      </c>
      <c r="AH26" s="340">
        <v>-7.2493679999999996</v>
      </c>
      <c r="AI26" s="340">
        <v>-7.1338970000000002</v>
      </c>
      <c r="AJ26" s="340">
        <v>-8.4194429999999993</v>
      </c>
      <c r="AK26" s="340">
        <v>-8.3971110000000007</v>
      </c>
      <c r="AL26" s="340">
        <v>-9.5743539999999996</v>
      </c>
      <c r="AM26" s="340">
        <v>-7.5906450000000003</v>
      </c>
      <c r="AN26" s="340">
        <v>-7.5961400000000001</v>
      </c>
      <c r="AO26" s="340">
        <v>-7.1414520000000001</v>
      </c>
      <c r="AP26" s="340">
        <v>-7.5700779999999996</v>
      </c>
      <c r="AQ26" s="340">
        <v>-7.605181</v>
      </c>
      <c r="AR26" s="340">
        <v>-7.9053930000000001</v>
      </c>
      <c r="AS26" s="340">
        <v>-8.0226559999999996</v>
      </c>
      <c r="AT26" s="340">
        <v>-8.0391279999999998</v>
      </c>
      <c r="AU26" s="340">
        <v>-8.2256579999999992</v>
      </c>
      <c r="AV26" s="340">
        <v>-8.5832850000000001</v>
      </c>
      <c r="AW26" s="340">
        <v>-8.5481470000000002</v>
      </c>
    </row>
    <row r="27" spans="1:49" x14ac:dyDescent="0.2">
      <c r="A27" s="339"/>
      <c r="B27" s="339"/>
      <c r="C27" s="339" t="s">
        <v>515</v>
      </c>
      <c r="D27" s="340">
        <v>0</v>
      </c>
      <c r="E27" s="340">
        <v>0</v>
      </c>
      <c r="F27" s="340">
        <v>0</v>
      </c>
      <c r="G27" s="340">
        <v>0</v>
      </c>
      <c r="H27" s="340">
        <v>0</v>
      </c>
      <c r="I27" s="340">
        <v>0</v>
      </c>
      <c r="J27" s="340">
        <v>0</v>
      </c>
      <c r="K27" s="340">
        <v>-1.029555</v>
      </c>
      <c r="L27" s="340">
        <v>-1.029555</v>
      </c>
      <c r="M27" s="340">
        <v>-1.029555</v>
      </c>
      <c r="N27" s="340">
        <v>-0.50091799999999997</v>
      </c>
      <c r="O27" s="340">
        <v>-0.50091799999999997</v>
      </c>
      <c r="P27" s="340">
        <v>-0.50091799999999997</v>
      </c>
      <c r="Q27" s="340">
        <v>-1.32E-2</v>
      </c>
      <c r="R27" s="340">
        <v>-1.32E-2</v>
      </c>
      <c r="S27" s="340">
        <v>-1.32E-2</v>
      </c>
      <c r="T27" s="340">
        <v>0</v>
      </c>
      <c r="U27" s="340">
        <v>0</v>
      </c>
      <c r="V27" s="340">
        <v>0</v>
      </c>
      <c r="W27" s="340">
        <v>0</v>
      </c>
      <c r="X27" s="340">
        <v>0</v>
      </c>
      <c r="Y27" s="340">
        <v>0</v>
      </c>
      <c r="Z27" s="340">
        <v>0</v>
      </c>
      <c r="AA27" s="340">
        <v>0</v>
      </c>
      <c r="AB27" s="340">
        <v>0</v>
      </c>
      <c r="AC27" s="340">
        <v>0</v>
      </c>
      <c r="AD27" s="340">
        <v>0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  <c r="AL27" s="340">
        <v>0</v>
      </c>
      <c r="AM27" s="340">
        <v>0</v>
      </c>
      <c r="AN27" s="340">
        <v>0</v>
      </c>
      <c r="AO27" s="340">
        <v>0</v>
      </c>
      <c r="AP27" s="340">
        <v>0</v>
      </c>
      <c r="AQ27" s="340">
        <v>0</v>
      </c>
      <c r="AR27" s="340">
        <v>0</v>
      </c>
      <c r="AS27" s="340">
        <v>0</v>
      </c>
      <c r="AT27" s="340">
        <v>0</v>
      </c>
      <c r="AU27" s="340">
        <v>0</v>
      </c>
      <c r="AV27" s="340">
        <v>0</v>
      </c>
      <c r="AW27" s="340">
        <v>0</v>
      </c>
    </row>
    <row r="28" spans="1:49" x14ac:dyDescent="0.2">
      <c r="A28" s="339"/>
      <c r="B28" s="339"/>
      <c r="C28" s="339" t="s">
        <v>116</v>
      </c>
      <c r="D28" s="340">
        <v>-1.0327999999999999</v>
      </c>
      <c r="E28" s="340">
        <v>-0.86345000000000005</v>
      </c>
      <c r="F28" s="340">
        <v>-0.986541</v>
      </c>
      <c r="G28" s="340">
        <v>-0.97488699999999995</v>
      </c>
      <c r="H28" s="340">
        <v>-0.95879999999999999</v>
      </c>
      <c r="I28" s="340">
        <v>-0.94763600000000003</v>
      </c>
      <c r="J28" s="340">
        <v>-0.94310899999999998</v>
      </c>
      <c r="K28" s="340">
        <v>-0.83721599999999996</v>
      </c>
      <c r="L28" s="340">
        <v>-0.90771900000000005</v>
      </c>
      <c r="M28" s="340">
        <v>-0.87988</v>
      </c>
      <c r="N28" s="340">
        <v>-0.89113299999999995</v>
      </c>
      <c r="O28" s="340">
        <v>-0.86859399999999998</v>
      </c>
      <c r="P28" s="340">
        <v>-0.88033300000000003</v>
      </c>
      <c r="Q28" s="340">
        <v>-0.89479799999999998</v>
      </c>
      <c r="R28" s="340">
        <v>-0.91745699999999997</v>
      </c>
      <c r="S28" s="340">
        <v>-0.91415400000000002</v>
      </c>
      <c r="T28" s="340">
        <v>-0.945469</v>
      </c>
      <c r="U28" s="340">
        <v>-1.0757829999999999</v>
      </c>
      <c r="V28" s="340">
        <v>-1.059002</v>
      </c>
      <c r="W28" s="340">
        <v>-1.6033850000000001</v>
      </c>
      <c r="X28" s="340">
        <v>-1.4113230000000001</v>
      </c>
      <c r="Y28" s="340">
        <v>-1.4135869999999999</v>
      </c>
      <c r="Z28" s="340">
        <v>-0.91927700000000001</v>
      </c>
      <c r="AA28" s="340">
        <v>-0.79090300000000002</v>
      </c>
      <c r="AB28" s="340">
        <v>-0.78527599999999997</v>
      </c>
      <c r="AC28" s="340">
        <v>-0.66951700000000003</v>
      </c>
      <c r="AD28" s="340">
        <v>-0.87607100000000004</v>
      </c>
      <c r="AE28" s="340">
        <v>-0.87607100000000004</v>
      </c>
      <c r="AF28" s="340">
        <v>-0.81690799999999997</v>
      </c>
      <c r="AG28" s="340">
        <v>-0.96637700000000004</v>
      </c>
      <c r="AH28" s="340">
        <v>-0.96637700000000004</v>
      </c>
      <c r="AI28" s="340">
        <v>-1.080435</v>
      </c>
      <c r="AJ28" s="340">
        <v>-1.009361</v>
      </c>
      <c r="AK28" s="340">
        <v>-1.0125010000000001</v>
      </c>
      <c r="AL28" s="340">
        <v>-0.92764800000000003</v>
      </c>
      <c r="AM28" s="340">
        <v>-1.2161219999999999</v>
      </c>
      <c r="AN28" s="340">
        <v>-1.2231050000000001</v>
      </c>
      <c r="AO28" s="340">
        <v>-1.1710229999999999</v>
      </c>
      <c r="AP28" s="340">
        <v>-1.0628420000000001</v>
      </c>
      <c r="AQ28" s="340">
        <v>-1.0600069999999999</v>
      </c>
      <c r="AR28" s="340">
        <v>-1.317186</v>
      </c>
      <c r="AS28" s="340">
        <v>-1.235673</v>
      </c>
      <c r="AT28" s="340">
        <v>-1.234915</v>
      </c>
      <c r="AU28" s="340">
        <v>-0.96653199999999995</v>
      </c>
      <c r="AV28" s="340">
        <v>-1.0567519999999999</v>
      </c>
      <c r="AW28" s="340">
        <v>-1.0629949999999999</v>
      </c>
    </row>
    <row r="29" spans="1:49" x14ac:dyDescent="0.2">
      <c r="A29" s="339"/>
      <c r="B29" s="339" t="s">
        <v>516</v>
      </c>
      <c r="C29" s="339" t="s">
        <v>33</v>
      </c>
      <c r="D29" s="340">
        <v>-12.684454000000001</v>
      </c>
      <c r="E29" s="340">
        <v>-12.400067</v>
      </c>
      <c r="F29" s="340">
        <v>-10.969293</v>
      </c>
      <c r="G29" s="340">
        <v>-12.949505</v>
      </c>
      <c r="H29" s="340">
        <v>-11.762611</v>
      </c>
      <c r="I29" s="340">
        <v>-12.962552000000001</v>
      </c>
      <c r="J29" s="340">
        <v>-8.7643020000000007</v>
      </c>
      <c r="K29" s="340">
        <v>-8.1648540000000001</v>
      </c>
      <c r="L29" s="340">
        <v>-11.206522</v>
      </c>
      <c r="M29" s="340">
        <v>-19.158383000000001</v>
      </c>
      <c r="N29" s="340">
        <v>-20.98489</v>
      </c>
      <c r="O29" s="340">
        <v>-18.080877000000001</v>
      </c>
      <c r="P29" s="340">
        <v>-13.24865</v>
      </c>
      <c r="Q29" s="340">
        <v>-13.181516999999999</v>
      </c>
      <c r="R29" s="340">
        <v>-13.275563999999999</v>
      </c>
      <c r="S29" s="340">
        <v>-12.557573</v>
      </c>
      <c r="T29" s="340">
        <v>-12.051391000000001</v>
      </c>
      <c r="U29" s="340">
        <v>-12.939921999999999</v>
      </c>
      <c r="V29" s="340">
        <v>-12.520147</v>
      </c>
      <c r="W29" s="340">
        <v>-13.724634</v>
      </c>
      <c r="X29" s="340">
        <v>-11.513069</v>
      </c>
      <c r="Y29" s="340">
        <v>-8.4219580000000001</v>
      </c>
      <c r="Z29" s="340">
        <v>-8.3670500000000008</v>
      </c>
      <c r="AA29" s="340">
        <v>-9.5664239999999996</v>
      </c>
      <c r="AB29" s="340">
        <v>-9.2770390000000003</v>
      </c>
      <c r="AC29" s="340">
        <v>-9.2802740000000004</v>
      </c>
      <c r="AD29" s="340">
        <v>-9.8621750000000006</v>
      </c>
      <c r="AE29" s="340">
        <v>-10.200991999999999</v>
      </c>
      <c r="AF29" s="340">
        <v>-8.385192</v>
      </c>
      <c r="AG29" s="340">
        <v>-14.040839</v>
      </c>
      <c r="AH29" s="340">
        <v>-16.765675000000002</v>
      </c>
      <c r="AI29" s="340">
        <v>-17.362546999999999</v>
      </c>
      <c r="AJ29" s="340">
        <v>-15.118268</v>
      </c>
      <c r="AK29" s="340">
        <v>-11.577718000000001</v>
      </c>
      <c r="AL29" s="340">
        <v>-11.317624</v>
      </c>
      <c r="AM29" s="340">
        <v>-13.136882</v>
      </c>
      <c r="AN29" s="340">
        <v>-13.517360999999999</v>
      </c>
      <c r="AO29" s="340">
        <v>-13.372814999999999</v>
      </c>
      <c r="AP29" s="340">
        <v>-14.538159</v>
      </c>
      <c r="AQ29" s="340">
        <v>-15.652027</v>
      </c>
      <c r="AR29" s="340">
        <v>-16.281718000000001</v>
      </c>
      <c r="AS29" s="340">
        <v>-12.819941999999999</v>
      </c>
      <c r="AT29" s="340">
        <v>-12.998272</v>
      </c>
      <c r="AU29" s="340">
        <v>-12.394825000000001</v>
      </c>
      <c r="AV29" s="340">
        <v>-12.412319</v>
      </c>
      <c r="AW29" s="340">
        <v>-11.365747000000001</v>
      </c>
    </row>
    <row r="30" spans="1:49" x14ac:dyDescent="0.2">
      <c r="A30" s="339"/>
      <c r="B30" s="339"/>
      <c r="C30" s="339" t="s">
        <v>517</v>
      </c>
      <c r="D30" s="340">
        <v>-0.15670999999999999</v>
      </c>
      <c r="E30" s="340">
        <v>-0.92246099999999998</v>
      </c>
      <c r="F30" s="340">
        <v>-1.1471789999999999</v>
      </c>
      <c r="G30" s="340">
        <v>-1.2128110000000001</v>
      </c>
      <c r="H30" s="340">
        <v>-0.41489999999999999</v>
      </c>
      <c r="I30" s="340">
        <v>-0.19018199999999999</v>
      </c>
      <c r="J30" s="340">
        <v>-0.12454999999999999</v>
      </c>
      <c r="K30" s="340">
        <v>-0.21804999999999999</v>
      </c>
      <c r="L30" s="340">
        <v>-0.21804999999999999</v>
      </c>
      <c r="M30" s="340">
        <v>-0.21804999999999999</v>
      </c>
      <c r="N30" s="340">
        <v>-0.27873999999999999</v>
      </c>
      <c r="O30" s="340">
        <v>-0.45580599999999999</v>
      </c>
      <c r="P30" s="340">
        <v>-0.45580599999999999</v>
      </c>
      <c r="Q30" s="340">
        <v>-0.342866</v>
      </c>
      <c r="R30" s="340">
        <v>-0.1658</v>
      </c>
      <c r="S30" s="340">
        <v>-0.1658</v>
      </c>
      <c r="T30" s="340">
        <v>-0.16922000000000001</v>
      </c>
      <c r="U30" s="340">
        <v>-0.16922000000000001</v>
      </c>
      <c r="V30" s="340">
        <v>-0.16922000000000001</v>
      </c>
      <c r="W30" s="340">
        <v>-0.19922000000000001</v>
      </c>
      <c r="X30" s="340">
        <v>-0.19922000000000001</v>
      </c>
      <c r="Y30" s="340">
        <v>-0.33922000000000002</v>
      </c>
      <c r="Z30" s="340">
        <v>-0.24922</v>
      </c>
      <c r="AA30" s="340">
        <v>-0.24922</v>
      </c>
      <c r="AB30" s="340">
        <v>-0.10922</v>
      </c>
      <c r="AC30" s="340">
        <v>-0.21403800000000001</v>
      </c>
      <c r="AD30" s="340">
        <v>-0.21403800000000001</v>
      </c>
      <c r="AE30" s="340">
        <v>-0.21403800000000001</v>
      </c>
      <c r="AF30" s="340">
        <v>-8.9120000000000005E-2</v>
      </c>
      <c r="AG30" s="340">
        <v>-8.9120000000000005E-2</v>
      </c>
      <c r="AH30" s="340">
        <v>-8.9120000000000005E-2</v>
      </c>
      <c r="AI30" s="340">
        <v>-0.15110499999999999</v>
      </c>
      <c r="AJ30" s="340">
        <v>-0.15110499999999999</v>
      </c>
      <c r="AK30" s="340">
        <v>-0.15110499999999999</v>
      </c>
      <c r="AL30" s="340">
        <v>-8.9927999999999994E-2</v>
      </c>
      <c r="AM30" s="340">
        <v>-1.200976</v>
      </c>
      <c r="AN30" s="340">
        <v>-1.2059759999999999</v>
      </c>
      <c r="AO30" s="340">
        <v>-1.6157239999999999</v>
      </c>
      <c r="AP30" s="340">
        <v>-0.50467600000000001</v>
      </c>
      <c r="AQ30" s="340">
        <v>-0.49967600000000001</v>
      </c>
      <c r="AR30" s="340">
        <v>-0.78334000000000004</v>
      </c>
      <c r="AS30" s="340">
        <v>-0.78334000000000004</v>
      </c>
      <c r="AT30" s="340">
        <v>-0.78334000000000004</v>
      </c>
      <c r="AU30" s="340">
        <v>-0.30418099999999998</v>
      </c>
      <c r="AV30" s="340">
        <v>-0.30418099999999998</v>
      </c>
      <c r="AW30" s="340">
        <v>-0.34887899999999999</v>
      </c>
    </row>
    <row r="31" spans="1:49" x14ac:dyDescent="0.2">
      <c r="A31" s="339"/>
      <c r="B31" s="339"/>
      <c r="C31" s="339" t="s">
        <v>518</v>
      </c>
      <c r="D31" s="340">
        <v>0</v>
      </c>
      <c r="E31" s="340">
        <v>-0.28491300000000003</v>
      </c>
      <c r="F31" s="340">
        <v>-0.28491300000000003</v>
      </c>
      <c r="G31" s="340">
        <v>-0.28491300000000003</v>
      </c>
      <c r="H31" s="340">
        <v>-7.7528800000000002</v>
      </c>
      <c r="I31" s="340">
        <v>-7.7528800000000002</v>
      </c>
      <c r="J31" s="340">
        <v>-9.7528799999999993</v>
      </c>
      <c r="K31" s="340">
        <v>-2.9831940000000001</v>
      </c>
      <c r="L31" s="340">
        <v>-3.593194</v>
      </c>
      <c r="M31" s="340">
        <v>-1.6931940000000001</v>
      </c>
      <c r="N31" s="340">
        <v>-1.4564299999999999</v>
      </c>
      <c r="O31" s="340">
        <v>-1.1180300000000001</v>
      </c>
      <c r="P31" s="340">
        <v>-1.05803</v>
      </c>
      <c r="Q31" s="340">
        <v>-0.33088499999999998</v>
      </c>
      <c r="R31" s="340">
        <v>-0.67478700000000003</v>
      </c>
      <c r="S31" s="340">
        <v>-0.63478699999999999</v>
      </c>
      <c r="T31" s="340">
        <v>-0.76859999999999995</v>
      </c>
      <c r="U31" s="340">
        <v>-0.15309800000000001</v>
      </c>
      <c r="V31" s="340">
        <v>-0.15309800000000001</v>
      </c>
      <c r="W31" s="340">
        <v>-0.57947899999999997</v>
      </c>
      <c r="X31" s="340">
        <v>-0.67142100000000005</v>
      </c>
      <c r="Y31" s="340">
        <v>-0.67142100000000005</v>
      </c>
      <c r="Z31" s="340">
        <v>-0.66619200000000001</v>
      </c>
      <c r="AA31" s="340">
        <v>-0.57425000000000004</v>
      </c>
      <c r="AB31" s="340">
        <v>-0.57425000000000004</v>
      </c>
      <c r="AC31" s="340">
        <v>-0.25567200000000001</v>
      </c>
      <c r="AD31" s="340">
        <v>-0.25567200000000001</v>
      </c>
      <c r="AE31" s="340">
        <v>-5.155672</v>
      </c>
      <c r="AF31" s="340">
        <v>-5.1063039999999997</v>
      </c>
      <c r="AG31" s="340">
        <v>-5.1063039999999997</v>
      </c>
      <c r="AH31" s="340">
        <v>-0.20630399999999999</v>
      </c>
      <c r="AI31" s="340">
        <v>-1.1540919999999999</v>
      </c>
      <c r="AJ31" s="340">
        <v>-1.1540919999999999</v>
      </c>
      <c r="AK31" s="340">
        <v>-1.1540919999999999</v>
      </c>
      <c r="AL31" s="340">
        <v>-1.1148979999999999</v>
      </c>
      <c r="AM31" s="340">
        <v>-1.1148979999999999</v>
      </c>
      <c r="AN31" s="340">
        <v>-1.1148979999999999</v>
      </c>
      <c r="AO31" s="340">
        <v>-0.26711200000000002</v>
      </c>
      <c r="AP31" s="340">
        <v>-0.66722199999999998</v>
      </c>
      <c r="AQ31" s="340">
        <v>-0.66722199999999998</v>
      </c>
      <c r="AR31" s="340">
        <v>-0.60328999999999999</v>
      </c>
      <c r="AS31" s="340">
        <v>-0.20318</v>
      </c>
      <c r="AT31" s="340">
        <v>-0.20318</v>
      </c>
      <c r="AU31" s="340">
        <v>-0.301624</v>
      </c>
      <c r="AV31" s="340">
        <v>-0.301624</v>
      </c>
      <c r="AW31" s="340">
        <v>-0.301624</v>
      </c>
    </row>
    <row r="32" spans="1:49" x14ac:dyDescent="0.2">
      <c r="A32" s="339"/>
      <c r="B32" s="339"/>
      <c r="C32" s="339" t="s">
        <v>519</v>
      </c>
      <c r="D32" s="340">
        <v>-7.2</v>
      </c>
      <c r="E32" s="340">
        <v>-7.7</v>
      </c>
      <c r="F32" s="340">
        <v>-7.7</v>
      </c>
      <c r="G32" s="340">
        <v>-7.7</v>
      </c>
      <c r="H32" s="340">
        <v>-6.1</v>
      </c>
      <c r="I32" s="340">
        <v>-6.1</v>
      </c>
      <c r="J32" s="340">
        <v>-6.1</v>
      </c>
      <c r="K32" s="340">
        <v>-6.7</v>
      </c>
      <c r="L32" s="340">
        <v>-6.7</v>
      </c>
      <c r="M32" s="340">
        <v>-6.7</v>
      </c>
      <c r="N32" s="340">
        <v>-9.9711350000000003</v>
      </c>
      <c r="O32" s="340">
        <v>-9.9711350000000003</v>
      </c>
      <c r="P32" s="340">
        <v>-9.9711350000000003</v>
      </c>
      <c r="Q32" s="340">
        <v>-7.9</v>
      </c>
      <c r="R32" s="340">
        <v>-7.9</v>
      </c>
      <c r="S32" s="340">
        <v>-7.9</v>
      </c>
      <c r="T32" s="340">
        <v>-8.8000000000000007</v>
      </c>
      <c r="U32" s="340">
        <v>-8.8000000000000007</v>
      </c>
      <c r="V32" s="340">
        <v>-8.8000000000000007</v>
      </c>
      <c r="W32" s="340">
        <v>0</v>
      </c>
      <c r="X32" s="340">
        <v>0</v>
      </c>
      <c r="Y32" s="340">
        <v>0</v>
      </c>
      <c r="Z32" s="340">
        <v>0</v>
      </c>
      <c r="AA32" s="340">
        <v>0</v>
      </c>
      <c r="AB32" s="340">
        <v>0</v>
      </c>
      <c r="AC32" s="340">
        <v>0</v>
      </c>
      <c r="AD32" s="340">
        <v>0</v>
      </c>
      <c r="AE32" s="340">
        <v>0</v>
      </c>
      <c r="AF32" s="340">
        <v>0</v>
      </c>
      <c r="AG32" s="340">
        <v>0</v>
      </c>
      <c r="AH32" s="340">
        <v>0</v>
      </c>
      <c r="AI32" s="340">
        <v>0</v>
      </c>
      <c r="AJ32" s="340">
        <v>0</v>
      </c>
      <c r="AK32" s="340">
        <v>0</v>
      </c>
      <c r="AL32" s="340">
        <v>0</v>
      </c>
      <c r="AM32" s="340">
        <v>0</v>
      </c>
      <c r="AN32" s="340">
        <v>0</v>
      </c>
      <c r="AO32" s="340">
        <v>0</v>
      </c>
      <c r="AP32" s="340">
        <v>0</v>
      </c>
      <c r="AQ32" s="340">
        <v>0</v>
      </c>
      <c r="AR32" s="340">
        <v>0</v>
      </c>
      <c r="AS32" s="340">
        <v>-0.115205</v>
      </c>
      <c r="AT32" s="340">
        <v>-0.115205</v>
      </c>
      <c r="AU32" s="340">
        <v>-0.115205</v>
      </c>
      <c r="AV32" s="340">
        <v>-0.144535</v>
      </c>
      <c r="AW32" s="340">
        <v>-0.224547</v>
      </c>
    </row>
    <row r="33" spans="1:49" x14ac:dyDescent="0.2">
      <c r="A33" s="339"/>
      <c r="B33" s="339"/>
      <c r="C33" s="339" t="s">
        <v>520</v>
      </c>
      <c r="D33" s="340">
        <v>-4.4135999999999997</v>
      </c>
      <c r="E33" s="340">
        <v>-3.7860480000000001</v>
      </c>
      <c r="F33" s="340">
        <v>-3.7860480000000001</v>
      </c>
      <c r="G33" s="340">
        <v>-3.7860480000000001</v>
      </c>
      <c r="H33" s="340">
        <v>-3.1602109999999999</v>
      </c>
      <c r="I33" s="340">
        <v>-3.1602109999999999</v>
      </c>
      <c r="J33" s="340">
        <v>-3.1602109999999999</v>
      </c>
      <c r="K33" s="340">
        <v>-2.5955780000000002</v>
      </c>
      <c r="L33" s="340">
        <v>-2.5955780000000002</v>
      </c>
      <c r="M33" s="340">
        <v>-2.5955780000000002</v>
      </c>
      <c r="N33" s="340">
        <v>-1.9691529999999999</v>
      </c>
      <c r="O33" s="340">
        <v>-1.9691529999999999</v>
      </c>
      <c r="P33" s="340">
        <v>-1.9691529999999999</v>
      </c>
      <c r="Q33" s="340">
        <v>-1.2835620000000001</v>
      </c>
      <c r="R33" s="340">
        <v>-1.2835620000000001</v>
      </c>
      <c r="S33" s="340">
        <v>-1.2835620000000001</v>
      </c>
      <c r="T33" s="340">
        <v>-0.63702999999999999</v>
      </c>
      <c r="U33" s="340">
        <v>-0.63702999999999999</v>
      </c>
      <c r="V33" s="340">
        <v>-0.63702999999999999</v>
      </c>
      <c r="W33" s="340">
        <v>0</v>
      </c>
      <c r="X33" s="340">
        <v>0</v>
      </c>
      <c r="Y33" s="340">
        <v>0</v>
      </c>
      <c r="Z33" s="340">
        <v>0</v>
      </c>
      <c r="AA33" s="340">
        <v>0</v>
      </c>
      <c r="AB33" s="340">
        <v>0</v>
      </c>
      <c r="AC33" s="340">
        <v>0</v>
      </c>
      <c r="AD33" s="340">
        <v>0</v>
      </c>
      <c r="AE33" s="340">
        <v>0</v>
      </c>
      <c r="AF33" s="340">
        <v>0</v>
      </c>
      <c r="AG33" s="340">
        <v>0</v>
      </c>
      <c r="AH33" s="340">
        <v>0</v>
      </c>
      <c r="AI33" s="340">
        <v>0</v>
      </c>
      <c r="AJ33" s="340">
        <v>0</v>
      </c>
      <c r="AK33" s="340">
        <v>0</v>
      </c>
      <c r="AL33" s="340">
        <v>0</v>
      </c>
      <c r="AM33" s="340">
        <v>0</v>
      </c>
      <c r="AN33" s="340">
        <v>0</v>
      </c>
      <c r="AO33" s="340">
        <v>0</v>
      </c>
      <c r="AP33" s="340">
        <v>0</v>
      </c>
      <c r="AQ33" s="340">
        <v>0</v>
      </c>
      <c r="AR33" s="340">
        <v>0</v>
      </c>
      <c r="AS33" s="340">
        <v>-3.5740000000000001E-2</v>
      </c>
      <c r="AT33" s="340">
        <v>-3.5740000000000001E-2</v>
      </c>
      <c r="AU33" s="340">
        <v>-3.5740000000000001E-2</v>
      </c>
      <c r="AV33" s="340">
        <v>-5.3721999999999999E-2</v>
      </c>
      <c r="AW33" s="340">
        <v>-5.3721999999999999E-2</v>
      </c>
    </row>
    <row r="34" spans="1:49" s="82" customFormat="1" ht="20.100000000000001" customHeight="1" x14ac:dyDescent="0.2">
      <c r="A34" s="335"/>
      <c r="C34" s="335" t="s">
        <v>521</v>
      </c>
      <c r="D34" s="336">
        <v>-22.409372000000001</v>
      </c>
      <c r="E34" s="336">
        <v>-5.6208830000000001</v>
      </c>
      <c r="F34" s="336">
        <v>-4.7050559999999999</v>
      </c>
      <c r="G34" s="336">
        <v>-22.996403999999998</v>
      </c>
      <c r="H34" s="336">
        <v>-4.6634390000000003</v>
      </c>
      <c r="I34" s="336">
        <v>-6.6867450000000002</v>
      </c>
      <c r="J34" s="336">
        <v>-25.511367</v>
      </c>
      <c r="K34" s="336">
        <v>-5.829593</v>
      </c>
      <c r="L34" s="336">
        <v>-4.278988</v>
      </c>
      <c r="M34" s="336">
        <v>-18.122520000000002</v>
      </c>
      <c r="N34" s="336">
        <v>-10.005665</v>
      </c>
      <c r="O34" s="336">
        <v>-10.331899999999999</v>
      </c>
      <c r="P34" s="336">
        <v>-21.476914000000001</v>
      </c>
      <c r="Q34" s="336">
        <v>-6.8803960000000002</v>
      </c>
      <c r="R34" s="336">
        <v>-5.4085029999999996</v>
      </c>
      <c r="S34" s="336">
        <v>-16.996879</v>
      </c>
      <c r="T34" s="336">
        <v>-7.1433309999999999</v>
      </c>
      <c r="U34" s="336">
        <v>-4.6644430000000003</v>
      </c>
      <c r="V34" s="336">
        <v>-17.201371000000002</v>
      </c>
      <c r="W34" s="336">
        <v>-7.5795490000000001</v>
      </c>
      <c r="X34" s="336">
        <v>-4.2531999999999996</v>
      </c>
      <c r="Y34" s="336">
        <v>-10.167534</v>
      </c>
      <c r="Z34" s="336">
        <v>-5.4428609999999997</v>
      </c>
      <c r="AA34" s="336">
        <v>-1.2633760000000001</v>
      </c>
      <c r="AB34" s="336">
        <v>-8.8371840000000006</v>
      </c>
      <c r="AC34" s="336">
        <v>-7.394558</v>
      </c>
      <c r="AD34" s="336">
        <v>-0.81062599999999996</v>
      </c>
      <c r="AE34" s="336">
        <v>-6.1666030000000003</v>
      </c>
      <c r="AF34" s="336">
        <v>-10.484183</v>
      </c>
      <c r="AG34" s="336">
        <v>-6.0617270000000003</v>
      </c>
      <c r="AH34" s="336">
        <v>-4.1934820000000004</v>
      </c>
      <c r="AI34" s="336">
        <v>-17.198091999999999</v>
      </c>
      <c r="AJ34" s="336">
        <v>-3.8852699999999998</v>
      </c>
      <c r="AK34" s="336">
        <v>-5.7987140000000004</v>
      </c>
      <c r="AL34" s="336">
        <v>-16.168285000000001</v>
      </c>
      <c r="AM34" s="336">
        <v>-0.32552799999999998</v>
      </c>
      <c r="AN34" s="336">
        <v>-6.5306389999999999</v>
      </c>
      <c r="AO34" s="336">
        <v>-17.403355999999999</v>
      </c>
      <c r="AP34" s="336">
        <v>-0.72348500000000004</v>
      </c>
      <c r="AQ34" s="336">
        <v>-5.4412849999999997</v>
      </c>
      <c r="AR34" s="336">
        <v>-18.178205999999999</v>
      </c>
      <c r="AS34" s="336">
        <v>-1.8646229999999999</v>
      </c>
      <c r="AT34" s="336">
        <v>-5.8615789999999999</v>
      </c>
      <c r="AU34" s="336">
        <v>-14.352071</v>
      </c>
      <c r="AV34" s="336">
        <v>-2.058665</v>
      </c>
      <c r="AW34" s="336">
        <v>-5.1762790000000001</v>
      </c>
    </row>
    <row r="35" spans="1:49" s="82" customFormat="1" x14ac:dyDescent="0.2">
      <c r="A35" s="335"/>
      <c r="C35" s="335" t="s">
        <v>522</v>
      </c>
      <c r="D35" s="336">
        <v>-5.6208830000000001</v>
      </c>
      <c r="E35" s="336">
        <v>-4.7050559999999999</v>
      </c>
      <c r="F35" s="336">
        <v>-22.996403999999998</v>
      </c>
      <c r="G35" s="336">
        <v>-4.6634390000000003</v>
      </c>
      <c r="H35" s="336">
        <v>-6.6867450000000002</v>
      </c>
      <c r="I35" s="336">
        <v>-25.511367</v>
      </c>
      <c r="J35" s="336">
        <v>-5.829593</v>
      </c>
      <c r="K35" s="336">
        <v>-4.278988</v>
      </c>
      <c r="L35" s="336">
        <v>-18.122520000000002</v>
      </c>
      <c r="M35" s="336">
        <v>-10.005665</v>
      </c>
      <c r="N35" s="336">
        <v>-10.331899999999999</v>
      </c>
      <c r="O35" s="336">
        <v>-21.476914000000001</v>
      </c>
      <c r="P35" s="336">
        <v>-6.8803960000000002</v>
      </c>
      <c r="Q35" s="336">
        <v>-5.4085029999999996</v>
      </c>
      <c r="R35" s="336">
        <v>-16.996879</v>
      </c>
      <c r="S35" s="336">
        <v>-7.1433309999999999</v>
      </c>
      <c r="T35" s="336">
        <v>-4.6644430000000003</v>
      </c>
      <c r="U35" s="336">
        <v>-17.201371000000002</v>
      </c>
      <c r="V35" s="336">
        <v>-7.5795490000000001</v>
      </c>
      <c r="W35" s="336">
        <v>-4.2531999999999996</v>
      </c>
      <c r="X35" s="336">
        <v>-10.167534</v>
      </c>
      <c r="Y35" s="336">
        <v>-5.4428609999999997</v>
      </c>
      <c r="Z35" s="336">
        <v>-1.2633760000000001</v>
      </c>
      <c r="AA35" s="336">
        <v>-8.8371840000000006</v>
      </c>
      <c r="AB35" s="336">
        <v>-7.394558</v>
      </c>
      <c r="AC35" s="336">
        <v>-0.81062599999999996</v>
      </c>
      <c r="AD35" s="336">
        <v>-6.1666030000000003</v>
      </c>
      <c r="AE35" s="336">
        <v>-10.484183</v>
      </c>
      <c r="AF35" s="336">
        <v>-6.0617270000000003</v>
      </c>
      <c r="AG35" s="336">
        <v>-4.1934820000000004</v>
      </c>
      <c r="AH35" s="336">
        <v>-17.198091999999999</v>
      </c>
      <c r="AI35" s="336">
        <v>-3.8852699999999998</v>
      </c>
      <c r="AJ35" s="336">
        <v>-5.7987140000000004</v>
      </c>
      <c r="AK35" s="336">
        <v>-16.168285000000001</v>
      </c>
      <c r="AL35" s="336">
        <v>-0.32552799999999998</v>
      </c>
      <c r="AM35" s="336">
        <v>-6.5306389999999999</v>
      </c>
      <c r="AN35" s="336">
        <v>-17.403355999999999</v>
      </c>
      <c r="AO35" s="336">
        <v>-0.72348500000000004</v>
      </c>
      <c r="AP35" s="336">
        <v>-5.4412849999999997</v>
      </c>
      <c r="AQ35" s="336">
        <v>-18.178205999999999</v>
      </c>
      <c r="AR35" s="336">
        <v>-1.8646229999999999</v>
      </c>
      <c r="AS35" s="336">
        <v>-5.8615789999999999</v>
      </c>
      <c r="AT35" s="336">
        <v>-14.352071</v>
      </c>
      <c r="AU35" s="336">
        <v>-2.058665</v>
      </c>
      <c r="AV35" s="336">
        <v>-5.1762790000000001</v>
      </c>
      <c r="AW35" s="336">
        <v>-14.817411999999999</v>
      </c>
    </row>
    <row r="36" spans="1:49" s="82" customFormat="1" x14ac:dyDescent="0.2">
      <c r="A36" s="335"/>
      <c r="C36" s="335" t="s">
        <v>523</v>
      </c>
      <c r="D36" s="336">
        <v>-4.7050559999999999</v>
      </c>
      <c r="E36" s="336">
        <v>-22.996403999999998</v>
      </c>
      <c r="F36" s="336">
        <v>-4.6634390000000003</v>
      </c>
      <c r="G36" s="336">
        <v>-6.6867450000000002</v>
      </c>
      <c r="H36" s="336">
        <v>-25.511367</v>
      </c>
      <c r="I36" s="336">
        <v>-5.829593</v>
      </c>
      <c r="J36" s="336">
        <v>-4.278988</v>
      </c>
      <c r="K36" s="336">
        <v>-18.122520000000002</v>
      </c>
      <c r="L36" s="336">
        <v>-10.005665</v>
      </c>
      <c r="M36" s="336">
        <v>-10.331899999999999</v>
      </c>
      <c r="N36" s="336">
        <v>-21.476914000000001</v>
      </c>
      <c r="O36" s="336">
        <v>-6.8803960000000002</v>
      </c>
      <c r="P36" s="336">
        <v>-5.4085029999999996</v>
      </c>
      <c r="Q36" s="336">
        <v>-16.996879</v>
      </c>
      <c r="R36" s="336">
        <v>-7.1433309999999999</v>
      </c>
      <c r="S36" s="336">
        <v>-4.6644430000000003</v>
      </c>
      <c r="T36" s="336">
        <v>-17.201371000000002</v>
      </c>
      <c r="U36" s="336">
        <v>-7.5795490000000001</v>
      </c>
      <c r="V36" s="336">
        <v>-4.2531999999999996</v>
      </c>
      <c r="W36" s="336">
        <v>-10.167534</v>
      </c>
      <c r="X36" s="336">
        <v>-5.4428609999999997</v>
      </c>
      <c r="Y36" s="336">
        <v>-1.2633760000000001</v>
      </c>
      <c r="Z36" s="336">
        <v>-8.8371840000000006</v>
      </c>
      <c r="AA36" s="336">
        <v>-7.394558</v>
      </c>
      <c r="AB36" s="336">
        <v>-0.81062599999999996</v>
      </c>
      <c r="AC36" s="336">
        <v>-6.1666030000000003</v>
      </c>
      <c r="AD36" s="336">
        <v>-10.484183</v>
      </c>
      <c r="AE36" s="336">
        <v>-6.0617270000000003</v>
      </c>
      <c r="AF36" s="336">
        <v>-4.1934820000000004</v>
      </c>
      <c r="AG36" s="336">
        <v>-17.198091999999999</v>
      </c>
      <c r="AH36" s="336">
        <v>-3.8852699999999998</v>
      </c>
      <c r="AI36" s="336">
        <v>-5.7987140000000004</v>
      </c>
      <c r="AJ36" s="336">
        <v>-16.168285000000001</v>
      </c>
      <c r="AK36" s="336">
        <v>-0.32552799999999998</v>
      </c>
      <c r="AL36" s="336">
        <v>-6.5306389999999999</v>
      </c>
      <c r="AM36" s="336">
        <v>-17.403355999999999</v>
      </c>
      <c r="AN36" s="336">
        <v>-0.72348500000000004</v>
      </c>
      <c r="AO36" s="336">
        <v>-5.4412849999999997</v>
      </c>
      <c r="AP36" s="336">
        <v>-18.178205999999999</v>
      </c>
      <c r="AQ36" s="336">
        <v>-1.8646229999999999</v>
      </c>
      <c r="AR36" s="336">
        <v>-5.8615789999999999</v>
      </c>
      <c r="AS36" s="336">
        <v>-14.352071</v>
      </c>
      <c r="AT36" s="336">
        <v>-2.058665</v>
      </c>
      <c r="AU36" s="336">
        <v>-5.1762790000000001</v>
      </c>
      <c r="AV36" s="336">
        <v>-14.817411999999999</v>
      </c>
      <c r="AW36" s="336">
        <v>-0.98319800000000002</v>
      </c>
    </row>
    <row r="37" spans="1:49" s="81" customFormat="1" x14ac:dyDescent="0.2">
      <c r="A37" s="349"/>
      <c r="B37" s="349"/>
      <c r="C37" s="349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 t="s">
        <v>524</v>
      </c>
      <c r="AG37" s="351" t="s">
        <v>524</v>
      </c>
      <c r="AH37" s="351"/>
      <c r="AI37" s="351" t="s">
        <v>524</v>
      </c>
      <c r="AJ37" s="351" t="s">
        <v>524</v>
      </c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 t="s">
        <v>524</v>
      </c>
    </row>
    <row r="38" spans="1:49" x14ac:dyDescent="0.2">
      <c r="A38" s="83" t="s">
        <v>572</v>
      </c>
      <c r="AO38" s="330"/>
      <c r="AP38" s="330"/>
      <c r="AQ38" s="330"/>
      <c r="AR38" s="330"/>
      <c r="AS38" s="330"/>
      <c r="AT38" s="330"/>
      <c r="AU38" s="330"/>
      <c r="AV38" s="330"/>
      <c r="AW38" s="330"/>
    </row>
    <row r="39" spans="1:49" x14ac:dyDescent="0.2">
      <c r="A39" s="83" t="s">
        <v>525</v>
      </c>
      <c r="AO39" s="330"/>
      <c r="AP39" s="330"/>
      <c r="AQ39" s="330"/>
      <c r="AR39" s="330"/>
      <c r="AS39" s="330"/>
      <c r="AT39" s="330"/>
      <c r="AU39" s="330"/>
      <c r="AV39" s="330"/>
      <c r="AW39" s="330"/>
    </row>
    <row r="40" spans="1:49" x14ac:dyDescent="0.2">
      <c r="AO40" s="330"/>
      <c r="AP40" s="330"/>
      <c r="AQ40" s="330"/>
      <c r="AR40" s="330"/>
      <c r="AS40" s="330"/>
      <c r="AT40" s="330"/>
      <c r="AU40" s="330"/>
      <c r="AV40" s="330"/>
      <c r="AW40" s="330"/>
    </row>
    <row r="41" spans="1:49" s="334" customFormat="1" ht="35.1" customHeight="1" x14ac:dyDescent="0.2">
      <c r="A41" s="332"/>
      <c r="B41" s="332"/>
      <c r="C41" s="332"/>
      <c r="D41" s="333" t="str">
        <f t="shared" ref="D41:K41" si="0">D4</f>
        <v>FY95</v>
      </c>
      <c r="E41" s="333">
        <f t="shared" si="0"/>
        <v>0</v>
      </c>
      <c r="F41" s="333">
        <f t="shared" si="0"/>
        <v>0</v>
      </c>
      <c r="G41" s="333" t="str">
        <f t="shared" si="0"/>
        <v>FY96</v>
      </c>
      <c r="H41" s="333">
        <f t="shared" si="0"/>
        <v>0</v>
      </c>
      <c r="I41" s="333">
        <f t="shared" si="0"/>
        <v>0</v>
      </c>
      <c r="J41" s="333" t="str">
        <f t="shared" si="0"/>
        <v>FY97</v>
      </c>
      <c r="K41" s="333">
        <f t="shared" si="0"/>
        <v>0</v>
      </c>
      <c r="L41" s="333">
        <f t="shared" ref="L41:AN41" si="1">L4</f>
        <v>0</v>
      </c>
      <c r="M41" s="333" t="str">
        <f t="shared" si="1"/>
        <v>FY98</v>
      </c>
      <c r="N41" s="333">
        <f t="shared" si="1"/>
        <v>0</v>
      </c>
      <c r="O41" s="333">
        <f t="shared" si="1"/>
        <v>0</v>
      </c>
      <c r="P41" s="333" t="str">
        <f t="shared" si="1"/>
        <v>FY99</v>
      </c>
      <c r="Q41" s="333">
        <f t="shared" si="1"/>
        <v>0</v>
      </c>
      <c r="R41" s="333">
        <f t="shared" si="1"/>
        <v>0</v>
      </c>
      <c r="S41" s="333" t="str">
        <f t="shared" si="1"/>
        <v>FY00</v>
      </c>
      <c r="T41" s="333">
        <f t="shared" si="1"/>
        <v>0</v>
      </c>
      <c r="U41" s="333">
        <f t="shared" si="1"/>
        <v>0</v>
      </c>
      <c r="V41" s="333" t="str">
        <f t="shared" si="1"/>
        <v>FY01</v>
      </c>
      <c r="W41" s="333">
        <f t="shared" si="1"/>
        <v>0</v>
      </c>
      <c r="X41" s="333">
        <f t="shared" si="1"/>
        <v>0</v>
      </c>
      <c r="Y41" s="333" t="str">
        <f t="shared" si="1"/>
        <v>FY02</v>
      </c>
      <c r="Z41" s="333">
        <f t="shared" si="1"/>
        <v>0</v>
      </c>
      <c r="AA41" s="333">
        <f t="shared" si="1"/>
        <v>0</v>
      </c>
      <c r="AB41" s="333" t="str">
        <f t="shared" si="1"/>
        <v>FY03</v>
      </c>
      <c r="AC41" s="333">
        <f t="shared" si="1"/>
        <v>0</v>
      </c>
      <c r="AD41" s="333">
        <f t="shared" si="1"/>
        <v>0</v>
      </c>
      <c r="AE41" s="333" t="str">
        <f t="shared" si="1"/>
        <v>FY04</v>
      </c>
      <c r="AF41" s="333">
        <f t="shared" si="1"/>
        <v>0</v>
      </c>
      <c r="AG41" s="333">
        <f t="shared" si="1"/>
        <v>0</v>
      </c>
      <c r="AH41" s="333" t="str">
        <f t="shared" si="1"/>
        <v>FY05</v>
      </c>
      <c r="AI41" s="333">
        <f t="shared" si="1"/>
        <v>0</v>
      </c>
      <c r="AJ41" s="333">
        <f t="shared" si="1"/>
        <v>0</v>
      </c>
      <c r="AK41" s="333" t="str">
        <f t="shared" si="1"/>
        <v>FY06</v>
      </c>
      <c r="AL41" s="333">
        <f t="shared" si="1"/>
        <v>0</v>
      </c>
      <c r="AM41" s="333">
        <f t="shared" si="1"/>
        <v>0</v>
      </c>
      <c r="AN41" s="333" t="str">
        <f t="shared" si="1"/>
        <v>FY07</v>
      </c>
      <c r="AO41" s="333">
        <f>AO4</f>
        <v>0</v>
      </c>
      <c r="AP41" s="333">
        <f>AP4</f>
        <v>0</v>
      </c>
      <c r="AQ41" s="333" t="str">
        <f>AQ4</f>
        <v>FY08</v>
      </c>
      <c r="AR41" s="333">
        <f t="shared" ref="AR41:AT41" si="2">AR4</f>
        <v>0</v>
      </c>
      <c r="AS41" s="333">
        <f t="shared" si="2"/>
        <v>0</v>
      </c>
      <c r="AT41" s="333" t="str">
        <f t="shared" si="2"/>
        <v>FY09</v>
      </c>
      <c r="AU41" s="333">
        <f t="shared" ref="AU41:AW41" si="3">AU4</f>
        <v>0</v>
      </c>
      <c r="AV41" s="333">
        <f t="shared" si="3"/>
        <v>0</v>
      </c>
      <c r="AW41" s="333" t="str">
        <f t="shared" si="3"/>
        <v>FY10</v>
      </c>
    </row>
    <row r="42" spans="1:49" ht="20.100000000000001" customHeight="1" x14ac:dyDescent="0.2">
      <c r="A42" s="335" t="s">
        <v>526</v>
      </c>
      <c r="B42" s="335"/>
      <c r="C42" s="335"/>
      <c r="D42" s="336">
        <v>-6.0241449999999999</v>
      </c>
      <c r="E42" s="336">
        <v>-22.143668000000002</v>
      </c>
      <c r="F42" s="336">
        <v>-21.513173999999999</v>
      </c>
      <c r="G42" s="336">
        <v>-3.1638500000000001</v>
      </c>
      <c r="H42" s="336">
        <v>-21.529589999999999</v>
      </c>
      <c r="I42" s="336">
        <v>-19.366040000000002</v>
      </c>
      <c r="J42" s="336">
        <v>3.4740700000000002</v>
      </c>
      <c r="K42" s="336">
        <v>-14.654439999999999</v>
      </c>
      <c r="L42" s="336">
        <v>-18.990673000000001</v>
      </c>
      <c r="M42" s="336">
        <v>-0.22931799999999999</v>
      </c>
      <c r="N42" s="336">
        <v>-18.071073990000002</v>
      </c>
      <c r="O42" s="336">
        <v>-16.037389990000001</v>
      </c>
      <c r="P42" s="336">
        <v>5.3700550100000051</v>
      </c>
      <c r="Q42" s="336">
        <v>-14.935423</v>
      </c>
      <c r="R42" s="336">
        <v>-14.782563</v>
      </c>
      <c r="S42" s="336">
        <v>1.552962</v>
      </c>
      <c r="T42" s="336">
        <v>-18.714400999999999</v>
      </c>
      <c r="U42" s="336">
        <v>-18.777740999999999</v>
      </c>
      <c r="V42" s="336">
        <v>-1.0834E-2</v>
      </c>
      <c r="W42" s="336">
        <v>-19.245185434428059</v>
      </c>
      <c r="X42" s="336">
        <v>-18.85058343442806</v>
      </c>
      <c r="Y42" s="336">
        <v>5.2560375655719414</v>
      </c>
      <c r="Z42" s="336">
        <v>-21.028758839923189</v>
      </c>
      <c r="AA42" s="336">
        <v>-22.311103839923188</v>
      </c>
      <c r="AB42" s="336">
        <v>3.379982</v>
      </c>
      <c r="AC42" s="336">
        <v>-3.1761221600768117</v>
      </c>
      <c r="AD42" s="336">
        <v>-14.326082160076812</v>
      </c>
      <c r="AE42" s="336">
        <v>-5.5327570000000001</v>
      </c>
      <c r="AF42" s="336">
        <v>-23.013324999999998</v>
      </c>
      <c r="AG42" s="336">
        <v>-23.473102999999998</v>
      </c>
      <c r="AH42" s="336">
        <v>-6.8208000000000005E-2</v>
      </c>
      <c r="AI42" s="336">
        <v>-16.206764999999997</v>
      </c>
      <c r="AJ42" s="336">
        <v>-17.091246000000002</v>
      </c>
      <c r="AK42" s="336">
        <v>0.717364</v>
      </c>
      <c r="AL42" s="336">
        <v>-17.450237999999999</v>
      </c>
      <c r="AM42" s="336">
        <v>-18.510088</v>
      </c>
      <c r="AN42" s="336">
        <v>-3.8726660000000002</v>
      </c>
      <c r="AO42" s="336">
        <v>-27.184730999999999</v>
      </c>
      <c r="AP42" s="336">
        <v>-26.245282</v>
      </c>
      <c r="AQ42" s="336">
        <v>-4.9673780000000001</v>
      </c>
      <c r="AR42" s="336">
        <v>-17.544983999999999</v>
      </c>
      <c r="AS42" s="336">
        <v>-18.272314999999999</v>
      </c>
      <c r="AT42" s="336">
        <v>-0.37732599999999999</v>
      </c>
      <c r="AU42" s="336">
        <v>-17.913350999999999</v>
      </c>
      <c r="AV42" s="336">
        <v>-17.531374</v>
      </c>
      <c r="AW42" s="336">
        <v>0.16609099999999999</v>
      </c>
    </row>
    <row r="43" spans="1:49" ht="30" customHeight="1" x14ac:dyDescent="0.2">
      <c r="A43" s="339"/>
      <c r="B43" s="339"/>
      <c r="C43" s="339" t="s">
        <v>527</v>
      </c>
      <c r="D43" s="340">
        <v>-7.6680440000000001</v>
      </c>
      <c r="E43" s="340">
        <v>5.1942000000000002E-2</v>
      </c>
      <c r="F43" s="340">
        <v>1.5919570000000001</v>
      </c>
      <c r="G43" s="340">
        <v>-1.5256419999999999</v>
      </c>
      <c r="H43" s="340">
        <v>0.710368</v>
      </c>
      <c r="I43" s="340">
        <v>-2.348576</v>
      </c>
      <c r="J43" s="340">
        <v>2.3509880000000001</v>
      </c>
      <c r="K43" s="340">
        <v>2.836427</v>
      </c>
      <c r="L43" s="340">
        <v>-1.7133449999999999</v>
      </c>
      <c r="M43" s="340">
        <v>2.1490520000000002</v>
      </c>
      <c r="N43" s="340">
        <v>-1.4410339999999999</v>
      </c>
      <c r="O43" s="340">
        <v>-0.93733599999999995</v>
      </c>
      <c r="P43" s="340">
        <v>2.850802009999998</v>
      </c>
      <c r="Q43" s="340">
        <v>0.59265000000000001</v>
      </c>
      <c r="R43" s="340">
        <v>1.9266030000000001</v>
      </c>
      <c r="S43" s="340">
        <v>0.74534999999999996</v>
      </c>
      <c r="T43" s="340">
        <v>0.46750700000000001</v>
      </c>
      <c r="U43" s="340">
        <v>0.34010499999999999</v>
      </c>
      <c r="V43" s="340">
        <v>-1.2862300000000018</v>
      </c>
      <c r="W43" s="340">
        <v>-1.0469079999999999</v>
      </c>
      <c r="X43" s="340">
        <v>0.211229</v>
      </c>
      <c r="Y43" s="340">
        <v>1.5166395655719414</v>
      </c>
      <c r="Z43" s="340">
        <v>0.73343499999999995</v>
      </c>
      <c r="AA43" s="340">
        <v>3.0059629999999999</v>
      </c>
      <c r="AB43" s="340">
        <v>-1.712775839923188</v>
      </c>
      <c r="AC43" s="340">
        <v>-0.32276100000000002</v>
      </c>
      <c r="AD43" s="340">
        <v>5.4155188399231866</v>
      </c>
      <c r="AE43" s="340">
        <v>3.7755320000000001</v>
      </c>
      <c r="AF43" s="340">
        <v>1.0152E-2</v>
      </c>
      <c r="AG43" s="340">
        <v>-9.318441</v>
      </c>
      <c r="AH43" s="340">
        <v>1.7264349999999999</v>
      </c>
      <c r="AI43" s="340">
        <v>8.1175999999999998E-2</v>
      </c>
      <c r="AJ43" s="340">
        <v>-1.8758189999999999</v>
      </c>
      <c r="AK43" s="340">
        <v>1.5501510000000018</v>
      </c>
      <c r="AL43" s="340">
        <v>-0.16389599999999999</v>
      </c>
      <c r="AM43" s="340">
        <v>-0.66889100000000001</v>
      </c>
      <c r="AN43" s="340">
        <v>-1.5768999999999998E-2</v>
      </c>
      <c r="AO43" s="340">
        <v>-0.481595</v>
      </c>
      <c r="AP43" s="340">
        <v>-3.375302</v>
      </c>
      <c r="AQ43" s="340">
        <v>-5.9840010000000001</v>
      </c>
      <c r="AR43" s="340">
        <v>1.090168</v>
      </c>
      <c r="AS43" s="340">
        <v>-7.3544999999999999E-2</v>
      </c>
      <c r="AT43" s="340">
        <v>-0.58545999999999998</v>
      </c>
      <c r="AU43" s="340">
        <v>0.22936200000000001</v>
      </c>
      <c r="AV43" s="340">
        <v>-2.1228E-2</v>
      </c>
      <c r="AW43" s="340">
        <v>-0.27881299999999998</v>
      </c>
    </row>
    <row r="44" spans="1:49" x14ac:dyDescent="0.2">
      <c r="A44" s="339"/>
      <c r="B44" s="339"/>
      <c r="C44" s="339" t="s">
        <v>528</v>
      </c>
      <c r="D44" s="340">
        <v>0</v>
      </c>
      <c r="E44" s="340">
        <v>0</v>
      </c>
      <c r="F44" s="340">
        <v>0</v>
      </c>
      <c r="G44" s="340">
        <v>0.28673900000000002</v>
      </c>
      <c r="H44" s="340">
        <v>1.3261E-2</v>
      </c>
      <c r="I44" s="340">
        <v>0</v>
      </c>
      <c r="J44" s="340">
        <v>0</v>
      </c>
      <c r="K44" s="340">
        <v>0</v>
      </c>
      <c r="L44" s="340">
        <v>0</v>
      </c>
      <c r="M44" s="340">
        <v>0</v>
      </c>
      <c r="N44" s="340">
        <v>0.42</v>
      </c>
      <c r="O44" s="340">
        <v>0</v>
      </c>
      <c r="P44" s="340">
        <v>0</v>
      </c>
      <c r="Q44" s="340">
        <v>0.84</v>
      </c>
      <c r="R44" s="340">
        <v>0</v>
      </c>
      <c r="S44" s="340">
        <v>0</v>
      </c>
      <c r="T44" s="340">
        <v>0</v>
      </c>
      <c r="U44" s="340">
        <v>0</v>
      </c>
      <c r="V44" s="340">
        <v>0</v>
      </c>
      <c r="W44" s="340">
        <v>0</v>
      </c>
      <c r="X44" s="340">
        <v>0</v>
      </c>
      <c r="Y44" s="340">
        <v>0</v>
      </c>
      <c r="Z44" s="340">
        <v>0</v>
      </c>
      <c r="AA44" s="340">
        <v>0</v>
      </c>
      <c r="AB44" s="340">
        <v>0</v>
      </c>
      <c r="AC44" s="340">
        <v>0</v>
      </c>
      <c r="AD44" s="340">
        <v>0</v>
      </c>
      <c r="AE44" s="340">
        <v>0</v>
      </c>
      <c r="AF44" s="340">
        <v>0.158828</v>
      </c>
      <c r="AG44" s="340">
        <v>0</v>
      </c>
      <c r="AH44" s="340">
        <v>0</v>
      </c>
      <c r="AI44" s="340">
        <v>0</v>
      </c>
      <c r="AJ44" s="340">
        <v>0</v>
      </c>
      <c r="AK44" s="340">
        <v>0</v>
      </c>
      <c r="AL44" s="340">
        <v>0</v>
      </c>
      <c r="AM44" s="340">
        <v>0</v>
      </c>
      <c r="AN44" s="340">
        <v>0</v>
      </c>
      <c r="AO44" s="340">
        <v>0</v>
      </c>
      <c r="AP44" s="340">
        <v>0.42095100000000002</v>
      </c>
      <c r="AQ44" s="340">
        <v>0.60575000000000001</v>
      </c>
      <c r="AR44" s="340">
        <v>0</v>
      </c>
      <c r="AS44" s="340">
        <v>0</v>
      </c>
      <c r="AT44" s="340">
        <v>0</v>
      </c>
      <c r="AU44" s="340">
        <v>0.85857499999999998</v>
      </c>
      <c r="AV44" s="340">
        <v>0</v>
      </c>
      <c r="AW44" s="340">
        <v>0</v>
      </c>
    </row>
    <row r="45" spans="1:49" x14ac:dyDescent="0.2">
      <c r="A45" s="339"/>
      <c r="B45" s="339"/>
      <c r="C45" s="339" t="s">
        <v>529</v>
      </c>
      <c r="D45" s="340">
        <v>0</v>
      </c>
      <c r="E45" s="340">
        <v>0</v>
      </c>
      <c r="F45" s="340">
        <v>0</v>
      </c>
      <c r="G45" s="340">
        <v>0</v>
      </c>
      <c r="H45" s="340">
        <v>-0.3</v>
      </c>
      <c r="I45" s="340">
        <v>0</v>
      </c>
      <c r="J45" s="340">
        <v>0</v>
      </c>
      <c r="K45" s="340">
        <v>0</v>
      </c>
      <c r="L45" s="340">
        <v>0</v>
      </c>
      <c r="M45" s="340">
        <v>-0.42</v>
      </c>
      <c r="N45" s="340">
        <v>0</v>
      </c>
      <c r="O45" s="340">
        <v>0</v>
      </c>
      <c r="P45" s="340">
        <v>-0.84</v>
      </c>
      <c r="Q45" s="340">
        <v>0</v>
      </c>
      <c r="R45" s="340">
        <v>0</v>
      </c>
      <c r="S45" s="340">
        <v>-0.6</v>
      </c>
      <c r="T45" s="340">
        <v>0</v>
      </c>
      <c r="U45" s="340">
        <v>0</v>
      </c>
      <c r="V45" s="340">
        <v>0</v>
      </c>
      <c r="W45" s="340">
        <v>0</v>
      </c>
      <c r="X45" s="340">
        <v>0</v>
      </c>
      <c r="Y45" s="340">
        <v>0</v>
      </c>
      <c r="Z45" s="340">
        <v>0</v>
      </c>
      <c r="AA45" s="340">
        <v>0</v>
      </c>
      <c r="AB45" s="340">
        <v>0</v>
      </c>
      <c r="AC45" s="340">
        <v>0</v>
      </c>
      <c r="AD45" s="340">
        <v>0</v>
      </c>
      <c r="AE45" s="340">
        <v>-0.158828</v>
      </c>
      <c r="AF45" s="340">
        <v>0</v>
      </c>
      <c r="AG45" s="340">
        <v>0</v>
      </c>
      <c r="AH45" s="340">
        <v>0</v>
      </c>
      <c r="AI45" s="340">
        <v>0</v>
      </c>
      <c r="AJ45" s="340">
        <v>0</v>
      </c>
      <c r="AK45" s="340">
        <v>0</v>
      </c>
      <c r="AL45" s="340">
        <v>0</v>
      </c>
      <c r="AM45" s="340">
        <v>0</v>
      </c>
      <c r="AN45" s="340">
        <v>-0.42095100000000002</v>
      </c>
      <c r="AO45" s="340">
        <v>0</v>
      </c>
      <c r="AP45" s="340">
        <v>0</v>
      </c>
      <c r="AQ45" s="340">
        <v>0</v>
      </c>
      <c r="AR45" s="340">
        <v>0</v>
      </c>
      <c r="AS45" s="340">
        <v>-0.60575000000000001</v>
      </c>
      <c r="AT45" s="340">
        <v>0</v>
      </c>
      <c r="AU45" s="340">
        <v>-0.85857499999999998</v>
      </c>
      <c r="AV45" s="340">
        <v>0</v>
      </c>
      <c r="AW45" s="340">
        <v>0</v>
      </c>
    </row>
    <row r="46" spans="1:49" x14ac:dyDescent="0.2">
      <c r="A46" s="339"/>
      <c r="B46" s="339"/>
      <c r="C46" s="352" t="s">
        <v>530</v>
      </c>
      <c r="D46" s="340">
        <v>-0.25941500000000001</v>
      </c>
      <c r="E46" s="340">
        <v>0.58639600000000003</v>
      </c>
      <c r="F46" s="340">
        <v>11.831333000000001</v>
      </c>
      <c r="G46" s="340">
        <v>-1.498318</v>
      </c>
      <c r="H46" s="340">
        <v>1.010025</v>
      </c>
      <c r="I46" s="340">
        <v>9.4827569999999994</v>
      </c>
      <c r="J46" s="340">
        <v>0.85267000000000004</v>
      </c>
      <c r="K46" s="340">
        <v>3.8464520000000002</v>
      </c>
      <c r="L46" s="340">
        <v>7.769412</v>
      </c>
      <c r="M46" s="340">
        <v>2.5817220000000001</v>
      </c>
      <c r="N46" s="340">
        <v>2.825418</v>
      </c>
      <c r="O46" s="340">
        <v>6.8320759999999998</v>
      </c>
      <c r="P46" s="340">
        <v>4.5925240099999982</v>
      </c>
      <c r="Q46" s="340">
        <v>4.2580679999999997</v>
      </c>
      <c r="R46" s="340">
        <v>8.7586790000000008</v>
      </c>
      <c r="S46" s="340">
        <v>4.7378740099999979</v>
      </c>
      <c r="T46" s="340">
        <v>4.7255750000000001</v>
      </c>
      <c r="U46" s="340">
        <v>9.0987840000000002</v>
      </c>
      <c r="V46" s="340">
        <v>3.4516440099999959</v>
      </c>
      <c r="W46" s="340">
        <v>3.6786669999999999</v>
      </c>
      <c r="X46" s="340">
        <v>9.3100129999999996</v>
      </c>
      <c r="Y46" s="340">
        <v>4.9682835755719372</v>
      </c>
      <c r="Z46" s="340">
        <v>4.412102</v>
      </c>
      <c r="AA46" s="340">
        <v>12.315975999999999</v>
      </c>
      <c r="AB46" s="340">
        <v>3.2555077356487492</v>
      </c>
      <c r="AC46" s="340">
        <v>4.0893410000000001</v>
      </c>
      <c r="AD46" s="340">
        <v>17.731494839923187</v>
      </c>
      <c r="AE46" s="340">
        <v>6.8722117356487491</v>
      </c>
      <c r="AF46" s="340">
        <v>4.2583209999999996</v>
      </c>
      <c r="AG46" s="340">
        <v>8.4130538399231884</v>
      </c>
      <c r="AH46" s="340">
        <v>8.5986467356487495</v>
      </c>
      <c r="AI46" s="340">
        <v>4.3394969999999997</v>
      </c>
      <c r="AJ46" s="340">
        <v>6.5372348399231877</v>
      </c>
      <c r="AK46" s="340">
        <v>10.148797735648751</v>
      </c>
      <c r="AL46" s="340">
        <v>4.1756010000000003</v>
      </c>
      <c r="AM46" s="340">
        <v>5.8683438399231882</v>
      </c>
      <c r="AN46" s="340">
        <v>9.7120777356487515</v>
      </c>
      <c r="AO46" s="340">
        <v>3.6940059999999999</v>
      </c>
      <c r="AP46" s="340">
        <v>2.9139928399231882</v>
      </c>
      <c r="AQ46" s="340">
        <v>4.333826735648751</v>
      </c>
      <c r="AR46" s="340">
        <v>4.7841740000000001</v>
      </c>
      <c r="AS46" s="340">
        <v>2.234697839923188</v>
      </c>
      <c r="AT46" s="340">
        <v>3.7483667356487511</v>
      </c>
      <c r="AU46" s="340">
        <v>5.0135360000000002</v>
      </c>
      <c r="AV46" s="340">
        <v>2.2134698399231882</v>
      </c>
      <c r="AW46" s="340">
        <v>3.4695537356487511</v>
      </c>
    </row>
    <row r="47" spans="1:49" x14ac:dyDescent="0.2">
      <c r="A47" s="339"/>
      <c r="B47" s="339"/>
      <c r="C47" s="352" t="s">
        <v>531</v>
      </c>
      <c r="D47" s="340">
        <v>-1.213686</v>
      </c>
      <c r="E47" s="340">
        <v>-1.391438</v>
      </c>
      <c r="F47" s="340">
        <v>2.5970260000000001</v>
      </c>
      <c r="G47" s="340">
        <v>-2.1537670000000002</v>
      </c>
      <c r="H47" s="340">
        <v>-0.25868400000000003</v>
      </c>
      <c r="I47" s="340">
        <v>-1.5643499999999999</v>
      </c>
      <c r="J47" s="340">
        <v>0.14785799999999999</v>
      </c>
      <c r="K47" s="340">
        <v>1.9698329999999999</v>
      </c>
      <c r="L47" s="340">
        <v>-1.1594549999999999</v>
      </c>
      <c r="M47" s="340">
        <v>1.612009</v>
      </c>
      <c r="N47" s="340">
        <v>0.83775999999999995</v>
      </c>
      <c r="O47" s="340">
        <v>-0.91185499999999997</v>
      </c>
      <c r="P47" s="340">
        <v>1.5887910000000001</v>
      </c>
      <c r="Q47" s="340">
        <v>3.442831</v>
      </c>
      <c r="R47" s="340">
        <v>-1.632684</v>
      </c>
      <c r="S47" s="340">
        <v>1.3629990000000001</v>
      </c>
      <c r="T47" s="340">
        <v>2.766267</v>
      </c>
      <c r="U47" s="340">
        <v>-3.3263639999999999</v>
      </c>
      <c r="V47" s="340">
        <v>-3.5920000000000001E-2</v>
      </c>
      <c r="W47" s="340">
        <v>2.031463</v>
      </c>
      <c r="X47" s="340">
        <v>-4.1121540000000003</v>
      </c>
      <c r="Y47" s="340">
        <v>-1.8332004344280586</v>
      </c>
      <c r="Z47" s="340">
        <v>2.5113850000000002</v>
      </c>
      <c r="AA47" s="340">
        <v>-0.81474899999999995</v>
      </c>
      <c r="AB47" s="340">
        <v>-1.3290992743512466</v>
      </c>
      <c r="AC47" s="340">
        <v>0.676203</v>
      </c>
      <c r="AD47" s="340">
        <v>0.66999583992318812</v>
      </c>
      <c r="AE47" s="340">
        <v>1.5833417256487534</v>
      </c>
      <c r="AF47" s="340">
        <v>1.6498550000000001</v>
      </c>
      <c r="AG47" s="340">
        <v>-0.48291416007681193</v>
      </c>
      <c r="AH47" s="340">
        <v>3.1257527256487534</v>
      </c>
      <c r="AI47" s="340">
        <v>3.039107</v>
      </c>
      <c r="AJ47" s="340">
        <v>-1.165316007681191E-2</v>
      </c>
      <c r="AK47" s="340">
        <v>8.4513787256487536</v>
      </c>
      <c r="AL47" s="340">
        <v>1.335256</v>
      </c>
      <c r="AM47" s="340">
        <v>-0.12302316007681191</v>
      </c>
      <c r="AN47" s="340">
        <v>8.9987727256487542</v>
      </c>
      <c r="AO47" s="340">
        <v>2.3697810000000001</v>
      </c>
      <c r="AP47" s="340">
        <v>0.31989183992318809</v>
      </c>
      <c r="AQ47" s="340">
        <v>4.7701947256487536</v>
      </c>
      <c r="AR47" s="340">
        <v>3.654785</v>
      </c>
      <c r="AS47" s="340">
        <v>0.44183283992318811</v>
      </c>
      <c r="AT47" s="340">
        <v>3.8897207256487532</v>
      </c>
      <c r="AU47" s="340">
        <v>3.2745790000000001</v>
      </c>
      <c r="AV47" s="340">
        <v>0.93492683992318804</v>
      </c>
      <c r="AW47" s="340">
        <v>3.7111027256487534</v>
      </c>
    </row>
    <row r="48" spans="1:49" ht="30" customHeight="1" x14ac:dyDescent="0.2">
      <c r="A48" s="339"/>
      <c r="B48" s="339"/>
      <c r="C48" s="339" t="s">
        <v>532</v>
      </c>
      <c r="D48" s="340">
        <v>5.1942000000000002E-2</v>
      </c>
      <c r="E48" s="340">
        <v>1.5919570000000001</v>
      </c>
      <c r="F48" s="340">
        <v>-1.5256419999999999</v>
      </c>
      <c r="G48" s="340">
        <v>0.710368</v>
      </c>
      <c r="H48" s="340">
        <v>-2.348576</v>
      </c>
      <c r="I48" s="340">
        <v>2.3509880000000001</v>
      </c>
      <c r="J48" s="340">
        <v>2.836427</v>
      </c>
      <c r="K48" s="340">
        <v>-1.7133449999999999</v>
      </c>
      <c r="L48" s="340">
        <v>2.1490520000000002</v>
      </c>
      <c r="M48" s="340">
        <v>-1.4410339999999999</v>
      </c>
      <c r="N48" s="340">
        <v>-0.93733599999999995</v>
      </c>
      <c r="O48" s="340">
        <v>2.850802009999998</v>
      </c>
      <c r="P48" s="340">
        <v>0.59265000000000001</v>
      </c>
      <c r="Q48" s="340">
        <v>1.9266030000000001</v>
      </c>
      <c r="R48" s="340">
        <v>0.74534999999999996</v>
      </c>
      <c r="S48" s="340">
        <v>0.46750700000000001</v>
      </c>
      <c r="T48" s="340">
        <v>0.34010499999999999</v>
      </c>
      <c r="U48" s="340">
        <v>-1.2862300000000018</v>
      </c>
      <c r="V48" s="340">
        <v>-1.0469079999999999</v>
      </c>
      <c r="W48" s="340">
        <v>0.211229</v>
      </c>
      <c r="X48" s="340">
        <v>1.5166395655719414</v>
      </c>
      <c r="Y48" s="340">
        <v>0.73343499999999995</v>
      </c>
      <c r="Z48" s="340">
        <v>3.0059629999999999</v>
      </c>
      <c r="AA48" s="340">
        <v>-1.712775839923188</v>
      </c>
      <c r="AB48" s="340">
        <v>-0.32276100000000002</v>
      </c>
      <c r="AC48" s="340">
        <v>5.4155188399231866</v>
      </c>
      <c r="AD48" s="340">
        <v>3.7755320000000001</v>
      </c>
      <c r="AE48" s="340">
        <v>1.0152E-2</v>
      </c>
      <c r="AF48" s="340">
        <v>-9.318441</v>
      </c>
      <c r="AG48" s="340">
        <v>1.7264349999999999</v>
      </c>
      <c r="AH48" s="340">
        <v>8.1175999999999998E-2</v>
      </c>
      <c r="AI48" s="340">
        <v>-1.8758189999999999</v>
      </c>
      <c r="AJ48" s="340">
        <v>1.5501510000000018</v>
      </c>
      <c r="AK48" s="340">
        <v>-0.16389599999999999</v>
      </c>
      <c r="AL48" s="340">
        <v>-0.66889100000000001</v>
      </c>
      <c r="AM48" s="340">
        <v>-1.5768999999999998E-2</v>
      </c>
      <c r="AN48" s="340">
        <v>-0.481595</v>
      </c>
      <c r="AO48" s="340">
        <v>-3.375302</v>
      </c>
      <c r="AP48" s="340">
        <v>-5.9840010000000001</v>
      </c>
      <c r="AQ48" s="340">
        <v>1.090168</v>
      </c>
      <c r="AR48" s="340">
        <v>-7.3544999999999999E-2</v>
      </c>
      <c r="AS48" s="340">
        <v>-0.58545999999999998</v>
      </c>
      <c r="AT48" s="340">
        <v>0.22936200000000001</v>
      </c>
      <c r="AU48" s="340">
        <v>-2.1228E-2</v>
      </c>
      <c r="AV48" s="340">
        <v>-0.27881299999999998</v>
      </c>
      <c r="AW48" s="340">
        <v>0.44912099999999999</v>
      </c>
    </row>
    <row r="49" spans="1:49" x14ac:dyDescent="0.2">
      <c r="A49" s="339"/>
      <c r="B49" s="339"/>
      <c r="C49" s="339" t="s">
        <v>528</v>
      </c>
      <c r="D49" s="340">
        <v>0</v>
      </c>
      <c r="E49" s="340">
        <v>0</v>
      </c>
      <c r="F49" s="340">
        <v>0.28673900000000002</v>
      </c>
      <c r="G49" s="340">
        <v>1.3261E-2</v>
      </c>
      <c r="H49" s="340">
        <v>0</v>
      </c>
      <c r="I49" s="340">
        <v>0</v>
      </c>
      <c r="J49" s="340">
        <v>0</v>
      </c>
      <c r="K49" s="340">
        <v>0</v>
      </c>
      <c r="L49" s="340">
        <v>0</v>
      </c>
      <c r="M49" s="340">
        <v>0.42</v>
      </c>
      <c r="N49" s="340">
        <v>0</v>
      </c>
      <c r="O49" s="340">
        <v>0</v>
      </c>
      <c r="P49" s="340">
        <v>0.84</v>
      </c>
      <c r="Q49" s="340">
        <v>0</v>
      </c>
      <c r="R49" s="340">
        <v>0</v>
      </c>
      <c r="S49" s="340">
        <v>0</v>
      </c>
      <c r="T49" s="340">
        <v>0</v>
      </c>
      <c r="U49" s="340">
        <v>0</v>
      </c>
      <c r="V49" s="340">
        <v>0</v>
      </c>
      <c r="W49" s="340">
        <v>0</v>
      </c>
      <c r="X49" s="340">
        <v>0</v>
      </c>
      <c r="Y49" s="340">
        <v>0</v>
      </c>
      <c r="Z49" s="340">
        <v>0</v>
      </c>
      <c r="AA49" s="340">
        <v>0</v>
      </c>
      <c r="AB49" s="340">
        <v>0</v>
      </c>
      <c r="AC49" s="340">
        <v>0</v>
      </c>
      <c r="AD49" s="340">
        <v>0</v>
      </c>
      <c r="AE49" s="340">
        <v>0.158828</v>
      </c>
      <c r="AF49" s="340">
        <v>0</v>
      </c>
      <c r="AG49" s="340">
        <v>0</v>
      </c>
      <c r="AH49" s="340">
        <v>0</v>
      </c>
      <c r="AI49" s="340">
        <v>0</v>
      </c>
      <c r="AJ49" s="340">
        <v>0</v>
      </c>
      <c r="AK49" s="340">
        <v>0</v>
      </c>
      <c r="AL49" s="340">
        <v>0</v>
      </c>
      <c r="AM49" s="340">
        <v>0</v>
      </c>
      <c r="AN49" s="340">
        <v>0</v>
      </c>
      <c r="AO49" s="340">
        <v>0.42095100000000002</v>
      </c>
      <c r="AP49" s="340">
        <v>0.60575000000000001</v>
      </c>
      <c r="AQ49" s="340">
        <v>0</v>
      </c>
      <c r="AR49" s="340">
        <v>0</v>
      </c>
      <c r="AS49" s="340">
        <v>0</v>
      </c>
      <c r="AT49" s="340">
        <v>0.85857499999999998</v>
      </c>
      <c r="AU49" s="340">
        <v>0</v>
      </c>
      <c r="AV49" s="340">
        <v>0</v>
      </c>
      <c r="AW49" s="340">
        <v>0</v>
      </c>
    </row>
    <row r="50" spans="1:49" x14ac:dyDescent="0.2">
      <c r="A50" s="339"/>
      <c r="B50" s="339"/>
      <c r="C50" s="339" t="s">
        <v>529</v>
      </c>
      <c r="D50" s="340">
        <v>0</v>
      </c>
      <c r="E50" s="340">
        <v>0</v>
      </c>
      <c r="F50" s="340">
        <v>0</v>
      </c>
      <c r="G50" s="340">
        <v>-0.3</v>
      </c>
      <c r="H50" s="340">
        <v>0</v>
      </c>
      <c r="I50" s="340">
        <v>0</v>
      </c>
      <c r="J50" s="340">
        <v>0</v>
      </c>
      <c r="K50" s="340">
        <v>0</v>
      </c>
      <c r="L50" s="340">
        <v>-0.42</v>
      </c>
      <c r="M50" s="340">
        <v>0</v>
      </c>
      <c r="N50" s="340">
        <v>0</v>
      </c>
      <c r="O50" s="340">
        <v>-0.84</v>
      </c>
      <c r="P50" s="340">
        <v>0</v>
      </c>
      <c r="Q50" s="340">
        <v>0</v>
      </c>
      <c r="R50" s="340">
        <v>-0.6</v>
      </c>
      <c r="S50" s="340">
        <v>0</v>
      </c>
      <c r="T50" s="340">
        <v>0</v>
      </c>
      <c r="U50" s="340">
        <v>0</v>
      </c>
      <c r="V50" s="340">
        <v>0</v>
      </c>
      <c r="W50" s="340">
        <v>0</v>
      </c>
      <c r="X50" s="340">
        <v>0</v>
      </c>
      <c r="Y50" s="340">
        <v>0</v>
      </c>
      <c r="Z50" s="340">
        <v>0</v>
      </c>
      <c r="AA50" s="340">
        <v>0</v>
      </c>
      <c r="AB50" s="340">
        <v>0</v>
      </c>
      <c r="AC50" s="340">
        <v>0</v>
      </c>
      <c r="AD50" s="340">
        <v>-0.158828</v>
      </c>
      <c r="AE50" s="340">
        <v>0</v>
      </c>
      <c r="AF50" s="340">
        <v>0</v>
      </c>
      <c r="AG50" s="340">
        <v>0</v>
      </c>
      <c r="AH50" s="340">
        <v>0</v>
      </c>
      <c r="AI50" s="340">
        <v>0</v>
      </c>
      <c r="AJ50" s="340">
        <v>0</v>
      </c>
      <c r="AK50" s="340">
        <v>0</v>
      </c>
      <c r="AL50" s="340">
        <v>0</v>
      </c>
      <c r="AM50" s="340">
        <v>-0.42095100000000002</v>
      </c>
      <c r="AN50" s="340">
        <v>0</v>
      </c>
      <c r="AO50" s="340">
        <v>0</v>
      </c>
      <c r="AP50" s="340">
        <v>0</v>
      </c>
      <c r="AQ50" s="340">
        <v>0</v>
      </c>
      <c r="AR50" s="340">
        <v>-0.60575000000000001</v>
      </c>
      <c r="AS50" s="340">
        <v>0</v>
      </c>
      <c r="AT50" s="340">
        <v>-0.85857499999999998</v>
      </c>
      <c r="AU50" s="340">
        <v>0</v>
      </c>
      <c r="AV50" s="340">
        <v>0</v>
      </c>
      <c r="AW50" s="340">
        <v>0</v>
      </c>
    </row>
    <row r="51" spans="1:49" x14ac:dyDescent="0.2">
      <c r="A51" s="339"/>
      <c r="B51" s="339"/>
      <c r="C51" s="339"/>
      <c r="D51" s="340">
        <v>0</v>
      </c>
      <c r="E51" s="340">
        <v>0</v>
      </c>
      <c r="F51" s="340">
        <v>0</v>
      </c>
      <c r="G51" s="340">
        <v>0</v>
      </c>
      <c r="H51" s="340">
        <v>0</v>
      </c>
      <c r="I51" s="340">
        <v>0</v>
      </c>
      <c r="J51" s="340">
        <v>0</v>
      </c>
      <c r="K51" s="340">
        <v>0</v>
      </c>
      <c r="L51" s="340">
        <v>0</v>
      </c>
      <c r="M51" s="340">
        <v>0</v>
      </c>
      <c r="N51" s="340">
        <v>0</v>
      </c>
      <c r="O51" s="340">
        <v>0</v>
      </c>
      <c r="P51" s="340">
        <v>0</v>
      </c>
      <c r="Q51" s="340">
        <v>0</v>
      </c>
      <c r="R51" s="340">
        <v>0</v>
      </c>
      <c r="S51" s="340">
        <v>0</v>
      </c>
      <c r="T51" s="340">
        <v>0</v>
      </c>
      <c r="U51" s="340">
        <v>0</v>
      </c>
      <c r="V51" s="340">
        <v>0</v>
      </c>
      <c r="W51" s="340">
        <v>0</v>
      </c>
      <c r="X51" s="340">
        <v>0</v>
      </c>
      <c r="Y51" s="340">
        <v>0</v>
      </c>
      <c r="Z51" s="340">
        <v>0</v>
      </c>
      <c r="AA51" s="340">
        <v>0</v>
      </c>
      <c r="AB51" s="340">
        <v>0</v>
      </c>
      <c r="AC51" s="340">
        <v>0</v>
      </c>
      <c r="AD51" s="340">
        <v>0</v>
      </c>
      <c r="AE51" s="340">
        <v>0</v>
      </c>
      <c r="AF51" s="340">
        <v>0</v>
      </c>
      <c r="AG51" s="340">
        <v>0</v>
      </c>
      <c r="AH51" s="340">
        <v>0</v>
      </c>
      <c r="AI51" s="340">
        <v>0</v>
      </c>
      <c r="AJ51" s="340">
        <v>0</v>
      </c>
      <c r="AK51" s="340">
        <v>0</v>
      </c>
      <c r="AL51" s="340">
        <v>0</v>
      </c>
      <c r="AM51" s="340">
        <v>0</v>
      </c>
      <c r="AN51" s="340">
        <v>0</v>
      </c>
      <c r="AO51" s="340">
        <v>0</v>
      </c>
      <c r="AP51" s="340">
        <v>0</v>
      </c>
      <c r="AQ51" s="340">
        <v>0</v>
      </c>
      <c r="AR51" s="340">
        <v>0</v>
      </c>
      <c r="AS51" s="340">
        <v>0</v>
      </c>
      <c r="AT51" s="340">
        <v>0</v>
      </c>
      <c r="AU51" s="340">
        <v>0</v>
      </c>
      <c r="AV51" s="340">
        <v>0</v>
      </c>
      <c r="AW51" s="340">
        <v>0</v>
      </c>
    </row>
    <row r="52" spans="1:49" x14ac:dyDescent="0.2">
      <c r="A52" s="339"/>
      <c r="B52" s="339"/>
      <c r="C52" s="339" t="s">
        <v>530</v>
      </c>
      <c r="D52" s="340">
        <v>0.58639600000000003</v>
      </c>
      <c r="E52" s="340">
        <v>5.3152460000000001</v>
      </c>
      <c r="F52" s="340">
        <v>-1.974391</v>
      </c>
      <c r="G52" s="340">
        <v>1.010025</v>
      </c>
      <c r="H52" s="340">
        <v>2.9666700000000001</v>
      </c>
      <c r="I52" s="340">
        <v>0.37659700000000002</v>
      </c>
      <c r="J52" s="340">
        <v>3.8464520000000002</v>
      </c>
      <c r="K52" s="340">
        <v>1.253325</v>
      </c>
      <c r="L52" s="340">
        <v>2.1056490000000001</v>
      </c>
      <c r="M52" s="340">
        <v>2.825418</v>
      </c>
      <c r="N52" s="340">
        <v>0.31598900000000002</v>
      </c>
      <c r="O52" s="340">
        <v>4.1164510099999978</v>
      </c>
      <c r="P52" s="340">
        <v>4.2580679999999997</v>
      </c>
      <c r="Q52" s="340">
        <v>2.2425920000000001</v>
      </c>
      <c r="R52" s="340">
        <v>4.2618010099999983</v>
      </c>
      <c r="S52" s="340">
        <v>4.7255750000000001</v>
      </c>
      <c r="T52" s="340">
        <v>2.582697</v>
      </c>
      <c r="U52" s="340">
        <v>2.9755710099999959</v>
      </c>
      <c r="V52" s="340">
        <v>3.6786669999999999</v>
      </c>
      <c r="W52" s="340">
        <v>2.7939259999999999</v>
      </c>
      <c r="X52" s="340">
        <v>4.4922105755719377</v>
      </c>
      <c r="Y52" s="340">
        <v>4.412102</v>
      </c>
      <c r="Z52" s="340">
        <v>5.7998890000000003</v>
      </c>
      <c r="AA52" s="340">
        <v>2.7794347356487492</v>
      </c>
      <c r="AB52" s="340">
        <v>4.0893410000000001</v>
      </c>
      <c r="AC52" s="340">
        <v>11.215407839923186</v>
      </c>
      <c r="AD52" s="340">
        <v>6.3961387356487496</v>
      </c>
      <c r="AE52" s="340">
        <v>4.2583209999999996</v>
      </c>
      <c r="AF52" s="340">
        <v>1.8969668399231863</v>
      </c>
      <c r="AG52" s="340">
        <v>8.12257373564875</v>
      </c>
      <c r="AH52" s="340">
        <v>4.3394969999999997</v>
      </c>
      <c r="AI52" s="340">
        <v>2.1147839923186227E-2</v>
      </c>
      <c r="AJ52" s="340">
        <v>9.6727247356487513</v>
      </c>
      <c r="AK52" s="340">
        <v>4.1756010000000003</v>
      </c>
      <c r="AL52" s="340">
        <v>-0.64774316007681376</v>
      </c>
      <c r="AM52" s="340">
        <v>9.236004735648752</v>
      </c>
      <c r="AN52" s="340">
        <v>3.6940059999999999</v>
      </c>
      <c r="AO52" s="340">
        <v>-3.6020941600768137</v>
      </c>
      <c r="AP52" s="340">
        <v>3.8577537356487515</v>
      </c>
      <c r="AQ52" s="340">
        <v>4.7841740000000001</v>
      </c>
      <c r="AR52" s="340">
        <v>-4.2813891600768139</v>
      </c>
      <c r="AS52" s="340">
        <v>3.2722937356487511</v>
      </c>
      <c r="AT52" s="340">
        <v>5.0135360000000002</v>
      </c>
      <c r="AU52" s="340">
        <v>-4.3026171600768137</v>
      </c>
      <c r="AV52" s="340">
        <v>2.9934807356487512</v>
      </c>
      <c r="AW52" s="340">
        <v>5.4626570000000001</v>
      </c>
    </row>
    <row r="53" spans="1:49" x14ac:dyDescent="0.2">
      <c r="A53" s="339"/>
      <c r="B53" s="339"/>
      <c r="C53" s="352" t="s">
        <v>531</v>
      </c>
      <c r="D53" s="340">
        <v>-1.391438</v>
      </c>
      <c r="E53" s="340">
        <v>2.5970260000000001</v>
      </c>
      <c r="F53" s="340">
        <v>-2.1537670000000002</v>
      </c>
      <c r="G53" s="340">
        <v>-0.25868400000000003</v>
      </c>
      <c r="H53" s="340">
        <v>-1.5643499999999999</v>
      </c>
      <c r="I53" s="340">
        <v>0.14785799999999999</v>
      </c>
      <c r="J53" s="340">
        <v>1.9698329999999999</v>
      </c>
      <c r="K53" s="340">
        <v>-1.1594549999999999</v>
      </c>
      <c r="L53" s="340">
        <v>1.612009</v>
      </c>
      <c r="M53" s="340">
        <v>0.83775999999999995</v>
      </c>
      <c r="N53" s="340">
        <v>-0.91185499999999997</v>
      </c>
      <c r="O53" s="340">
        <v>1.5887910000000001</v>
      </c>
      <c r="P53" s="340">
        <v>3.442831</v>
      </c>
      <c r="Q53" s="340">
        <v>-1.632684</v>
      </c>
      <c r="R53" s="340">
        <v>1.3629990000000001</v>
      </c>
      <c r="S53" s="340">
        <v>2.766267</v>
      </c>
      <c r="T53" s="340">
        <v>-3.3263639999999999</v>
      </c>
      <c r="U53" s="340">
        <v>-3.5920000000000001E-2</v>
      </c>
      <c r="V53" s="340">
        <v>2.031463</v>
      </c>
      <c r="W53" s="340">
        <v>-4.1121540000000003</v>
      </c>
      <c r="X53" s="340">
        <v>-1.8332004344280586</v>
      </c>
      <c r="Y53" s="340">
        <v>2.5113850000000002</v>
      </c>
      <c r="Z53" s="340">
        <v>-0.81474899999999995</v>
      </c>
      <c r="AA53" s="340">
        <v>-1.3290992743512466</v>
      </c>
      <c r="AB53" s="340">
        <v>0.676203</v>
      </c>
      <c r="AC53" s="340">
        <v>0.66999583992318812</v>
      </c>
      <c r="AD53" s="340">
        <v>1.5833417256487534</v>
      </c>
      <c r="AE53" s="340">
        <v>1.6498550000000001</v>
      </c>
      <c r="AF53" s="340">
        <v>-0.48291416007681193</v>
      </c>
      <c r="AG53" s="340">
        <v>3.1257527256487534</v>
      </c>
      <c r="AH53" s="340">
        <v>3.039107</v>
      </c>
      <c r="AI53" s="340">
        <v>-1.165316007681191E-2</v>
      </c>
      <c r="AJ53" s="340">
        <v>8.4513787256487536</v>
      </c>
      <c r="AK53" s="340">
        <v>1.335256</v>
      </c>
      <c r="AL53" s="340">
        <v>-0.12302316007681191</v>
      </c>
      <c r="AM53" s="340">
        <v>8.9987727256487542</v>
      </c>
      <c r="AN53" s="340">
        <v>2.3697810000000001</v>
      </c>
      <c r="AO53" s="340">
        <v>0.31989183992318809</v>
      </c>
      <c r="AP53" s="340">
        <v>4.7701947256487536</v>
      </c>
      <c r="AQ53" s="340">
        <v>3.654785</v>
      </c>
      <c r="AR53" s="340">
        <v>0.44183283992318811</v>
      </c>
      <c r="AS53" s="340">
        <v>3.8897207256487532</v>
      </c>
      <c r="AT53" s="340">
        <v>3.2745790000000001</v>
      </c>
      <c r="AU53" s="340">
        <v>0.93492683992318804</v>
      </c>
      <c r="AV53" s="340">
        <v>3.7111027256487534</v>
      </c>
      <c r="AW53" s="340">
        <v>2.6024419999999999</v>
      </c>
    </row>
    <row r="54" spans="1:49" ht="30" customHeight="1" x14ac:dyDescent="0.2">
      <c r="A54" s="339"/>
      <c r="B54" s="339"/>
      <c r="C54" s="353" t="s">
        <v>533</v>
      </c>
      <c r="D54" s="340">
        <v>1.5919570000000001</v>
      </c>
      <c r="E54" s="340">
        <v>-1.5256419999999999</v>
      </c>
      <c r="F54" s="340">
        <v>0.710368</v>
      </c>
      <c r="G54" s="340">
        <v>-2.348576</v>
      </c>
      <c r="H54" s="340">
        <v>2.3509880000000001</v>
      </c>
      <c r="I54" s="340">
        <v>2.836427</v>
      </c>
      <c r="J54" s="340">
        <v>-1.7133449999999999</v>
      </c>
      <c r="K54" s="340">
        <v>2.1490520000000002</v>
      </c>
      <c r="L54" s="340">
        <v>-1.4410339999999999</v>
      </c>
      <c r="M54" s="340">
        <v>-0.93733599999999995</v>
      </c>
      <c r="N54" s="340">
        <v>2.850802009999998</v>
      </c>
      <c r="O54" s="340">
        <v>0.59265000000000001</v>
      </c>
      <c r="P54" s="340">
        <v>1.9266030000000001</v>
      </c>
      <c r="Q54" s="340">
        <v>0.74534999999999996</v>
      </c>
      <c r="R54" s="340">
        <v>0.46750700000000001</v>
      </c>
      <c r="S54" s="340">
        <v>0.34010499999999999</v>
      </c>
      <c r="T54" s="340">
        <v>-1.2862300000000018</v>
      </c>
      <c r="U54" s="340">
        <v>-1.0469079999999999</v>
      </c>
      <c r="V54" s="340">
        <v>0.211229</v>
      </c>
      <c r="W54" s="340">
        <v>1.5166395655719414</v>
      </c>
      <c r="X54" s="340">
        <v>0.73343499999999995</v>
      </c>
      <c r="Y54" s="340">
        <v>3.0059629999999999</v>
      </c>
      <c r="Z54" s="340">
        <v>-1.712775839923188</v>
      </c>
      <c r="AA54" s="340">
        <v>-0.32276100000000002</v>
      </c>
      <c r="AB54" s="340">
        <v>5.4155188399231866</v>
      </c>
      <c r="AC54" s="340">
        <v>3.7755320000000001</v>
      </c>
      <c r="AD54" s="340">
        <v>1.0152E-2</v>
      </c>
      <c r="AE54" s="340">
        <v>-9.318441</v>
      </c>
      <c r="AF54" s="340">
        <v>1.7264349999999999</v>
      </c>
      <c r="AG54" s="340">
        <v>8.1175999999999998E-2</v>
      </c>
      <c r="AH54" s="340">
        <v>-1.8758189999999999</v>
      </c>
      <c r="AI54" s="340">
        <v>1.5501510000000018</v>
      </c>
      <c r="AJ54" s="340">
        <v>-0.16389599999999999</v>
      </c>
      <c r="AK54" s="340">
        <v>-0.66889100000000001</v>
      </c>
      <c r="AL54" s="340">
        <v>-1.5768999999999998E-2</v>
      </c>
      <c r="AM54" s="340">
        <v>-0.481595</v>
      </c>
      <c r="AN54" s="340">
        <v>-3.375302</v>
      </c>
      <c r="AO54" s="340">
        <v>-5.9840010000000001</v>
      </c>
      <c r="AP54" s="340">
        <v>1.090168</v>
      </c>
      <c r="AQ54" s="340">
        <v>-7.3544999999999999E-2</v>
      </c>
      <c r="AR54" s="340">
        <v>-0.58545999999999998</v>
      </c>
      <c r="AS54" s="340">
        <v>0.22936200000000001</v>
      </c>
      <c r="AT54" s="340">
        <v>-2.1228E-2</v>
      </c>
      <c r="AU54" s="340">
        <v>-0.27881299999999998</v>
      </c>
      <c r="AV54" s="340">
        <v>0.44912099999999999</v>
      </c>
      <c r="AW54" s="340">
        <v>-4.2170000000000003E-3</v>
      </c>
    </row>
    <row r="55" spans="1:49" x14ac:dyDescent="0.2">
      <c r="A55" s="339"/>
      <c r="B55" s="339"/>
      <c r="C55" s="339" t="s">
        <v>528</v>
      </c>
      <c r="D55" s="340">
        <v>0</v>
      </c>
      <c r="E55" s="340">
        <v>0.28673900000000002</v>
      </c>
      <c r="F55" s="340">
        <v>1.3261E-2</v>
      </c>
      <c r="G55" s="340">
        <v>0</v>
      </c>
      <c r="H55" s="340">
        <v>0</v>
      </c>
      <c r="I55" s="340">
        <v>0</v>
      </c>
      <c r="J55" s="340">
        <v>0</v>
      </c>
      <c r="K55" s="340">
        <v>0</v>
      </c>
      <c r="L55" s="340">
        <v>0.42</v>
      </c>
      <c r="M55" s="340">
        <v>0</v>
      </c>
      <c r="N55" s="340">
        <v>0</v>
      </c>
      <c r="O55" s="340">
        <v>0.84</v>
      </c>
      <c r="P55" s="340">
        <v>0</v>
      </c>
      <c r="Q55" s="340">
        <v>0</v>
      </c>
      <c r="R55" s="340">
        <v>0</v>
      </c>
      <c r="S55" s="340">
        <v>0</v>
      </c>
      <c r="T55" s="340">
        <v>0</v>
      </c>
      <c r="U55" s="340">
        <v>0</v>
      </c>
      <c r="V55" s="340">
        <v>0</v>
      </c>
      <c r="W55" s="340">
        <v>0</v>
      </c>
      <c r="X55" s="340">
        <v>0</v>
      </c>
      <c r="Y55" s="340">
        <v>0</v>
      </c>
      <c r="Z55" s="340">
        <v>0</v>
      </c>
      <c r="AA55" s="340">
        <v>0</v>
      </c>
      <c r="AB55" s="340">
        <v>0</v>
      </c>
      <c r="AC55" s="340">
        <v>0</v>
      </c>
      <c r="AD55" s="340">
        <v>0.158828</v>
      </c>
      <c r="AE55" s="340">
        <v>0</v>
      </c>
      <c r="AF55" s="340">
        <v>0</v>
      </c>
      <c r="AG55" s="340">
        <v>0</v>
      </c>
      <c r="AH55" s="340">
        <v>0</v>
      </c>
      <c r="AI55" s="340">
        <v>0</v>
      </c>
      <c r="AJ55" s="340">
        <v>0</v>
      </c>
      <c r="AK55" s="340">
        <v>0</v>
      </c>
      <c r="AL55" s="340">
        <v>0</v>
      </c>
      <c r="AM55" s="340">
        <v>0</v>
      </c>
      <c r="AN55" s="340">
        <v>0.42095100000000002</v>
      </c>
      <c r="AO55" s="340">
        <v>0.60575000000000001</v>
      </c>
      <c r="AP55" s="340">
        <v>0</v>
      </c>
      <c r="AQ55" s="340">
        <v>0</v>
      </c>
      <c r="AR55" s="340">
        <v>0</v>
      </c>
      <c r="AS55" s="340">
        <v>0.85857499999999998</v>
      </c>
      <c r="AT55" s="340">
        <v>0</v>
      </c>
      <c r="AU55" s="340">
        <v>0</v>
      </c>
      <c r="AV55" s="340">
        <v>0</v>
      </c>
      <c r="AW55" s="340">
        <v>0</v>
      </c>
    </row>
    <row r="56" spans="1:49" x14ac:dyDescent="0.2">
      <c r="A56" s="339"/>
      <c r="B56" s="339"/>
      <c r="C56" s="339" t="s">
        <v>529</v>
      </c>
      <c r="D56" s="340">
        <v>0</v>
      </c>
      <c r="E56" s="340">
        <v>0</v>
      </c>
      <c r="F56" s="340">
        <v>-0.3</v>
      </c>
      <c r="G56" s="340">
        <v>0</v>
      </c>
      <c r="H56" s="340">
        <v>0</v>
      </c>
      <c r="I56" s="340">
        <v>0</v>
      </c>
      <c r="J56" s="340">
        <v>0</v>
      </c>
      <c r="K56" s="340">
        <v>-0.42</v>
      </c>
      <c r="L56" s="340">
        <v>0</v>
      </c>
      <c r="M56" s="340">
        <v>0</v>
      </c>
      <c r="N56" s="340">
        <v>-0.84</v>
      </c>
      <c r="O56" s="340">
        <v>0</v>
      </c>
      <c r="P56" s="340">
        <v>0</v>
      </c>
      <c r="Q56" s="340">
        <v>-0.6</v>
      </c>
      <c r="R56" s="340">
        <v>0</v>
      </c>
      <c r="S56" s="340">
        <v>0</v>
      </c>
      <c r="T56" s="340">
        <v>0</v>
      </c>
      <c r="U56" s="340">
        <v>0</v>
      </c>
      <c r="V56" s="340">
        <v>0</v>
      </c>
      <c r="W56" s="340">
        <v>0</v>
      </c>
      <c r="X56" s="340">
        <v>0</v>
      </c>
      <c r="Y56" s="340">
        <v>0</v>
      </c>
      <c r="Z56" s="340">
        <v>0</v>
      </c>
      <c r="AA56" s="340">
        <v>0</v>
      </c>
      <c r="AB56" s="340">
        <v>0</v>
      </c>
      <c r="AC56" s="340">
        <v>-0.158828</v>
      </c>
      <c r="AD56" s="340">
        <v>0</v>
      </c>
      <c r="AE56" s="340">
        <v>0</v>
      </c>
      <c r="AF56" s="340">
        <v>0</v>
      </c>
      <c r="AG56" s="340">
        <v>0</v>
      </c>
      <c r="AH56" s="340">
        <v>0</v>
      </c>
      <c r="AI56" s="340">
        <v>0</v>
      </c>
      <c r="AJ56" s="340">
        <v>0</v>
      </c>
      <c r="AK56" s="340">
        <v>0</v>
      </c>
      <c r="AL56" s="340">
        <v>-0.42095100000000002</v>
      </c>
      <c r="AM56" s="340">
        <v>0</v>
      </c>
      <c r="AN56" s="340">
        <v>0</v>
      </c>
      <c r="AO56" s="340">
        <v>0</v>
      </c>
      <c r="AP56" s="340">
        <v>0</v>
      </c>
      <c r="AQ56" s="340">
        <v>-0.60575000000000001</v>
      </c>
      <c r="AR56" s="340">
        <v>0</v>
      </c>
      <c r="AS56" s="340">
        <v>-0.85857499999999998</v>
      </c>
      <c r="AT56" s="340">
        <v>0</v>
      </c>
      <c r="AU56" s="340">
        <v>0</v>
      </c>
      <c r="AV56" s="340">
        <v>0</v>
      </c>
      <c r="AW56" s="340">
        <v>0</v>
      </c>
    </row>
    <row r="57" spans="1:49" x14ac:dyDescent="0.2">
      <c r="A57" s="339"/>
      <c r="B57" s="339"/>
      <c r="C57" s="339" t="s">
        <v>530</v>
      </c>
      <c r="D57" s="340">
        <v>11.831333000000001</v>
      </c>
      <c r="E57" s="340">
        <v>-1.974391</v>
      </c>
      <c r="F57" s="340">
        <v>-0.82197100000000001</v>
      </c>
      <c r="G57" s="340">
        <v>9.4827569999999994</v>
      </c>
      <c r="H57" s="340">
        <v>0.37659700000000002</v>
      </c>
      <c r="I57" s="340">
        <v>2.014456</v>
      </c>
      <c r="J57" s="340">
        <v>7.769412</v>
      </c>
      <c r="K57" s="340">
        <v>2.1056490000000001</v>
      </c>
      <c r="L57" s="340">
        <v>0.99342200000000003</v>
      </c>
      <c r="M57" s="340">
        <v>6.8320759999999998</v>
      </c>
      <c r="N57" s="340">
        <v>4.1164510099999978</v>
      </c>
      <c r="O57" s="340">
        <v>2.426072</v>
      </c>
      <c r="P57" s="340">
        <v>8.7586790000000008</v>
      </c>
      <c r="Q57" s="340">
        <v>4.2618010099999983</v>
      </c>
      <c r="R57" s="340">
        <v>2.8935789999999999</v>
      </c>
      <c r="S57" s="340">
        <v>9.0987840000000002</v>
      </c>
      <c r="T57" s="340">
        <v>2.9755710099999959</v>
      </c>
      <c r="U57" s="340">
        <v>1.846671</v>
      </c>
      <c r="V57" s="340">
        <v>9.3100129999999996</v>
      </c>
      <c r="W57" s="340">
        <v>4.4922105755719377</v>
      </c>
      <c r="X57" s="340">
        <v>2.5801059999999998</v>
      </c>
      <c r="Y57" s="340">
        <v>12.315975999999999</v>
      </c>
      <c r="Z57" s="340">
        <v>2.7794347356487492</v>
      </c>
      <c r="AA57" s="340">
        <v>2.2573449999999999</v>
      </c>
      <c r="AB57" s="340">
        <v>17.731494839923187</v>
      </c>
      <c r="AC57" s="340">
        <v>6.3961387356487496</v>
      </c>
      <c r="AD57" s="340">
        <v>2.4263249999999998</v>
      </c>
      <c r="AE57" s="340">
        <v>8.4130538399231884</v>
      </c>
      <c r="AF57" s="340">
        <v>8.12257373564875</v>
      </c>
      <c r="AG57" s="340">
        <v>2.507501</v>
      </c>
      <c r="AH57" s="340">
        <v>6.5372348399231877</v>
      </c>
      <c r="AI57" s="340">
        <v>9.6727247356487513</v>
      </c>
      <c r="AJ57" s="340">
        <v>2.3436050000000002</v>
      </c>
      <c r="AK57" s="340">
        <v>5.8683438399231882</v>
      </c>
      <c r="AL57" s="340">
        <v>9.236004735648752</v>
      </c>
      <c r="AM57" s="340">
        <v>1.8620099999999999</v>
      </c>
      <c r="AN57" s="340">
        <v>2.9139928399231882</v>
      </c>
      <c r="AO57" s="340">
        <v>3.8577537356487515</v>
      </c>
      <c r="AP57" s="340">
        <v>2.952178</v>
      </c>
      <c r="AQ57" s="340">
        <v>2.234697839923188</v>
      </c>
      <c r="AR57" s="340">
        <v>3.2722937356487511</v>
      </c>
      <c r="AS57" s="340">
        <v>3.18154</v>
      </c>
      <c r="AT57" s="340">
        <v>2.2134698399231882</v>
      </c>
      <c r="AU57" s="340">
        <v>2.9934807356487512</v>
      </c>
      <c r="AV57" s="340">
        <v>3.6306609999999999</v>
      </c>
      <c r="AW57" s="340">
        <v>2.2092528399231881</v>
      </c>
    </row>
    <row r="58" spans="1:49" x14ac:dyDescent="0.2">
      <c r="A58" s="339"/>
      <c r="B58" s="339"/>
      <c r="C58" s="352" t="s">
        <v>531</v>
      </c>
      <c r="D58" s="340">
        <v>2.5970260000000001</v>
      </c>
      <c r="E58" s="340">
        <v>-2.1537670000000002</v>
      </c>
      <c r="F58" s="340">
        <v>-0.25868400000000003</v>
      </c>
      <c r="G58" s="340">
        <v>-1.5643499999999999</v>
      </c>
      <c r="H58" s="340">
        <v>0.14785799999999999</v>
      </c>
      <c r="I58" s="340">
        <v>1.9698329999999999</v>
      </c>
      <c r="J58" s="340">
        <v>-1.1594549999999999</v>
      </c>
      <c r="K58" s="340">
        <v>1.612009</v>
      </c>
      <c r="L58" s="340">
        <v>0.83775999999999995</v>
      </c>
      <c r="M58" s="340">
        <v>-0.91185499999999997</v>
      </c>
      <c r="N58" s="340">
        <v>1.5887910000000001</v>
      </c>
      <c r="O58" s="340">
        <v>3.442831</v>
      </c>
      <c r="P58" s="340">
        <v>-1.632684</v>
      </c>
      <c r="Q58" s="340">
        <v>1.3629990000000001</v>
      </c>
      <c r="R58" s="340">
        <v>2.766267</v>
      </c>
      <c r="S58" s="340">
        <v>-3.3263639999999999</v>
      </c>
      <c r="T58" s="340">
        <v>-3.5920000000000001E-2</v>
      </c>
      <c r="U58" s="340">
        <v>2.031463</v>
      </c>
      <c r="V58" s="340">
        <v>-4.1121540000000003</v>
      </c>
      <c r="W58" s="340">
        <v>-1.8332004344280586</v>
      </c>
      <c r="X58" s="340">
        <v>2.5113850000000002</v>
      </c>
      <c r="Y58" s="340">
        <v>-0.81474899999999995</v>
      </c>
      <c r="Z58" s="340">
        <v>-1.3290992743512466</v>
      </c>
      <c r="AA58" s="340">
        <v>0.676203</v>
      </c>
      <c r="AB58" s="340">
        <v>0.66999583992318812</v>
      </c>
      <c r="AC58" s="340">
        <v>1.5833417256487534</v>
      </c>
      <c r="AD58" s="340">
        <v>1.6498550000000001</v>
      </c>
      <c r="AE58" s="340">
        <v>-0.48291416007681193</v>
      </c>
      <c r="AF58" s="340">
        <v>3.1257527256487534</v>
      </c>
      <c r="AG58" s="340">
        <v>3.039107</v>
      </c>
      <c r="AH58" s="340">
        <v>-1.165316007681191E-2</v>
      </c>
      <c r="AI58" s="340">
        <v>8.4513787256487536</v>
      </c>
      <c r="AJ58" s="340">
        <v>1.335256</v>
      </c>
      <c r="AK58" s="340">
        <v>-0.12302316007681191</v>
      </c>
      <c r="AL58" s="340">
        <v>8.9987727256487542</v>
      </c>
      <c r="AM58" s="340">
        <v>2.3697810000000001</v>
      </c>
      <c r="AN58" s="340">
        <v>0.31989183992318809</v>
      </c>
      <c r="AO58" s="340">
        <v>4.7701947256487536</v>
      </c>
      <c r="AP58" s="340">
        <v>3.654785</v>
      </c>
      <c r="AQ58" s="340">
        <v>0.44183283992318811</v>
      </c>
      <c r="AR58" s="340">
        <v>3.8897207256487532</v>
      </c>
      <c r="AS58" s="340">
        <v>3.2745790000000001</v>
      </c>
      <c r="AT58" s="340">
        <v>0.93492683992318804</v>
      </c>
      <c r="AU58" s="340">
        <v>3.7111027256487534</v>
      </c>
      <c r="AV58" s="340">
        <v>2.6024419999999999</v>
      </c>
      <c r="AW58" s="340">
        <v>0.88224383992318811</v>
      </c>
    </row>
    <row r="59" spans="1:49" s="82" customFormat="1" ht="30" customHeight="1" x14ac:dyDescent="0.2">
      <c r="A59" s="335"/>
      <c r="B59" s="335"/>
      <c r="C59" s="354" t="s">
        <v>534</v>
      </c>
      <c r="D59" s="336">
        <v>12.158314000000001</v>
      </c>
      <c r="E59" s="336">
        <v>3.927251</v>
      </c>
      <c r="F59" s="336">
        <v>9.0349710000000005</v>
      </c>
      <c r="G59" s="336">
        <v>8.9944640000000007</v>
      </c>
      <c r="H59" s="336">
        <v>4.3532919999999997</v>
      </c>
      <c r="I59" s="336">
        <v>11.873810000000001</v>
      </c>
      <c r="J59" s="336">
        <v>12.468534</v>
      </c>
      <c r="K59" s="336">
        <v>7.2054260000000001</v>
      </c>
      <c r="L59" s="336">
        <v>10.868482999999999</v>
      </c>
      <c r="M59" s="336">
        <v>12.239216000000001</v>
      </c>
      <c r="N59" s="336">
        <v>7.2578580099999979</v>
      </c>
      <c r="O59" s="336">
        <v>13.374599009999997</v>
      </c>
      <c r="P59" s="336">
        <v>17.609271009999997</v>
      </c>
      <c r="Q59" s="336">
        <v>10.762461009999997</v>
      </c>
      <c r="R59" s="336">
        <v>15.914059009999997</v>
      </c>
      <c r="S59" s="336">
        <v>18.562233009999996</v>
      </c>
      <c r="T59" s="336">
        <v>10.283843009999996</v>
      </c>
      <c r="U59" s="336">
        <v>13.921026009999997</v>
      </c>
      <c r="V59" s="336">
        <v>16.440324009999998</v>
      </c>
      <c r="W59" s="336">
        <v>10.964803575571937</v>
      </c>
      <c r="X59" s="336">
        <v>16.382329575571937</v>
      </c>
      <c r="Y59" s="336">
        <v>21.696361575571938</v>
      </c>
      <c r="Z59" s="336">
        <v>12.991425735648749</v>
      </c>
      <c r="AA59" s="336">
        <v>17.352755735648753</v>
      </c>
      <c r="AB59" s="336">
        <v>25.07634357557194</v>
      </c>
      <c r="AC59" s="336">
        <v>21.700887575571937</v>
      </c>
      <c r="AD59" s="336">
        <v>26.55395857557194</v>
      </c>
      <c r="AE59" s="336">
        <v>19.54358657557194</v>
      </c>
      <c r="AF59" s="336">
        <v>14.277861575571936</v>
      </c>
      <c r="AG59" s="336">
        <v>19.043128575571938</v>
      </c>
      <c r="AH59" s="336">
        <v>19.475378575571938</v>
      </c>
      <c r="AI59" s="336">
        <v>14.033369575571937</v>
      </c>
      <c r="AJ59" s="336">
        <v>18.55356457557194</v>
      </c>
      <c r="AK59" s="336">
        <v>20.192742575571938</v>
      </c>
      <c r="AL59" s="336">
        <v>12.763862575571938</v>
      </c>
      <c r="AM59" s="336">
        <v>16.966358575571938</v>
      </c>
      <c r="AN59" s="336">
        <v>16.320076575571939</v>
      </c>
      <c r="AO59" s="336">
        <v>3.9496655755719376</v>
      </c>
      <c r="AP59" s="336">
        <v>9.7239245755719388</v>
      </c>
      <c r="AQ59" s="336">
        <v>11.352698575571939</v>
      </c>
      <c r="AR59" s="336">
        <v>3.7750785755719374</v>
      </c>
      <c r="AS59" s="336">
        <v>8.6885315755719397</v>
      </c>
      <c r="AT59" s="336">
        <v>10.975372575571939</v>
      </c>
      <c r="AU59" s="336">
        <v>3.7043995755719377</v>
      </c>
      <c r="AV59" s="336">
        <v>8.8376115755719393</v>
      </c>
      <c r="AW59" s="336">
        <v>11.14146357557194</v>
      </c>
    </row>
    <row r="60" spans="1:49" s="364" customFormat="1" ht="20.100000000000001" customHeight="1" x14ac:dyDescent="0.2">
      <c r="A60" s="344"/>
      <c r="B60" s="344"/>
      <c r="C60" s="355" t="s">
        <v>531</v>
      </c>
      <c r="D60" s="345">
        <v>-8.0979999999999993E-3</v>
      </c>
      <c r="E60" s="345">
        <v>-0.94817899999999999</v>
      </c>
      <c r="F60" s="345">
        <v>0.18457499999999999</v>
      </c>
      <c r="G60" s="345">
        <v>-3.976801</v>
      </c>
      <c r="H60" s="345">
        <v>-1.675176</v>
      </c>
      <c r="I60" s="345">
        <v>0.55334099999999997</v>
      </c>
      <c r="J60" s="345">
        <v>0.95823599999999998</v>
      </c>
      <c r="K60" s="345">
        <v>2.4223870000000001</v>
      </c>
      <c r="L60" s="345">
        <v>1.290314</v>
      </c>
      <c r="M60" s="345">
        <v>1.537914</v>
      </c>
      <c r="N60" s="345">
        <v>1.514696</v>
      </c>
      <c r="O60" s="345">
        <v>4.1197670000000004</v>
      </c>
      <c r="P60" s="345">
        <v>3.3989379999999998</v>
      </c>
      <c r="Q60" s="345">
        <v>3.173146</v>
      </c>
      <c r="R60" s="345">
        <v>2.4965820000000001</v>
      </c>
      <c r="S60" s="345">
        <v>0.802902</v>
      </c>
      <c r="T60" s="345">
        <v>-0.59601700000000002</v>
      </c>
      <c r="U60" s="345">
        <v>-1.330821</v>
      </c>
      <c r="V60" s="345">
        <v>-2.1166109999999998</v>
      </c>
      <c r="W60" s="345">
        <v>-3.9138914344280584</v>
      </c>
      <c r="X60" s="345">
        <v>-3.4339694344280587</v>
      </c>
      <c r="Y60" s="345">
        <v>-0.13656443442805857</v>
      </c>
      <c r="Z60" s="345">
        <v>0.36753672564875334</v>
      </c>
      <c r="AA60" s="345">
        <v>-1.4676452743512467</v>
      </c>
      <c r="AB60" s="345">
        <v>1.7099565571941436E-2</v>
      </c>
      <c r="AC60" s="345">
        <v>2.9295405655719415</v>
      </c>
      <c r="AD60" s="345">
        <v>3.9031925655719415</v>
      </c>
      <c r="AE60" s="345">
        <v>2.7502825655719416</v>
      </c>
      <c r="AF60" s="345">
        <v>4.2926935655719411</v>
      </c>
      <c r="AG60" s="345">
        <v>5.6819455655719411</v>
      </c>
      <c r="AH60" s="345">
        <v>6.1532065655719412</v>
      </c>
      <c r="AI60" s="345">
        <v>11.478832565571942</v>
      </c>
      <c r="AJ60" s="345">
        <v>9.7749815655719416</v>
      </c>
      <c r="AK60" s="345">
        <v>9.6636115655719408</v>
      </c>
      <c r="AL60" s="345">
        <v>10.211005565571941</v>
      </c>
      <c r="AM60" s="345">
        <v>11.245530565571942</v>
      </c>
      <c r="AN60" s="345">
        <v>11.688445565571941</v>
      </c>
      <c r="AO60" s="345">
        <v>7.4598675655719413</v>
      </c>
      <c r="AP60" s="345">
        <v>8.7448715655719411</v>
      </c>
      <c r="AQ60" s="345">
        <v>8.8668125655719408</v>
      </c>
      <c r="AR60" s="345">
        <v>7.9863385655719412</v>
      </c>
      <c r="AS60" s="345">
        <v>7.6061325655719418</v>
      </c>
      <c r="AT60" s="345">
        <v>8.0992265655719411</v>
      </c>
      <c r="AU60" s="345">
        <v>7.9206085655719418</v>
      </c>
      <c r="AV60" s="345">
        <v>7.2484715655719416</v>
      </c>
      <c r="AW60" s="345">
        <v>7.1957885655719416</v>
      </c>
    </row>
    <row r="61" spans="1:49" s="2" customFormat="1" ht="20.100000000000001" customHeight="1" x14ac:dyDescent="0.2">
      <c r="A61" s="15" t="s">
        <v>118</v>
      </c>
      <c r="C61" s="15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0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37" max="66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J78"/>
  <sheetViews>
    <sheetView zoomScale="80" zoomScaleNormal="80" zoomScaleSheetLayoutView="80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.75" x14ac:dyDescent="0.2"/>
  <cols>
    <col min="1" max="1" width="23.5703125" customWidth="1"/>
    <col min="2" max="7" width="16" style="38" customWidth="1"/>
    <col min="8" max="9" width="9.85546875" bestFit="1" customWidth="1"/>
  </cols>
  <sheetData>
    <row r="1" spans="1:10" ht="23.25" customHeight="1" x14ac:dyDescent="0.2">
      <c r="A1" s="607" t="s">
        <v>828</v>
      </c>
      <c r="B1" s="608"/>
      <c r="C1" s="608"/>
      <c r="D1" s="608"/>
      <c r="E1" s="608"/>
      <c r="F1" s="608"/>
      <c r="G1" s="608"/>
    </row>
    <row r="2" spans="1:10" ht="17.25" customHeight="1" x14ac:dyDescent="0.2">
      <c r="A2" s="609"/>
      <c r="B2" s="610" t="s">
        <v>552</v>
      </c>
      <c r="C2" s="610" t="s">
        <v>553</v>
      </c>
      <c r="D2" s="610" t="s">
        <v>556</v>
      </c>
      <c r="E2" s="610" t="s">
        <v>555</v>
      </c>
      <c r="F2" s="610" t="s">
        <v>554</v>
      </c>
      <c r="G2" s="610" t="s">
        <v>561</v>
      </c>
      <c r="H2" s="460"/>
      <c r="J2" s="459"/>
    </row>
    <row r="3" spans="1:10" x14ac:dyDescent="0.2">
      <c r="A3" s="611" t="s">
        <v>81</v>
      </c>
      <c r="B3" s="402"/>
      <c r="C3" s="402"/>
      <c r="D3" s="402"/>
      <c r="E3" s="402"/>
      <c r="F3" s="402"/>
      <c r="G3" s="402"/>
    </row>
    <row r="4" spans="1:10" x14ac:dyDescent="0.2">
      <c r="A4" s="612" t="s">
        <v>25</v>
      </c>
      <c r="B4" s="377">
        <v>1883853</v>
      </c>
      <c r="C4" s="377">
        <v>7373651</v>
      </c>
      <c r="D4" s="377">
        <v>8140265</v>
      </c>
      <c r="E4" s="377">
        <v>4243681</v>
      </c>
      <c r="F4" s="377">
        <v>4324122</v>
      </c>
      <c r="G4" s="377">
        <v>25965572</v>
      </c>
      <c r="H4" s="377"/>
    </row>
    <row r="5" spans="1:10" x14ac:dyDescent="0.2">
      <c r="A5" s="612" t="s">
        <v>26</v>
      </c>
      <c r="B5" s="377">
        <v>2070432</v>
      </c>
      <c r="C5" s="377">
        <v>7469772</v>
      </c>
      <c r="D5" s="377">
        <v>8804369</v>
      </c>
      <c r="E5" s="377">
        <v>4249157</v>
      </c>
      <c r="F5" s="377">
        <v>4511317</v>
      </c>
      <c r="G5" s="377">
        <v>27105047</v>
      </c>
      <c r="H5" s="377"/>
      <c r="J5" s="7"/>
    </row>
    <row r="6" spans="1:10" x14ac:dyDescent="0.2">
      <c r="A6" s="612" t="s">
        <v>191</v>
      </c>
      <c r="B6" s="377">
        <v>2412498</v>
      </c>
      <c r="C6" s="377">
        <v>6978447</v>
      </c>
      <c r="D6" s="377">
        <v>9432618</v>
      </c>
      <c r="E6" s="377">
        <v>3149415</v>
      </c>
      <c r="F6" s="377">
        <v>4159081</v>
      </c>
      <c r="G6" s="377">
        <v>26132059</v>
      </c>
      <c r="H6" s="377"/>
    </row>
    <row r="7" spans="1:10" x14ac:dyDescent="0.2">
      <c r="A7" s="612" t="s">
        <v>203</v>
      </c>
      <c r="B7" s="377">
        <v>2300057</v>
      </c>
      <c r="C7" s="377">
        <v>7187007</v>
      </c>
      <c r="D7" s="377">
        <v>9710276</v>
      </c>
      <c r="E7" s="377">
        <v>4397287</v>
      </c>
      <c r="F7" s="377">
        <v>4456982</v>
      </c>
      <c r="G7" s="377">
        <v>28051609</v>
      </c>
      <c r="H7" s="377"/>
      <c r="J7" s="7"/>
    </row>
    <row r="8" spans="1:10" x14ac:dyDescent="0.2">
      <c r="A8" s="612" t="s">
        <v>232</v>
      </c>
      <c r="B8" s="377">
        <v>2256039</v>
      </c>
      <c r="C8" s="377">
        <v>7565071</v>
      </c>
      <c r="D8" s="377">
        <v>9990369</v>
      </c>
      <c r="E8" s="377">
        <v>4220978</v>
      </c>
      <c r="F8" s="377">
        <v>4391331</v>
      </c>
      <c r="G8" s="377">
        <v>28423788</v>
      </c>
      <c r="H8" s="377"/>
      <c r="J8" s="7"/>
    </row>
    <row r="9" spans="1:10" x14ac:dyDescent="0.2">
      <c r="A9" s="612" t="s">
        <v>545</v>
      </c>
      <c r="B9" s="377">
        <v>2613160</v>
      </c>
      <c r="C9" s="377">
        <v>7643352</v>
      </c>
      <c r="D9" s="377">
        <v>11002820</v>
      </c>
      <c r="E9" s="377">
        <v>4266747</v>
      </c>
      <c r="F9" s="377">
        <v>4403240</v>
      </c>
      <c r="G9" s="377">
        <v>29929319</v>
      </c>
      <c r="H9" s="377"/>
    </row>
    <row r="10" spans="1:10" x14ac:dyDescent="0.2">
      <c r="A10" s="612" t="s">
        <v>584</v>
      </c>
      <c r="B10" s="613">
        <v>2524286</v>
      </c>
      <c r="C10" s="613">
        <v>7599557</v>
      </c>
      <c r="D10" s="613">
        <v>10047249</v>
      </c>
      <c r="E10" s="613">
        <v>4199923</v>
      </c>
      <c r="F10" s="614">
        <v>4403240</v>
      </c>
      <c r="G10" s="377">
        <v>28774255</v>
      </c>
      <c r="H10" s="377"/>
    </row>
    <row r="11" spans="1:10" x14ac:dyDescent="0.2">
      <c r="A11" s="612" t="s">
        <v>546</v>
      </c>
      <c r="B11" s="377">
        <v>0</v>
      </c>
      <c r="C11" s="377">
        <v>233430</v>
      </c>
      <c r="D11" s="377">
        <v>755999</v>
      </c>
      <c r="E11" s="377">
        <v>1359757</v>
      </c>
      <c r="F11" s="377">
        <v>9126</v>
      </c>
      <c r="G11" s="377">
        <v>2358312</v>
      </c>
      <c r="H11" s="377"/>
    </row>
    <row r="12" spans="1:10" x14ac:dyDescent="0.2">
      <c r="A12" s="612" t="s">
        <v>547</v>
      </c>
      <c r="B12" s="377">
        <v>54948</v>
      </c>
      <c r="C12" s="377">
        <v>533904</v>
      </c>
      <c r="D12" s="377">
        <v>2529014</v>
      </c>
      <c r="E12" s="377">
        <v>329082</v>
      </c>
      <c r="F12" s="377">
        <v>41434</v>
      </c>
      <c r="G12" s="377">
        <v>3488382</v>
      </c>
      <c r="H12" s="377"/>
    </row>
    <row r="13" spans="1:10" ht="16.5" customHeight="1" x14ac:dyDescent="0.2">
      <c r="A13" s="378" t="s">
        <v>829</v>
      </c>
      <c r="B13" s="379">
        <v>16115273</v>
      </c>
      <c r="C13" s="379">
        <v>52584191</v>
      </c>
      <c r="D13" s="379">
        <v>70412979</v>
      </c>
      <c r="E13" s="379">
        <v>30416027</v>
      </c>
      <c r="F13" s="379">
        <v>30699873</v>
      </c>
      <c r="G13" s="379">
        <v>200228343</v>
      </c>
      <c r="H13" s="377"/>
    </row>
    <row r="14" spans="1:10" x14ac:dyDescent="0.2">
      <c r="A14" s="611" t="s">
        <v>548</v>
      </c>
      <c r="B14" s="402"/>
      <c r="C14" s="402"/>
      <c r="D14" s="402"/>
      <c r="E14" s="402"/>
      <c r="F14" s="402"/>
      <c r="G14" s="402"/>
      <c r="H14" s="377"/>
    </row>
    <row r="15" spans="1:10" x14ac:dyDescent="0.2">
      <c r="A15" s="612" t="s">
        <v>25</v>
      </c>
      <c r="B15" s="377">
        <v>1326663</v>
      </c>
      <c r="C15" s="377">
        <v>5989461</v>
      </c>
      <c r="D15" s="377">
        <v>4691707</v>
      </c>
      <c r="E15" s="377">
        <v>2881672</v>
      </c>
      <c r="F15" s="377">
        <v>553613</v>
      </c>
      <c r="G15" s="377">
        <v>15443116</v>
      </c>
      <c r="H15" s="377"/>
    </row>
    <row r="16" spans="1:10" x14ac:dyDescent="0.2">
      <c r="A16" s="612" t="s">
        <v>26</v>
      </c>
      <c r="B16" s="377">
        <v>1674212</v>
      </c>
      <c r="C16" s="377">
        <v>6200560</v>
      </c>
      <c r="D16" s="377">
        <v>5595636</v>
      </c>
      <c r="E16" s="377">
        <v>3197090</v>
      </c>
      <c r="F16" s="377">
        <v>763235</v>
      </c>
      <c r="G16" s="377">
        <v>17430733</v>
      </c>
      <c r="H16" s="377"/>
      <c r="J16" s="7"/>
    </row>
    <row r="17" spans="1:10" x14ac:dyDescent="0.2">
      <c r="A17" s="612" t="s">
        <v>191</v>
      </c>
      <c r="B17" s="377">
        <v>1763553</v>
      </c>
      <c r="C17" s="377">
        <v>4898393</v>
      </c>
      <c r="D17" s="377">
        <v>6292745</v>
      </c>
      <c r="E17" s="377">
        <v>2675685</v>
      </c>
      <c r="F17" s="377">
        <v>764383</v>
      </c>
      <c r="G17" s="377">
        <v>16394759</v>
      </c>
      <c r="H17" s="377"/>
    </row>
    <row r="18" spans="1:10" x14ac:dyDescent="0.2">
      <c r="A18" s="612" t="s">
        <v>203</v>
      </c>
      <c r="B18" s="377">
        <v>1945848</v>
      </c>
      <c r="C18" s="377">
        <v>4945959</v>
      </c>
      <c r="D18" s="377">
        <v>6594327</v>
      </c>
      <c r="E18" s="377">
        <v>2999233</v>
      </c>
      <c r="F18" s="377">
        <v>824164</v>
      </c>
      <c r="G18" s="377">
        <v>17309531</v>
      </c>
      <c r="H18" s="377"/>
    </row>
    <row r="19" spans="1:10" x14ac:dyDescent="0.2">
      <c r="A19" s="612" t="s">
        <v>232</v>
      </c>
      <c r="B19" s="377">
        <v>1978916</v>
      </c>
      <c r="C19" s="377">
        <v>5327453</v>
      </c>
      <c r="D19" s="377">
        <v>6934953</v>
      </c>
      <c r="E19" s="377">
        <v>2676205</v>
      </c>
      <c r="F19" s="377">
        <v>823972</v>
      </c>
      <c r="G19" s="377">
        <v>17741499</v>
      </c>
      <c r="H19" s="377"/>
      <c r="J19" s="7"/>
    </row>
    <row r="20" spans="1:10" x14ac:dyDescent="0.2">
      <c r="A20" s="612" t="s">
        <v>545</v>
      </c>
      <c r="B20" s="377">
        <v>2423963</v>
      </c>
      <c r="C20" s="377">
        <v>6149401</v>
      </c>
      <c r="D20" s="377">
        <v>10585931</v>
      </c>
      <c r="E20" s="377">
        <v>3476336</v>
      </c>
      <c r="F20" s="377">
        <v>789832</v>
      </c>
      <c r="G20" s="377">
        <v>23425463</v>
      </c>
      <c r="H20" s="377"/>
    </row>
    <row r="21" spans="1:10" x14ac:dyDescent="0.2">
      <c r="A21" s="612" t="s">
        <v>584</v>
      </c>
      <c r="B21" s="613">
        <v>2217716</v>
      </c>
      <c r="C21" s="613">
        <v>5853231</v>
      </c>
      <c r="D21" s="613">
        <v>8977642</v>
      </c>
      <c r="E21" s="613">
        <v>3113946</v>
      </c>
      <c r="F21" s="613">
        <v>845334</v>
      </c>
      <c r="G21" s="377">
        <v>21007869</v>
      </c>
      <c r="H21" s="377"/>
    </row>
    <row r="22" spans="1:10" x14ac:dyDescent="0.2">
      <c r="A22" s="612" t="s">
        <v>546</v>
      </c>
      <c r="B22" s="377">
        <v>0</v>
      </c>
      <c r="C22" s="377">
        <v>639214</v>
      </c>
      <c r="D22" s="377">
        <v>388631</v>
      </c>
      <c r="E22" s="377">
        <v>1059799</v>
      </c>
      <c r="F22" s="377">
        <v>63080</v>
      </c>
      <c r="G22" s="377">
        <v>2150724</v>
      </c>
      <c r="H22" s="377"/>
    </row>
    <row r="23" spans="1:10" x14ac:dyDescent="0.2">
      <c r="A23" s="612" t="s">
        <v>547</v>
      </c>
      <c r="B23" s="377">
        <v>94715</v>
      </c>
      <c r="C23" s="377">
        <v>163472</v>
      </c>
      <c r="D23" s="377">
        <v>1066458</v>
      </c>
      <c r="E23" s="377">
        <v>333757</v>
      </c>
      <c r="F23" s="377">
        <v>247496</v>
      </c>
      <c r="G23" s="377">
        <v>1905898</v>
      </c>
      <c r="H23" s="377"/>
    </row>
    <row r="24" spans="1:10" ht="16.5" customHeight="1" x14ac:dyDescent="0.2">
      <c r="A24" s="378" t="s">
        <v>829</v>
      </c>
      <c r="B24" s="379">
        <v>13425586</v>
      </c>
      <c r="C24" s="379">
        <v>40167144</v>
      </c>
      <c r="D24" s="379">
        <v>51128030</v>
      </c>
      <c r="E24" s="379">
        <v>22413723</v>
      </c>
      <c r="F24" s="379">
        <v>5675109</v>
      </c>
      <c r="G24" s="379">
        <v>132809592</v>
      </c>
      <c r="H24" s="377"/>
    </row>
    <row r="25" spans="1:10" x14ac:dyDescent="0.2">
      <c r="A25" s="611" t="s">
        <v>549</v>
      </c>
      <c r="B25" s="402"/>
      <c r="C25" s="402"/>
      <c r="D25" s="402"/>
      <c r="E25" s="402"/>
      <c r="F25" s="402"/>
      <c r="G25" s="402"/>
      <c r="H25" s="377"/>
    </row>
    <row r="26" spans="1:10" x14ac:dyDescent="0.2">
      <c r="A26" s="612" t="s">
        <v>25</v>
      </c>
      <c r="B26" s="377">
        <v>1013866</v>
      </c>
      <c r="C26" s="377">
        <v>1676163</v>
      </c>
      <c r="D26" s="377">
        <v>2853813</v>
      </c>
      <c r="E26" s="377">
        <v>1831307</v>
      </c>
      <c r="F26" s="377">
        <v>4287697</v>
      </c>
      <c r="G26" s="377">
        <v>11662846</v>
      </c>
      <c r="H26" s="377"/>
    </row>
    <row r="27" spans="1:10" x14ac:dyDescent="0.2">
      <c r="A27" s="612" t="s">
        <v>26</v>
      </c>
      <c r="B27" s="377">
        <v>1113866</v>
      </c>
      <c r="C27" s="377">
        <v>1542488</v>
      </c>
      <c r="D27" s="377">
        <v>3001410</v>
      </c>
      <c r="E27" s="377">
        <v>1520446</v>
      </c>
      <c r="F27" s="377">
        <v>608028</v>
      </c>
      <c r="G27" s="377">
        <v>7786238</v>
      </c>
      <c r="H27" s="377"/>
    </row>
    <row r="28" spans="1:10" x14ac:dyDescent="0.2">
      <c r="A28" s="612" t="s">
        <v>191</v>
      </c>
      <c r="B28" s="377">
        <v>1346976</v>
      </c>
      <c r="C28" s="377">
        <v>759254</v>
      </c>
      <c r="D28" s="377">
        <v>2724099</v>
      </c>
      <c r="E28" s="377">
        <v>1345585</v>
      </c>
      <c r="F28" s="377">
        <v>0</v>
      </c>
      <c r="G28" s="377">
        <v>6175914</v>
      </c>
      <c r="H28" s="377"/>
    </row>
    <row r="29" spans="1:10" x14ac:dyDescent="0.2">
      <c r="A29" s="612" t="s">
        <v>203</v>
      </c>
      <c r="B29" s="377">
        <v>1231867</v>
      </c>
      <c r="C29" s="377">
        <v>729991</v>
      </c>
      <c r="D29" s="377">
        <v>2950592</v>
      </c>
      <c r="E29" s="377">
        <v>435957</v>
      </c>
      <c r="F29" s="377">
        <v>473238</v>
      </c>
      <c r="G29" s="377">
        <v>5821645</v>
      </c>
      <c r="H29" s="377"/>
    </row>
    <row r="30" spans="1:10" x14ac:dyDescent="0.2">
      <c r="A30" s="612" t="s">
        <v>232</v>
      </c>
      <c r="B30" s="377">
        <v>1534009</v>
      </c>
      <c r="C30" s="377">
        <v>709883</v>
      </c>
      <c r="D30" s="377">
        <v>3334122</v>
      </c>
      <c r="E30" s="377">
        <v>621722</v>
      </c>
      <c r="F30" s="377">
        <v>3621442</v>
      </c>
      <c r="G30" s="377">
        <v>9821178</v>
      </c>
      <c r="H30" s="377"/>
    </row>
    <row r="31" spans="1:10" x14ac:dyDescent="0.2">
      <c r="A31" s="612" t="s">
        <v>545</v>
      </c>
      <c r="B31" s="377">
        <v>478605</v>
      </c>
      <c r="C31" s="377">
        <v>511869</v>
      </c>
      <c r="D31" s="377">
        <v>762750</v>
      </c>
      <c r="E31" s="377">
        <v>849727</v>
      </c>
      <c r="F31" s="377">
        <v>681057</v>
      </c>
      <c r="G31" s="377">
        <v>3284008</v>
      </c>
      <c r="H31" s="377"/>
    </row>
    <row r="32" spans="1:10" x14ac:dyDescent="0.2">
      <c r="A32" s="612" t="s">
        <v>584</v>
      </c>
      <c r="B32" s="377">
        <v>406048</v>
      </c>
      <c r="C32" s="377">
        <v>451739</v>
      </c>
      <c r="D32" s="377">
        <v>1098200</v>
      </c>
      <c r="E32" s="377">
        <v>438689</v>
      </c>
      <c r="F32" s="608">
        <v>493140</v>
      </c>
      <c r="G32" s="377">
        <v>2887816</v>
      </c>
      <c r="H32" s="377"/>
    </row>
    <row r="33" spans="1:9" x14ac:dyDescent="0.2">
      <c r="A33" s="612" t="s">
        <v>546</v>
      </c>
      <c r="B33" s="377">
        <v>0</v>
      </c>
      <c r="C33" s="377">
        <v>0</v>
      </c>
      <c r="D33" s="377">
        <v>0</v>
      </c>
      <c r="E33" s="377">
        <v>0</v>
      </c>
      <c r="F33" s="377">
        <v>1336934</v>
      </c>
      <c r="G33" s="377">
        <v>1336934</v>
      </c>
      <c r="H33" s="377"/>
    </row>
    <row r="34" spans="1:9" x14ac:dyDescent="0.2">
      <c r="A34" s="612" t="s">
        <v>547</v>
      </c>
      <c r="B34" s="377">
        <v>0</v>
      </c>
      <c r="C34" s="377">
        <v>0</v>
      </c>
      <c r="D34" s="377">
        <v>0</v>
      </c>
      <c r="E34" s="377">
        <v>0</v>
      </c>
      <c r="F34" s="377">
        <v>315756</v>
      </c>
      <c r="G34" s="377">
        <v>315756</v>
      </c>
      <c r="H34" s="377"/>
    </row>
    <row r="35" spans="1:9" ht="16.5" customHeight="1" x14ac:dyDescent="0.2">
      <c r="A35" s="378" t="s">
        <v>829</v>
      </c>
      <c r="B35" s="379">
        <v>7125237</v>
      </c>
      <c r="C35" s="379">
        <v>6381387</v>
      </c>
      <c r="D35" s="379">
        <v>16724986</v>
      </c>
      <c r="E35" s="379">
        <v>7043433</v>
      </c>
      <c r="F35" s="379">
        <v>11817292</v>
      </c>
      <c r="G35" s="379">
        <v>49092335</v>
      </c>
      <c r="H35" s="377"/>
    </row>
    <row r="36" spans="1:9" x14ac:dyDescent="0.2">
      <c r="A36" s="611" t="s">
        <v>550</v>
      </c>
      <c r="B36" s="402"/>
      <c r="C36" s="402"/>
      <c r="D36" s="402"/>
      <c r="E36" s="402"/>
      <c r="F36" s="402"/>
      <c r="G36" s="402"/>
      <c r="H36" s="377"/>
    </row>
    <row r="37" spans="1:9" x14ac:dyDescent="0.2">
      <c r="A37" s="612" t="s">
        <v>25</v>
      </c>
      <c r="B37" s="377">
        <v>302523</v>
      </c>
      <c r="C37" s="377">
        <v>666944</v>
      </c>
      <c r="D37" s="377">
        <v>378394</v>
      </c>
      <c r="E37" s="377">
        <v>595854</v>
      </c>
      <c r="F37" s="377">
        <v>79477</v>
      </c>
      <c r="G37" s="377">
        <v>2023192</v>
      </c>
      <c r="H37" s="377"/>
    </row>
    <row r="38" spans="1:9" x14ac:dyDescent="0.2">
      <c r="A38" s="612" t="s">
        <v>26</v>
      </c>
      <c r="B38" s="377">
        <v>296592</v>
      </c>
      <c r="C38" s="377">
        <v>688181</v>
      </c>
      <c r="D38" s="377">
        <v>502499</v>
      </c>
      <c r="E38" s="377">
        <v>791258</v>
      </c>
      <c r="F38" s="377">
        <v>111421</v>
      </c>
      <c r="G38" s="377">
        <v>2389951</v>
      </c>
      <c r="H38" s="377"/>
    </row>
    <row r="39" spans="1:9" x14ac:dyDescent="0.2">
      <c r="A39" s="612" t="s">
        <v>191</v>
      </c>
      <c r="B39" s="377">
        <v>335240</v>
      </c>
      <c r="C39" s="377">
        <v>665807</v>
      </c>
      <c r="D39" s="377">
        <v>798428</v>
      </c>
      <c r="E39" s="377">
        <v>337977</v>
      </c>
      <c r="F39" s="377">
        <v>0</v>
      </c>
      <c r="G39" s="377">
        <v>2137452</v>
      </c>
      <c r="H39" s="377"/>
    </row>
    <row r="40" spans="1:9" x14ac:dyDescent="0.2">
      <c r="A40" s="612" t="s">
        <v>203</v>
      </c>
      <c r="B40" s="377">
        <v>149277</v>
      </c>
      <c r="C40" s="377">
        <v>630544</v>
      </c>
      <c r="D40" s="377">
        <v>747259</v>
      </c>
      <c r="E40" s="377">
        <v>574834</v>
      </c>
      <c r="F40" s="377">
        <v>25000</v>
      </c>
      <c r="G40" s="377">
        <v>2126914</v>
      </c>
      <c r="H40" s="377"/>
    </row>
    <row r="41" spans="1:9" x14ac:dyDescent="0.2">
      <c r="A41" s="612" t="s">
        <v>232</v>
      </c>
      <c r="B41" s="377">
        <v>220165</v>
      </c>
      <c r="C41" s="377">
        <v>481576</v>
      </c>
      <c r="D41" s="377">
        <v>717042</v>
      </c>
      <c r="E41" s="377">
        <v>421160</v>
      </c>
      <c r="F41" s="377">
        <v>50000</v>
      </c>
      <c r="G41" s="377">
        <v>1889943</v>
      </c>
      <c r="H41" s="377"/>
    </row>
    <row r="42" spans="1:9" x14ac:dyDescent="0.2">
      <c r="A42" s="612" t="s">
        <v>545</v>
      </c>
      <c r="B42" s="377">
        <v>271354</v>
      </c>
      <c r="C42" s="377">
        <v>404195</v>
      </c>
      <c r="D42" s="377">
        <v>542656</v>
      </c>
      <c r="E42" s="377">
        <v>292249</v>
      </c>
      <c r="F42" s="377">
        <v>0</v>
      </c>
      <c r="G42" s="377">
        <v>1510454</v>
      </c>
      <c r="H42" s="377"/>
    </row>
    <row r="43" spans="1:9" x14ac:dyDescent="0.2">
      <c r="A43" s="612" t="s">
        <v>584</v>
      </c>
      <c r="B43" s="377">
        <v>253343</v>
      </c>
      <c r="C43" s="377">
        <v>315589</v>
      </c>
      <c r="D43" s="377">
        <v>690096</v>
      </c>
      <c r="E43" s="377">
        <v>320482</v>
      </c>
      <c r="F43" s="377">
        <v>0</v>
      </c>
      <c r="G43" s="377">
        <v>1579510</v>
      </c>
      <c r="H43" s="377"/>
    </row>
    <row r="44" spans="1:9" x14ac:dyDescent="0.2">
      <c r="A44" s="612" t="s">
        <v>546</v>
      </c>
      <c r="B44" s="377">
        <v>10772</v>
      </c>
      <c r="C44" s="377">
        <v>105105</v>
      </c>
      <c r="D44" s="377">
        <v>100346</v>
      </c>
      <c r="E44" s="377">
        <v>226312</v>
      </c>
      <c r="F44" s="377">
        <v>16491</v>
      </c>
      <c r="G44" s="377">
        <v>459026</v>
      </c>
      <c r="H44" s="377"/>
    </row>
    <row r="45" spans="1:9" x14ac:dyDescent="0.2">
      <c r="A45" s="612" t="s">
        <v>547</v>
      </c>
      <c r="B45" s="377">
        <v>0</v>
      </c>
      <c r="C45" s="377">
        <v>0</v>
      </c>
      <c r="D45" s="377">
        <v>0</v>
      </c>
      <c r="E45" s="377">
        <v>0</v>
      </c>
      <c r="F45" s="377">
        <v>0</v>
      </c>
      <c r="G45" s="377">
        <v>0</v>
      </c>
      <c r="H45" s="377"/>
      <c r="I45" s="377"/>
    </row>
    <row r="46" spans="1:9" ht="16.5" customHeight="1" x14ac:dyDescent="0.2">
      <c r="A46" s="378" t="s">
        <v>829</v>
      </c>
      <c r="B46" s="379">
        <v>1839266</v>
      </c>
      <c r="C46" s="379">
        <v>3957941</v>
      </c>
      <c r="D46" s="379">
        <v>4476720</v>
      </c>
      <c r="E46" s="379">
        <v>3560126</v>
      </c>
      <c r="F46" s="379">
        <v>282389</v>
      </c>
      <c r="G46" s="379">
        <v>14116442</v>
      </c>
      <c r="H46" s="377"/>
      <c r="I46" s="377"/>
    </row>
    <row r="47" spans="1:9" x14ac:dyDescent="0.2">
      <c r="A47" s="611" t="s">
        <v>551</v>
      </c>
      <c r="B47" s="402"/>
      <c r="C47" s="402"/>
      <c r="D47" s="402"/>
      <c r="E47" s="402"/>
      <c r="F47" s="402"/>
      <c r="G47" s="402"/>
      <c r="H47" s="377"/>
      <c r="I47" s="377"/>
    </row>
    <row r="48" spans="1:9" x14ac:dyDescent="0.2">
      <c r="A48" s="612" t="s">
        <v>25</v>
      </c>
      <c r="B48" s="377">
        <v>795261</v>
      </c>
      <c r="C48" s="377">
        <v>525423</v>
      </c>
      <c r="D48" s="377">
        <v>1338874</v>
      </c>
      <c r="E48" s="377">
        <v>613470</v>
      </c>
      <c r="F48" s="377">
        <v>513091</v>
      </c>
      <c r="G48" s="377">
        <v>3786119</v>
      </c>
      <c r="H48" s="377"/>
      <c r="I48" s="377"/>
    </row>
    <row r="49" spans="1:9" x14ac:dyDescent="0.2">
      <c r="A49" s="612" t="s">
        <v>26</v>
      </c>
      <c r="B49" s="377">
        <v>988025</v>
      </c>
      <c r="C49" s="377">
        <v>657602</v>
      </c>
      <c r="D49" s="377">
        <v>1403876</v>
      </c>
      <c r="E49" s="377">
        <v>989407</v>
      </c>
      <c r="F49" s="377">
        <v>0</v>
      </c>
      <c r="G49" s="377">
        <v>4038910</v>
      </c>
      <c r="H49" s="377"/>
      <c r="I49" s="377"/>
    </row>
    <row r="50" spans="1:9" x14ac:dyDescent="0.2">
      <c r="A50" s="612" t="s">
        <v>191</v>
      </c>
      <c r="B50" s="377">
        <v>606029</v>
      </c>
      <c r="C50" s="377">
        <v>887817</v>
      </c>
      <c r="D50" s="377">
        <v>1498616</v>
      </c>
      <c r="E50" s="377">
        <v>1046701</v>
      </c>
      <c r="F50" s="377">
        <v>0</v>
      </c>
      <c r="G50" s="377">
        <v>4039163</v>
      </c>
      <c r="H50" s="377"/>
      <c r="I50" s="377"/>
    </row>
    <row r="51" spans="1:9" x14ac:dyDescent="0.2">
      <c r="A51" s="612" t="s">
        <v>203</v>
      </c>
      <c r="B51" s="377">
        <v>414199</v>
      </c>
      <c r="C51" s="377">
        <v>499854</v>
      </c>
      <c r="D51" s="377">
        <v>831359</v>
      </c>
      <c r="E51" s="377">
        <v>509184</v>
      </c>
      <c r="F51" s="377">
        <v>25000</v>
      </c>
      <c r="G51" s="377">
        <v>2279596</v>
      </c>
      <c r="H51" s="377"/>
      <c r="I51" s="377"/>
    </row>
    <row r="52" spans="1:9" x14ac:dyDescent="0.2">
      <c r="A52" s="612" t="s">
        <v>232</v>
      </c>
      <c r="B52" s="377">
        <v>567101</v>
      </c>
      <c r="C52" s="377">
        <v>142754</v>
      </c>
      <c r="D52" s="377">
        <v>914373</v>
      </c>
      <c r="E52" s="377">
        <v>832117</v>
      </c>
      <c r="F52" s="377">
        <v>50000</v>
      </c>
      <c r="G52" s="377">
        <v>2506345</v>
      </c>
      <c r="H52" s="377"/>
      <c r="I52" s="377"/>
    </row>
    <row r="53" spans="1:9" x14ac:dyDescent="0.2">
      <c r="A53" s="612" t="s">
        <v>545</v>
      </c>
      <c r="B53" s="377">
        <v>799956</v>
      </c>
      <c r="C53" s="377">
        <v>0</v>
      </c>
      <c r="D53" s="377">
        <v>756179</v>
      </c>
      <c r="E53" s="377">
        <v>917162</v>
      </c>
      <c r="F53" s="377">
        <v>0</v>
      </c>
      <c r="G53" s="377">
        <v>2473297</v>
      </c>
      <c r="H53" s="377"/>
      <c r="I53" s="377"/>
    </row>
    <row r="54" spans="1:9" x14ac:dyDescent="0.2">
      <c r="A54" s="612" t="s">
        <v>584</v>
      </c>
      <c r="B54" s="377">
        <v>687760</v>
      </c>
      <c r="C54" s="377">
        <v>0</v>
      </c>
      <c r="D54" s="377">
        <v>764679</v>
      </c>
      <c r="E54" s="377">
        <v>881189</v>
      </c>
      <c r="F54" s="377">
        <v>0</v>
      </c>
      <c r="G54" s="377">
        <v>2333628</v>
      </c>
      <c r="H54" s="377"/>
      <c r="I54" s="377"/>
    </row>
    <row r="55" spans="1:9" x14ac:dyDescent="0.2">
      <c r="A55" s="612" t="s">
        <v>546</v>
      </c>
      <c r="B55" s="377">
        <v>193685</v>
      </c>
      <c r="C55" s="377">
        <v>10644</v>
      </c>
      <c r="D55" s="377">
        <v>95945</v>
      </c>
      <c r="E55" s="377">
        <v>183754</v>
      </c>
      <c r="F55" s="377">
        <v>67424</v>
      </c>
      <c r="G55" s="377">
        <v>551452</v>
      </c>
      <c r="H55" s="377"/>
      <c r="I55" s="377"/>
    </row>
    <row r="56" spans="1:9" x14ac:dyDescent="0.2">
      <c r="A56" s="612" t="s">
        <v>547</v>
      </c>
      <c r="B56" s="377">
        <v>0</v>
      </c>
      <c r="C56" s="377">
        <v>0</v>
      </c>
      <c r="D56" s="377">
        <v>0</v>
      </c>
      <c r="E56" s="377">
        <v>0</v>
      </c>
      <c r="F56" s="377">
        <v>0</v>
      </c>
      <c r="G56" s="377">
        <v>0</v>
      </c>
      <c r="H56" s="377"/>
      <c r="I56" s="377"/>
    </row>
    <row r="57" spans="1:9" ht="16.5" customHeight="1" x14ac:dyDescent="0.2">
      <c r="A57" s="378" t="s">
        <v>829</v>
      </c>
      <c r="B57" s="379">
        <v>5052016</v>
      </c>
      <c r="C57" s="379">
        <v>2724094</v>
      </c>
      <c r="D57" s="379">
        <v>7603901</v>
      </c>
      <c r="E57" s="379">
        <v>5972984</v>
      </c>
      <c r="F57" s="379">
        <v>655515</v>
      </c>
      <c r="G57" s="379">
        <v>22008510</v>
      </c>
      <c r="H57" s="377"/>
      <c r="I57" s="377"/>
    </row>
    <row r="58" spans="1:9" x14ac:dyDescent="0.2">
      <c r="A58" s="611" t="s">
        <v>560</v>
      </c>
      <c r="B58" s="402"/>
      <c r="C58" s="402"/>
      <c r="D58" s="402"/>
      <c r="E58" s="402"/>
      <c r="F58" s="402"/>
      <c r="G58" s="402"/>
      <c r="H58" s="377"/>
      <c r="I58" s="377"/>
    </row>
    <row r="59" spans="1:9" x14ac:dyDescent="0.2">
      <c r="A59" s="612" t="s">
        <v>25</v>
      </c>
      <c r="B59" s="377">
        <v>5322166</v>
      </c>
      <c r="C59" s="377">
        <v>16231642</v>
      </c>
      <c r="D59" s="377">
        <v>17403053</v>
      </c>
      <c r="E59" s="377">
        <v>10165984</v>
      </c>
      <c r="F59" s="377">
        <v>9758000</v>
      </c>
      <c r="G59" s="377">
        <v>58880845</v>
      </c>
      <c r="H59" s="377"/>
      <c r="I59" s="377"/>
    </row>
    <row r="60" spans="1:9" x14ac:dyDescent="0.2">
      <c r="A60" s="612" t="s">
        <v>26</v>
      </c>
      <c r="B60" s="377">
        <v>6143127</v>
      </c>
      <c r="C60" s="377">
        <v>16558603</v>
      </c>
      <c r="D60" s="377">
        <v>19307790</v>
      </c>
      <c r="E60" s="377">
        <v>10747358</v>
      </c>
      <c r="F60" s="377">
        <v>5994001</v>
      </c>
      <c r="G60" s="377">
        <v>58750879</v>
      </c>
      <c r="H60" s="377"/>
      <c r="I60" s="377"/>
    </row>
    <row r="61" spans="1:9" x14ac:dyDescent="0.2">
      <c r="A61" s="612" t="s">
        <v>191</v>
      </c>
      <c r="B61" s="377">
        <v>6464296</v>
      </c>
      <c r="C61" s="377">
        <v>14189718</v>
      </c>
      <c r="D61" s="377">
        <v>20746506</v>
      </c>
      <c r="E61" s="377">
        <v>8555363</v>
      </c>
      <c r="F61" s="377">
        <v>4923464</v>
      </c>
      <c r="G61" s="377">
        <v>54879347</v>
      </c>
      <c r="H61" s="377"/>
      <c r="I61" s="377"/>
    </row>
    <row r="62" spans="1:9" x14ac:dyDescent="0.2">
      <c r="A62" s="612" t="s">
        <v>203</v>
      </c>
      <c r="B62" s="377">
        <v>6041248</v>
      </c>
      <c r="C62" s="377">
        <v>13993355</v>
      </c>
      <c r="D62" s="377">
        <v>20833813</v>
      </c>
      <c r="E62" s="377">
        <v>8916495</v>
      </c>
      <c r="F62" s="377">
        <v>5804384</v>
      </c>
      <c r="G62" s="377">
        <v>55589295</v>
      </c>
      <c r="H62" s="377"/>
      <c r="I62" s="377"/>
    </row>
    <row r="63" spans="1:9" x14ac:dyDescent="0.2">
      <c r="A63" s="612" t="s">
        <v>232</v>
      </c>
      <c r="B63" s="377">
        <v>6556230</v>
      </c>
      <c r="C63" s="377">
        <v>14226737</v>
      </c>
      <c r="D63" s="377">
        <v>21890859</v>
      </c>
      <c r="E63" s="377">
        <v>8772182</v>
      </c>
      <c r="F63" s="377">
        <v>8936745</v>
      </c>
      <c r="G63" s="377">
        <v>60382753</v>
      </c>
      <c r="H63" s="377"/>
      <c r="I63" s="377"/>
    </row>
    <row r="64" spans="1:9" x14ac:dyDescent="0.2">
      <c r="A64" s="612" t="s">
        <v>545</v>
      </c>
      <c r="B64" s="377">
        <v>6587038</v>
      </c>
      <c r="C64" s="377">
        <v>14708817</v>
      </c>
      <c r="D64" s="377">
        <v>23650336</v>
      </c>
      <c r="E64" s="377">
        <v>9802221</v>
      </c>
      <c r="F64" s="377">
        <v>5874129</v>
      </c>
      <c r="G64" s="377">
        <v>60622541</v>
      </c>
      <c r="H64" s="377"/>
      <c r="I64" s="377"/>
    </row>
    <row r="65" spans="1:9" x14ac:dyDescent="0.2">
      <c r="A65" s="612" t="s">
        <v>584</v>
      </c>
      <c r="B65" s="377">
        <v>6089153</v>
      </c>
      <c r="C65" s="377">
        <v>14220116</v>
      </c>
      <c r="D65" s="377">
        <v>21577866</v>
      </c>
      <c r="E65" s="377">
        <v>8954229</v>
      </c>
      <c r="F65" s="377">
        <v>5741714</v>
      </c>
      <c r="G65" s="377">
        <v>56583078</v>
      </c>
      <c r="H65" s="377"/>
      <c r="I65" s="377"/>
    </row>
    <row r="66" spans="1:9" x14ac:dyDescent="0.2">
      <c r="A66" s="612" t="s">
        <v>546</v>
      </c>
      <c r="B66" s="377">
        <v>204457</v>
      </c>
      <c r="C66" s="377">
        <v>988393</v>
      </c>
      <c r="D66" s="377">
        <v>1340921</v>
      </c>
      <c r="E66" s="377">
        <v>2829622</v>
      </c>
      <c r="F66" s="377">
        <v>1493055</v>
      </c>
      <c r="G66" s="377">
        <v>6856448</v>
      </c>
      <c r="H66" s="377"/>
      <c r="I66" s="377"/>
    </row>
    <row r="67" spans="1:9" x14ac:dyDescent="0.2">
      <c r="A67" s="612" t="s">
        <v>547</v>
      </c>
      <c r="B67" s="377">
        <v>149663</v>
      </c>
      <c r="C67" s="377">
        <v>697376</v>
      </c>
      <c r="D67" s="377">
        <v>3595472</v>
      </c>
      <c r="E67" s="377">
        <v>662839</v>
      </c>
      <c r="F67" s="377">
        <v>604686</v>
      </c>
      <c r="G67" s="377">
        <v>5710036</v>
      </c>
      <c r="H67" s="377"/>
      <c r="I67" s="377"/>
    </row>
    <row r="68" spans="1:9" ht="16.5" customHeight="1" x14ac:dyDescent="0.2">
      <c r="A68" s="378" t="s">
        <v>829</v>
      </c>
      <c r="B68" s="379">
        <v>43557378</v>
      </c>
      <c r="C68" s="379">
        <v>105814757</v>
      </c>
      <c r="D68" s="379">
        <v>150346616</v>
      </c>
      <c r="E68" s="379">
        <v>69406293</v>
      </c>
      <c r="F68" s="379">
        <v>49130178</v>
      </c>
      <c r="G68" s="379">
        <v>418255222</v>
      </c>
      <c r="H68" s="377"/>
      <c r="I68" s="377"/>
    </row>
    <row r="69" spans="1:9" x14ac:dyDescent="0.2">
      <c r="A69" s="611" t="s">
        <v>559</v>
      </c>
      <c r="B69" s="402"/>
      <c r="C69" s="402"/>
      <c r="D69" s="402"/>
      <c r="E69" s="402"/>
      <c r="F69" s="402"/>
      <c r="G69" s="402"/>
      <c r="H69" s="377"/>
      <c r="I69" s="377"/>
    </row>
    <row r="70" spans="1:9" x14ac:dyDescent="0.2">
      <c r="A70" s="612" t="s">
        <v>25</v>
      </c>
      <c r="B70" s="402"/>
      <c r="C70" s="402"/>
      <c r="D70" s="402"/>
      <c r="E70" s="402"/>
      <c r="F70" s="402"/>
      <c r="G70" s="402">
        <v>17119155</v>
      </c>
      <c r="H70" s="377"/>
      <c r="I70" s="377"/>
    </row>
    <row r="71" spans="1:9" x14ac:dyDescent="0.2">
      <c r="A71" s="612" t="s">
        <v>26</v>
      </c>
      <c r="B71" s="402"/>
      <c r="C71" s="402"/>
      <c r="D71" s="402"/>
      <c r="E71" s="402"/>
      <c r="F71" s="402"/>
      <c r="G71" s="402">
        <v>17293207</v>
      </c>
      <c r="H71" s="377"/>
      <c r="I71" s="377"/>
    </row>
    <row r="72" spans="1:9" x14ac:dyDescent="0.2">
      <c r="A72" s="612" t="s">
        <v>191</v>
      </c>
      <c r="B72" s="377"/>
      <c r="C72" s="377"/>
      <c r="D72" s="377"/>
      <c r="E72" s="377"/>
      <c r="F72" s="377"/>
      <c r="G72" s="402">
        <v>24291631</v>
      </c>
      <c r="H72" s="377"/>
      <c r="I72" s="377"/>
    </row>
    <row r="73" spans="1:9" x14ac:dyDescent="0.2">
      <c r="A73" s="612" t="s">
        <v>203</v>
      </c>
      <c r="B73" s="377"/>
      <c r="C73" s="377"/>
      <c r="D73" s="377"/>
      <c r="E73" s="377"/>
      <c r="F73" s="377"/>
      <c r="G73" s="377">
        <v>23753269</v>
      </c>
      <c r="H73" s="377"/>
      <c r="I73" s="377"/>
    </row>
    <row r="74" spans="1:9" x14ac:dyDescent="0.2">
      <c r="A74" s="612" t="s">
        <v>232</v>
      </c>
      <c r="B74" s="377"/>
      <c r="C74" s="377"/>
      <c r="D74" s="377"/>
      <c r="E74" s="377"/>
      <c r="F74" s="377"/>
      <c r="G74" s="377">
        <v>24089976</v>
      </c>
      <c r="H74" s="377"/>
      <c r="I74" s="377"/>
    </row>
    <row r="75" spans="1:9" x14ac:dyDescent="0.2">
      <c r="A75" s="612" t="s">
        <v>545</v>
      </c>
      <c r="B75" s="377"/>
      <c r="C75" s="377"/>
      <c r="D75" s="377"/>
      <c r="E75" s="377"/>
      <c r="F75" s="377"/>
      <c r="G75" s="377">
        <v>24338784</v>
      </c>
      <c r="H75" s="377"/>
      <c r="I75" s="377"/>
    </row>
    <row r="76" spans="1:9" x14ac:dyDescent="0.2">
      <c r="A76" s="612" t="s">
        <v>584</v>
      </c>
      <c r="B76" s="377"/>
      <c r="C76" s="377"/>
      <c r="D76" s="377"/>
      <c r="E76" s="377"/>
      <c r="F76" s="377"/>
      <c r="G76" s="377">
        <v>24229226</v>
      </c>
      <c r="H76" s="377"/>
      <c r="I76" s="377"/>
    </row>
    <row r="77" spans="1:9" ht="16.5" customHeight="1" x14ac:dyDescent="0.2">
      <c r="A77" s="378" t="s">
        <v>829</v>
      </c>
      <c r="B77" s="379"/>
      <c r="C77" s="379"/>
      <c r="D77" s="379"/>
      <c r="E77" s="379"/>
      <c r="F77" s="379"/>
      <c r="G77" s="379">
        <v>155115248</v>
      </c>
      <c r="H77" s="377"/>
      <c r="I77" s="377"/>
    </row>
    <row r="78" spans="1:9" ht="16.5" customHeight="1" x14ac:dyDescent="0.2">
      <c r="A78" s="386" t="s">
        <v>830</v>
      </c>
      <c r="B78" s="379"/>
      <c r="C78" s="379"/>
      <c r="D78" s="379"/>
      <c r="E78" s="379"/>
      <c r="F78" s="379"/>
      <c r="G78" s="379">
        <v>573370470</v>
      </c>
      <c r="H78" s="377"/>
      <c r="I78" s="377"/>
    </row>
  </sheetData>
  <phoneticPr fontId="6" type="noConversion"/>
  <pageMargins left="0.74803149606299213" right="0.74803149606299213" top="0.70866141732283472" bottom="0.74803149606299213" header="0.51181102362204722" footer="0.51181102362204722"/>
  <pageSetup scale="66" orientation="portrait" r:id="rId1"/>
  <headerFooter alignWithMargins="0">
    <oddFooter>&amp;L&amp;"Times New Roman,Bold Italic"&amp;12FSM Compact Economic Report - FY 2010&amp;RPage S&amp;P  of 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35"/>
  <sheetViews>
    <sheetView zoomScale="80" zoomScaleNormal="80" zoomScaleSheetLayoutView="80" workbookViewId="0">
      <selection activeCell="A2" sqref="A2"/>
    </sheetView>
  </sheetViews>
  <sheetFormatPr defaultRowHeight="12.75" x14ac:dyDescent="0.2"/>
  <cols>
    <col min="1" max="1" width="21" style="4" customWidth="1"/>
    <col min="2" max="6" width="11" style="4" customWidth="1"/>
    <col min="7" max="7" width="15.85546875" style="616" customWidth="1"/>
    <col min="8" max="16384" width="9.140625" style="4"/>
  </cols>
  <sheetData>
    <row r="1" spans="1:7" s="638" customFormat="1" ht="17.25" customHeight="1" x14ac:dyDescent="0.2">
      <c r="A1" s="638" t="s">
        <v>862</v>
      </c>
      <c r="G1" s="639"/>
    </row>
    <row r="3" spans="1:7" s="134" customFormat="1" ht="39.75" customHeight="1" x14ac:dyDescent="0.2">
      <c r="A3" s="132"/>
      <c r="B3" s="615" t="s">
        <v>42</v>
      </c>
      <c r="C3" s="615" t="s">
        <v>43</v>
      </c>
      <c r="D3" s="615" t="s">
        <v>41</v>
      </c>
      <c r="E3" s="615" t="s">
        <v>151</v>
      </c>
      <c r="F3" s="615" t="s">
        <v>39</v>
      </c>
      <c r="G3" s="617" t="s">
        <v>840</v>
      </c>
    </row>
    <row r="4" spans="1:7" s="641" customFormat="1" ht="20.25" customHeight="1" x14ac:dyDescent="0.2">
      <c r="A4" s="135">
        <v>1973</v>
      </c>
      <c r="B4" s="645">
        <v>3952</v>
      </c>
      <c r="C4" s="645">
        <v>15250</v>
      </c>
      <c r="D4" s="645">
        <v>31596</v>
      </c>
      <c r="E4" s="645">
        <v>7870</v>
      </c>
      <c r="F4" s="645">
        <f>SUM(B4:E4)</f>
        <v>58668</v>
      </c>
      <c r="G4" s="647">
        <v>12081</v>
      </c>
    </row>
    <row r="5" spans="1:7" s="145" customFormat="1" ht="14.25" customHeight="1" x14ac:dyDescent="0.2">
      <c r="A5" s="143">
        <v>1980</v>
      </c>
      <c r="B5" s="144">
        <v>5491</v>
      </c>
      <c r="C5" s="144">
        <v>22080</v>
      </c>
      <c r="D5" s="144">
        <v>37488</v>
      </c>
      <c r="E5" s="144">
        <v>8100</v>
      </c>
      <c r="F5" s="144">
        <f>SUM(B5:E5)</f>
        <v>73159</v>
      </c>
      <c r="G5" s="618">
        <v>14110</v>
      </c>
    </row>
    <row r="6" spans="1:7" s="145" customFormat="1" ht="14.25" customHeight="1" x14ac:dyDescent="0.2">
      <c r="A6" s="143">
        <v>1994</v>
      </c>
      <c r="B6" s="144">
        <v>7317</v>
      </c>
      <c r="C6" s="144">
        <v>33692</v>
      </c>
      <c r="D6" s="144">
        <v>53319</v>
      </c>
      <c r="E6" s="144">
        <v>11178</v>
      </c>
      <c r="F6" s="144">
        <v>105506</v>
      </c>
      <c r="G6" s="618">
        <v>18068</v>
      </c>
    </row>
    <row r="7" spans="1:7" s="145" customFormat="1" ht="14.25" customHeight="1" x14ac:dyDescent="0.2">
      <c r="A7" s="143">
        <v>2000</v>
      </c>
      <c r="B7" s="144">
        <v>7686</v>
      </c>
      <c r="C7" s="144">
        <v>34486</v>
      </c>
      <c r="D7" s="144">
        <v>53595</v>
      </c>
      <c r="E7" s="144">
        <v>11241</v>
      </c>
      <c r="F7" s="144">
        <v>107008</v>
      </c>
      <c r="G7" s="618">
        <v>19071</v>
      </c>
    </row>
    <row r="8" spans="1:7" s="138" customFormat="1" ht="18.75" customHeight="1" x14ac:dyDescent="0.2">
      <c r="A8" s="162">
        <v>2010</v>
      </c>
      <c r="B8" s="137">
        <v>6616</v>
      </c>
      <c r="C8" s="137">
        <v>35981</v>
      </c>
      <c r="D8" s="137">
        <v>48651</v>
      </c>
      <c r="E8" s="137">
        <v>11376</v>
      </c>
      <c r="F8" s="137">
        <v>102624</v>
      </c>
      <c r="G8" s="640">
        <v>19413</v>
      </c>
    </row>
    <row r="9" spans="1:7" s="145" customFormat="1" ht="23.25" customHeight="1" x14ac:dyDescent="0.2">
      <c r="A9" s="132" t="s">
        <v>837</v>
      </c>
      <c r="B9" s="621"/>
      <c r="C9" s="621"/>
      <c r="D9" s="621"/>
      <c r="E9" s="621"/>
      <c r="F9" s="621"/>
      <c r="G9" s="622"/>
    </row>
    <row r="10" spans="1:7" s="641" customFormat="1" ht="18.75" customHeight="1" x14ac:dyDescent="0.2">
      <c r="A10" s="648" t="s">
        <v>856</v>
      </c>
      <c r="B10" s="649">
        <f t="shared" ref="B10:F10" si="0">LN(B5/B4)/7*100</f>
        <v>4.6984086915873453</v>
      </c>
      <c r="C10" s="649">
        <f t="shared" si="0"/>
        <v>5.2870388336496283</v>
      </c>
      <c r="D10" s="649">
        <f t="shared" si="0"/>
        <v>2.4427193066181028</v>
      </c>
      <c r="E10" s="649">
        <f t="shared" si="0"/>
        <v>0.41151427498687465</v>
      </c>
      <c r="F10" s="649">
        <f t="shared" si="0"/>
        <v>3.1534388767619124</v>
      </c>
      <c r="G10" s="646">
        <f>LN(G5/G4)/7*100</f>
        <v>2.2178542189613681</v>
      </c>
    </row>
    <row r="11" spans="1:7" s="145" customFormat="1" ht="14.25" customHeight="1" x14ac:dyDescent="0.2">
      <c r="A11" s="576" t="s">
        <v>857</v>
      </c>
      <c r="B11" s="672">
        <f t="shared" ref="B11:F11" si="1">LN(B6/B5)/14*100</f>
        <v>2.0506429971796951</v>
      </c>
      <c r="C11" s="672">
        <f t="shared" si="1"/>
        <v>3.0184871360301626</v>
      </c>
      <c r="D11" s="672">
        <f t="shared" si="1"/>
        <v>2.516227562003746</v>
      </c>
      <c r="E11" s="672">
        <f t="shared" si="1"/>
        <v>2.3005964226365228</v>
      </c>
      <c r="F11" s="672">
        <f t="shared" si="1"/>
        <v>2.6152333469931435</v>
      </c>
      <c r="G11" s="619">
        <f>LN(G6/G5)/14*100</f>
        <v>1.7661332280545363</v>
      </c>
    </row>
    <row r="12" spans="1:7" s="145" customFormat="1" ht="14.25" customHeight="1" x14ac:dyDescent="0.2">
      <c r="A12" s="143" t="s">
        <v>838</v>
      </c>
      <c r="B12" s="672">
        <f>LN(B7/B6)/5.53*100</f>
        <v>0.88969410923615289</v>
      </c>
      <c r="C12" s="672">
        <f t="shared" ref="C12:G12" si="2">LN(C7/C6)/5.53*100</f>
        <v>0.42121200949046256</v>
      </c>
      <c r="D12" s="672">
        <f t="shared" si="2"/>
        <v>9.3364189828544622E-2</v>
      </c>
      <c r="E12" s="672">
        <f t="shared" si="2"/>
        <v>0.1016319644150746</v>
      </c>
      <c r="F12" s="672">
        <f t="shared" si="2"/>
        <v>0.25561979539419255</v>
      </c>
      <c r="G12" s="619">
        <f t="shared" si="2"/>
        <v>0.97696996075992104</v>
      </c>
    </row>
    <row r="13" spans="1:7" s="138" customFormat="1" ht="18.75" customHeight="1" x14ac:dyDescent="0.2">
      <c r="A13" s="642" t="s">
        <v>839</v>
      </c>
      <c r="B13" s="643">
        <f>LN(B8/B7)/10*100</f>
        <v>-1.4990953442126198</v>
      </c>
      <c r="C13" s="643">
        <f t="shared" ref="C13:G13" si="3">LN(C8/C7)/10*100</f>
        <v>0.42437576776677577</v>
      </c>
      <c r="D13" s="643">
        <f t="shared" si="3"/>
        <v>-0.9678341673813583</v>
      </c>
      <c r="E13" s="643">
        <f t="shared" si="3"/>
        <v>0.1193806458122503</v>
      </c>
      <c r="F13" s="643">
        <f t="shared" si="3"/>
        <v>-0.41831774511437386</v>
      </c>
      <c r="G13" s="644">
        <f t="shared" si="3"/>
        <v>0.17774088120857306</v>
      </c>
    </row>
    <row r="14" spans="1:7" s="145" customFormat="1" ht="14.25" customHeight="1" x14ac:dyDescent="0.2">
      <c r="A14" s="629" t="s">
        <v>858</v>
      </c>
      <c r="B14" s="143"/>
      <c r="C14" s="143"/>
      <c r="D14" s="143"/>
      <c r="E14" s="143"/>
      <c r="F14" s="143"/>
      <c r="G14" s="625"/>
    </row>
    <row r="15" spans="1:7" s="145" customFormat="1" ht="14.25" customHeight="1" x14ac:dyDescent="0.2">
      <c r="A15" s="143"/>
      <c r="B15" s="143"/>
      <c r="C15" s="143"/>
      <c r="D15" s="143"/>
      <c r="E15" s="143"/>
      <c r="F15" s="143"/>
      <c r="G15" s="625"/>
    </row>
    <row r="16" spans="1:7" s="145" customFormat="1" ht="14.25" customHeight="1" x14ac:dyDescent="0.2">
      <c r="A16" s="143"/>
      <c r="B16" s="143"/>
      <c r="C16" s="143"/>
      <c r="D16" s="143"/>
      <c r="E16" s="143"/>
      <c r="F16" s="143"/>
      <c r="G16" s="625"/>
    </row>
    <row r="17" spans="1:7" s="145" customFormat="1" ht="14.25" customHeight="1" x14ac:dyDescent="0.2">
      <c r="A17" s="143"/>
      <c r="B17" s="143"/>
      <c r="C17" s="143"/>
      <c r="D17" s="143"/>
      <c r="E17" s="143"/>
      <c r="F17" s="143"/>
      <c r="G17" s="625"/>
    </row>
    <row r="18" spans="1:7" s="145" customFormat="1" ht="14.25" customHeight="1" x14ac:dyDescent="0.2">
      <c r="A18" s="143"/>
      <c r="B18" s="143"/>
      <c r="C18" s="143"/>
      <c r="D18" s="143"/>
      <c r="E18" s="143"/>
      <c r="F18" s="143"/>
      <c r="G18" s="625"/>
    </row>
    <row r="19" spans="1:7" s="638" customFormat="1" ht="17.25" customHeight="1" x14ac:dyDescent="0.2">
      <c r="A19" s="638" t="s">
        <v>863</v>
      </c>
      <c r="G19" s="639"/>
    </row>
    <row r="20" spans="1:7" s="145" customFormat="1" ht="14.25" customHeight="1" x14ac:dyDescent="0.2">
      <c r="A20" s="143"/>
      <c r="B20" s="143"/>
      <c r="C20" s="143"/>
      <c r="D20" s="143"/>
      <c r="E20" s="143"/>
      <c r="F20" s="143"/>
      <c r="G20" s="625"/>
    </row>
    <row r="21" spans="1:7" s="134" customFormat="1" ht="39.75" customHeight="1" x14ac:dyDescent="0.2">
      <c r="A21" s="132"/>
      <c r="B21" s="615" t="s">
        <v>42</v>
      </c>
      <c r="C21" s="615" t="s">
        <v>43</v>
      </c>
      <c r="D21" s="615" t="s">
        <v>41</v>
      </c>
      <c r="E21" s="615" t="s">
        <v>151</v>
      </c>
      <c r="F21" s="615" t="s">
        <v>39</v>
      </c>
      <c r="G21" s="617" t="s">
        <v>840</v>
      </c>
    </row>
    <row r="22" spans="1:7" s="134" customFormat="1" ht="18.75" customHeight="1" x14ac:dyDescent="0.2">
      <c r="A22" s="166" t="s">
        <v>851</v>
      </c>
      <c r="B22" s="631"/>
      <c r="C22" s="631"/>
      <c r="D22" s="631"/>
      <c r="E22" s="631"/>
      <c r="F22" s="631"/>
      <c r="G22" s="632"/>
    </row>
    <row r="23" spans="1:7" s="145" customFormat="1" ht="18.75" customHeight="1" x14ac:dyDescent="0.2">
      <c r="A23" s="623" t="s">
        <v>841</v>
      </c>
      <c r="B23" s="620">
        <v>2411</v>
      </c>
      <c r="C23" s="620">
        <v>12765</v>
      </c>
      <c r="D23" s="620">
        <v>17788</v>
      </c>
      <c r="E23" s="620">
        <v>3686</v>
      </c>
      <c r="F23" s="38">
        <f>SUM(B23:E23)</f>
        <v>36650</v>
      </c>
      <c r="G23" s="626">
        <v>6933</v>
      </c>
    </row>
    <row r="24" spans="1:7" s="145" customFormat="1" ht="14.25" customHeight="1" x14ac:dyDescent="0.2">
      <c r="A24" s="623" t="s">
        <v>842</v>
      </c>
      <c r="B24" s="620">
        <v>1278</v>
      </c>
      <c r="C24" s="620">
        <v>7382</v>
      </c>
      <c r="D24" s="620">
        <v>10506</v>
      </c>
      <c r="E24" s="620">
        <v>2004</v>
      </c>
      <c r="F24" s="38">
        <f t="shared" ref="F24:F27" si="4">SUM(B24:E24)</f>
        <v>21170</v>
      </c>
      <c r="G24" s="626">
        <v>3753</v>
      </c>
    </row>
    <row r="25" spans="1:7" s="145" customFormat="1" ht="14.25" customHeight="1" x14ac:dyDescent="0.2">
      <c r="A25" s="623" t="s">
        <v>843</v>
      </c>
      <c r="B25" s="620">
        <v>2458</v>
      </c>
      <c r="C25" s="620">
        <v>13913</v>
      </c>
      <c r="D25" s="620">
        <v>17840</v>
      </c>
      <c r="E25" s="620">
        <v>4864</v>
      </c>
      <c r="F25" s="38">
        <f t="shared" si="4"/>
        <v>39075</v>
      </c>
      <c r="G25" s="626">
        <v>7566</v>
      </c>
    </row>
    <row r="26" spans="1:7" s="145" customFormat="1" ht="14.25" customHeight="1" x14ac:dyDescent="0.2">
      <c r="A26" s="623" t="s">
        <v>844</v>
      </c>
      <c r="B26" s="620">
        <v>469</v>
      </c>
      <c r="C26" s="620">
        <v>1921</v>
      </c>
      <c r="D26" s="620">
        <v>2517</v>
      </c>
      <c r="E26" s="620">
        <v>822</v>
      </c>
      <c r="F26" s="38">
        <f t="shared" si="4"/>
        <v>5729</v>
      </c>
      <c r="G26" s="626">
        <v>1161</v>
      </c>
    </row>
    <row r="27" spans="1:7" s="145" customFormat="1" ht="18.75" customHeight="1" x14ac:dyDescent="0.2">
      <c r="A27" s="634" t="s">
        <v>852</v>
      </c>
      <c r="B27" s="635">
        <v>6616</v>
      </c>
      <c r="C27" s="635">
        <v>35981</v>
      </c>
      <c r="D27" s="635">
        <v>48651</v>
      </c>
      <c r="E27" s="635">
        <v>11376</v>
      </c>
      <c r="F27" s="635">
        <f t="shared" si="4"/>
        <v>102624</v>
      </c>
      <c r="G27" s="636">
        <v>19413</v>
      </c>
    </row>
    <row r="28" spans="1:7" s="145" customFormat="1" ht="14.25" customHeight="1" x14ac:dyDescent="0.2">
      <c r="A28" s="633"/>
      <c r="B28" s="620"/>
      <c r="C28" s="620"/>
      <c r="D28" s="620"/>
      <c r="E28" s="620"/>
      <c r="F28" s="620"/>
      <c r="G28" s="627"/>
    </row>
    <row r="29" spans="1:7" s="145" customFormat="1" ht="14.25" customHeight="1" x14ac:dyDescent="0.2">
      <c r="A29" s="166" t="s">
        <v>845</v>
      </c>
      <c r="B29">
        <v>21.6</v>
      </c>
      <c r="C29">
        <v>21.8</v>
      </c>
      <c r="D29">
        <v>20.7</v>
      </c>
      <c r="E29">
        <v>25.1</v>
      </c>
      <c r="F29">
        <v>21.8</v>
      </c>
      <c r="G29" s="628" t="s">
        <v>660</v>
      </c>
    </row>
    <row r="30" spans="1:7" s="145" customFormat="1" ht="14.25" customHeight="1" x14ac:dyDescent="0.2">
      <c r="A30" s="624"/>
      <c r="B30" s="621"/>
      <c r="C30" s="621"/>
      <c r="D30" s="621"/>
      <c r="E30" s="621"/>
      <c r="F30" s="621"/>
      <c r="G30" s="622"/>
    </row>
    <row r="31" spans="1:7" s="134" customFormat="1" ht="18.75" customHeight="1" x14ac:dyDescent="0.2">
      <c r="A31" s="166" t="s">
        <v>853</v>
      </c>
      <c r="B31" s="631"/>
      <c r="C31" s="631"/>
      <c r="D31" s="631"/>
      <c r="E31" s="631"/>
      <c r="F31" s="631"/>
      <c r="G31" s="632"/>
    </row>
    <row r="32" spans="1:7" s="620" customFormat="1" ht="14.25" customHeight="1" x14ac:dyDescent="0.2">
      <c r="A32" s="630" t="s">
        <v>849</v>
      </c>
      <c r="B32" s="620">
        <v>3352</v>
      </c>
      <c r="C32" s="620">
        <v>18234</v>
      </c>
      <c r="D32" s="620">
        <v>24834</v>
      </c>
      <c r="E32" s="620">
        <v>5635</v>
      </c>
      <c r="F32" s="620">
        <f>SUM(B32:E32)</f>
        <v>52055</v>
      </c>
      <c r="G32" s="627">
        <v>9683</v>
      </c>
    </row>
    <row r="33" spans="1:7" s="620" customFormat="1" x14ac:dyDescent="0.2">
      <c r="A33" s="630" t="s">
        <v>850</v>
      </c>
      <c r="B33" s="620">
        <v>3264</v>
      </c>
      <c r="C33" s="620">
        <v>17747</v>
      </c>
      <c r="D33" s="620">
        <v>23817</v>
      </c>
      <c r="E33" s="620">
        <v>5741</v>
      </c>
      <c r="F33" s="620">
        <f>SUM(B33:E33)</f>
        <v>50569</v>
      </c>
      <c r="G33" s="627">
        <v>9730</v>
      </c>
    </row>
    <row r="34" spans="1:7" s="134" customFormat="1" ht="23.25" customHeight="1" x14ac:dyDescent="0.2">
      <c r="A34" s="637" t="s">
        <v>847</v>
      </c>
      <c r="B34" s="621">
        <f t="shared" ref="B34:D34" si="5">B32/B33*100</f>
        <v>102.69607843137254</v>
      </c>
      <c r="C34" s="621">
        <f t="shared" si="5"/>
        <v>102.7441257677354</v>
      </c>
      <c r="D34" s="621">
        <f t="shared" si="5"/>
        <v>104.27005920141075</v>
      </c>
      <c r="E34" s="621">
        <f>E32/E33*100</f>
        <v>98.153631771468383</v>
      </c>
      <c r="F34" s="621">
        <f>F32/F33*100</f>
        <v>102.93855919634558</v>
      </c>
      <c r="G34" s="622">
        <f>G32/G33*100</f>
        <v>99.5169578622816</v>
      </c>
    </row>
    <row r="35" spans="1:7" x14ac:dyDescent="0.2">
      <c r="A35" s="629" t="s">
        <v>846</v>
      </c>
    </row>
  </sheetData>
  <pageMargins left="0.74803149606299213" right="0.74803149606299213" top="0.98425196850393704" bottom="0.98425196850393704" header="0.51181102362204722" footer="0.51181102362204722"/>
  <pageSetup scale="80" orientation="portrait" r:id="rId1"/>
  <headerFooter alignWithMargins="0">
    <oddFooter>&amp;L&amp;"Times New Roman,Bold Italic"&amp;12FSM Compact Economic Report - FY 2010&amp;RPage S&amp;P  of 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34"/>
  <sheetViews>
    <sheetView zoomScale="80" zoomScaleNormal="80" zoomScaleSheetLayoutView="80" workbookViewId="0">
      <selection activeCell="A2" sqref="A2"/>
    </sheetView>
  </sheetViews>
  <sheetFormatPr defaultRowHeight="12.75" x14ac:dyDescent="0.2"/>
  <cols>
    <col min="1" max="1" width="19.85546875" style="4" customWidth="1"/>
    <col min="2" max="6" width="9.85546875" style="4" bestFit="1" customWidth="1"/>
    <col min="7" max="16384" width="9.140625" style="4"/>
  </cols>
  <sheetData>
    <row r="1" spans="1:6" ht="17.25" customHeight="1" x14ac:dyDescent="0.2">
      <c r="A1" s="638" t="s">
        <v>864</v>
      </c>
    </row>
    <row r="2" spans="1:6" x14ac:dyDescent="0.2">
      <c r="A2" s="4" t="s">
        <v>153</v>
      </c>
    </row>
    <row r="3" spans="1:6" ht="3.75" customHeight="1" x14ac:dyDescent="0.2"/>
    <row r="4" spans="1:6" s="134" customFormat="1" ht="23.25" customHeight="1" x14ac:dyDescent="0.2">
      <c r="A4" s="132" t="s">
        <v>190</v>
      </c>
      <c r="B4" s="133" t="s">
        <v>42</v>
      </c>
      <c r="C4" s="133" t="s">
        <v>43</v>
      </c>
      <c r="D4" s="133" t="s">
        <v>41</v>
      </c>
      <c r="E4" s="133" t="s">
        <v>151</v>
      </c>
      <c r="F4" s="133" t="s">
        <v>39</v>
      </c>
    </row>
    <row r="5" spans="1:6" ht="18.75" customHeight="1" x14ac:dyDescent="0.2">
      <c r="A5" s="135" t="s">
        <v>233</v>
      </c>
      <c r="B5" s="136">
        <v>-54</v>
      </c>
      <c r="C5" s="136">
        <v>-658</v>
      </c>
      <c r="D5" s="136">
        <v>-379</v>
      </c>
      <c r="E5" s="136">
        <v>-482</v>
      </c>
      <c r="F5" s="136">
        <v>-1573</v>
      </c>
    </row>
    <row r="6" spans="1:6" s="145" customFormat="1" ht="14.25" customHeight="1" x14ac:dyDescent="0.2">
      <c r="A6" s="143" t="s">
        <v>234</v>
      </c>
      <c r="B6" s="144">
        <v>61</v>
      </c>
      <c r="C6" s="144">
        <v>-213</v>
      </c>
      <c r="D6" s="144">
        <v>-1070</v>
      </c>
      <c r="E6" s="144">
        <v>129</v>
      </c>
      <c r="F6" s="144">
        <v>-1093</v>
      </c>
    </row>
    <row r="7" spans="1:6" s="145" customFormat="1" ht="14.25" customHeight="1" x14ac:dyDescent="0.2">
      <c r="A7" s="143" t="s">
        <v>235</v>
      </c>
      <c r="B7" s="144">
        <v>-171</v>
      </c>
      <c r="C7" s="144">
        <v>-182</v>
      </c>
      <c r="D7" s="144">
        <v>-444</v>
      </c>
      <c r="E7" s="144">
        <v>69</v>
      </c>
      <c r="F7" s="144">
        <v>-728</v>
      </c>
    </row>
    <row r="8" spans="1:6" s="145" customFormat="1" ht="14.25" customHeight="1" x14ac:dyDescent="0.2">
      <c r="A8" s="143" t="s">
        <v>236</v>
      </c>
      <c r="B8" s="144">
        <v>109</v>
      </c>
      <c r="C8" s="144">
        <v>40</v>
      </c>
      <c r="D8" s="144">
        <v>-858</v>
      </c>
      <c r="E8" s="144">
        <v>2</v>
      </c>
      <c r="F8" s="144">
        <v>-707</v>
      </c>
    </row>
    <row r="9" spans="1:6" s="145" customFormat="1" ht="14.25" customHeight="1" x14ac:dyDescent="0.2">
      <c r="A9" s="143" t="s">
        <v>237</v>
      </c>
      <c r="B9" s="144">
        <v>-95</v>
      </c>
      <c r="C9" s="144">
        <v>-818</v>
      </c>
      <c r="D9" s="144">
        <v>-983</v>
      </c>
      <c r="E9" s="144">
        <v>6</v>
      </c>
      <c r="F9" s="144">
        <v>-1890</v>
      </c>
    </row>
    <row r="10" spans="1:6" s="145" customFormat="1" ht="14.25" customHeight="1" x14ac:dyDescent="0.2">
      <c r="A10" s="143" t="s">
        <v>17</v>
      </c>
      <c r="B10" s="144">
        <v>-77</v>
      </c>
      <c r="C10" s="144">
        <v>-374</v>
      </c>
      <c r="D10" s="144">
        <v>-1062</v>
      </c>
      <c r="E10" s="144">
        <v>-45</v>
      </c>
      <c r="F10" s="144">
        <v>-1558</v>
      </c>
    </row>
    <row r="11" spans="1:6" s="145" customFormat="1" ht="14.25" customHeight="1" x14ac:dyDescent="0.2">
      <c r="A11" s="143" t="s">
        <v>18</v>
      </c>
      <c r="B11" s="144">
        <v>65</v>
      </c>
      <c r="C11" s="144">
        <v>-422</v>
      </c>
      <c r="D11" s="144">
        <v>-689</v>
      </c>
      <c r="E11" s="144">
        <v>-109</v>
      </c>
      <c r="F11" s="144">
        <v>-1155</v>
      </c>
    </row>
    <row r="12" spans="1:6" s="145" customFormat="1" ht="14.25" customHeight="1" x14ac:dyDescent="0.2">
      <c r="A12" s="143" t="s">
        <v>19</v>
      </c>
      <c r="B12" s="144">
        <v>-53</v>
      </c>
      <c r="C12" s="144">
        <v>-911</v>
      </c>
      <c r="D12" s="144">
        <v>-663</v>
      </c>
      <c r="E12" s="144">
        <v>-405</v>
      </c>
      <c r="F12" s="144">
        <v>-2032</v>
      </c>
    </row>
    <row r="13" spans="1:6" s="145" customFormat="1" ht="14.25" customHeight="1" x14ac:dyDescent="0.2">
      <c r="A13" s="143" t="s">
        <v>20</v>
      </c>
      <c r="B13" s="144">
        <v>13</v>
      </c>
      <c r="C13" s="144">
        <v>-113</v>
      </c>
      <c r="D13" s="144">
        <v>400</v>
      </c>
      <c r="E13" s="144">
        <v>-45</v>
      </c>
      <c r="F13" s="144">
        <v>255</v>
      </c>
    </row>
    <row r="14" spans="1:6" s="145" customFormat="1" ht="14.25" customHeight="1" x14ac:dyDescent="0.2">
      <c r="A14" s="143" t="s">
        <v>21</v>
      </c>
      <c r="B14" s="144">
        <v>-171</v>
      </c>
      <c r="C14" s="144">
        <v>-1061</v>
      </c>
      <c r="D14" s="144">
        <v>-95</v>
      </c>
      <c r="E14" s="144">
        <v>213</v>
      </c>
      <c r="F14" s="144">
        <v>-1114</v>
      </c>
    </row>
    <row r="15" spans="1:6" s="145" customFormat="1" ht="14.25" customHeight="1" x14ac:dyDescent="0.2">
      <c r="A15" s="143" t="s">
        <v>22</v>
      </c>
      <c r="B15" s="144">
        <v>-83</v>
      </c>
      <c r="C15" s="144">
        <v>-566</v>
      </c>
      <c r="D15" s="144">
        <v>-652</v>
      </c>
      <c r="E15" s="144">
        <v>24</v>
      </c>
      <c r="F15" s="144">
        <v>-1277</v>
      </c>
    </row>
    <row r="16" spans="1:6" s="145" customFormat="1" ht="14.25" customHeight="1" x14ac:dyDescent="0.2">
      <c r="A16" s="143" t="s">
        <v>23</v>
      </c>
      <c r="B16" s="144">
        <v>-158</v>
      </c>
      <c r="C16" s="144">
        <v>-632</v>
      </c>
      <c r="D16" s="144">
        <v>-203</v>
      </c>
      <c r="E16" s="144">
        <v>-75</v>
      </c>
      <c r="F16" s="144">
        <v>-1068</v>
      </c>
    </row>
    <row r="17" spans="1:12" s="145" customFormat="1" ht="14.25" customHeight="1" x14ac:dyDescent="0.2">
      <c r="A17" s="143" t="s">
        <v>24</v>
      </c>
      <c r="B17" s="144">
        <v>-136</v>
      </c>
      <c r="C17" s="144">
        <v>-485</v>
      </c>
      <c r="D17" s="144">
        <v>-1890</v>
      </c>
      <c r="E17" s="144">
        <v>-188</v>
      </c>
      <c r="F17" s="144">
        <v>-2699</v>
      </c>
    </row>
    <row r="18" spans="1:12" s="145" customFormat="1" ht="14.25" customHeight="1" x14ac:dyDescent="0.2">
      <c r="A18" s="143" t="s">
        <v>25</v>
      </c>
      <c r="B18" s="144">
        <v>-131</v>
      </c>
      <c r="C18" s="144">
        <v>-919</v>
      </c>
      <c r="D18" s="144">
        <v>-1467</v>
      </c>
      <c r="E18" s="144">
        <v>-195</v>
      </c>
      <c r="F18" s="144">
        <v>-2712</v>
      </c>
    </row>
    <row r="19" spans="1:12" s="145" customFormat="1" ht="14.25" customHeight="1" x14ac:dyDescent="0.2">
      <c r="A19" s="143" t="s">
        <v>26</v>
      </c>
      <c r="B19" s="144">
        <v>-218</v>
      </c>
      <c r="C19" s="144">
        <v>-496</v>
      </c>
      <c r="D19" s="144">
        <v>-815</v>
      </c>
      <c r="E19" s="144">
        <v>18</v>
      </c>
      <c r="F19" s="144">
        <v>-1511</v>
      </c>
    </row>
    <row r="20" spans="1:12" s="145" customFormat="1" ht="14.25" customHeight="1" x14ac:dyDescent="0.2">
      <c r="A20" s="143" t="s">
        <v>191</v>
      </c>
      <c r="B20" s="144">
        <v>-88</v>
      </c>
      <c r="C20" s="144">
        <v>-680</v>
      </c>
      <c r="D20" s="144">
        <v>-1553</v>
      </c>
      <c r="E20" s="144">
        <v>92</v>
      </c>
      <c r="F20" s="144">
        <v>-2229</v>
      </c>
    </row>
    <row r="21" spans="1:12" s="145" customFormat="1" ht="14.25" customHeight="1" x14ac:dyDescent="0.2">
      <c r="A21" s="143" t="s">
        <v>203</v>
      </c>
      <c r="B21" s="144">
        <v>-215</v>
      </c>
      <c r="C21" s="144">
        <v>-587</v>
      </c>
      <c r="D21" s="144">
        <v>177</v>
      </c>
      <c r="E21" s="144">
        <v>-1116</v>
      </c>
      <c r="F21" s="144">
        <v>-1741</v>
      </c>
    </row>
    <row r="22" spans="1:12" s="145" customFormat="1" ht="14.25" customHeight="1" x14ac:dyDescent="0.2">
      <c r="A22" s="162" t="s">
        <v>232</v>
      </c>
      <c r="B22" s="163">
        <v>-177</v>
      </c>
      <c r="C22" s="163">
        <v>-923</v>
      </c>
      <c r="D22" s="163">
        <v>-1764</v>
      </c>
      <c r="E22" s="163">
        <v>-200</v>
      </c>
      <c r="F22" s="163">
        <v>-3064</v>
      </c>
    </row>
    <row r="23" spans="1:12" s="145" customFormat="1" ht="14.25" customHeight="1" x14ac:dyDescent="0.2">
      <c r="A23" s="162" t="s">
        <v>545</v>
      </c>
      <c r="B23" s="163">
        <v>-69</v>
      </c>
      <c r="C23" s="163">
        <v>-197</v>
      </c>
      <c r="D23" s="163">
        <v>-1202</v>
      </c>
      <c r="E23" s="163">
        <v>-117</v>
      </c>
      <c r="F23" s="163">
        <v>-1585</v>
      </c>
    </row>
    <row r="24" spans="1:12" s="138" customFormat="1" ht="19.5" customHeight="1" x14ac:dyDescent="0.2">
      <c r="A24" s="162" t="s">
        <v>584</v>
      </c>
      <c r="B24" s="163">
        <v>-87</v>
      </c>
      <c r="C24" s="163">
        <v>-286</v>
      </c>
      <c r="D24" s="163">
        <v>-454</v>
      </c>
      <c r="E24" s="163">
        <v>140</v>
      </c>
      <c r="F24" s="163">
        <v>-687</v>
      </c>
      <c r="H24" s="145"/>
      <c r="I24" s="145"/>
      <c r="J24" s="145"/>
      <c r="K24" s="145"/>
      <c r="L24" s="145"/>
    </row>
    <row r="25" spans="1:12" s="134" customFormat="1" ht="23.25" customHeight="1" x14ac:dyDescent="0.2">
      <c r="A25" s="132" t="s">
        <v>189</v>
      </c>
      <c r="B25" s="133"/>
      <c r="C25" s="133"/>
      <c r="D25" s="133"/>
      <c r="E25" s="133"/>
      <c r="F25" s="133"/>
    </row>
    <row r="26" spans="1:12" s="145" customFormat="1" ht="14.25" customHeight="1" x14ac:dyDescent="0.2">
      <c r="A26" s="576" t="s">
        <v>728</v>
      </c>
      <c r="B26" s="144">
        <f>AVERAGE(B5:B9)</f>
        <v>-30</v>
      </c>
      <c r="C26" s="144">
        <f t="shared" ref="C26:F26" si="0">AVERAGE(C5:C9)</f>
        <v>-366.2</v>
      </c>
      <c r="D26" s="144">
        <f t="shared" si="0"/>
        <v>-746.8</v>
      </c>
      <c r="E26" s="144">
        <f t="shared" si="0"/>
        <v>-55.2</v>
      </c>
      <c r="F26" s="144">
        <f t="shared" si="0"/>
        <v>-1198.2</v>
      </c>
      <c r="G26" s="134"/>
    </row>
    <row r="27" spans="1:12" s="145" customFormat="1" ht="14.25" customHeight="1" x14ac:dyDescent="0.2">
      <c r="A27" s="576" t="s">
        <v>729</v>
      </c>
      <c r="B27" s="144">
        <f>AVERAGE(B10:B14)</f>
        <v>-44.6</v>
      </c>
      <c r="C27" s="144">
        <f t="shared" ref="C27:F27" si="1">AVERAGE(C10:C14)</f>
        <v>-576.20000000000005</v>
      </c>
      <c r="D27" s="144">
        <f t="shared" si="1"/>
        <v>-421.8</v>
      </c>
      <c r="E27" s="144">
        <f t="shared" si="1"/>
        <v>-78.2</v>
      </c>
      <c r="F27" s="144">
        <f t="shared" si="1"/>
        <v>-1120.8</v>
      </c>
      <c r="G27" s="134"/>
    </row>
    <row r="28" spans="1:12" s="145" customFormat="1" ht="14.25" customHeight="1" x14ac:dyDescent="0.2">
      <c r="A28" s="576" t="s">
        <v>730</v>
      </c>
      <c r="B28" s="144">
        <f>AVERAGE(B15:B19)</f>
        <v>-145.19999999999999</v>
      </c>
      <c r="C28" s="144">
        <f t="shared" ref="C28:F28" si="2">AVERAGE(C15:C19)</f>
        <v>-619.6</v>
      </c>
      <c r="D28" s="144">
        <f t="shared" si="2"/>
        <v>-1005.4</v>
      </c>
      <c r="E28" s="144">
        <f t="shared" si="2"/>
        <v>-83.2</v>
      </c>
      <c r="F28" s="144">
        <f t="shared" si="2"/>
        <v>-1853.4</v>
      </c>
      <c r="G28" s="134"/>
    </row>
    <row r="29" spans="1:12" s="138" customFormat="1" ht="19.5" customHeight="1" x14ac:dyDescent="0.2">
      <c r="A29" s="577" t="s">
        <v>731</v>
      </c>
      <c r="B29" s="137">
        <f>AVERAGE(B20:B24)</f>
        <v>-127.2</v>
      </c>
      <c r="C29" s="137">
        <f t="shared" ref="C29:F29" si="3">AVERAGE(C20:C24)</f>
        <v>-534.6</v>
      </c>
      <c r="D29" s="137">
        <f t="shared" si="3"/>
        <v>-959.2</v>
      </c>
      <c r="E29" s="137">
        <f t="shared" si="3"/>
        <v>-240.2</v>
      </c>
      <c r="F29" s="137">
        <f t="shared" si="3"/>
        <v>-1861.2</v>
      </c>
      <c r="G29" s="134"/>
    </row>
    <row r="30" spans="1:12" ht="14.25" customHeight="1" x14ac:dyDescent="0.2">
      <c r="A30" s="135"/>
      <c r="B30" s="135"/>
      <c r="C30" s="135"/>
      <c r="D30" s="135"/>
      <c r="E30" s="135"/>
      <c r="F30" s="135"/>
    </row>
    <row r="31" spans="1:12" x14ac:dyDescent="0.2">
      <c r="A31" s="139" t="s">
        <v>152</v>
      </c>
    </row>
    <row r="32" spans="1:12" x14ac:dyDescent="0.2">
      <c r="A32" s="139" t="s">
        <v>562</v>
      </c>
    </row>
    <row r="33" spans="1:1" x14ac:dyDescent="0.2">
      <c r="A33" s="139" t="s">
        <v>732</v>
      </c>
    </row>
    <row r="34" spans="1:1" x14ac:dyDescent="0.2">
      <c r="A34" s="139" t="s">
        <v>193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>
    <oddFooter>&amp;L&amp;"Times New Roman,Bold Italic"&amp;12FSM Compact Economic Report - FY 2010&amp;RPage S&amp;P 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249"/>
  <sheetViews>
    <sheetView zoomScale="80" zoomScaleNormal="80" zoomScaleSheetLayoutView="80" workbookViewId="0">
      <pane xSplit="2" topLeftCell="C1" activePane="topRight" state="frozen"/>
      <selection activeCell="A2" sqref="A2"/>
      <selection pane="topRight" activeCell="A2" sqref="A2"/>
    </sheetView>
  </sheetViews>
  <sheetFormatPr defaultRowHeight="12.75" x14ac:dyDescent="0.2"/>
  <cols>
    <col min="2" max="2" width="44" customWidth="1"/>
    <col min="3" max="18" width="8.7109375" customWidth="1"/>
  </cols>
  <sheetData>
    <row r="1" spans="1:18" ht="15" x14ac:dyDescent="0.2">
      <c r="A1" s="184" t="s">
        <v>753</v>
      </c>
    </row>
    <row r="2" spans="1:18" ht="18.75" customHeight="1" x14ac:dyDescent="0.2">
      <c r="A2" s="234"/>
      <c r="B2" s="235" t="s">
        <v>649</v>
      </c>
      <c r="C2" s="236" t="s">
        <v>237</v>
      </c>
      <c r="D2" s="236" t="s">
        <v>17</v>
      </c>
      <c r="E2" s="236" t="s">
        <v>18</v>
      </c>
      <c r="F2" s="236" t="s">
        <v>19</v>
      </c>
      <c r="G2" s="236" t="s">
        <v>20</v>
      </c>
      <c r="H2" s="236" t="s">
        <v>21</v>
      </c>
      <c r="I2" s="236" t="s">
        <v>22</v>
      </c>
      <c r="J2" s="236" t="s">
        <v>23</v>
      </c>
      <c r="K2" s="236" t="s">
        <v>24</v>
      </c>
      <c r="L2" s="236" t="s">
        <v>25</v>
      </c>
      <c r="M2" s="236" t="s">
        <v>26</v>
      </c>
      <c r="N2" s="236" t="s">
        <v>191</v>
      </c>
      <c r="O2" s="236" t="s">
        <v>203</v>
      </c>
      <c r="P2" s="236" t="s">
        <v>232</v>
      </c>
      <c r="Q2" s="236" t="s">
        <v>545</v>
      </c>
      <c r="R2" s="236" t="s">
        <v>584</v>
      </c>
    </row>
    <row r="3" spans="1:18" ht="18.75" customHeight="1" x14ac:dyDescent="0.2">
      <c r="A3" s="237" t="s">
        <v>56</v>
      </c>
      <c r="B3" s="238" t="s">
        <v>57</v>
      </c>
      <c r="C3" s="506">
        <v>30.280199411413122</v>
      </c>
      <c r="D3" s="506">
        <v>30.406428316309373</v>
      </c>
      <c r="E3" s="506">
        <v>30.594059552605849</v>
      </c>
      <c r="F3" s="506">
        <v>30.76387850961418</v>
      </c>
      <c r="G3" s="506">
        <v>31.220942022886238</v>
      </c>
      <c r="H3" s="506">
        <v>31.800522057982374</v>
      </c>
      <c r="I3" s="506">
        <v>32.073898918871166</v>
      </c>
      <c r="J3" s="506">
        <v>32.322509001670952</v>
      </c>
      <c r="K3" s="506">
        <v>32.7094875106486</v>
      </c>
      <c r="L3" s="506">
        <v>31.229604458369103</v>
      </c>
      <c r="M3" s="506">
        <v>32.369829618986138</v>
      </c>
      <c r="N3" s="506">
        <v>33.726094908142301</v>
      </c>
      <c r="O3" s="506">
        <v>34.11738467775784</v>
      </c>
      <c r="P3" s="506">
        <v>33.896546934527265</v>
      </c>
      <c r="Q3" s="506">
        <v>33.936436539251815</v>
      </c>
      <c r="R3" s="506">
        <v>34.217127304697406</v>
      </c>
    </row>
    <row r="4" spans="1:18" x14ac:dyDescent="0.2">
      <c r="A4" s="237" t="s">
        <v>58</v>
      </c>
      <c r="B4" s="240" t="s">
        <v>646</v>
      </c>
      <c r="C4" s="506">
        <v>26.500098589617735</v>
      </c>
      <c r="D4" s="506">
        <v>24.23508418749179</v>
      </c>
      <c r="E4" s="506">
        <v>19.427200903151874</v>
      </c>
      <c r="F4" s="506">
        <v>26.577722500071225</v>
      </c>
      <c r="G4" s="506">
        <v>21.759527000647193</v>
      </c>
      <c r="H4" s="506">
        <v>24.756514694922391</v>
      </c>
      <c r="I4" s="506">
        <v>22.582545785218812</v>
      </c>
      <c r="J4" s="506">
        <v>23.426251417528846</v>
      </c>
      <c r="K4" s="506">
        <v>24.726706146502011</v>
      </c>
      <c r="L4" s="506">
        <v>21.433899301218705</v>
      </c>
      <c r="M4" s="506">
        <v>22.395210249763732</v>
      </c>
      <c r="N4" s="506">
        <v>21.435746374887035</v>
      </c>
      <c r="O4" s="506">
        <v>23.605271503305168</v>
      </c>
      <c r="P4" s="506">
        <v>23.796440053351617</v>
      </c>
      <c r="Q4" s="506">
        <v>23.248404511204633</v>
      </c>
      <c r="R4" s="506">
        <v>23.543414188050448</v>
      </c>
    </row>
    <row r="5" spans="1:18" x14ac:dyDescent="0.2">
      <c r="A5" s="237" t="s">
        <v>60</v>
      </c>
      <c r="B5" s="240" t="s">
        <v>61</v>
      </c>
      <c r="C5" s="506">
        <v>0</v>
      </c>
      <c r="D5" s="506">
        <v>0</v>
      </c>
      <c r="E5" s="506">
        <v>0</v>
      </c>
      <c r="F5" s="506">
        <v>0</v>
      </c>
      <c r="G5" s="506">
        <v>0</v>
      </c>
      <c r="H5" s="506">
        <v>0</v>
      </c>
      <c r="I5" s="506">
        <v>0</v>
      </c>
      <c r="J5" s="506">
        <v>0</v>
      </c>
      <c r="K5" s="506">
        <v>0</v>
      </c>
      <c r="L5" s="506">
        <v>0</v>
      </c>
      <c r="M5" s="506">
        <v>0</v>
      </c>
      <c r="N5" s="506">
        <v>0</v>
      </c>
      <c r="O5" s="506">
        <v>0</v>
      </c>
      <c r="P5" s="506">
        <v>0</v>
      </c>
      <c r="Q5" s="506">
        <v>0</v>
      </c>
      <c r="R5" s="506">
        <v>0</v>
      </c>
    </row>
    <row r="6" spans="1:18" x14ac:dyDescent="0.2">
      <c r="A6" s="237" t="s">
        <v>62</v>
      </c>
      <c r="B6" s="240" t="s">
        <v>63</v>
      </c>
      <c r="C6" s="506">
        <v>3.5995876676582341</v>
      </c>
      <c r="D6" s="506">
        <v>2.9417861309429978</v>
      </c>
      <c r="E6" s="506">
        <v>3.2793845676759901</v>
      </c>
      <c r="F6" s="506">
        <v>3.6653830361120097</v>
      </c>
      <c r="G6" s="506">
        <v>3.444693563714452</v>
      </c>
      <c r="H6" s="506">
        <v>3.9826143371210203</v>
      </c>
      <c r="I6" s="506">
        <v>4.6723852577821354</v>
      </c>
      <c r="J6" s="506">
        <v>4.4735023709726285</v>
      </c>
      <c r="K6" s="506">
        <v>4.1502347783359239</v>
      </c>
      <c r="L6" s="506">
        <v>3.3748878689413915</v>
      </c>
      <c r="M6" s="506">
        <v>1.3530726766584316</v>
      </c>
      <c r="N6" s="506">
        <v>0.8852465497037052</v>
      </c>
      <c r="O6" s="506">
        <v>0.89805974430705537</v>
      </c>
      <c r="P6" s="506">
        <v>0.96183747858401458</v>
      </c>
      <c r="Q6" s="506">
        <v>0.90642259418721549</v>
      </c>
      <c r="R6" s="506">
        <v>1.0209578657305618</v>
      </c>
    </row>
    <row r="7" spans="1:18" x14ac:dyDescent="0.2">
      <c r="A7" s="237" t="s">
        <v>64</v>
      </c>
      <c r="B7" s="240" t="s">
        <v>65</v>
      </c>
      <c r="C7" s="506">
        <v>4.9368753534957257</v>
      </c>
      <c r="D7" s="506">
        <v>5.0835813456026857</v>
      </c>
      <c r="E7" s="506">
        <v>4.8637150001708012</v>
      </c>
      <c r="F7" s="506">
        <v>4.8149243756205218</v>
      </c>
      <c r="G7" s="506">
        <v>4.8000188046920034</v>
      </c>
      <c r="H7" s="506">
        <v>4.7143508327902133</v>
      </c>
      <c r="I7" s="506">
        <v>4.7717748832706981</v>
      </c>
      <c r="J7" s="506">
        <v>4.9465462080108535</v>
      </c>
      <c r="K7" s="506">
        <v>5.1310664343075487</v>
      </c>
      <c r="L7" s="506">
        <v>4.9628879004375968</v>
      </c>
      <c r="M7" s="506">
        <v>4.9225790367925644</v>
      </c>
      <c r="N7" s="506">
        <v>4.6586204683296302</v>
      </c>
      <c r="O7" s="506">
        <v>4.5492580676533683</v>
      </c>
      <c r="P7" s="506">
        <v>4.1853592993107229</v>
      </c>
      <c r="Q7" s="506">
        <v>4.2979030148252315</v>
      </c>
      <c r="R7" s="506">
        <v>4.3438988011455519</v>
      </c>
    </row>
    <row r="8" spans="1:18" x14ac:dyDescent="0.2">
      <c r="A8" s="237" t="s">
        <v>66</v>
      </c>
      <c r="B8" s="240" t="s">
        <v>67</v>
      </c>
      <c r="C8" s="506">
        <v>10.707593979602924</v>
      </c>
      <c r="D8" s="506">
        <v>9.4031434243244369</v>
      </c>
      <c r="E8" s="506">
        <v>6.4700502737618404</v>
      </c>
      <c r="F8" s="506">
        <v>8.4250540958227766</v>
      </c>
      <c r="G8" s="506">
        <v>8.8123551763801906</v>
      </c>
      <c r="H8" s="506">
        <v>9.4273914322005457</v>
      </c>
      <c r="I8" s="506">
        <v>9.0902772042576636</v>
      </c>
      <c r="J8" s="506">
        <v>6.8671148371961319</v>
      </c>
      <c r="K8" s="506">
        <v>6.2265026141108084</v>
      </c>
      <c r="L8" s="506">
        <v>6.495582277992523</v>
      </c>
      <c r="M8" s="506">
        <v>8.0830788396909909</v>
      </c>
      <c r="N8" s="506">
        <v>5.7962487110591914</v>
      </c>
      <c r="O8" s="506">
        <v>5.1068891296933732</v>
      </c>
      <c r="P8" s="506">
        <v>6.346499282689094</v>
      </c>
      <c r="Q8" s="506">
        <v>10.110615028643355</v>
      </c>
      <c r="R8" s="506">
        <v>12.44947573976599</v>
      </c>
    </row>
    <row r="9" spans="1:18" x14ac:dyDescent="0.2">
      <c r="A9" s="237" t="s">
        <v>68</v>
      </c>
      <c r="B9" s="240" t="s">
        <v>69</v>
      </c>
      <c r="C9" s="506">
        <v>27.6021209195743</v>
      </c>
      <c r="D9" s="506">
        <v>26.883976520483067</v>
      </c>
      <c r="E9" s="506">
        <v>25.320821935089295</v>
      </c>
      <c r="F9" s="506">
        <v>24.675370899670067</v>
      </c>
      <c r="G9" s="506">
        <v>25.085551119380863</v>
      </c>
      <c r="H9" s="506">
        <v>26.738157455829967</v>
      </c>
      <c r="I9" s="506">
        <v>28.478812563078932</v>
      </c>
      <c r="J9" s="506">
        <v>26.56340105093027</v>
      </c>
      <c r="K9" s="506">
        <v>28.274239582586809</v>
      </c>
      <c r="L9" s="506">
        <v>28.221587517449265</v>
      </c>
      <c r="M9" s="506">
        <v>28.199574710914248</v>
      </c>
      <c r="N9" s="506">
        <v>27.645334463830729</v>
      </c>
      <c r="O9" s="506">
        <v>27.340788963316797</v>
      </c>
      <c r="P9" s="506">
        <v>27.076760315971114</v>
      </c>
      <c r="Q9" s="506">
        <v>25.304771876312369</v>
      </c>
      <c r="R9" s="506">
        <v>26.186077201975788</v>
      </c>
    </row>
    <row r="10" spans="1:18" x14ac:dyDescent="0.2">
      <c r="A10" s="237" t="s">
        <v>70</v>
      </c>
      <c r="B10" s="240" t="s">
        <v>71</v>
      </c>
      <c r="C10" s="506">
        <v>5.1958319076237629</v>
      </c>
      <c r="D10" s="506">
        <v>5.1104649220525635</v>
      </c>
      <c r="E10" s="506">
        <v>5.1084414437964245</v>
      </c>
      <c r="F10" s="506">
        <v>5.323527589523585</v>
      </c>
      <c r="G10" s="506">
        <v>5.2704369003032907</v>
      </c>
      <c r="H10" s="506">
        <v>5.5471113398084615</v>
      </c>
      <c r="I10" s="506">
        <v>5.5241753879362214</v>
      </c>
      <c r="J10" s="506">
        <v>5.0378170789702779</v>
      </c>
      <c r="K10" s="506">
        <v>4.9683395785415616</v>
      </c>
      <c r="L10" s="506">
        <v>4.811304872343114</v>
      </c>
      <c r="M10" s="506">
        <v>4.8825533161213777</v>
      </c>
      <c r="N10" s="506">
        <v>4.9031091077822433</v>
      </c>
      <c r="O10" s="506">
        <v>4.6407523259776609</v>
      </c>
      <c r="P10" s="506">
        <v>4.3433604392981024</v>
      </c>
      <c r="Q10" s="506">
        <v>3.8691059997398725</v>
      </c>
      <c r="R10" s="506">
        <v>3.7810223566974468</v>
      </c>
    </row>
    <row r="11" spans="1:18" x14ac:dyDescent="0.2">
      <c r="A11" s="237" t="s">
        <v>72</v>
      </c>
      <c r="B11" s="240" t="s">
        <v>73</v>
      </c>
      <c r="C11" s="506">
        <v>17.104470605303341</v>
      </c>
      <c r="D11" s="506">
        <v>16.02630396921051</v>
      </c>
      <c r="E11" s="506">
        <v>14.909069201257527</v>
      </c>
      <c r="F11" s="506">
        <v>15.196639791547721</v>
      </c>
      <c r="G11" s="506">
        <v>15.58785721401134</v>
      </c>
      <c r="H11" s="506">
        <v>16.298876627953241</v>
      </c>
      <c r="I11" s="506">
        <v>16.904896985467019</v>
      </c>
      <c r="J11" s="506">
        <v>16.600221934476082</v>
      </c>
      <c r="K11" s="506">
        <v>16.616061471253005</v>
      </c>
      <c r="L11" s="506">
        <v>16.57196103845283</v>
      </c>
      <c r="M11" s="506">
        <v>16.438866385675446</v>
      </c>
      <c r="N11" s="506">
        <v>16.622744375701398</v>
      </c>
      <c r="O11" s="506">
        <v>16.408292965343541</v>
      </c>
      <c r="P11" s="506">
        <v>13.883629107875203</v>
      </c>
      <c r="Q11" s="506">
        <v>13.551693454336062</v>
      </c>
      <c r="R11" s="506">
        <v>14.02704367479712</v>
      </c>
    </row>
    <row r="12" spans="1:18" x14ac:dyDescent="0.2">
      <c r="A12" s="237" t="s">
        <v>74</v>
      </c>
      <c r="B12" s="240" t="s">
        <v>75</v>
      </c>
      <c r="C12" s="506">
        <v>3.3825950544238297</v>
      </c>
      <c r="D12" s="506">
        <v>2.7750245639036</v>
      </c>
      <c r="E12" s="506">
        <v>2.7026298385630598</v>
      </c>
      <c r="F12" s="506">
        <v>2.119174665239298</v>
      </c>
      <c r="G12" s="506">
        <v>3.5402115433364756</v>
      </c>
      <c r="H12" s="506">
        <v>4.2302096796135515</v>
      </c>
      <c r="I12" s="506">
        <v>5.2258682123051674</v>
      </c>
      <c r="J12" s="506">
        <v>6.5061518967537975</v>
      </c>
      <c r="K12" s="506">
        <v>3.2941129601166952</v>
      </c>
      <c r="L12" s="506">
        <v>3.0580988669800364</v>
      </c>
      <c r="M12" s="506">
        <v>4.2155313220080384</v>
      </c>
      <c r="N12" s="506">
        <v>4.7957620465533353</v>
      </c>
      <c r="O12" s="506">
        <v>5.1463961212515859</v>
      </c>
      <c r="P12" s="506">
        <v>4.6456088580787211</v>
      </c>
      <c r="Q12" s="506">
        <v>3.7419519092304627</v>
      </c>
      <c r="R12" s="506">
        <v>3.9500884110374139</v>
      </c>
    </row>
    <row r="13" spans="1:18" x14ac:dyDescent="0.2">
      <c r="A13" s="237" t="s">
        <v>76</v>
      </c>
      <c r="B13" s="240" t="s">
        <v>77</v>
      </c>
      <c r="C13" s="506">
        <v>27.847981006521856</v>
      </c>
      <c r="D13" s="506">
        <v>27.957343008888103</v>
      </c>
      <c r="E13" s="506">
        <v>27.949553369143889</v>
      </c>
      <c r="F13" s="506">
        <v>27.924838507484814</v>
      </c>
      <c r="G13" s="506">
        <v>29.158070421465919</v>
      </c>
      <c r="H13" s="506">
        <v>29.510660964053443</v>
      </c>
      <c r="I13" s="506">
        <v>30.21230255280453</v>
      </c>
      <c r="J13" s="506">
        <v>30.13023677824949</v>
      </c>
      <c r="K13" s="506">
        <v>30.364218776331093</v>
      </c>
      <c r="L13" s="506">
        <v>30.062305939606041</v>
      </c>
      <c r="M13" s="506">
        <v>29.744312971058605</v>
      </c>
      <c r="N13" s="506">
        <v>29.340280717857567</v>
      </c>
      <c r="O13" s="506">
        <v>28.966240435247528</v>
      </c>
      <c r="P13" s="506">
        <v>28.714667409368307</v>
      </c>
      <c r="Q13" s="506">
        <v>28.668032588351586</v>
      </c>
      <c r="R13" s="506">
        <v>29.483105901502366</v>
      </c>
    </row>
    <row r="14" spans="1:18" x14ac:dyDescent="0.2">
      <c r="A14" s="237" t="s">
        <v>78</v>
      </c>
      <c r="B14" s="240" t="s">
        <v>79</v>
      </c>
      <c r="C14" s="506">
        <v>35.070009658579977</v>
      </c>
      <c r="D14" s="506">
        <v>33.226589952205408</v>
      </c>
      <c r="E14" s="506">
        <v>32.500836887114424</v>
      </c>
      <c r="F14" s="506">
        <v>31.133330582325016</v>
      </c>
      <c r="G14" s="506">
        <v>33.161994370386452</v>
      </c>
      <c r="H14" s="506">
        <v>32.376573269639628</v>
      </c>
      <c r="I14" s="506">
        <v>33.334660504957043</v>
      </c>
      <c r="J14" s="506">
        <v>35.639522656511076</v>
      </c>
      <c r="K14" s="506">
        <v>34.555650217657529</v>
      </c>
      <c r="L14" s="506">
        <v>31.991439962152754</v>
      </c>
      <c r="M14" s="506">
        <v>30.976818867757643</v>
      </c>
      <c r="N14" s="506">
        <v>32.816111113536515</v>
      </c>
      <c r="O14" s="506">
        <v>27.716698733719639</v>
      </c>
      <c r="P14" s="506">
        <v>25.438601481733397</v>
      </c>
      <c r="Q14" s="506">
        <v>25.307972383270037</v>
      </c>
      <c r="R14" s="506">
        <v>26.512851867271252</v>
      </c>
    </row>
    <row r="15" spans="1:18" x14ac:dyDescent="0.2">
      <c r="A15" s="237" t="s">
        <v>80</v>
      </c>
      <c r="B15" s="240" t="s">
        <v>81</v>
      </c>
      <c r="C15" s="506">
        <v>25.63263143629333</v>
      </c>
      <c r="D15" s="506">
        <v>26.068962420073515</v>
      </c>
      <c r="E15" s="506">
        <v>24.651123062288626</v>
      </c>
      <c r="F15" s="506">
        <v>22.887353426810545</v>
      </c>
      <c r="G15" s="506">
        <v>23.860192585088143</v>
      </c>
      <c r="H15" s="506">
        <v>24.781865823128491</v>
      </c>
      <c r="I15" s="506">
        <v>26.748434543407072</v>
      </c>
      <c r="J15" s="506">
        <v>28.599222186742779</v>
      </c>
      <c r="K15" s="506">
        <v>29.665093581667428</v>
      </c>
      <c r="L15" s="506">
        <v>30.143010058085803</v>
      </c>
      <c r="M15" s="506">
        <v>31.379255979689784</v>
      </c>
      <c r="N15" s="506">
        <v>33.849012080328571</v>
      </c>
      <c r="O15" s="506">
        <v>33.703030352130639</v>
      </c>
      <c r="P15" s="506">
        <v>33.689492048666892</v>
      </c>
      <c r="Q15" s="506">
        <v>34.174260330250775</v>
      </c>
      <c r="R15" s="506">
        <v>33.530877852779902</v>
      </c>
    </row>
    <row r="16" spans="1:18" x14ac:dyDescent="0.2">
      <c r="A16" s="237" t="s">
        <v>82</v>
      </c>
      <c r="B16" s="240" t="s">
        <v>83</v>
      </c>
      <c r="C16" s="506">
        <v>8.6440686708433532</v>
      </c>
      <c r="D16" s="506">
        <v>8.7046074135537754</v>
      </c>
      <c r="E16" s="506">
        <v>7.7223755958221121</v>
      </c>
      <c r="F16" s="506">
        <v>6.5687305554632731</v>
      </c>
      <c r="G16" s="506">
        <v>6.3592565048668872</v>
      </c>
      <c r="H16" s="506">
        <v>7.0635857597484906</v>
      </c>
      <c r="I16" s="506">
        <v>7.8865656687111132</v>
      </c>
      <c r="J16" s="506">
        <v>8.4840978888539222</v>
      </c>
      <c r="K16" s="506">
        <v>8.5136555695790879</v>
      </c>
      <c r="L16" s="506">
        <v>8.7650969871230799</v>
      </c>
      <c r="M16" s="506">
        <v>9.1154939115273717</v>
      </c>
      <c r="N16" s="506">
        <v>9.6070466816610356</v>
      </c>
      <c r="O16" s="506">
        <v>10.225108915322643</v>
      </c>
      <c r="P16" s="506">
        <v>10.796505205205484</v>
      </c>
      <c r="Q16" s="506">
        <v>11.082009552819521</v>
      </c>
      <c r="R16" s="506">
        <v>11.795738038962048</v>
      </c>
    </row>
    <row r="17" spans="1:18" x14ac:dyDescent="0.2">
      <c r="A17" s="237" t="s">
        <v>84</v>
      </c>
      <c r="B17" s="240" t="s">
        <v>85</v>
      </c>
      <c r="C17" s="506">
        <v>2.7771044346948219</v>
      </c>
      <c r="D17" s="506">
        <v>2.8372759520234769</v>
      </c>
      <c r="E17" s="506">
        <v>2.7555463603630872</v>
      </c>
      <c r="F17" s="506">
        <v>2.8611573973512119</v>
      </c>
      <c r="G17" s="506">
        <v>3.0300052839501657</v>
      </c>
      <c r="H17" s="506">
        <v>3.1284349540484904</v>
      </c>
      <c r="I17" s="506">
        <v>3.1243014665506568</v>
      </c>
      <c r="J17" s="506">
        <v>3.3587136634872121</v>
      </c>
      <c r="K17" s="506">
        <v>3.3036839801462996</v>
      </c>
      <c r="L17" s="506">
        <v>3.3819985122798992</v>
      </c>
      <c r="M17" s="506">
        <v>3.2150510815363633</v>
      </c>
      <c r="N17" s="506">
        <v>3.1813559121232884</v>
      </c>
      <c r="O17" s="506">
        <v>3.1724613437876359</v>
      </c>
      <c r="P17" s="506">
        <v>3.142892917840884</v>
      </c>
      <c r="Q17" s="506">
        <v>3.1330193759819305</v>
      </c>
      <c r="R17" s="506">
        <v>3.369975294243281</v>
      </c>
    </row>
    <row r="18" spans="1:18" x14ac:dyDescent="0.2">
      <c r="A18" s="237"/>
      <c r="B18" s="516" t="s">
        <v>445</v>
      </c>
      <c r="C18" s="506">
        <v>-2.5645558785486777</v>
      </c>
      <c r="D18" s="506">
        <v>-2.332733760695997</v>
      </c>
      <c r="E18" s="506">
        <v>-1.9607522175479464</v>
      </c>
      <c r="F18" s="506">
        <v>-1.9444000737475864</v>
      </c>
      <c r="G18" s="506">
        <v>-2.6732802446115547</v>
      </c>
      <c r="H18" s="506">
        <v>-3.2051551839263182</v>
      </c>
      <c r="I18" s="506">
        <v>-3.7015448467255037</v>
      </c>
      <c r="J18" s="506">
        <v>-4.7827736776523162</v>
      </c>
      <c r="K18" s="506">
        <v>-2.6702414085518744</v>
      </c>
      <c r="L18" s="506">
        <v>-2.354459968368988</v>
      </c>
      <c r="M18" s="506">
        <v>-2.9336736989379086</v>
      </c>
      <c r="N18" s="506">
        <v>-3.3935051734005466</v>
      </c>
      <c r="O18" s="506">
        <v>-3.5722043478228795</v>
      </c>
      <c r="P18" s="506">
        <v>-3.5348708783605742</v>
      </c>
      <c r="Q18" s="506">
        <v>-3.0794424624811079</v>
      </c>
      <c r="R18" s="506">
        <v>-3.2357431112072605</v>
      </c>
    </row>
    <row r="19" spans="1:18" s="10" customFormat="1" x14ac:dyDescent="0.2">
      <c r="A19" s="514"/>
      <c r="B19" s="515" t="s">
        <v>647</v>
      </c>
      <c r="C19" s="517">
        <v>226.71661281709763</v>
      </c>
      <c r="D19" s="517">
        <v>219.32783836636935</v>
      </c>
      <c r="E19" s="517">
        <v>206.29405577325687</v>
      </c>
      <c r="F19" s="517">
        <v>210.99268585890866</v>
      </c>
      <c r="G19" s="517">
        <v>212.41783226649804</v>
      </c>
      <c r="H19" s="517">
        <v>221.15171404491403</v>
      </c>
      <c r="I19" s="517">
        <v>226.92935508789273</v>
      </c>
      <c r="J19" s="517">
        <v>228.17253529270195</v>
      </c>
      <c r="K19" s="517">
        <v>229.82881179323255</v>
      </c>
      <c r="L19" s="517">
        <v>222.14920559306316</v>
      </c>
      <c r="M19" s="517">
        <v>224.35755526924282</v>
      </c>
      <c r="N19" s="517">
        <v>225.869208338096</v>
      </c>
      <c r="O19" s="517">
        <v>222.02442893099158</v>
      </c>
      <c r="P19" s="517">
        <v>217.38332995414027</v>
      </c>
      <c r="Q19" s="517">
        <v>218.25315669592376</v>
      </c>
      <c r="R19" s="517">
        <v>224.97591138744932</v>
      </c>
    </row>
    <row r="20" spans="1:18" x14ac:dyDescent="0.2">
      <c r="A20" s="237"/>
      <c r="B20" s="516" t="s">
        <v>710</v>
      </c>
      <c r="C20" s="506">
        <v>16.195545054177192</v>
      </c>
      <c r="D20" s="506">
        <v>16.507434437462805</v>
      </c>
      <c r="E20" s="506">
        <v>15.305984053235047</v>
      </c>
      <c r="F20" s="506">
        <v>17.309653722870891</v>
      </c>
      <c r="G20" s="506">
        <v>19.198267175519586</v>
      </c>
      <c r="H20" s="506">
        <v>20.928025504415039</v>
      </c>
      <c r="I20" s="506">
        <v>19.34521301574436</v>
      </c>
      <c r="J20" s="506">
        <v>17.672900944854749</v>
      </c>
      <c r="K20" s="506">
        <v>19.380144271983873</v>
      </c>
      <c r="L20" s="506">
        <v>18.714612549999998</v>
      </c>
      <c r="M20" s="506">
        <v>21.489732462476042</v>
      </c>
      <c r="N20" s="506">
        <v>20.255105095764137</v>
      </c>
      <c r="O20" s="506">
        <v>18.824982407573042</v>
      </c>
      <c r="P20" s="506">
        <v>17.630309313778458</v>
      </c>
      <c r="Q20" s="506">
        <v>18.248582354448054</v>
      </c>
      <c r="R20" s="506">
        <v>18.921385573626097</v>
      </c>
    </row>
    <row r="21" spans="1:18" x14ac:dyDescent="0.2">
      <c r="A21" s="237"/>
      <c r="B21" s="516" t="s">
        <v>648</v>
      </c>
      <c r="C21" s="506">
        <v>-3.149611112442753</v>
      </c>
      <c r="D21" s="506">
        <v>-3.5017244009673307</v>
      </c>
      <c r="E21" s="506">
        <v>-3.0880658956064813</v>
      </c>
      <c r="F21" s="506">
        <v>-3.8405889846750796</v>
      </c>
      <c r="G21" s="506">
        <v>-3.5009431020876391</v>
      </c>
      <c r="H21" s="506">
        <v>-3.7441598197411969</v>
      </c>
      <c r="I21" s="506">
        <v>-3.9996685167029202</v>
      </c>
      <c r="J21" s="506">
        <v>-2.3519102999379102</v>
      </c>
      <c r="K21" s="506">
        <v>-1.444591335992278</v>
      </c>
      <c r="L21" s="506">
        <v>-1.1320349999999999</v>
      </c>
      <c r="M21" s="506">
        <v>-1.0931750632961532</v>
      </c>
      <c r="N21" s="506">
        <v>-0.99438998384061106</v>
      </c>
      <c r="O21" s="506">
        <v>-0.95555173652260739</v>
      </c>
      <c r="P21" s="506">
        <v>-0.88181297538612324</v>
      </c>
      <c r="Q21" s="506">
        <v>-0.80371952342818931</v>
      </c>
      <c r="R21" s="506">
        <v>-0.8336304508681025</v>
      </c>
    </row>
    <row r="22" spans="1:18" ht="20.25" customHeight="1" x14ac:dyDescent="0.2">
      <c r="A22" s="245"/>
      <c r="B22" s="246" t="s">
        <v>713</v>
      </c>
      <c r="C22" s="518">
        <v>239.76254675883206</v>
      </c>
      <c r="D22" s="518">
        <v>232.33354840286481</v>
      </c>
      <c r="E22" s="518">
        <v>218.51197393088543</v>
      </c>
      <c r="F22" s="518">
        <v>224.46175059710447</v>
      </c>
      <c r="G22" s="518">
        <v>228.11515633993</v>
      </c>
      <c r="H22" s="518">
        <v>238.33557972958789</v>
      </c>
      <c r="I22" s="518">
        <v>242.27489958693417</v>
      </c>
      <c r="J22" s="518">
        <v>243.49352593761878</v>
      </c>
      <c r="K22" s="518">
        <v>247.76436472922416</v>
      </c>
      <c r="L22" s="518">
        <v>239.73178314306315</v>
      </c>
      <c r="M22" s="518">
        <v>244.75411266842272</v>
      </c>
      <c r="N22" s="518">
        <v>245.12992345001953</v>
      </c>
      <c r="O22" s="518">
        <v>239.893859602042</v>
      </c>
      <c r="P22" s="518">
        <v>234.13182629253262</v>
      </c>
      <c r="Q22" s="518">
        <v>235.69801952694363</v>
      </c>
      <c r="R22" s="518">
        <v>243.06366651020733</v>
      </c>
    </row>
    <row r="23" spans="1:18" s="197" customFormat="1" ht="20.25" customHeight="1" x14ac:dyDescent="0.2">
      <c r="A23" s="256"/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</row>
    <row r="24" spans="1:18" ht="15" x14ac:dyDescent="0.2">
      <c r="A24" s="509" t="s">
        <v>754</v>
      </c>
    </row>
    <row r="25" spans="1:18" ht="18.75" customHeight="1" x14ac:dyDescent="0.2">
      <c r="A25" s="234"/>
      <c r="B25" s="235"/>
      <c r="C25" s="236" t="str">
        <f t="shared" ref="C25:Q25" si="0">C2</f>
        <v>FY1995</v>
      </c>
      <c r="D25" s="236" t="str">
        <f t="shared" si="0"/>
        <v>FY1996</v>
      </c>
      <c r="E25" s="236" t="str">
        <f t="shared" si="0"/>
        <v>FY1997</v>
      </c>
      <c r="F25" s="236" t="str">
        <f t="shared" si="0"/>
        <v>FY1998</v>
      </c>
      <c r="G25" s="236" t="str">
        <f t="shared" si="0"/>
        <v>FY1999</v>
      </c>
      <c r="H25" s="236" t="str">
        <f t="shared" si="0"/>
        <v>FY2000</v>
      </c>
      <c r="I25" s="236" t="str">
        <f t="shared" si="0"/>
        <v>FY2001</v>
      </c>
      <c r="J25" s="236" t="str">
        <f t="shared" si="0"/>
        <v>FY2002</v>
      </c>
      <c r="K25" s="236" t="str">
        <f t="shared" si="0"/>
        <v>FY2003</v>
      </c>
      <c r="L25" s="236" t="str">
        <f t="shared" si="0"/>
        <v>FY2004</v>
      </c>
      <c r="M25" s="236" t="str">
        <f t="shared" si="0"/>
        <v>FY2005</v>
      </c>
      <c r="N25" s="236" t="str">
        <f t="shared" si="0"/>
        <v>FY2006</v>
      </c>
      <c r="O25" s="236" t="str">
        <f t="shared" si="0"/>
        <v>FY2007</v>
      </c>
      <c r="P25" s="236" t="str">
        <f t="shared" si="0"/>
        <v>FY2008</v>
      </c>
      <c r="Q25" s="236" t="str">
        <f t="shared" si="0"/>
        <v>FY2009</v>
      </c>
      <c r="R25" s="236" t="str">
        <f>R2</f>
        <v>FY2010</v>
      </c>
    </row>
    <row r="26" spans="1:18" ht="17.25" customHeight="1" x14ac:dyDescent="0.2">
      <c r="A26" s="237" t="s">
        <v>56</v>
      </c>
      <c r="B26" s="238" t="s">
        <v>57</v>
      </c>
      <c r="C26" s="248"/>
      <c r="D26" s="248">
        <f>IF(C3&gt;0.1,D3/C3-1,"")</f>
        <v>4.1686946370860234E-3</v>
      </c>
      <c r="E26" s="248">
        <f t="shared" ref="E26:R41" si="1">IF(D3&gt;0.1,E3/D3-1,"")</f>
        <v>6.1707752829303075E-3</v>
      </c>
      <c r="F26" s="248">
        <f t="shared" si="1"/>
        <v>5.5507166911383798E-3</v>
      </c>
      <c r="G26" s="248">
        <f t="shared" si="1"/>
        <v>1.4857148559120015E-2</v>
      </c>
      <c r="H26" s="248">
        <f t="shared" si="1"/>
        <v>1.8563822791486606E-2</v>
      </c>
      <c r="I26" s="248">
        <f t="shared" si="1"/>
        <v>8.5966155017940249E-3</v>
      </c>
      <c r="J26" s="248">
        <f t="shared" si="1"/>
        <v>7.7511650026904633E-3</v>
      </c>
      <c r="K26" s="248">
        <f t="shared" si="1"/>
        <v>1.197241553734707E-2</v>
      </c>
      <c r="L26" s="248">
        <f t="shared" si="1"/>
        <v>-4.5243235675817894E-2</v>
      </c>
      <c r="M26" s="248">
        <f t="shared" si="1"/>
        <v>3.6511034334008929E-2</v>
      </c>
      <c r="N26" s="248">
        <f t="shared" si="1"/>
        <v>4.1899055544013741E-2</v>
      </c>
      <c r="O26" s="248">
        <f t="shared" si="1"/>
        <v>1.1601988628724191E-2</v>
      </c>
      <c r="P26" s="248">
        <f t="shared" si="1"/>
        <v>-6.4728801845865824E-3</v>
      </c>
      <c r="Q26" s="248">
        <f t="shared" si="1"/>
        <v>1.1768043748408008E-3</v>
      </c>
      <c r="R26" s="248">
        <f t="shared" si="1"/>
        <v>8.2710736326407908E-3</v>
      </c>
    </row>
    <row r="27" spans="1:18" x14ac:dyDescent="0.2">
      <c r="A27" s="237" t="s">
        <v>58</v>
      </c>
      <c r="B27" s="240" t="s">
        <v>646</v>
      </c>
      <c r="C27" s="248"/>
      <c r="D27" s="248">
        <f t="shared" ref="D27:Q45" si="2">IF(C4&gt;0.1,D4/C4-1,"")</f>
        <v>-8.5471923603081867E-2</v>
      </c>
      <c r="E27" s="248">
        <f t="shared" si="2"/>
        <v>-0.19838525202323665</v>
      </c>
      <c r="F27" s="248">
        <f t="shared" si="2"/>
        <v>0.36806751690920381</v>
      </c>
      <c r="G27" s="248">
        <f t="shared" si="2"/>
        <v>-0.18128699701079054</v>
      </c>
      <c r="H27" s="248">
        <f t="shared" si="2"/>
        <v>0.13773220779045703</v>
      </c>
      <c r="I27" s="248">
        <f t="shared" si="2"/>
        <v>-8.7814013260495982E-2</v>
      </c>
      <c r="J27" s="248">
        <f t="shared" si="2"/>
        <v>3.7360961883326382E-2</v>
      </c>
      <c r="K27" s="248">
        <f t="shared" si="2"/>
        <v>5.5512711180077723E-2</v>
      </c>
      <c r="L27" s="248">
        <f t="shared" si="2"/>
        <v>-0.13316803401851907</v>
      </c>
      <c r="M27" s="248">
        <f t="shared" si="2"/>
        <v>4.4850026354764427E-2</v>
      </c>
      <c r="N27" s="248">
        <f t="shared" si="2"/>
        <v>-4.2842369603867336E-2</v>
      </c>
      <c r="O27" s="248">
        <f t="shared" si="2"/>
        <v>0.10121061755796057</v>
      </c>
      <c r="P27" s="248">
        <f t="shared" si="2"/>
        <v>8.0985533260942155E-3</v>
      </c>
      <c r="Q27" s="248">
        <f t="shared" si="2"/>
        <v>-2.3030148245631987E-2</v>
      </c>
      <c r="R27" s="248">
        <f t="shared" si="1"/>
        <v>1.2689459042388718E-2</v>
      </c>
    </row>
    <row r="28" spans="1:18" x14ac:dyDescent="0.2">
      <c r="A28" s="237" t="s">
        <v>60</v>
      </c>
      <c r="B28" s="240" t="s">
        <v>61</v>
      </c>
      <c r="C28" s="248"/>
      <c r="D28" s="248" t="str">
        <f t="shared" si="2"/>
        <v/>
      </c>
      <c r="E28" s="248" t="str">
        <f t="shared" si="2"/>
        <v/>
      </c>
      <c r="F28" s="248" t="str">
        <f t="shared" si="2"/>
        <v/>
      </c>
      <c r="G28" s="248" t="str">
        <f t="shared" si="2"/>
        <v/>
      </c>
      <c r="H28" s="248" t="str">
        <f t="shared" si="2"/>
        <v/>
      </c>
      <c r="I28" s="248" t="str">
        <f t="shared" si="2"/>
        <v/>
      </c>
      <c r="J28" s="248" t="str">
        <f t="shared" si="2"/>
        <v/>
      </c>
      <c r="K28" s="248" t="str">
        <f t="shared" si="2"/>
        <v/>
      </c>
      <c r="L28" s="248" t="str">
        <f t="shared" si="2"/>
        <v/>
      </c>
      <c r="M28" s="248" t="str">
        <f t="shared" si="2"/>
        <v/>
      </c>
      <c r="N28" s="248" t="str">
        <f t="shared" si="2"/>
        <v/>
      </c>
      <c r="O28" s="248" t="str">
        <f t="shared" si="2"/>
        <v/>
      </c>
      <c r="P28" s="248" t="str">
        <f t="shared" si="2"/>
        <v/>
      </c>
      <c r="Q28" s="248" t="str">
        <f t="shared" si="2"/>
        <v/>
      </c>
      <c r="R28" s="248" t="str">
        <f t="shared" si="1"/>
        <v/>
      </c>
    </row>
    <row r="29" spans="1:18" x14ac:dyDescent="0.2">
      <c r="A29" s="237" t="s">
        <v>62</v>
      </c>
      <c r="B29" s="240" t="s">
        <v>63</v>
      </c>
      <c r="C29" s="248"/>
      <c r="D29" s="248">
        <f t="shared" si="2"/>
        <v>-0.18274357994541612</v>
      </c>
      <c r="E29" s="248">
        <f t="shared" si="2"/>
        <v>0.11475968058384112</v>
      </c>
      <c r="F29" s="248">
        <f t="shared" si="2"/>
        <v>0.11770454500539596</v>
      </c>
      <c r="G29" s="248">
        <f t="shared" si="2"/>
        <v>-6.0209115997778562E-2</v>
      </c>
      <c r="H29" s="248">
        <f t="shared" si="2"/>
        <v>0.15615925290797783</v>
      </c>
      <c r="I29" s="248">
        <f t="shared" si="2"/>
        <v>0.17319550985188825</v>
      </c>
      <c r="J29" s="248">
        <f t="shared" si="2"/>
        <v>-4.2565601044617596E-2</v>
      </c>
      <c r="K29" s="248">
        <f t="shared" si="2"/>
        <v>-7.2262752051793333E-2</v>
      </c>
      <c r="L29" s="248">
        <f t="shared" si="2"/>
        <v>-0.18682001159110695</v>
      </c>
      <c r="M29" s="248">
        <f t="shared" si="2"/>
        <v>-0.5990762569889907</v>
      </c>
      <c r="N29" s="248">
        <f t="shared" si="2"/>
        <v>-0.3457509230842476</v>
      </c>
      <c r="O29" s="248">
        <f t="shared" si="2"/>
        <v>1.4474153678021962E-2</v>
      </c>
      <c r="P29" s="248">
        <f t="shared" si="2"/>
        <v>7.1017251002793991E-2</v>
      </c>
      <c r="Q29" s="248">
        <f t="shared" si="2"/>
        <v>-5.7613563237709386E-2</v>
      </c>
      <c r="R29" s="248">
        <f t="shared" si="1"/>
        <v>0.12635968286519761</v>
      </c>
    </row>
    <row r="30" spans="1:18" x14ac:dyDescent="0.2">
      <c r="A30" s="237" t="s">
        <v>64</v>
      </c>
      <c r="B30" s="240" t="s">
        <v>65</v>
      </c>
      <c r="C30" s="248"/>
      <c r="D30" s="248">
        <f t="shared" si="2"/>
        <v>2.971636543407552E-2</v>
      </c>
      <c r="E30" s="248">
        <f t="shared" si="2"/>
        <v>-4.3250285671551203E-2</v>
      </c>
      <c r="F30" s="248">
        <f t="shared" si="2"/>
        <v>-1.0031555004470061E-2</v>
      </c>
      <c r="G30" s="248">
        <f t="shared" si="2"/>
        <v>-3.0957019811131969E-3</v>
      </c>
      <c r="H30" s="248">
        <f t="shared" si="2"/>
        <v>-1.7847424226348885E-2</v>
      </c>
      <c r="I30" s="248">
        <f t="shared" si="2"/>
        <v>1.2180690940750027E-2</v>
      </c>
      <c r="J30" s="248">
        <f t="shared" si="2"/>
        <v>3.6626062422366878E-2</v>
      </c>
      <c r="K30" s="248">
        <f t="shared" si="2"/>
        <v>3.7302840919158475E-2</v>
      </c>
      <c r="L30" s="248">
        <f t="shared" si="2"/>
        <v>-3.2776526288077257E-2</v>
      </c>
      <c r="M30" s="248">
        <f t="shared" si="2"/>
        <v>-8.1220580544401066E-3</v>
      </c>
      <c r="N30" s="248">
        <f t="shared" si="2"/>
        <v>-5.3622007181610143E-2</v>
      </c>
      <c r="O30" s="248">
        <f t="shared" si="2"/>
        <v>-2.3475275871845058E-2</v>
      </c>
      <c r="P30" s="248">
        <f t="shared" si="2"/>
        <v>-7.999079474740689E-2</v>
      </c>
      <c r="Q30" s="248">
        <f t="shared" si="2"/>
        <v>2.6889857588342059E-2</v>
      </c>
      <c r="R30" s="248">
        <f t="shared" si="1"/>
        <v>1.0701913505647198E-2</v>
      </c>
    </row>
    <row r="31" spans="1:18" x14ac:dyDescent="0.2">
      <c r="A31" s="237" t="s">
        <v>66</v>
      </c>
      <c r="B31" s="240" t="s">
        <v>67</v>
      </c>
      <c r="C31" s="248"/>
      <c r="D31" s="248">
        <f t="shared" si="2"/>
        <v>-0.12182480562518128</v>
      </c>
      <c r="E31" s="248">
        <f t="shared" si="2"/>
        <v>-0.31192687574828981</v>
      </c>
      <c r="F31" s="248">
        <f t="shared" si="2"/>
        <v>0.30216207592530053</v>
      </c>
      <c r="G31" s="248">
        <f t="shared" si="2"/>
        <v>4.5970159497188412E-2</v>
      </c>
      <c r="H31" s="248">
        <f t="shared" si="2"/>
        <v>6.9792495140100552E-2</v>
      </c>
      <c r="I31" s="248">
        <f t="shared" si="2"/>
        <v>-3.5759014608370054E-2</v>
      </c>
      <c r="J31" s="248">
        <f t="shared" si="2"/>
        <v>-0.24456485947648077</v>
      </c>
      <c r="K31" s="248">
        <f t="shared" si="2"/>
        <v>-9.3286953585719812E-2</v>
      </c>
      <c r="L31" s="248">
        <f t="shared" si="2"/>
        <v>4.3215217363261615E-2</v>
      </c>
      <c r="M31" s="248">
        <f t="shared" si="2"/>
        <v>0.24439634412406952</v>
      </c>
      <c r="N31" s="248">
        <f t="shared" si="2"/>
        <v>-0.28291572728483039</v>
      </c>
      <c r="O31" s="248">
        <f t="shared" si="2"/>
        <v>-0.11893202237000733</v>
      </c>
      <c r="P31" s="248">
        <f t="shared" si="2"/>
        <v>0.24273292830818693</v>
      </c>
      <c r="Q31" s="248">
        <f t="shared" si="2"/>
        <v>0.59310110634084201</v>
      </c>
      <c r="R31" s="248">
        <f t="shared" si="1"/>
        <v>0.23132724413862515</v>
      </c>
    </row>
    <row r="32" spans="1:18" x14ac:dyDescent="0.2">
      <c r="A32" s="237" t="s">
        <v>68</v>
      </c>
      <c r="B32" s="240" t="s">
        <v>69</v>
      </c>
      <c r="C32" s="248"/>
      <c r="D32" s="248">
        <f t="shared" si="2"/>
        <v>-2.6017725274942727E-2</v>
      </c>
      <c r="E32" s="248">
        <f t="shared" si="2"/>
        <v>-5.8144470711123941E-2</v>
      </c>
      <c r="F32" s="248">
        <f t="shared" si="2"/>
        <v>-2.5490919571010018E-2</v>
      </c>
      <c r="G32" s="248">
        <f t="shared" si="2"/>
        <v>1.6623061974573305E-2</v>
      </c>
      <c r="H32" s="248">
        <f t="shared" si="2"/>
        <v>6.5878813209422127E-2</v>
      </c>
      <c r="I32" s="248">
        <f t="shared" si="2"/>
        <v>6.510003952682375E-2</v>
      </c>
      <c r="J32" s="248">
        <f t="shared" si="2"/>
        <v>-6.7257421913435977E-2</v>
      </c>
      <c r="K32" s="248">
        <f t="shared" si="2"/>
        <v>6.4405854068774193E-2</v>
      </c>
      <c r="L32" s="248">
        <f t="shared" si="2"/>
        <v>-1.8621920842026851E-3</v>
      </c>
      <c r="M32" s="248">
        <f t="shared" si="2"/>
        <v>-7.7999887573321214E-4</v>
      </c>
      <c r="N32" s="248">
        <f t="shared" si="2"/>
        <v>-1.9654205879530817E-2</v>
      </c>
      <c r="O32" s="248">
        <f t="shared" si="2"/>
        <v>-1.1016162633603832E-2</v>
      </c>
      <c r="P32" s="248">
        <f t="shared" si="2"/>
        <v>-9.6569505620313079E-3</v>
      </c>
      <c r="Q32" s="248">
        <f t="shared" si="2"/>
        <v>-6.5443148256312811E-2</v>
      </c>
      <c r="R32" s="248">
        <f t="shared" si="1"/>
        <v>3.4827633695777571E-2</v>
      </c>
    </row>
    <row r="33" spans="1:18" x14ac:dyDescent="0.2">
      <c r="A33" s="237" t="s">
        <v>70</v>
      </c>
      <c r="B33" s="240" t="s">
        <v>71</v>
      </c>
      <c r="C33" s="248"/>
      <c r="D33" s="248">
        <f t="shared" si="2"/>
        <v>-1.6429897481083144E-2</v>
      </c>
      <c r="E33" s="248">
        <f t="shared" si="2"/>
        <v>-3.959479787069009E-4</v>
      </c>
      <c r="F33" s="248">
        <f t="shared" si="2"/>
        <v>4.2104064046453171E-2</v>
      </c>
      <c r="G33" s="248">
        <f t="shared" si="2"/>
        <v>-9.972840062813626E-3</v>
      </c>
      <c r="H33" s="248">
        <f t="shared" si="2"/>
        <v>5.2495541591485395E-2</v>
      </c>
      <c r="I33" s="248">
        <f t="shared" si="2"/>
        <v>-4.1347559959076241E-3</v>
      </c>
      <c r="J33" s="248">
        <f t="shared" si="2"/>
        <v>-8.8041793536834501E-2</v>
      </c>
      <c r="K33" s="248">
        <f t="shared" si="2"/>
        <v>-1.3791191569606842E-2</v>
      </c>
      <c r="L33" s="248">
        <f t="shared" si="2"/>
        <v>-3.160707993404599E-2</v>
      </c>
      <c r="M33" s="248">
        <f t="shared" si="2"/>
        <v>1.4808548963052059E-2</v>
      </c>
      <c r="N33" s="248">
        <f t="shared" si="2"/>
        <v>4.2100496051920011E-3</v>
      </c>
      <c r="O33" s="248">
        <f t="shared" si="2"/>
        <v>-5.350824875346305E-2</v>
      </c>
      <c r="P33" s="248">
        <f t="shared" si="2"/>
        <v>-6.4082688708647528E-2</v>
      </c>
      <c r="Q33" s="248">
        <f t="shared" si="2"/>
        <v>-0.1091906707228909</v>
      </c>
      <c r="R33" s="248">
        <f t="shared" si="1"/>
        <v>-2.2765890375799347E-2</v>
      </c>
    </row>
    <row r="34" spans="1:18" x14ac:dyDescent="0.2">
      <c r="A34" s="237" t="s">
        <v>72</v>
      </c>
      <c r="B34" s="240" t="s">
        <v>73</v>
      </c>
      <c r="C34" s="248"/>
      <c r="D34" s="248">
        <f t="shared" si="2"/>
        <v>-6.3034200880706548E-2</v>
      </c>
      <c r="E34" s="248">
        <f t="shared" si="2"/>
        <v>-6.9712565673245463E-2</v>
      </c>
      <c r="F34" s="248">
        <f t="shared" si="2"/>
        <v>1.9288299383970919E-2</v>
      </c>
      <c r="G34" s="248">
        <f t="shared" si="2"/>
        <v>2.5743679381096563E-2</v>
      </c>
      <c r="H34" s="248">
        <f t="shared" si="2"/>
        <v>4.5613672500335323E-2</v>
      </c>
      <c r="I34" s="248">
        <f t="shared" si="2"/>
        <v>3.7181725547540401E-2</v>
      </c>
      <c r="J34" s="248">
        <f t="shared" si="2"/>
        <v>-1.802288717008238E-2</v>
      </c>
      <c r="K34" s="248">
        <f t="shared" si="2"/>
        <v>9.5417620556181859E-4</v>
      </c>
      <c r="L34" s="248">
        <f t="shared" si="2"/>
        <v>-2.654084596188544E-3</v>
      </c>
      <c r="M34" s="248">
        <f t="shared" si="2"/>
        <v>-8.0313158152228725E-3</v>
      </c>
      <c r="N34" s="248">
        <f t="shared" si="2"/>
        <v>1.1185563877213589E-2</v>
      </c>
      <c r="O34" s="248">
        <f t="shared" si="2"/>
        <v>-1.2901083329617591E-2</v>
      </c>
      <c r="P34" s="248">
        <f t="shared" si="2"/>
        <v>-0.15386511337899433</v>
      </c>
      <c r="Q34" s="248">
        <f t="shared" si="2"/>
        <v>-2.390842127515902E-2</v>
      </c>
      <c r="R34" s="248">
        <f t="shared" si="1"/>
        <v>3.5076813245724869E-2</v>
      </c>
    </row>
    <row r="35" spans="1:18" x14ac:dyDescent="0.2">
      <c r="A35" s="237" t="s">
        <v>74</v>
      </c>
      <c r="B35" s="240" t="s">
        <v>75</v>
      </c>
      <c r="C35" s="248"/>
      <c r="D35" s="248">
        <f t="shared" si="2"/>
        <v>-0.17961667913090462</v>
      </c>
      <c r="E35" s="248">
        <f t="shared" si="2"/>
        <v>-2.6087958385025312E-2</v>
      </c>
      <c r="F35" s="248">
        <f t="shared" si="2"/>
        <v>-0.21588423431082027</v>
      </c>
      <c r="G35" s="248">
        <f t="shared" si="2"/>
        <v>0.67056146971099873</v>
      </c>
      <c r="H35" s="248">
        <f t="shared" si="2"/>
        <v>0.1949030807426797</v>
      </c>
      <c r="I35" s="248">
        <f t="shared" si="2"/>
        <v>0.23536860063697218</v>
      </c>
      <c r="J35" s="248">
        <f t="shared" si="2"/>
        <v>0.24498966151384982</v>
      </c>
      <c r="K35" s="248">
        <f t="shared" si="2"/>
        <v>-0.49369258320570852</v>
      </c>
      <c r="L35" s="248">
        <f t="shared" si="2"/>
        <v>-7.1647237357731042E-2</v>
      </c>
      <c r="M35" s="248">
        <f t="shared" si="2"/>
        <v>0.37848104504580693</v>
      </c>
      <c r="N35" s="248">
        <f t="shared" si="2"/>
        <v>0.13764118452069951</v>
      </c>
      <c r="O35" s="248">
        <f t="shared" si="2"/>
        <v>7.3113317819896384E-2</v>
      </c>
      <c r="P35" s="248">
        <f t="shared" si="2"/>
        <v>-9.7308339928383725E-2</v>
      </c>
      <c r="Q35" s="248">
        <f t="shared" si="2"/>
        <v>-0.19451851769156103</v>
      </c>
      <c r="R35" s="248">
        <f t="shared" si="1"/>
        <v>5.5622441671024703E-2</v>
      </c>
    </row>
    <row r="36" spans="1:18" x14ac:dyDescent="0.2">
      <c r="A36" s="237" t="s">
        <v>76</v>
      </c>
      <c r="B36" s="240" t="s">
        <v>77</v>
      </c>
      <c r="C36" s="248"/>
      <c r="D36" s="248">
        <f t="shared" si="2"/>
        <v>3.9271070437973954E-3</v>
      </c>
      <c r="E36" s="248">
        <f t="shared" si="2"/>
        <v>-2.7862589594929155E-4</v>
      </c>
      <c r="F36" s="248">
        <f t="shared" si="2"/>
        <v>-8.8426678353858978E-4</v>
      </c>
      <c r="G36" s="248">
        <f t="shared" si="2"/>
        <v>4.4162544168359519E-2</v>
      </c>
      <c r="H36" s="248">
        <f t="shared" si="2"/>
        <v>1.2092382571651683E-2</v>
      </c>
      <c r="I36" s="248">
        <f t="shared" si="2"/>
        <v>2.3775868307583714E-2</v>
      </c>
      <c r="J36" s="248">
        <f t="shared" si="2"/>
        <v>-2.7163032149438715E-3</v>
      </c>
      <c r="K36" s="248">
        <f t="shared" si="2"/>
        <v>7.7656873327498488E-3</v>
      </c>
      <c r="L36" s="248">
        <f t="shared" si="2"/>
        <v>-9.9430464175285227E-3</v>
      </c>
      <c r="M36" s="248">
        <f t="shared" si="2"/>
        <v>-1.057779696561767E-2</v>
      </c>
      <c r="N36" s="248">
        <f t="shared" si="2"/>
        <v>-1.358351270692193E-2</v>
      </c>
      <c r="O36" s="248">
        <f t="shared" si="2"/>
        <v>-1.2748353916818056E-2</v>
      </c>
      <c r="P36" s="248">
        <f t="shared" si="2"/>
        <v>-8.6850423837915303E-3</v>
      </c>
      <c r="Q36" s="248">
        <f t="shared" si="2"/>
        <v>-1.6240766557339414E-3</v>
      </c>
      <c r="R36" s="248">
        <f t="shared" si="1"/>
        <v>2.8431435280353412E-2</v>
      </c>
    </row>
    <row r="37" spans="1:18" x14ac:dyDescent="0.2">
      <c r="A37" s="237" t="s">
        <v>78</v>
      </c>
      <c r="B37" s="240" t="s">
        <v>79</v>
      </c>
      <c r="C37" s="248"/>
      <c r="D37" s="248">
        <f t="shared" si="2"/>
        <v>-5.2563991978358926E-2</v>
      </c>
      <c r="E37" s="248">
        <f t="shared" si="2"/>
        <v>-2.1842538344589046E-2</v>
      </c>
      <c r="F37" s="248">
        <f t="shared" si="2"/>
        <v>-4.2076033596894269E-2</v>
      </c>
      <c r="G37" s="248">
        <f t="shared" si="2"/>
        <v>6.5160512868904119E-2</v>
      </c>
      <c r="H37" s="248">
        <f t="shared" si="2"/>
        <v>-2.3684374708422329E-2</v>
      </c>
      <c r="I37" s="248">
        <f t="shared" si="2"/>
        <v>2.9591990089199438E-2</v>
      </c>
      <c r="J37" s="248">
        <f t="shared" si="2"/>
        <v>6.9143111603350071E-2</v>
      </c>
      <c r="K37" s="248">
        <f t="shared" si="2"/>
        <v>-3.0412091915477224E-2</v>
      </c>
      <c r="L37" s="248">
        <f t="shared" si="2"/>
        <v>-7.4205238198484125E-2</v>
      </c>
      <c r="M37" s="248">
        <f t="shared" si="2"/>
        <v>-3.1715393105013479E-2</v>
      </c>
      <c r="N37" s="248">
        <f t="shared" si="2"/>
        <v>5.9376408327496355E-2</v>
      </c>
      <c r="O37" s="248">
        <f t="shared" si="2"/>
        <v>-0.15539356147881245</v>
      </c>
      <c r="P37" s="248">
        <f t="shared" si="2"/>
        <v>-8.2192229091654023E-2</v>
      </c>
      <c r="Q37" s="248">
        <f t="shared" si="2"/>
        <v>-5.135073897720388E-3</v>
      </c>
      <c r="R37" s="248">
        <f t="shared" si="1"/>
        <v>4.7608692855920287E-2</v>
      </c>
    </row>
    <row r="38" spans="1:18" x14ac:dyDescent="0.2">
      <c r="A38" s="237" t="s">
        <v>80</v>
      </c>
      <c r="B38" s="240" t="s">
        <v>81</v>
      </c>
      <c r="C38" s="248"/>
      <c r="D38" s="248">
        <f t="shared" si="2"/>
        <v>1.7022481084887131E-2</v>
      </c>
      <c r="E38" s="248">
        <f t="shared" si="2"/>
        <v>-5.4388024154468417E-2</v>
      </c>
      <c r="F38" s="248">
        <f t="shared" si="2"/>
        <v>-7.1549260900664713E-2</v>
      </c>
      <c r="G38" s="248">
        <f t="shared" si="2"/>
        <v>4.2505533083523783E-2</v>
      </c>
      <c r="H38" s="248">
        <f t="shared" si="2"/>
        <v>3.8628072038964456E-2</v>
      </c>
      <c r="I38" s="248">
        <f t="shared" si="2"/>
        <v>7.9355151638470067E-2</v>
      </c>
      <c r="J38" s="248">
        <f t="shared" si="2"/>
        <v>6.9192372373503508E-2</v>
      </c>
      <c r="K38" s="248">
        <f t="shared" si="2"/>
        <v>3.7269244176113769E-2</v>
      </c>
      <c r="L38" s="248">
        <f t="shared" si="2"/>
        <v>1.6110398408239579E-2</v>
      </c>
      <c r="M38" s="248">
        <f t="shared" si="2"/>
        <v>4.1012689815042469E-2</v>
      </c>
      <c r="N38" s="248">
        <f t="shared" si="2"/>
        <v>7.8706649457760847E-2</v>
      </c>
      <c r="O38" s="248">
        <f t="shared" si="2"/>
        <v>-4.3127323140627061E-3</v>
      </c>
      <c r="P38" s="248">
        <f t="shared" si="2"/>
        <v>-4.0169395221434367E-4</v>
      </c>
      <c r="Q38" s="248">
        <f t="shared" si="2"/>
        <v>1.4389302186082142E-2</v>
      </c>
      <c r="R38" s="248">
        <f t="shared" si="1"/>
        <v>-1.8826522395902656E-2</v>
      </c>
    </row>
    <row r="39" spans="1:18" x14ac:dyDescent="0.2">
      <c r="A39" s="237" t="s">
        <v>82</v>
      </c>
      <c r="B39" s="240" t="s">
        <v>83</v>
      </c>
      <c r="C39" s="248"/>
      <c r="D39" s="248">
        <f t="shared" si="2"/>
        <v>7.0035008993647452E-3</v>
      </c>
      <c r="E39" s="248">
        <f t="shared" si="2"/>
        <v>-0.11284045001297238</v>
      </c>
      <c r="F39" s="248">
        <f t="shared" si="2"/>
        <v>-0.14938991584182637</v>
      </c>
      <c r="G39" s="248">
        <f t="shared" si="2"/>
        <v>-3.1889578789643713E-2</v>
      </c>
      <c r="H39" s="248">
        <f t="shared" si="2"/>
        <v>0.11075654116838396</v>
      </c>
      <c r="I39" s="248">
        <f t="shared" si="2"/>
        <v>0.11651021690036445</v>
      </c>
      <c r="J39" s="248">
        <f t="shared" si="2"/>
        <v>7.576583334789655E-2</v>
      </c>
      <c r="K39" s="248">
        <f t="shared" si="2"/>
        <v>3.4838919956354797E-3</v>
      </c>
      <c r="L39" s="248">
        <f t="shared" si="2"/>
        <v>2.9533895926262321E-2</v>
      </c>
      <c r="M39" s="248">
        <f t="shared" si="2"/>
        <v>3.9976388728962586E-2</v>
      </c>
      <c r="N39" s="248">
        <f t="shared" si="2"/>
        <v>5.3924973775919094E-2</v>
      </c>
      <c r="O39" s="248">
        <f t="shared" si="2"/>
        <v>6.4334259439108532E-2</v>
      </c>
      <c r="P39" s="248">
        <f t="shared" si="2"/>
        <v>5.5881682494998808E-2</v>
      </c>
      <c r="Q39" s="248">
        <f t="shared" si="2"/>
        <v>2.644414485868829E-2</v>
      </c>
      <c r="R39" s="248">
        <f t="shared" si="1"/>
        <v>6.4404247509508572E-2</v>
      </c>
    </row>
    <row r="40" spans="1:18" x14ac:dyDescent="0.2">
      <c r="A40" s="237" t="s">
        <v>84</v>
      </c>
      <c r="B40" s="240" t="s">
        <v>85</v>
      </c>
      <c r="C40" s="248"/>
      <c r="D40" s="248">
        <f t="shared" si="2"/>
        <v>2.1666998394774817E-2</v>
      </c>
      <c r="E40" s="248">
        <f t="shared" si="2"/>
        <v>-2.8805654804955449E-2</v>
      </c>
      <c r="F40" s="248">
        <f t="shared" si="2"/>
        <v>3.8326713898658049E-2</v>
      </c>
      <c r="G40" s="248">
        <f t="shared" si="2"/>
        <v>5.9013840607045509E-2</v>
      </c>
      <c r="H40" s="248">
        <f t="shared" si="2"/>
        <v>3.2484982986565436E-2</v>
      </c>
      <c r="I40" s="248">
        <f t="shared" si="2"/>
        <v>-1.3212636856919646E-3</v>
      </c>
      <c r="J40" s="248">
        <f t="shared" si="2"/>
        <v>7.5028674232053172E-2</v>
      </c>
      <c r="K40" s="248">
        <f t="shared" si="2"/>
        <v>-1.6384154427673825E-2</v>
      </c>
      <c r="L40" s="248">
        <f t="shared" si="2"/>
        <v>2.3705212909054252E-2</v>
      </c>
      <c r="M40" s="248">
        <f t="shared" si="2"/>
        <v>-4.9363543519418074E-2</v>
      </c>
      <c r="N40" s="248">
        <f t="shared" si="2"/>
        <v>-1.0480446051567283E-2</v>
      </c>
      <c r="O40" s="248">
        <f t="shared" si="2"/>
        <v>-2.7958419558646863E-3</v>
      </c>
      <c r="P40" s="248">
        <f t="shared" si="2"/>
        <v>-9.3203423911384364E-3</v>
      </c>
      <c r="Q40" s="248">
        <f t="shared" si="2"/>
        <v>-3.1415457405199465E-3</v>
      </c>
      <c r="R40" s="248">
        <f t="shared" si="1"/>
        <v>7.563180747552356E-2</v>
      </c>
    </row>
    <row r="41" spans="1:18" x14ac:dyDescent="0.2">
      <c r="A41" s="237"/>
      <c r="B41" s="516" t="s">
        <v>445</v>
      </c>
      <c r="C41" s="248"/>
      <c r="D41" s="248" t="str">
        <f t="shared" si="2"/>
        <v/>
      </c>
      <c r="E41" s="248" t="str">
        <f t="shared" si="2"/>
        <v/>
      </c>
      <c r="F41" s="248" t="str">
        <f t="shared" si="2"/>
        <v/>
      </c>
      <c r="G41" s="248" t="str">
        <f t="shared" si="2"/>
        <v/>
      </c>
      <c r="H41" s="248" t="str">
        <f t="shared" si="2"/>
        <v/>
      </c>
      <c r="I41" s="248" t="str">
        <f t="shared" si="2"/>
        <v/>
      </c>
      <c r="J41" s="248" t="str">
        <f t="shared" si="2"/>
        <v/>
      </c>
      <c r="K41" s="248" t="str">
        <f t="shared" si="2"/>
        <v/>
      </c>
      <c r="L41" s="248" t="str">
        <f t="shared" si="2"/>
        <v/>
      </c>
      <c r="M41" s="248" t="str">
        <f t="shared" si="2"/>
        <v/>
      </c>
      <c r="N41" s="248" t="str">
        <f t="shared" si="2"/>
        <v/>
      </c>
      <c r="O41" s="248" t="str">
        <f t="shared" si="2"/>
        <v/>
      </c>
      <c r="P41" s="248" t="str">
        <f t="shared" si="2"/>
        <v/>
      </c>
      <c r="Q41" s="248" t="str">
        <f t="shared" si="2"/>
        <v/>
      </c>
      <c r="R41" s="248" t="str">
        <f t="shared" si="1"/>
        <v/>
      </c>
    </row>
    <row r="42" spans="1:18" s="10" customFormat="1" x14ac:dyDescent="0.2">
      <c r="A42" s="514"/>
      <c r="B42" s="515" t="s">
        <v>647</v>
      </c>
      <c r="C42" s="249"/>
      <c r="D42" s="249">
        <f t="shared" si="2"/>
        <v>-3.2590353035527819E-2</v>
      </c>
      <c r="E42" s="249">
        <f t="shared" si="2"/>
        <v>-5.9426029500826982E-2</v>
      </c>
      <c r="F42" s="249">
        <f t="shared" si="2"/>
        <v>2.2776371660539585E-2</v>
      </c>
      <c r="G42" s="249">
        <f t="shared" si="2"/>
        <v>6.7544825157701549E-3</v>
      </c>
      <c r="H42" s="249">
        <f t="shared" si="2"/>
        <v>4.1116518727384976E-2</v>
      </c>
      <c r="I42" s="249">
        <f t="shared" si="2"/>
        <v>2.6125237454887262E-2</v>
      </c>
      <c r="J42" s="249">
        <f t="shared" si="2"/>
        <v>5.4782696770443451E-3</v>
      </c>
      <c r="K42" s="249">
        <f t="shared" si="2"/>
        <v>7.2588775787845172E-3</v>
      </c>
      <c r="L42" s="249">
        <f t="shared" si="2"/>
        <v>-3.3414462443805415E-2</v>
      </c>
      <c r="M42" s="249">
        <f t="shared" si="2"/>
        <v>9.9408398525850927E-3</v>
      </c>
      <c r="N42" s="249">
        <f t="shared" si="2"/>
        <v>6.7376962948233476E-3</v>
      </c>
      <c r="O42" s="249">
        <f t="shared" si="2"/>
        <v>-1.7022149390762964E-2</v>
      </c>
      <c r="P42" s="249">
        <f t="shared" si="2"/>
        <v>-2.0903551015522881E-2</v>
      </c>
      <c r="Q42" s="249">
        <f t="shared" si="2"/>
        <v>4.001349790561104E-3</v>
      </c>
      <c r="R42" s="249">
        <f t="shared" ref="R42:R44" si="3">IF(Q19&gt;0.1,R19/Q19-1,"")</f>
        <v>3.0802554214104161E-2</v>
      </c>
    </row>
    <row r="43" spans="1:18" x14ac:dyDescent="0.2">
      <c r="A43" s="237"/>
      <c r="B43" s="516" t="s">
        <v>710</v>
      </c>
      <c r="C43" s="248"/>
      <c r="D43" s="248">
        <f t="shared" si="2"/>
        <v>1.925772687750138E-2</v>
      </c>
      <c r="E43" s="248">
        <f t="shared" si="2"/>
        <v>-7.2782381101034521E-2</v>
      </c>
      <c r="F43" s="248">
        <f t="shared" si="2"/>
        <v>0.13090760206380536</v>
      </c>
      <c r="G43" s="248">
        <f t="shared" si="2"/>
        <v>0.1091075236330874</v>
      </c>
      <c r="H43" s="248">
        <f t="shared" si="2"/>
        <v>9.0099711243790459E-2</v>
      </c>
      <c r="I43" s="248">
        <f t="shared" si="2"/>
        <v>-7.5631238519695221E-2</v>
      </c>
      <c r="J43" s="248">
        <f t="shared" si="2"/>
        <v>-8.6445782195759602E-2</v>
      </c>
      <c r="K43" s="248">
        <f t="shared" si="2"/>
        <v>9.6602325359955499E-2</v>
      </c>
      <c r="L43" s="248">
        <f t="shared" si="2"/>
        <v>-3.4340906478491751E-2</v>
      </c>
      <c r="M43" s="248">
        <f t="shared" si="2"/>
        <v>0.14828626053901628</v>
      </c>
      <c r="N43" s="248">
        <f t="shared" si="2"/>
        <v>-5.7451965438272912E-2</v>
      </c>
      <c r="O43" s="248">
        <f t="shared" si="2"/>
        <v>-7.0605542722667503E-2</v>
      </c>
      <c r="P43" s="248">
        <f t="shared" si="2"/>
        <v>-6.346210944207753E-2</v>
      </c>
      <c r="Q43" s="248">
        <f t="shared" si="2"/>
        <v>3.506875742596316E-2</v>
      </c>
      <c r="R43" s="248">
        <f t="shared" si="3"/>
        <v>3.6868793756685836E-2</v>
      </c>
    </row>
    <row r="44" spans="1:18" x14ac:dyDescent="0.2">
      <c r="A44" s="237"/>
      <c r="B44" s="516" t="s">
        <v>648</v>
      </c>
      <c r="C44" s="248"/>
      <c r="D44" s="248" t="str">
        <f t="shared" si="2"/>
        <v/>
      </c>
      <c r="E44" s="248" t="str">
        <f t="shared" si="2"/>
        <v/>
      </c>
      <c r="F44" s="248" t="str">
        <f t="shared" si="2"/>
        <v/>
      </c>
      <c r="G44" s="248" t="str">
        <f t="shared" si="2"/>
        <v/>
      </c>
      <c r="H44" s="248" t="str">
        <f t="shared" si="2"/>
        <v/>
      </c>
      <c r="I44" s="248" t="str">
        <f t="shared" si="2"/>
        <v/>
      </c>
      <c r="J44" s="248" t="str">
        <f t="shared" si="2"/>
        <v/>
      </c>
      <c r="K44" s="248" t="str">
        <f t="shared" si="2"/>
        <v/>
      </c>
      <c r="L44" s="248" t="str">
        <f t="shared" si="2"/>
        <v/>
      </c>
      <c r="M44" s="248" t="str">
        <f t="shared" si="2"/>
        <v/>
      </c>
      <c r="N44" s="248" t="str">
        <f t="shared" si="2"/>
        <v/>
      </c>
      <c r="O44" s="248" t="str">
        <f t="shared" si="2"/>
        <v/>
      </c>
      <c r="P44" s="248" t="str">
        <f t="shared" si="2"/>
        <v/>
      </c>
      <c r="Q44" s="248" t="str">
        <f t="shared" si="2"/>
        <v/>
      </c>
      <c r="R44" s="248" t="str">
        <f t="shared" si="3"/>
        <v/>
      </c>
    </row>
    <row r="45" spans="1:18" ht="21" customHeight="1" x14ac:dyDescent="0.2">
      <c r="A45" s="245"/>
      <c r="B45" s="246" t="s">
        <v>713</v>
      </c>
      <c r="C45" s="250"/>
      <c r="D45" s="250">
        <f t="shared" si="2"/>
        <v>-3.0984815837144852E-2</v>
      </c>
      <c r="E45" s="250">
        <f t="shared" si="2"/>
        <v>-5.9490222428027706E-2</v>
      </c>
      <c r="F45" s="250">
        <f t="shared" si="2"/>
        <v>2.7228607014922357E-2</v>
      </c>
      <c r="G45" s="250">
        <f t="shared" ref="G45:R45" si="4">IF(F22&gt;0.1,G22/F22-1,"")</f>
        <v>1.6276295329190393E-2</v>
      </c>
      <c r="H45" s="250">
        <f t="shared" si="4"/>
        <v>4.4803789251196102E-2</v>
      </c>
      <c r="I45" s="250">
        <f t="shared" si="4"/>
        <v>1.6528458998088968E-2</v>
      </c>
      <c r="J45" s="250">
        <f t="shared" si="4"/>
        <v>5.0299323320834866E-3</v>
      </c>
      <c r="K45" s="250">
        <f t="shared" si="4"/>
        <v>1.753984536204678E-2</v>
      </c>
      <c r="L45" s="250">
        <f t="shared" si="4"/>
        <v>-3.2420245723954744E-2</v>
      </c>
      <c r="M45" s="250">
        <f t="shared" si="4"/>
        <v>2.094978587950691E-2</v>
      </c>
      <c r="N45" s="250">
        <f t="shared" si="4"/>
        <v>1.5354625811985212E-3</v>
      </c>
      <c r="O45" s="250">
        <f t="shared" si="4"/>
        <v>-2.1360361779924175E-2</v>
      </c>
      <c r="P45" s="250">
        <f t="shared" si="4"/>
        <v>-2.4019094607373281E-2</v>
      </c>
      <c r="Q45" s="250">
        <f t="shared" si="4"/>
        <v>6.6893649582442372E-3</v>
      </c>
      <c r="R45" s="250">
        <f t="shared" si="4"/>
        <v>3.1250355849603118E-2</v>
      </c>
    </row>
    <row r="46" spans="1:18" s="197" customFormat="1" ht="20.25" customHeight="1" x14ac:dyDescent="0.2">
      <c r="A46" s="256" t="s">
        <v>437</v>
      </c>
    </row>
    <row r="47" spans="1:18" ht="15" x14ac:dyDescent="0.2">
      <c r="A47" s="509" t="s">
        <v>755</v>
      </c>
      <c r="B47" s="10"/>
      <c r="C47" s="512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3"/>
      <c r="R47" s="513"/>
    </row>
    <row r="48" spans="1:18" ht="18.75" customHeight="1" x14ac:dyDescent="0.2">
      <c r="A48" s="234"/>
      <c r="B48" s="235" t="s">
        <v>431</v>
      </c>
      <c r="C48" s="236" t="str">
        <f t="shared" ref="C48:Q48" si="5">C2</f>
        <v>FY1995</v>
      </c>
      <c r="D48" s="236" t="str">
        <f t="shared" si="5"/>
        <v>FY1996</v>
      </c>
      <c r="E48" s="236" t="str">
        <f t="shared" si="5"/>
        <v>FY1997</v>
      </c>
      <c r="F48" s="236" t="str">
        <f t="shared" si="5"/>
        <v>FY1998</v>
      </c>
      <c r="G48" s="236" t="str">
        <f t="shared" si="5"/>
        <v>FY1999</v>
      </c>
      <c r="H48" s="236" t="str">
        <f t="shared" si="5"/>
        <v>FY2000</v>
      </c>
      <c r="I48" s="236" t="str">
        <f t="shared" si="5"/>
        <v>FY2001</v>
      </c>
      <c r="J48" s="236" t="str">
        <f t="shared" si="5"/>
        <v>FY2002</v>
      </c>
      <c r="K48" s="236" t="str">
        <f t="shared" si="5"/>
        <v>FY2003</v>
      </c>
      <c r="L48" s="236" t="str">
        <f t="shared" si="5"/>
        <v>FY2004</v>
      </c>
      <c r="M48" s="236" t="str">
        <f t="shared" si="5"/>
        <v>FY2005</v>
      </c>
      <c r="N48" s="236" t="str">
        <f t="shared" si="5"/>
        <v>FY2006</v>
      </c>
      <c r="O48" s="236" t="str">
        <f t="shared" si="5"/>
        <v>FY2007</v>
      </c>
      <c r="P48" s="236" t="str">
        <f t="shared" si="5"/>
        <v>FY2008</v>
      </c>
      <c r="Q48" s="236" t="str">
        <f t="shared" si="5"/>
        <v>FY2009</v>
      </c>
      <c r="R48" s="236" t="str">
        <f>R2</f>
        <v>FY2010</v>
      </c>
    </row>
    <row r="49" spans="1:18" ht="18.75" customHeight="1" x14ac:dyDescent="0.2">
      <c r="A49" s="237" t="s">
        <v>56</v>
      </c>
      <c r="B49" s="238" t="s">
        <v>57</v>
      </c>
      <c r="C49" s="506">
        <v>27.623133192453579</v>
      </c>
      <c r="D49" s="506">
        <v>28.501839655579861</v>
      </c>
      <c r="E49" s="506">
        <v>29.426644572507236</v>
      </c>
      <c r="F49" s="506">
        <v>30.0575303937485</v>
      </c>
      <c r="G49" s="506">
        <v>31.057185547474354</v>
      </c>
      <c r="H49" s="506">
        <v>31.906394194235816</v>
      </c>
      <c r="I49" s="506">
        <v>32.790209066474276</v>
      </c>
      <c r="J49" s="506">
        <v>32.866099803999255</v>
      </c>
      <c r="K49" s="506">
        <v>32.680928647554865</v>
      </c>
      <c r="L49" s="506">
        <v>31.229604458369103</v>
      </c>
      <c r="M49" s="506">
        <v>32.914796900926888</v>
      </c>
      <c r="N49" s="506">
        <v>34.785738026982131</v>
      </c>
      <c r="O49" s="506">
        <v>36.702124779051033</v>
      </c>
      <c r="P49" s="506">
        <v>37.989802001470224</v>
      </c>
      <c r="Q49" s="506">
        <v>40.278182518501247</v>
      </c>
      <c r="R49" s="506">
        <v>41.871536428860082</v>
      </c>
    </row>
    <row r="50" spans="1:18" x14ac:dyDescent="0.2">
      <c r="A50" s="237" t="s">
        <v>58</v>
      </c>
      <c r="B50" s="240" t="s">
        <v>646</v>
      </c>
      <c r="C50" s="506">
        <v>25.830903993747739</v>
      </c>
      <c r="D50" s="506">
        <v>23.04124144761979</v>
      </c>
      <c r="E50" s="506">
        <v>18.629970473738258</v>
      </c>
      <c r="F50" s="506">
        <v>25.994672450317406</v>
      </c>
      <c r="G50" s="506">
        <v>21.54496608911246</v>
      </c>
      <c r="H50" s="506">
        <v>24.689597427712627</v>
      </c>
      <c r="I50" s="506">
        <v>23.246362549141146</v>
      </c>
      <c r="J50" s="506">
        <v>23.847117132341459</v>
      </c>
      <c r="K50" s="506">
        <v>24.525747870895451</v>
      </c>
      <c r="L50" s="506">
        <v>21.433899301218705</v>
      </c>
      <c r="M50" s="506">
        <v>22.915984598269155</v>
      </c>
      <c r="N50" s="506">
        <v>22.03351194365959</v>
      </c>
      <c r="O50" s="506">
        <v>27.25848397740949</v>
      </c>
      <c r="P50" s="506">
        <v>30.322833825076724</v>
      </c>
      <c r="Q50" s="506">
        <v>28.487065443891595</v>
      </c>
      <c r="R50" s="506">
        <v>30.086396918454316</v>
      </c>
    </row>
    <row r="51" spans="1:18" x14ac:dyDescent="0.2">
      <c r="A51" s="237" t="s">
        <v>60</v>
      </c>
      <c r="B51" s="240" t="s">
        <v>61</v>
      </c>
      <c r="C51" s="506">
        <v>0</v>
      </c>
      <c r="D51" s="506">
        <v>0</v>
      </c>
      <c r="E51" s="506">
        <v>0</v>
      </c>
      <c r="F51" s="506">
        <v>0</v>
      </c>
      <c r="G51" s="506">
        <v>0</v>
      </c>
      <c r="H51" s="506">
        <v>0</v>
      </c>
      <c r="I51" s="506">
        <v>0</v>
      </c>
      <c r="J51" s="506">
        <v>0</v>
      </c>
      <c r="K51" s="506">
        <v>0</v>
      </c>
      <c r="L51" s="506">
        <v>0</v>
      </c>
      <c r="M51" s="506">
        <v>0</v>
      </c>
      <c r="N51" s="506">
        <v>0</v>
      </c>
      <c r="O51" s="506">
        <v>0</v>
      </c>
      <c r="P51" s="506">
        <v>0</v>
      </c>
      <c r="Q51" s="506">
        <v>0</v>
      </c>
      <c r="R51" s="506">
        <v>0</v>
      </c>
    </row>
    <row r="52" spans="1:18" x14ac:dyDescent="0.2">
      <c r="A52" s="237" t="s">
        <v>62</v>
      </c>
      <c r="B52" s="240" t="s">
        <v>63</v>
      </c>
      <c r="C52" s="506">
        <v>3.1383550597974548</v>
      </c>
      <c r="D52" s="506">
        <v>2.6321270692861627</v>
      </c>
      <c r="E52" s="506">
        <v>3.0111586059528617</v>
      </c>
      <c r="F52" s="506">
        <v>3.4299638322219375</v>
      </c>
      <c r="G52" s="506">
        <v>3.2945336149341866</v>
      </c>
      <c r="H52" s="506">
        <v>3.8790642011897085</v>
      </c>
      <c r="I52" s="506">
        <v>4.6108385158745593</v>
      </c>
      <c r="J52" s="506">
        <v>4.4075381623586907</v>
      </c>
      <c r="K52" s="506">
        <v>4.0790357668126429</v>
      </c>
      <c r="L52" s="506">
        <v>3.3748878689413915</v>
      </c>
      <c r="M52" s="506">
        <v>1.4083660685830819</v>
      </c>
      <c r="N52" s="506">
        <v>0.96192695839314646</v>
      </c>
      <c r="O52" s="506">
        <v>1.011364873938855</v>
      </c>
      <c r="P52" s="506">
        <v>1.1552052528963832</v>
      </c>
      <c r="Q52" s="506">
        <v>1.178235882409477</v>
      </c>
      <c r="R52" s="506">
        <v>1.3804492292552155</v>
      </c>
    </row>
    <row r="53" spans="1:18" x14ac:dyDescent="0.2">
      <c r="A53" s="237" t="s">
        <v>64</v>
      </c>
      <c r="B53" s="240" t="s">
        <v>65</v>
      </c>
      <c r="C53" s="506">
        <v>2.8516468628740808</v>
      </c>
      <c r="D53" s="506">
        <v>5.4889075198848323</v>
      </c>
      <c r="E53" s="506">
        <v>5.7275537269260131</v>
      </c>
      <c r="F53" s="506">
        <v>6.6961707870175093</v>
      </c>
      <c r="G53" s="506">
        <v>5.7936710205548039</v>
      </c>
      <c r="H53" s="506">
        <v>6.2761708790483723</v>
      </c>
      <c r="I53" s="506">
        <v>6.5234904398603399</v>
      </c>
      <c r="J53" s="506">
        <v>5.5042557086186541</v>
      </c>
      <c r="K53" s="506">
        <v>6.2811608842104398</v>
      </c>
      <c r="L53" s="506">
        <v>4.9628879004375968</v>
      </c>
      <c r="M53" s="506">
        <v>4.7327080692238894</v>
      </c>
      <c r="N53" s="506">
        <v>3.6237663603132</v>
      </c>
      <c r="O53" s="506">
        <v>1.6795770659819347</v>
      </c>
      <c r="P53" s="506">
        <v>1.3401557852080654</v>
      </c>
      <c r="Q53" s="506">
        <v>5.1958932111512386</v>
      </c>
      <c r="R53" s="506">
        <v>4.0832163944834861</v>
      </c>
    </row>
    <row r="54" spans="1:18" x14ac:dyDescent="0.2">
      <c r="A54" s="237" t="s">
        <v>66</v>
      </c>
      <c r="B54" s="240" t="s">
        <v>67</v>
      </c>
      <c r="C54" s="506">
        <v>9.4842394833146191</v>
      </c>
      <c r="D54" s="506">
        <v>8.5469790838443949</v>
      </c>
      <c r="E54" s="506">
        <v>6.022042987726449</v>
      </c>
      <c r="F54" s="506">
        <v>7.9586234120003567</v>
      </c>
      <c r="G54" s="506">
        <v>8.4741482193273541</v>
      </c>
      <c r="H54" s="506">
        <v>9.1925680788086197</v>
      </c>
      <c r="I54" s="506">
        <v>8.9774966276847419</v>
      </c>
      <c r="J54" s="506">
        <v>6.7757052128356987</v>
      </c>
      <c r="K54" s="506">
        <v>6.1243800772363768</v>
      </c>
      <c r="L54" s="506">
        <v>6.495582277992523</v>
      </c>
      <c r="M54" s="506">
        <v>7.0771313339719963</v>
      </c>
      <c r="N54" s="506">
        <v>5.8044633599773601</v>
      </c>
      <c r="O54" s="506">
        <v>5.6352318513085482</v>
      </c>
      <c r="P54" s="506">
        <v>7.4936473787786744</v>
      </c>
      <c r="Q54" s="506">
        <v>12.954633006087324</v>
      </c>
      <c r="R54" s="506">
        <v>16.632694608588071</v>
      </c>
    </row>
    <row r="55" spans="1:18" x14ac:dyDescent="0.2">
      <c r="A55" s="237" t="s">
        <v>68</v>
      </c>
      <c r="B55" s="240" t="s">
        <v>69</v>
      </c>
      <c r="C55" s="506">
        <v>23.147866955119056</v>
      </c>
      <c r="D55" s="506">
        <v>23.21828490552949</v>
      </c>
      <c r="E55" s="506">
        <v>22.627070792073795</v>
      </c>
      <c r="F55" s="506">
        <v>22.72809518340657</v>
      </c>
      <c r="G55" s="506">
        <v>23.622616218802307</v>
      </c>
      <c r="H55" s="506">
        <v>25.328701041972938</v>
      </c>
      <c r="I55" s="506">
        <v>27.154526519247653</v>
      </c>
      <c r="J55" s="506">
        <v>25.654283535857743</v>
      </c>
      <c r="K55" s="506">
        <v>27.484201339343624</v>
      </c>
      <c r="L55" s="506">
        <v>28.221587517449265</v>
      </c>
      <c r="M55" s="506">
        <v>30.261309370338129</v>
      </c>
      <c r="N55" s="506">
        <v>32.035626999265673</v>
      </c>
      <c r="O55" s="506">
        <v>33.31480876730933</v>
      </c>
      <c r="P55" s="506">
        <v>37.447526730600643</v>
      </c>
      <c r="Q55" s="506">
        <v>35.635613422644745</v>
      </c>
      <c r="R55" s="506">
        <v>37.362488082353195</v>
      </c>
    </row>
    <row r="56" spans="1:18" x14ac:dyDescent="0.2">
      <c r="A56" s="237" t="s">
        <v>70</v>
      </c>
      <c r="B56" s="240" t="s">
        <v>71</v>
      </c>
      <c r="C56" s="506">
        <v>4.5459786287968962</v>
      </c>
      <c r="D56" s="506">
        <v>4.5962727506234939</v>
      </c>
      <c r="E56" s="506">
        <v>4.7168671869971597</v>
      </c>
      <c r="F56" s="506">
        <v>4.9945433784919624</v>
      </c>
      <c r="G56" s="506">
        <v>5.0396369587764207</v>
      </c>
      <c r="H56" s="506">
        <v>5.4027207296645745</v>
      </c>
      <c r="I56" s="506">
        <v>5.4516370392334359</v>
      </c>
      <c r="J56" s="506">
        <v>4.9635760669874607</v>
      </c>
      <c r="K56" s="506">
        <v>4.883428382655314</v>
      </c>
      <c r="L56" s="506">
        <v>4.811304872343114</v>
      </c>
      <c r="M56" s="506">
        <v>5.0821258573074015</v>
      </c>
      <c r="N56" s="506">
        <v>5.327786580234446</v>
      </c>
      <c r="O56" s="506">
        <v>5.2262394032456756</v>
      </c>
      <c r="P56" s="506">
        <v>5.2151132266136502</v>
      </c>
      <c r="Q56" s="506">
        <v>5.0271675492987313</v>
      </c>
      <c r="R56" s="506">
        <v>5.1216481591966021</v>
      </c>
    </row>
    <row r="57" spans="1:18" x14ac:dyDescent="0.2">
      <c r="A57" s="237" t="s">
        <v>72</v>
      </c>
      <c r="B57" s="240" t="s">
        <v>73</v>
      </c>
      <c r="C57" s="506">
        <v>15.4233671147483</v>
      </c>
      <c r="D57" s="506">
        <v>14.841959438872538</v>
      </c>
      <c r="E57" s="506">
        <v>13.880993059952495</v>
      </c>
      <c r="F57" s="506">
        <v>14.383894421246772</v>
      </c>
      <c r="G57" s="506">
        <v>14.96192289650646</v>
      </c>
      <c r="H57" s="506">
        <v>15.90142267800954</v>
      </c>
      <c r="I57" s="506">
        <v>16.650626234969781</v>
      </c>
      <c r="J57" s="506">
        <v>16.303021380729</v>
      </c>
      <c r="K57" s="506">
        <v>16.350863465837509</v>
      </c>
      <c r="L57" s="506">
        <v>16.57196103845283</v>
      </c>
      <c r="M57" s="506">
        <v>16.709052813619035</v>
      </c>
      <c r="N57" s="506">
        <v>17.499196081789567</v>
      </c>
      <c r="O57" s="506">
        <v>17.743978047616618</v>
      </c>
      <c r="P57" s="506">
        <v>16.044411652387641</v>
      </c>
      <c r="Q57" s="506">
        <v>16.990589544518333</v>
      </c>
      <c r="R57" s="506">
        <v>18.262579111522623</v>
      </c>
    </row>
    <row r="58" spans="1:18" x14ac:dyDescent="0.2">
      <c r="A58" s="237" t="s">
        <v>74</v>
      </c>
      <c r="B58" s="240" t="s">
        <v>75</v>
      </c>
      <c r="C58" s="506">
        <v>2.9532332737657478</v>
      </c>
      <c r="D58" s="506">
        <v>2.492003510111366</v>
      </c>
      <c r="E58" s="506">
        <v>2.4885920833211772</v>
      </c>
      <c r="F58" s="506">
        <v>1.9687370208788826</v>
      </c>
      <c r="G58" s="506">
        <v>3.3171333402981742</v>
      </c>
      <c r="H58" s="506">
        <v>4.1019229171938942</v>
      </c>
      <c r="I58" s="506">
        <v>5.1450172908150034</v>
      </c>
      <c r="J58" s="506">
        <v>6.4085344437680796</v>
      </c>
      <c r="K58" s="506">
        <v>3.2370346078774328</v>
      </c>
      <c r="L58" s="506">
        <v>3.0580988669800364</v>
      </c>
      <c r="M58" s="506">
        <v>4.3622995885874989</v>
      </c>
      <c r="N58" s="506">
        <v>5.216393021318904</v>
      </c>
      <c r="O58" s="506">
        <v>5.8002687427203972</v>
      </c>
      <c r="P58" s="506">
        <v>5.5743164505653819</v>
      </c>
      <c r="Q58" s="506">
        <v>4.8546606469030547</v>
      </c>
      <c r="R58" s="506">
        <v>5.3414686853566158</v>
      </c>
    </row>
    <row r="59" spans="1:18" x14ac:dyDescent="0.2">
      <c r="A59" s="237" t="s">
        <v>76</v>
      </c>
      <c r="B59" s="240" t="s">
        <v>77</v>
      </c>
      <c r="C59" s="506">
        <v>25.160562628178273</v>
      </c>
      <c r="D59" s="506">
        <v>26.023635538336467</v>
      </c>
      <c r="E59" s="506">
        <v>26.680253482857037</v>
      </c>
      <c r="F59" s="506">
        <v>27.090456839201877</v>
      </c>
      <c r="G59" s="506">
        <v>28.582932895214594</v>
      </c>
      <c r="H59" s="506">
        <v>29.471784902712439</v>
      </c>
      <c r="I59" s="506">
        <v>30.407362092356379</v>
      </c>
      <c r="J59" s="506">
        <v>30.415295304256894</v>
      </c>
      <c r="K59" s="506">
        <v>30.401054246275162</v>
      </c>
      <c r="L59" s="506">
        <v>30.062305939606041</v>
      </c>
      <c r="M59" s="506">
        <v>29.837783315653159</v>
      </c>
      <c r="N59" s="506">
        <v>29.802623796184218</v>
      </c>
      <c r="O59" s="506">
        <v>29.571551421527687</v>
      </c>
      <c r="P59" s="506">
        <v>29.672548190575807</v>
      </c>
      <c r="Q59" s="506">
        <v>30.918658767874778</v>
      </c>
      <c r="R59" s="506">
        <v>32.575637316380593</v>
      </c>
    </row>
    <row r="60" spans="1:18" x14ac:dyDescent="0.2">
      <c r="A60" s="237" t="s">
        <v>78</v>
      </c>
      <c r="B60" s="240" t="s">
        <v>79</v>
      </c>
      <c r="C60" s="506">
        <v>35.723643522043368</v>
      </c>
      <c r="D60" s="506">
        <v>34.12043354258708</v>
      </c>
      <c r="E60" s="506">
        <v>31.986298264288102</v>
      </c>
      <c r="F60" s="506">
        <v>32.456230128532624</v>
      </c>
      <c r="G60" s="506">
        <v>32.206982902214492</v>
      </c>
      <c r="H60" s="506">
        <v>31.344900219562</v>
      </c>
      <c r="I60" s="506">
        <v>32.506796095169953</v>
      </c>
      <c r="J60" s="506">
        <v>35.024645352090801</v>
      </c>
      <c r="K60" s="506">
        <v>34.055413328608132</v>
      </c>
      <c r="L60" s="506">
        <v>31.99143996215275</v>
      </c>
      <c r="M60" s="506">
        <v>34.051442120821939</v>
      </c>
      <c r="N60" s="506">
        <v>35.271904929631987</v>
      </c>
      <c r="O60" s="506">
        <v>31.729583210078872</v>
      </c>
      <c r="P60" s="506">
        <v>30.179107606656459</v>
      </c>
      <c r="Q60" s="506">
        <v>31.326194317070065</v>
      </c>
      <c r="R60" s="506">
        <v>31.419704512499404</v>
      </c>
    </row>
    <row r="61" spans="1:18" x14ac:dyDescent="0.2">
      <c r="A61" s="237" t="s">
        <v>80</v>
      </c>
      <c r="B61" s="240" t="s">
        <v>81</v>
      </c>
      <c r="C61" s="506">
        <v>26.54313168821939</v>
      </c>
      <c r="D61" s="506">
        <v>27.234411426632853</v>
      </c>
      <c r="E61" s="506">
        <v>23.904912164914677</v>
      </c>
      <c r="F61" s="506">
        <v>23.05907901255415</v>
      </c>
      <c r="G61" s="506">
        <v>22.969473537164639</v>
      </c>
      <c r="H61" s="506">
        <v>24.600143127044269</v>
      </c>
      <c r="I61" s="506">
        <v>26.388252949417538</v>
      </c>
      <c r="J61" s="506">
        <v>28.545681474914936</v>
      </c>
      <c r="K61" s="506">
        <v>29.39293163723751</v>
      </c>
      <c r="L61" s="506">
        <v>30.143010058085803</v>
      </c>
      <c r="M61" s="506">
        <v>30.064970252896696</v>
      </c>
      <c r="N61" s="506">
        <v>31.168888852479505</v>
      </c>
      <c r="O61" s="506">
        <v>31.098988562197114</v>
      </c>
      <c r="P61" s="506">
        <v>31.456645893487384</v>
      </c>
      <c r="Q61" s="506">
        <v>32.873974114282298</v>
      </c>
      <c r="R61" s="506">
        <v>34.47978087481178</v>
      </c>
    </row>
    <row r="62" spans="1:18" x14ac:dyDescent="0.2">
      <c r="A62" s="237" t="s">
        <v>82</v>
      </c>
      <c r="B62" s="240" t="s">
        <v>83</v>
      </c>
      <c r="C62" s="506">
        <v>9.2320247602616501</v>
      </c>
      <c r="D62" s="506">
        <v>9.4215756083079896</v>
      </c>
      <c r="E62" s="506">
        <v>7.8130085842346206</v>
      </c>
      <c r="F62" s="506">
        <v>6.9206888141478933</v>
      </c>
      <c r="G62" s="506">
        <v>6.6588997371904837</v>
      </c>
      <c r="H62" s="506">
        <v>7.2374446275694799</v>
      </c>
      <c r="I62" s="506">
        <v>7.9144949362248873</v>
      </c>
      <c r="J62" s="506">
        <v>8.4331287135792063</v>
      </c>
      <c r="K62" s="506">
        <v>8.4868547327423318</v>
      </c>
      <c r="L62" s="506">
        <v>8.7650969871230817</v>
      </c>
      <c r="M62" s="506">
        <v>9.0920414280876862</v>
      </c>
      <c r="N62" s="506">
        <v>10.091765640869101</v>
      </c>
      <c r="O62" s="506">
        <v>10.838808661507215</v>
      </c>
      <c r="P62" s="506">
        <v>11.383278637409003</v>
      </c>
      <c r="Q62" s="506">
        <v>12.245629918593224</v>
      </c>
      <c r="R62" s="506">
        <v>13.811214285877519</v>
      </c>
    </row>
    <row r="63" spans="1:18" x14ac:dyDescent="0.2">
      <c r="A63" s="237" t="s">
        <v>84</v>
      </c>
      <c r="B63" s="240" t="s">
        <v>85</v>
      </c>
      <c r="C63" s="506">
        <v>2.319859418407602</v>
      </c>
      <c r="D63" s="506">
        <v>2.3913526844953723</v>
      </c>
      <c r="E63" s="506">
        <v>2.3740202929382592</v>
      </c>
      <c r="F63" s="506">
        <v>2.4444475324074766</v>
      </c>
      <c r="G63" s="506">
        <v>2.5979692074387817</v>
      </c>
      <c r="H63" s="506">
        <v>2.8998197535703381</v>
      </c>
      <c r="I63" s="506">
        <v>2.9408527211362192</v>
      </c>
      <c r="J63" s="506">
        <v>3.2103495316704285</v>
      </c>
      <c r="K63" s="506">
        <v>3.1732356974246008</v>
      </c>
      <c r="L63" s="506">
        <v>3.3819985122798992</v>
      </c>
      <c r="M63" s="506">
        <v>3.3916820118527937</v>
      </c>
      <c r="N63" s="506">
        <v>3.5352830740066099</v>
      </c>
      <c r="O63" s="506">
        <v>3.6231070729658748</v>
      </c>
      <c r="P63" s="506">
        <v>3.7364648813841006</v>
      </c>
      <c r="Q63" s="506">
        <v>3.9415826498182529</v>
      </c>
      <c r="R63" s="506">
        <v>4.404546474521684</v>
      </c>
    </row>
    <row r="64" spans="1:18" x14ac:dyDescent="0.2">
      <c r="A64" s="237"/>
      <c r="B64" s="516" t="s">
        <v>445</v>
      </c>
      <c r="C64" s="506">
        <v>-2.243672618071217</v>
      </c>
      <c r="D64" s="506">
        <v>-2.0979246732485541</v>
      </c>
      <c r="E64" s="506">
        <v>-1.8104098027039732</v>
      </c>
      <c r="F64" s="506">
        <v>-1.824620006411223</v>
      </c>
      <c r="G64" s="506">
        <v>-2.5567474914997477</v>
      </c>
      <c r="H64" s="506">
        <v>-3.121819408256802</v>
      </c>
      <c r="I64" s="506">
        <v>-3.6527864475842322</v>
      </c>
      <c r="J64" s="506">
        <v>-4.7122490965828954</v>
      </c>
      <c r="K64" s="506">
        <v>-2.6244323016045179</v>
      </c>
      <c r="L64" s="506">
        <v>-2.354459968368988</v>
      </c>
      <c r="M64" s="506">
        <v>-3.0535584415779096</v>
      </c>
      <c r="N64" s="506">
        <v>-3.6874519430018307</v>
      </c>
      <c r="O64" s="506">
        <v>-4.0228971656082422</v>
      </c>
      <c r="P64" s="506">
        <v>-4.2443854374354046</v>
      </c>
      <c r="Q64" s="506">
        <v>-4.0011821041953333</v>
      </c>
      <c r="R64" s="506">
        <v>-4.3832193709708811</v>
      </c>
    </row>
    <row r="65" spans="1:18" s="10" customFormat="1" x14ac:dyDescent="0.2">
      <c r="A65" s="514"/>
      <c r="B65" s="515" t="s">
        <v>647</v>
      </c>
      <c r="C65" s="517">
        <v>211.73427396365656</v>
      </c>
      <c r="D65" s="517">
        <v>210.45309950846314</v>
      </c>
      <c r="E65" s="517">
        <v>197.47897647572418</v>
      </c>
      <c r="F65" s="517">
        <v>208.35851319976274</v>
      </c>
      <c r="G65" s="517">
        <v>207.56532469350978</v>
      </c>
      <c r="H65" s="517">
        <v>219.11083537003782</v>
      </c>
      <c r="I65" s="517">
        <v>227.05517663002169</v>
      </c>
      <c r="J65" s="517">
        <v>227.64698272742541</v>
      </c>
      <c r="K65" s="517">
        <v>228.53183838310687</v>
      </c>
      <c r="L65" s="517">
        <v>222.14920559306316</v>
      </c>
      <c r="M65" s="517">
        <v>228.84813528856148</v>
      </c>
      <c r="N65" s="517">
        <v>233.47142368210362</v>
      </c>
      <c r="O65" s="517">
        <v>237.21121927125037</v>
      </c>
      <c r="P65" s="517">
        <v>244.76667207567476</v>
      </c>
      <c r="Q65" s="517">
        <v>257.90689888884907</v>
      </c>
      <c r="R65" s="517">
        <v>272.45014171119027</v>
      </c>
    </row>
    <row r="66" spans="1:18" x14ac:dyDescent="0.2">
      <c r="A66" s="237"/>
      <c r="B66" s="516" t="s">
        <v>710</v>
      </c>
      <c r="C66" s="506">
        <v>14.063167570000001</v>
      </c>
      <c r="D66" s="506">
        <v>14.682916174999999</v>
      </c>
      <c r="E66" s="506">
        <v>14.049659265000001</v>
      </c>
      <c r="F66" s="506">
        <v>16.40054177</v>
      </c>
      <c r="G66" s="506">
        <v>18.339747639999999</v>
      </c>
      <c r="H66" s="506">
        <v>20.257018990000002</v>
      </c>
      <c r="I66" s="506">
        <v>18.985101820000001</v>
      </c>
      <c r="J66" s="506">
        <v>17.329540999999999</v>
      </c>
      <c r="K66" s="506">
        <v>19.017282999999999</v>
      </c>
      <c r="L66" s="506">
        <v>18.714612549999998</v>
      </c>
      <c r="M66" s="506">
        <v>22.432155649999999</v>
      </c>
      <c r="N66" s="506">
        <v>22.166492079999998</v>
      </c>
      <c r="O66" s="506">
        <v>21.349957799999999</v>
      </c>
      <c r="P66" s="506">
        <v>21.693412480000003</v>
      </c>
      <c r="Q66" s="506">
        <v>24.25974472</v>
      </c>
      <c r="R66" s="506">
        <v>26.172680595451759</v>
      </c>
    </row>
    <row r="67" spans="1:18" x14ac:dyDescent="0.2">
      <c r="A67" s="237"/>
      <c r="B67" s="516" t="s">
        <v>648</v>
      </c>
      <c r="C67" s="506">
        <v>-3.170744</v>
      </c>
      <c r="D67" s="506">
        <v>-5.8715288999999995</v>
      </c>
      <c r="E67" s="506">
        <v>-4.1582726000000001</v>
      </c>
      <c r="F67" s="506">
        <v>-4.6733020000000005</v>
      </c>
      <c r="G67" s="506">
        <v>-4.8088189999999997</v>
      </c>
      <c r="H67" s="506">
        <v>-5.7564199999999994</v>
      </c>
      <c r="I67" s="506">
        <v>-5.6730140000000002</v>
      </c>
      <c r="J67" s="506">
        <v>-3.2383390000000003</v>
      </c>
      <c r="K67" s="506">
        <v>-2.4278939999999998</v>
      </c>
      <c r="L67" s="506">
        <v>-1.1320349999999999</v>
      </c>
      <c r="M67" s="506">
        <v>-1.2327440000000001</v>
      </c>
      <c r="N67" s="506">
        <v>-1.1208629999999999</v>
      </c>
      <c r="O67" s="506">
        <v>-1.1096432513704371</v>
      </c>
      <c r="P67" s="506">
        <v>-3.0177834712854317</v>
      </c>
      <c r="Q67" s="506">
        <v>-2.3786024712854315</v>
      </c>
      <c r="R67" s="506">
        <v>-1.1713894712854316</v>
      </c>
    </row>
    <row r="68" spans="1:18" ht="20.25" customHeight="1" x14ac:dyDescent="0.2">
      <c r="A68" s="245"/>
      <c r="B68" s="246" t="s">
        <v>713</v>
      </c>
      <c r="C68" s="518">
        <v>222.62669753365654</v>
      </c>
      <c r="D68" s="518">
        <v>219.26448678346316</v>
      </c>
      <c r="E68" s="518">
        <v>207.37036314072418</v>
      </c>
      <c r="F68" s="518">
        <v>220.08575296976272</v>
      </c>
      <c r="G68" s="518">
        <v>221.09625333350979</v>
      </c>
      <c r="H68" s="518">
        <v>233.61143436003783</v>
      </c>
      <c r="I68" s="518">
        <v>240.36726445002171</v>
      </c>
      <c r="J68" s="518">
        <v>241.73818472742542</v>
      </c>
      <c r="K68" s="518">
        <v>245.12122738310686</v>
      </c>
      <c r="L68" s="518">
        <v>239.73178314306315</v>
      </c>
      <c r="M68" s="518">
        <v>250.04754693856148</v>
      </c>
      <c r="N68" s="518">
        <v>254.51705276210362</v>
      </c>
      <c r="O68" s="518">
        <v>257.45153381987996</v>
      </c>
      <c r="P68" s="518">
        <v>263.44230108438933</v>
      </c>
      <c r="Q68" s="518">
        <v>279.78804113756365</v>
      </c>
      <c r="R68" s="518">
        <v>297.45143283535663</v>
      </c>
    </row>
    <row r="69" spans="1:18" s="197" customFormat="1" ht="20.25" customHeight="1" x14ac:dyDescent="0.2">
      <c r="A69" s="256"/>
    </row>
    <row r="70" spans="1:18" ht="15" x14ac:dyDescent="0.2">
      <c r="A70" s="509" t="s">
        <v>756</v>
      </c>
    </row>
    <row r="71" spans="1:18" ht="18.75" customHeight="1" x14ac:dyDescent="0.2">
      <c r="A71" s="234"/>
      <c r="B71" s="235" t="s">
        <v>492</v>
      </c>
      <c r="C71" s="236" t="str">
        <f t="shared" ref="C71:Q71" si="6">C2</f>
        <v>FY1995</v>
      </c>
      <c r="D71" s="236" t="str">
        <f t="shared" si="6"/>
        <v>FY1996</v>
      </c>
      <c r="E71" s="236" t="str">
        <f t="shared" si="6"/>
        <v>FY1997</v>
      </c>
      <c r="F71" s="236" t="str">
        <f t="shared" si="6"/>
        <v>FY1998</v>
      </c>
      <c r="G71" s="236" t="str">
        <f t="shared" si="6"/>
        <v>FY1999</v>
      </c>
      <c r="H71" s="236" t="str">
        <f t="shared" si="6"/>
        <v>FY2000</v>
      </c>
      <c r="I71" s="236" t="str">
        <f t="shared" si="6"/>
        <v>FY2001</v>
      </c>
      <c r="J71" s="236" t="str">
        <f t="shared" si="6"/>
        <v>FY2002</v>
      </c>
      <c r="K71" s="236" t="str">
        <f t="shared" si="6"/>
        <v>FY2003</v>
      </c>
      <c r="L71" s="236" t="str">
        <f t="shared" si="6"/>
        <v>FY2004</v>
      </c>
      <c r="M71" s="236" t="str">
        <f t="shared" si="6"/>
        <v>FY2005</v>
      </c>
      <c r="N71" s="236" t="str">
        <f t="shared" si="6"/>
        <v>FY2006</v>
      </c>
      <c r="O71" s="236" t="str">
        <f t="shared" si="6"/>
        <v>FY2007</v>
      </c>
      <c r="P71" s="236" t="str">
        <f t="shared" si="6"/>
        <v>FY2008</v>
      </c>
      <c r="Q71" s="236" t="str">
        <f t="shared" si="6"/>
        <v>FY2009</v>
      </c>
      <c r="R71" s="236" t="str">
        <f>R2</f>
        <v>FY2010</v>
      </c>
    </row>
    <row r="72" spans="1:18" ht="18.75" customHeight="1" x14ac:dyDescent="0.2">
      <c r="A72" s="237" t="s">
        <v>56</v>
      </c>
      <c r="B72" s="238" t="s">
        <v>57</v>
      </c>
      <c r="C72" s="506">
        <f>IF(C49&lt;&gt;0,C49/C3*100,0)</f>
        <v>91.225070274939966</v>
      </c>
      <c r="D72" s="506">
        <f t="shared" ref="D72:Q72" si="7">IF(D49&lt;&gt;0,D49/D3*100,0)</f>
        <v>93.736230244089768</v>
      </c>
      <c r="E72" s="506">
        <f t="shared" si="7"/>
        <v>96.184177591433169</v>
      </c>
      <c r="F72" s="506">
        <f t="shared" si="7"/>
        <v>97.703969232471991</v>
      </c>
      <c r="G72" s="506">
        <f t="shared" si="7"/>
        <v>99.475491561747745</v>
      </c>
      <c r="H72" s="506">
        <f t="shared" si="7"/>
        <v>100.33292578046486</v>
      </c>
      <c r="I72" s="506">
        <f t="shared" si="7"/>
        <v>102.23331173243069</v>
      </c>
      <c r="J72" s="506">
        <f t="shared" si="7"/>
        <v>101.68177167898756</v>
      </c>
      <c r="K72" s="506">
        <f t="shared" si="7"/>
        <v>99.912689359365729</v>
      </c>
      <c r="L72" s="506">
        <f t="shared" si="7"/>
        <v>100</v>
      </c>
      <c r="M72" s="506">
        <f t="shared" si="7"/>
        <v>101.68356549402753</v>
      </c>
      <c r="N72" s="506">
        <f t="shared" si="7"/>
        <v>103.14190872594622</v>
      </c>
      <c r="O72" s="506">
        <f t="shared" si="7"/>
        <v>107.57602062909078</v>
      </c>
      <c r="P72" s="506">
        <f t="shared" si="7"/>
        <v>112.07572876036392</v>
      </c>
      <c r="Q72" s="506">
        <f t="shared" si="7"/>
        <v>118.68712989919963</v>
      </c>
      <c r="R72" s="506">
        <f t="shared" ref="R72" si="8">IF(R49&lt;&gt;0,R49/R3*100,0)</f>
        <v>122.37011031347409</v>
      </c>
    </row>
    <row r="73" spans="1:18" x14ac:dyDescent="0.2">
      <c r="A73" s="237" t="s">
        <v>58</v>
      </c>
      <c r="B73" s="240" t="s">
        <v>646</v>
      </c>
      <c r="C73" s="506">
        <f t="shared" ref="C73:Q88" si="9">IF(C50&lt;&gt;0,C50/C4*100,0)</f>
        <v>97.474746768934011</v>
      </c>
      <c r="D73" s="506">
        <f t="shared" si="9"/>
        <v>95.073907189114834</v>
      </c>
      <c r="E73" s="506">
        <f t="shared" si="9"/>
        <v>95.896318603035226</v>
      </c>
      <c r="F73" s="506">
        <f t="shared" si="9"/>
        <v>97.806245250125329</v>
      </c>
      <c r="G73" s="506">
        <f t="shared" si="9"/>
        <v>99.013944965217533</v>
      </c>
      <c r="H73" s="506">
        <f t="shared" si="9"/>
        <v>99.729698351991814</v>
      </c>
      <c r="I73" s="506">
        <f t="shared" si="9"/>
        <v>102.93951253430794</v>
      </c>
      <c r="J73" s="506">
        <f t="shared" si="9"/>
        <v>101.79655595473417</v>
      </c>
      <c r="K73" s="506">
        <f t="shared" si="9"/>
        <v>99.187282469343415</v>
      </c>
      <c r="L73" s="506">
        <f t="shared" si="9"/>
        <v>100</v>
      </c>
      <c r="M73" s="506">
        <f t="shared" si="9"/>
        <v>102.32538271664995</v>
      </c>
      <c r="N73" s="506">
        <f t="shared" si="9"/>
        <v>102.78863893198915</v>
      </c>
      <c r="O73" s="506">
        <f t="shared" si="9"/>
        <v>115.47625696062343</v>
      </c>
      <c r="P73" s="506">
        <f t="shared" si="9"/>
        <v>127.42592487402709</v>
      </c>
      <c r="Q73" s="506">
        <f t="shared" si="9"/>
        <v>122.53342129418891</v>
      </c>
      <c r="R73" s="506">
        <f t="shared" ref="R73" si="10">IF(R50&lt;&gt;0,R50/R4*100,0)</f>
        <v>127.79113801482873</v>
      </c>
    </row>
    <row r="74" spans="1:18" x14ac:dyDescent="0.2">
      <c r="A74" s="237" t="s">
        <v>60</v>
      </c>
      <c r="B74" s="240" t="s">
        <v>61</v>
      </c>
      <c r="C74" s="506">
        <f t="shared" si="9"/>
        <v>0</v>
      </c>
      <c r="D74" s="506">
        <f t="shared" si="9"/>
        <v>0</v>
      </c>
      <c r="E74" s="506">
        <f t="shared" si="9"/>
        <v>0</v>
      </c>
      <c r="F74" s="506">
        <f t="shared" si="9"/>
        <v>0</v>
      </c>
      <c r="G74" s="506">
        <f t="shared" si="9"/>
        <v>0</v>
      </c>
      <c r="H74" s="506">
        <f t="shared" si="9"/>
        <v>0</v>
      </c>
      <c r="I74" s="506">
        <f t="shared" si="9"/>
        <v>0</v>
      </c>
      <c r="J74" s="506">
        <f t="shared" si="9"/>
        <v>0</v>
      </c>
      <c r="K74" s="506">
        <f t="shared" si="9"/>
        <v>0</v>
      </c>
      <c r="L74" s="506">
        <f t="shared" si="9"/>
        <v>0</v>
      </c>
      <c r="M74" s="506">
        <f t="shared" si="9"/>
        <v>0</v>
      </c>
      <c r="N74" s="506">
        <f t="shared" si="9"/>
        <v>0</v>
      </c>
      <c r="O74" s="506">
        <f t="shared" si="9"/>
        <v>0</v>
      </c>
      <c r="P74" s="506">
        <f t="shared" si="9"/>
        <v>0</v>
      </c>
      <c r="Q74" s="506">
        <f t="shared" si="9"/>
        <v>0</v>
      </c>
      <c r="R74" s="506">
        <f t="shared" ref="R74" si="11">IF(R51&lt;&gt;0,R51/R5*100,0)</f>
        <v>0</v>
      </c>
    </row>
    <row r="75" spans="1:18" x14ac:dyDescent="0.2">
      <c r="A75" s="237" t="s">
        <v>62</v>
      </c>
      <c r="B75" s="240" t="s">
        <v>63</v>
      </c>
      <c r="C75" s="506">
        <f t="shared" si="9"/>
        <v>87.186515499958887</v>
      </c>
      <c r="D75" s="506">
        <f t="shared" si="9"/>
        <v>89.473773827413723</v>
      </c>
      <c r="E75" s="506">
        <f t="shared" si="9"/>
        <v>91.820844546048079</v>
      </c>
      <c r="F75" s="506">
        <f t="shared" si="9"/>
        <v>93.577227766629562</v>
      </c>
      <c r="G75" s="506">
        <f t="shared" si="9"/>
        <v>95.640832892597089</v>
      </c>
      <c r="H75" s="506">
        <f t="shared" si="9"/>
        <v>97.399945684769293</v>
      </c>
      <c r="I75" s="506">
        <f t="shared" si="9"/>
        <v>98.682755412664946</v>
      </c>
      <c r="J75" s="506">
        <f t="shared" si="9"/>
        <v>98.525445989657641</v>
      </c>
      <c r="K75" s="506">
        <f t="shared" si="9"/>
        <v>98.28445822161828</v>
      </c>
      <c r="L75" s="506">
        <f t="shared" si="9"/>
        <v>100</v>
      </c>
      <c r="M75" s="506">
        <f t="shared" si="9"/>
        <v>104.08650569023415</v>
      </c>
      <c r="N75" s="506">
        <f t="shared" si="9"/>
        <v>108.66203982552729</v>
      </c>
      <c r="O75" s="506">
        <f t="shared" si="9"/>
        <v>112.61665834038983</v>
      </c>
      <c r="P75" s="506">
        <f t="shared" si="9"/>
        <v>120.10399663330216</v>
      </c>
      <c r="Q75" s="506">
        <f t="shared" si="9"/>
        <v>129.98747934631916</v>
      </c>
      <c r="R75" s="506">
        <f t="shared" ref="R75" si="12">IF(R52&lt;&gt;0,R52/R6*100,0)</f>
        <v>135.21118506368666</v>
      </c>
    </row>
    <row r="76" spans="1:18" x14ac:dyDescent="0.2">
      <c r="A76" s="237" t="s">
        <v>64</v>
      </c>
      <c r="B76" s="240" t="s">
        <v>65</v>
      </c>
      <c r="C76" s="506">
        <f t="shared" si="9"/>
        <v>57.762180705147301</v>
      </c>
      <c r="D76" s="506">
        <f t="shared" si="9"/>
        <v>107.9732406491883</v>
      </c>
      <c r="E76" s="506">
        <f t="shared" si="9"/>
        <v>117.7608829202549</v>
      </c>
      <c r="F76" s="506">
        <f t="shared" si="9"/>
        <v>139.07115179051058</v>
      </c>
      <c r="G76" s="506">
        <f t="shared" si="9"/>
        <v>120.70100673129673</v>
      </c>
      <c r="H76" s="506">
        <f t="shared" si="9"/>
        <v>133.12905852052992</v>
      </c>
      <c r="I76" s="506">
        <f t="shared" si="9"/>
        <v>136.70993706620482</v>
      </c>
      <c r="J76" s="506">
        <f t="shared" si="9"/>
        <v>111.27472537716517</v>
      </c>
      <c r="K76" s="506">
        <f t="shared" si="9"/>
        <v>122.41433558944163</v>
      </c>
      <c r="L76" s="506">
        <f t="shared" si="9"/>
        <v>100</v>
      </c>
      <c r="M76" s="506">
        <f t="shared" si="9"/>
        <v>96.142855886121225</v>
      </c>
      <c r="N76" s="506">
        <f t="shared" si="9"/>
        <v>77.786254212988467</v>
      </c>
      <c r="O76" s="506">
        <f t="shared" si="9"/>
        <v>36.919801888669426</v>
      </c>
      <c r="P76" s="506">
        <f t="shared" si="9"/>
        <v>32.020089301025422</v>
      </c>
      <c r="Q76" s="506">
        <f t="shared" si="9"/>
        <v>120.89368218008806</v>
      </c>
      <c r="R76" s="506">
        <f t="shared" ref="R76" si="13">IF(R53&lt;&gt;0,R53/R7*100,0)</f>
        <v>93.998883984283438</v>
      </c>
    </row>
    <row r="77" spans="1:18" x14ac:dyDescent="0.2">
      <c r="A77" s="237" t="s">
        <v>66</v>
      </c>
      <c r="B77" s="240" t="s">
        <v>67</v>
      </c>
      <c r="C77" s="506">
        <f t="shared" si="9"/>
        <v>88.574889012240348</v>
      </c>
      <c r="D77" s="506">
        <f t="shared" si="9"/>
        <v>90.89491352152217</v>
      </c>
      <c r="E77" s="506">
        <f t="shared" si="9"/>
        <v>93.075675349043166</v>
      </c>
      <c r="F77" s="506">
        <f t="shared" si="9"/>
        <v>94.463766303249258</v>
      </c>
      <c r="G77" s="506">
        <f t="shared" si="9"/>
        <v>96.162127487106574</v>
      </c>
      <c r="H77" s="506">
        <f t="shared" si="9"/>
        <v>97.509137547955689</v>
      </c>
      <c r="I77" s="506">
        <f t="shared" si="9"/>
        <v>98.759327421609342</v>
      </c>
      <c r="J77" s="506">
        <f t="shared" si="9"/>
        <v>98.668878757272154</v>
      </c>
      <c r="K77" s="506">
        <f t="shared" si="9"/>
        <v>98.359873219309407</v>
      </c>
      <c r="L77" s="506">
        <f t="shared" si="9"/>
        <v>100</v>
      </c>
      <c r="M77" s="506">
        <f t="shared" si="9"/>
        <v>87.55489677052995</v>
      </c>
      <c r="N77" s="506">
        <f t="shared" si="9"/>
        <v>100.14172354099462</v>
      </c>
      <c r="O77" s="506">
        <f t="shared" si="9"/>
        <v>110.34568615447694</v>
      </c>
      <c r="P77" s="506">
        <f t="shared" si="9"/>
        <v>118.07528914749233</v>
      </c>
      <c r="Q77" s="506">
        <f t="shared" si="9"/>
        <v>128.12903042383545</v>
      </c>
      <c r="R77" s="506">
        <f t="shared" ref="R77" si="14">IF(R54&lt;&gt;0,R54/R8*100,0)</f>
        <v>133.60156649376074</v>
      </c>
    </row>
    <row r="78" spans="1:18" x14ac:dyDescent="0.2">
      <c r="A78" s="237" t="s">
        <v>68</v>
      </c>
      <c r="B78" s="240" t="s">
        <v>69</v>
      </c>
      <c r="C78" s="506">
        <f t="shared" si="9"/>
        <v>83.862638753616693</v>
      </c>
      <c r="D78" s="506">
        <f t="shared" si="9"/>
        <v>86.364771550218165</v>
      </c>
      <c r="E78" s="506">
        <f t="shared" si="9"/>
        <v>89.361517766204372</v>
      </c>
      <c r="F78" s="506">
        <f t="shared" si="9"/>
        <v>92.108423722662124</v>
      </c>
      <c r="G78" s="506">
        <f t="shared" si="9"/>
        <v>94.168217020162231</v>
      </c>
      <c r="H78" s="506">
        <f t="shared" si="9"/>
        <v>94.728670379829367</v>
      </c>
      <c r="I78" s="506">
        <f t="shared" si="9"/>
        <v>95.349925349246703</v>
      </c>
      <c r="J78" s="506">
        <f t="shared" si="9"/>
        <v>96.577556039117624</v>
      </c>
      <c r="K78" s="506">
        <f t="shared" si="9"/>
        <v>97.205801977678135</v>
      </c>
      <c r="L78" s="506">
        <f t="shared" si="9"/>
        <v>100</v>
      </c>
      <c r="M78" s="506">
        <f t="shared" si="9"/>
        <v>107.311226075427</v>
      </c>
      <c r="N78" s="506">
        <f t="shared" si="9"/>
        <v>115.88077200215791</v>
      </c>
      <c r="O78" s="506">
        <f t="shared" si="9"/>
        <v>121.85020999945499</v>
      </c>
      <c r="P78" s="506">
        <f t="shared" si="9"/>
        <v>138.30135619478958</v>
      </c>
      <c r="Q78" s="506">
        <f t="shared" si="9"/>
        <v>140.82566559710031</v>
      </c>
      <c r="R78" s="506">
        <f t="shared" ref="R78" si="15">IF(R55&lt;&gt;0,R55/R9*100,0)</f>
        <v>142.68073753152353</v>
      </c>
    </row>
    <row r="79" spans="1:18" x14ac:dyDescent="0.2">
      <c r="A79" s="237" t="s">
        <v>70</v>
      </c>
      <c r="B79" s="240" t="s">
        <v>71</v>
      </c>
      <c r="C79" s="506">
        <f t="shared" si="9"/>
        <v>87.492796334051008</v>
      </c>
      <c r="D79" s="506">
        <f t="shared" si="9"/>
        <v>89.938446320016027</v>
      </c>
      <c r="E79" s="506">
        <f t="shared" si="9"/>
        <v>92.334760785507612</v>
      </c>
      <c r="F79" s="506">
        <f t="shared" si="9"/>
        <v>93.820183975771144</v>
      </c>
      <c r="G79" s="506">
        <f t="shared" si="9"/>
        <v>95.620857513471265</v>
      </c>
      <c r="H79" s="506">
        <f t="shared" si="9"/>
        <v>97.397012583690582</v>
      </c>
      <c r="I79" s="506">
        <f t="shared" si="9"/>
        <v>98.686892728619796</v>
      </c>
      <c r="J79" s="506">
        <f t="shared" si="9"/>
        <v>98.52632577128044</v>
      </c>
      <c r="K79" s="506">
        <f t="shared" si="9"/>
        <v>98.290954260594788</v>
      </c>
      <c r="L79" s="506">
        <f t="shared" si="9"/>
        <v>100</v>
      </c>
      <c r="M79" s="506">
        <f t="shared" si="9"/>
        <v>104.08746260951351</v>
      </c>
      <c r="N79" s="506">
        <f t="shared" si="9"/>
        <v>108.66139143789708</v>
      </c>
      <c r="O79" s="506">
        <f t="shared" si="9"/>
        <v>112.61621039309982</v>
      </c>
      <c r="P79" s="506">
        <f t="shared" si="9"/>
        <v>120.07092893852543</v>
      </c>
      <c r="Q79" s="506">
        <f t="shared" si="9"/>
        <v>129.930985339681</v>
      </c>
      <c r="R79" s="506">
        <f t="shared" ref="R79" si="16">IF(R56&lt;&gt;0,R56/R10*100,0)</f>
        <v>135.45670128409745</v>
      </c>
    </row>
    <row r="80" spans="1:18" x14ac:dyDescent="0.2">
      <c r="A80" s="237" t="s">
        <v>72</v>
      </c>
      <c r="B80" s="240" t="s">
        <v>73</v>
      </c>
      <c r="C80" s="506">
        <f t="shared" si="9"/>
        <v>90.171554973272279</v>
      </c>
      <c r="D80" s="506">
        <f t="shared" si="9"/>
        <v>92.609995838009084</v>
      </c>
      <c r="E80" s="506">
        <f t="shared" si="9"/>
        <v>93.104357304758395</v>
      </c>
      <c r="F80" s="506">
        <f t="shared" si="9"/>
        <v>94.651808679751738</v>
      </c>
      <c r="G80" s="506">
        <f t="shared" si="9"/>
        <v>95.984474909468304</v>
      </c>
      <c r="H80" s="506">
        <f t="shared" si="9"/>
        <v>97.561464148626968</v>
      </c>
      <c r="I80" s="506">
        <f t="shared" si="9"/>
        <v>98.495875185067192</v>
      </c>
      <c r="J80" s="506">
        <f t="shared" si="9"/>
        <v>98.209659154436707</v>
      </c>
      <c r="K80" s="506">
        <f t="shared" si="9"/>
        <v>98.403965910487841</v>
      </c>
      <c r="L80" s="506">
        <f t="shared" si="9"/>
        <v>100</v>
      </c>
      <c r="M80" s="506">
        <f t="shared" si="9"/>
        <v>101.64358308903236</v>
      </c>
      <c r="N80" s="506">
        <f t="shared" si="9"/>
        <v>105.27260533085823</v>
      </c>
      <c r="O80" s="506">
        <f t="shared" si="9"/>
        <v>108.14030493662088</v>
      </c>
      <c r="P80" s="506">
        <f t="shared" si="9"/>
        <v>115.56352829453489</v>
      </c>
      <c r="Q80" s="506">
        <f t="shared" si="9"/>
        <v>125.3761354753929</v>
      </c>
      <c r="R80" s="506">
        <f t="shared" ref="R80" si="17">IF(R57&lt;&gt;0,R57/R11*100,0)</f>
        <v>130.19549617811225</v>
      </c>
    </row>
    <row r="81" spans="1:19" x14ac:dyDescent="0.2">
      <c r="A81" s="237" t="s">
        <v>74</v>
      </c>
      <c r="B81" s="240" t="s">
        <v>75</v>
      </c>
      <c r="C81" s="506">
        <f t="shared" si="9"/>
        <v>87.306734215892817</v>
      </c>
      <c r="D81" s="506">
        <f t="shared" si="9"/>
        <v>89.801133385496556</v>
      </c>
      <c r="E81" s="506">
        <f t="shared" si="9"/>
        <v>92.080389545477573</v>
      </c>
      <c r="F81" s="506">
        <f t="shared" si="9"/>
        <v>92.901121043581938</v>
      </c>
      <c r="G81" s="506">
        <f t="shared" si="9"/>
        <v>93.69873239755438</v>
      </c>
      <c r="H81" s="506">
        <f t="shared" si="9"/>
        <v>96.967366345032417</v>
      </c>
      <c r="I81" s="506">
        <f t="shared" si="9"/>
        <v>98.452871021512038</v>
      </c>
      <c r="J81" s="506">
        <f t="shared" si="9"/>
        <v>98.499613065682894</v>
      </c>
      <c r="K81" s="506">
        <f t="shared" si="9"/>
        <v>98.26726184164491</v>
      </c>
      <c r="L81" s="506">
        <f t="shared" si="9"/>
        <v>100</v>
      </c>
      <c r="M81" s="506">
        <f t="shared" si="9"/>
        <v>103.48160778246924</v>
      </c>
      <c r="N81" s="506">
        <f t="shared" si="9"/>
        <v>108.77088918679507</v>
      </c>
      <c r="O81" s="506">
        <f t="shared" si="9"/>
        <v>112.70544680322413</v>
      </c>
      <c r="P81" s="506">
        <f t="shared" si="9"/>
        <v>119.99108450276947</v>
      </c>
      <c r="Q81" s="506">
        <f t="shared" si="9"/>
        <v>129.73605125517025</v>
      </c>
      <c r="R81" s="506">
        <f t="shared" ref="R81" si="18">IF(R58&lt;&gt;0,R58/R12*100,0)</f>
        <v>135.22402866810222</v>
      </c>
    </row>
    <row r="82" spans="1:19" x14ac:dyDescent="0.2">
      <c r="A82" s="237" t="s">
        <v>76</v>
      </c>
      <c r="B82" s="240" t="s">
        <v>77</v>
      </c>
      <c r="C82" s="506">
        <f t="shared" si="9"/>
        <v>90.349683240181022</v>
      </c>
      <c r="D82" s="506">
        <f t="shared" si="9"/>
        <v>93.083364646143679</v>
      </c>
      <c r="E82" s="506">
        <f t="shared" si="9"/>
        <v>95.458604044499154</v>
      </c>
      <c r="F82" s="506">
        <f t="shared" si="9"/>
        <v>97.012044785650971</v>
      </c>
      <c r="G82" s="506">
        <f t="shared" si="9"/>
        <v>98.027518563684126</v>
      </c>
      <c r="H82" s="506">
        <f t="shared" si="9"/>
        <v>99.868264348981</v>
      </c>
      <c r="I82" s="506">
        <f t="shared" si="9"/>
        <v>100.64562950543386</v>
      </c>
      <c r="J82" s="506">
        <f t="shared" si="9"/>
        <v>100.94608790533364</v>
      </c>
      <c r="K82" s="506">
        <f t="shared" si="9"/>
        <v>100.12131209505309</v>
      </c>
      <c r="L82" s="506">
        <f t="shared" si="9"/>
        <v>100</v>
      </c>
      <c r="M82" s="506">
        <f t="shared" si="9"/>
        <v>100.31424610373587</v>
      </c>
      <c r="N82" s="506">
        <f t="shared" si="9"/>
        <v>101.57579636940983</v>
      </c>
      <c r="O82" s="506">
        <f t="shared" si="9"/>
        <v>102.08971194461118</v>
      </c>
      <c r="P82" s="506">
        <f t="shared" si="9"/>
        <v>103.33585887501864</v>
      </c>
      <c r="Q82" s="506">
        <f t="shared" si="9"/>
        <v>107.85064748544227</v>
      </c>
      <c r="R82" s="506">
        <f t="shared" ref="R82" si="19">IF(R59&lt;&gt;0,R59/R13*100,0)</f>
        <v>110.48916428686246</v>
      </c>
    </row>
    <row r="83" spans="1:19" x14ac:dyDescent="0.2">
      <c r="A83" s="237" t="s">
        <v>78</v>
      </c>
      <c r="B83" s="240" t="s">
        <v>79</v>
      </c>
      <c r="C83" s="506">
        <f t="shared" si="9"/>
        <v>101.86379721541788</v>
      </c>
      <c r="D83" s="506">
        <f t="shared" si="9"/>
        <v>102.69014542770537</v>
      </c>
      <c r="E83" s="506">
        <f t="shared" si="9"/>
        <v>98.416845004288732</v>
      </c>
      <c r="F83" s="506">
        <f t="shared" si="9"/>
        <v>104.24914238683685</v>
      </c>
      <c r="G83" s="506">
        <f t="shared" si="9"/>
        <v>97.120162745625507</v>
      </c>
      <c r="H83" s="506">
        <f t="shared" si="9"/>
        <v>96.813519943924845</v>
      </c>
      <c r="I83" s="506">
        <f t="shared" si="9"/>
        <v>97.516505651335549</v>
      </c>
      <c r="J83" s="506">
        <f t="shared" si="9"/>
        <v>98.274731930765796</v>
      </c>
      <c r="K83" s="506">
        <f t="shared" si="9"/>
        <v>98.552373097023121</v>
      </c>
      <c r="L83" s="506">
        <f t="shared" si="9"/>
        <v>99.999999999999986</v>
      </c>
      <c r="M83" s="506">
        <f t="shared" si="9"/>
        <v>109.9255616472114</v>
      </c>
      <c r="N83" s="506">
        <f t="shared" si="9"/>
        <v>107.48350042940483</v>
      </c>
      <c r="O83" s="506">
        <f t="shared" si="9"/>
        <v>114.47821948389989</v>
      </c>
      <c r="P83" s="506">
        <f t="shared" si="9"/>
        <v>118.63508938699738</v>
      </c>
      <c r="Q83" s="506">
        <f t="shared" si="9"/>
        <v>123.77994508077781</v>
      </c>
      <c r="R83" s="506">
        <f t="shared" ref="R83" si="20">IF(R60&lt;&gt;0,R60/R14*100,0)</f>
        <v>118.50744940526525</v>
      </c>
    </row>
    <row r="84" spans="1:19" x14ac:dyDescent="0.2">
      <c r="A84" s="237" t="s">
        <v>80</v>
      </c>
      <c r="B84" s="240" t="s">
        <v>81</v>
      </c>
      <c r="C84" s="506">
        <f t="shared" si="9"/>
        <v>103.55211385217704</v>
      </c>
      <c r="D84" s="506">
        <f t="shared" si="9"/>
        <v>104.47063825471599</v>
      </c>
      <c r="E84" s="506">
        <f t="shared" si="9"/>
        <v>96.972913179296455</v>
      </c>
      <c r="F84" s="506">
        <f t="shared" si="9"/>
        <v>100.7503077465586</v>
      </c>
      <c r="G84" s="506">
        <f t="shared" si="9"/>
        <v>96.266924314432501</v>
      </c>
      <c r="H84" s="506">
        <f t="shared" si="9"/>
        <v>99.266710999965852</v>
      </c>
      <c r="I84" s="506">
        <f t="shared" si="9"/>
        <v>98.653447948869555</v>
      </c>
      <c r="J84" s="506">
        <f t="shared" si="9"/>
        <v>99.812789622465118</v>
      </c>
      <c r="K84" s="506">
        <f t="shared" si="9"/>
        <v>99.082551539301022</v>
      </c>
      <c r="L84" s="506">
        <f t="shared" si="9"/>
        <v>100</v>
      </c>
      <c r="M84" s="506">
        <f t="shared" si="9"/>
        <v>95.811609658164741</v>
      </c>
      <c r="N84" s="506">
        <f t="shared" si="9"/>
        <v>92.082122747072361</v>
      </c>
      <c r="O84" s="506">
        <f t="shared" si="9"/>
        <v>92.273567798721984</v>
      </c>
      <c r="P84" s="506">
        <f t="shared" si="9"/>
        <v>93.372277171902738</v>
      </c>
      <c r="Q84" s="506">
        <f t="shared" si="9"/>
        <v>96.195129891904415</v>
      </c>
      <c r="R84" s="506">
        <f t="shared" ref="R84" si="21">IF(R61&lt;&gt;0,R61/R15*100,0)</f>
        <v>102.82993790439403</v>
      </c>
    </row>
    <row r="85" spans="1:19" x14ac:dyDescent="0.2">
      <c r="A85" s="237" t="s">
        <v>82</v>
      </c>
      <c r="B85" s="240" t="s">
        <v>83</v>
      </c>
      <c r="C85" s="506">
        <f t="shared" si="9"/>
        <v>106.80184426809896</v>
      </c>
      <c r="D85" s="506">
        <f t="shared" si="9"/>
        <v>108.23665170284229</v>
      </c>
      <c r="E85" s="506">
        <f t="shared" si="9"/>
        <v>101.17364128807127</v>
      </c>
      <c r="F85" s="506">
        <f t="shared" si="9"/>
        <v>105.35808640212672</v>
      </c>
      <c r="G85" s="506">
        <f t="shared" si="9"/>
        <v>104.71192240939287</v>
      </c>
      <c r="H85" s="506">
        <f t="shared" si="9"/>
        <v>102.46134008610352</v>
      </c>
      <c r="I85" s="506">
        <f t="shared" si="9"/>
        <v>100.35413725932163</v>
      </c>
      <c r="J85" s="506">
        <f t="shared" si="9"/>
        <v>99.399238717628691</v>
      </c>
      <c r="K85" s="506">
        <f t="shared" si="9"/>
        <v>99.685201772402905</v>
      </c>
      <c r="L85" s="506">
        <f t="shared" si="9"/>
        <v>100.00000000000003</v>
      </c>
      <c r="M85" s="506">
        <f t="shared" si="9"/>
        <v>99.742718456429131</v>
      </c>
      <c r="N85" s="506">
        <f t="shared" si="9"/>
        <v>105.04545231505276</v>
      </c>
      <c r="O85" s="506">
        <f t="shared" si="9"/>
        <v>106.00188957659829</v>
      </c>
      <c r="P85" s="506">
        <f t="shared" si="9"/>
        <v>105.43484600850846</v>
      </c>
      <c r="Q85" s="506">
        <f t="shared" si="9"/>
        <v>110.50008448582911</v>
      </c>
      <c r="R85" s="506">
        <f t="shared" ref="R85" si="22">IF(R62&lt;&gt;0,R62/R16*100,0)</f>
        <v>117.08647852519469</v>
      </c>
    </row>
    <row r="86" spans="1:19" x14ac:dyDescent="0.2">
      <c r="A86" s="237" t="s">
        <v>84</v>
      </c>
      <c r="B86" s="240" t="s">
        <v>85</v>
      </c>
      <c r="C86" s="506">
        <f t="shared" si="9"/>
        <v>83.535188285511239</v>
      </c>
      <c r="D86" s="506">
        <f t="shared" si="9"/>
        <v>84.283401577133063</v>
      </c>
      <c r="E86" s="506">
        <f t="shared" si="9"/>
        <v>86.154249737443863</v>
      </c>
      <c r="F86" s="506">
        <f t="shared" si="9"/>
        <v>85.435618979594935</v>
      </c>
      <c r="G86" s="506">
        <f t="shared" si="9"/>
        <v>85.741408478728914</v>
      </c>
      <c r="H86" s="506">
        <f t="shared" si="9"/>
        <v>92.692346050465176</v>
      </c>
      <c r="I86" s="506">
        <f t="shared" si="9"/>
        <v>94.128327647684657</v>
      </c>
      <c r="J86" s="506">
        <f t="shared" si="9"/>
        <v>95.582709731119394</v>
      </c>
      <c r="K86" s="506">
        <f t="shared" si="9"/>
        <v>96.0514297521907</v>
      </c>
      <c r="L86" s="506">
        <f t="shared" si="9"/>
        <v>100</v>
      </c>
      <c r="M86" s="506">
        <f t="shared" si="9"/>
        <v>105.49387632846022</v>
      </c>
      <c r="N86" s="506">
        <f t="shared" si="9"/>
        <v>111.12504138674333</v>
      </c>
      <c r="O86" s="506">
        <f t="shared" si="9"/>
        <v>114.20492420059587</v>
      </c>
      <c r="P86" s="506">
        <f t="shared" si="9"/>
        <v>118.88616567792552</v>
      </c>
      <c r="Q86" s="506">
        <f t="shared" si="9"/>
        <v>125.80779678653944</v>
      </c>
      <c r="R86" s="506">
        <f t="shared" ref="R86" si="23">IF(R63&lt;&gt;0,R63/R17*100,0)</f>
        <v>130.69966661315578</v>
      </c>
    </row>
    <row r="87" spans="1:19" x14ac:dyDescent="0.2">
      <c r="A87" s="237"/>
      <c r="B87" s="516" t="s">
        <v>445</v>
      </c>
      <c r="C87" s="506">
        <f t="shared" si="9"/>
        <v>87.487764912377202</v>
      </c>
      <c r="D87" s="506">
        <f t="shared" si="9"/>
        <v>89.934166881633985</v>
      </c>
      <c r="E87" s="506">
        <f t="shared" si="9"/>
        <v>92.332411331810889</v>
      </c>
      <c r="F87" s="506">
        <f t="shared" si="9"/>
        <v>93.839741679010416</v>
      </c>
      <c r="G87" s="506">
        <f t="shared" si="9"/>
        <v>95.640832892597089</v>
      </c>
      <c r="H87" s="506">
        <f t="shared" si="9"/>
        <v>97.399945684769321</v>
      </c>
      <c r="I87" s="506">
        <f t="shared" si="9"/>
        <v>98.682755412664946</v>
      </c>
      <c r="J87" s="506">
        <f t="shared" si="9"/>
        <v>98.525445989657641</v>
      </c>
      <c r="K87" s="506">
        <f t="shared" si="9"/>
        <v>98.284458221618252</v>
      </c>
      <c r="L87" s="506">
        <f t="shared" si="9"/>
        <v>100</v>
      </c>
      <c r="M87" s="506">
        <f t="shared" si="9"/>
        <v>104.08650569023416</v>
      </c>
      <c r="N87" s="506">
        <f t="shared" si="9"/>
        <v>108.66203982552729</v>
      </c>
      <c r="O87" s="506">
        <f t="shared" si="9"/>
        <v>112.6166583403898</v>
      </c>
      <c r="P87" s="506">
        <f t="shared" si="9"/>
        <v>120.0718663705163</v>
      </c>
      <c r="Q87" s="506">
        <f t="shared" si="9"/>
        <v>129.93203000037803</v>
      </c>
      <c r="R87" s="506">
        <f t="shared" ref="R87" si="24">IF(R64&lt;&gt;0,R64/R18*100,0)</f>
        <v>135.4625265457336</v>
      </c>
    </row>
    <row r="88" spans="1:19" s="10" customFormat="1" x14ac:dyDescent="0.2">
      <c r="A88" s="514"/>
      <c r="B88" s="515" t="s">
        <v>647</v>
      </c>
      <c r="C88" s="517">
        <f t="shared" si="9"/>
        <v>93.39160078863388</v>
      </c>
      <c r="D88" s="517">
        <f t="shared" si="9"/>
        <v>95.953665105164774</v>
      </c>
      <c r="E88" s="517">
        <f t="shared" si="9"/>
        <v>95.726934901497316</v>
      </c>
      <c r="F88" s="517">
        <f t="shared" si="9"/>
        <v>98.751533661736786</v>
      </c>
      <c r="G88" s="517">
        <f t="shared" si="9"/>
        <v>97.715583705373504</v>
      </c>
      <c r="H88" s="517">
        <f t="shared" si="9"/>
        <v>99.07715900657152</v>
      </c>
      <c r="I88" s="517">
        <f t="shared" si="9"/>
        <v>100.05544524730183</v>
      </c>
      <c r="J88" s="517">
        <f t="shared" si="9"/>
        <v>99.769668788313041</v>
      </c>
      <c r="K88" s="517">
        <f t="shared" si="9"/>
        <v>99.435678494786586</v>
      </c>
      <c r="L88" s="517">
        <f t="shared" si="9"/>
        <v>100</v>
      </c>
      <c r="M88" s="517">
        <f t="shared" si="9"/>
        <v>102.00152832559158</v>
      </c>
      <c r="N88" s="517">
        <f t="shared" si="9"/>
        <v>103.36575994574176</v>
      </c>
      <c r="O88" s="517">
        <f t="shared" si="9"/>
        <v>106.84014385866479</v>
      </c>
      <c r="P88" s="517">
        <f t="shared" si="9"/>
        <v>112.59679945436081</v>
      </c>
      <c r="Q88" s="517">
        <f t="shared" si="9"/>
        <v>118.16869125433635</v>
      </c>
      <c r="R88" s="517">
        <f t="shared" ref="R88" si="25">IF(R65&lt;&gt;0,R65/R19*100,0)</f>
        <v>121.10191710346345</v>
      </c>
    </row>
    <row r="89" spans="1:19" x14ac:dyDescent="0.2">
      <c r="A89" s="237"/>
      <c r="B89" s="516" t="s">
        <v>717</v>
      </c>
      <c r="C89" s="506">
        <f>IF((C66+C67)&lt;&gt;0,(C66+C67)/(C20+C67)*100,0)</f>
        <v>83.628329712619191</v>
      </c>
      <c r="D89" s="506">
        <f t="shared" ref="D89:Q89" si="26">IF((D66+D67)&lt;&gt;0,(D66+D67)/(D20+D67)*100,0)</f>
        <v>82.845670676217338</v>
      </c>
      <c r="E89" s="506">
        <f t="shared" si="26"/>
        <v>88.730199974179797</v>
      </c>
      <c r="F89" s="506">
        <f t="shared" si="26"/>
        <v>92.805582079315954</v>
      </c>
      <c r="G89" s="506">
        <f t="shared" si="26"/>
        <v>94.033686872161198</v>
      </c>
      <c r="H89" s="506">
        <f t="shared" si="26"/>
        <v>95.577221446868165</v>
      </c>
      <c r="I89" s="506">
        <f t="shared" si="26"/>
        <v>97.366106247212542</v>
      </c>
      <c r="J89" s="506">
        <f t="shared" si="26"/>
        <v>97.621265223243284</v>
      </c>
      <c r="K89" s="506">
        <f t="shared" si="26"/>
        <v>97.859509704245241</v>
      </c>
      <c r="L89" s="506">
        <f t="shared" si="26"/>
        <v>100</v>
      </c>
      <c r="M89" s="506">
        <f t="shared" si="26"/>
        <v>104.65233610252432</v>
      </c>
      <c r="N89" s="506">
        <f t="shared" si="26"/>
        <v>109.98935298649219</v>
      </c>
      <c r="O89" s="506">
        <f t="shared" si="26"/>
        <v>114.25304573716217</v>
      </c>
      <c r="P89" s="506">
        <f t="shared" si="26"/>
        <v>127.80561834427075</v>
      </c>
      <c r="Q89" s="506">
        <f t="shared" si="26"/>
        <v>137.87756764537261</v>
      </c>
      <c r="R89" s="506">
        <f t="shared" ref="R89" si="27">IF((R66+R67)&lt;&gt;0,(R66+R67)/(R20+R67)*100,0)</f>
        <v>140.85237529077227</v>
      </c>
    </row>
    <row r="90" spans="1:19" ht="20.25" customHeight="1" x14ac:dyDescent="0.2">
      <c r="A90" s="245"/>
      <c r="B90" s="246" t="s">
        <v>713</v>
      </c>
      <c r="C90" s="518">
        <f t="shared" ref="C90:Q90" si="28">IF(C68&lt;&gt;0,C68/C22*100,0)</f>
        <v>92.852991654942755</v>
      </c>
      <c r="D90" s="518">
        <f t="shared" si="28"/>
        <v>94.374871081149251</v>
      </c>
      <c r="E90" s="518">
        <f t="shared" si="28"/>
        <v>94.901144047288994</v>
      </c>
      <c r="F90" s="518">
        <f t="shared" si="28"/>
        <v>98.050448410163028</v>
      </c>
      <c r="G90" s="518">
        <f t="shared" si="28"/>
        <v>96.923087830270745</v>
      </c>
      <c r="H90" s="518">
        <f t="shared" si="28"/>
        <v>98.017859786226623</v>
      </c>
      <c r="I90" s="518">
        <f t="shared" si="28"/>
        <v>99.212615446269965</v>
      </c>
      <c r="J90" s="518">
        <f t="shared" si="28"/>
        <v>99.279101485990608</v>
      </c>
      <c r="K90" s="518">
        <f t="shared" si="28"/>
        <v>98.933205205273993</v>
      </c>
      <c r="L90" s="518">
        <f t="shared" si="28"/>
        <v>100</v>
      </c>
      <c r="M90" s="518">
        <f t="shared" si="28"/>
        <v>102.16275600537506</v>
      </c>
      <c r="N90" s="518">
        <f t="shared" si="28"/>
        <v>103.82945059500175</v>
      </c>
      <c r="O90" s="518">
        <f t="shared" si="28"/>
        <v>107.31893440164089</v>
      </c>
      <c r="P90" s="518">
        <f t="shared" si="28"/>
        <v>112.51879133904468</v>
      </c>
      <c r="Q90" s="518">
        <f t="shared" si="28"/>
        <v>118.70614852815082</v>
      </c>
      <c r="R90" s="518">
        <f t="shared" ref="R90" si="29">IF(R68&lt;&gt;0,R68/R22*100,0)</f>
        <v>122.37593429985773</v>
      </c>
    </row>
    <row r="91" spans="1:19" s="197" customFormat="1" ht="20.25" customHeight="1" x14ac:dyDescent="0.2">
      <c r="A91" s="256" t="s">
        <v>437</v>
      </c>
    </row>
    <row r="92" spans="1:19" ht="15" x14ac:dyDescent="0.2">
      <c r="A92" s="509" t="s">
        <v>757</v>
      </c>
    </row>
    <row r="93" spans="1:19" ht="18.75" customHeight="1" x14ac:dyDescent="0.2">
      <c r="A93" s="234"/>
      <c r="B93" s="235"/>
      <c r="C93" s="236" t="str">
        <f t="shared" ref="C93:Q93" si="30">C2</f>
        <v>FY1995</v>
      </c>
      <c r="D93" s="236" t="str">
        <f t="shared" si="30"/>
        <v>FY1996</v>
      </c>
      <c r="E93" s="236" t="str">
        <f t="shared" si="30"/>
        <v>FY1997</v>
      </c>
      <c r="F93" s="236" t="str">
        <f t="shared" si="30"/>
        <v>FY1998</v>
      </c>
      <c r="G93" s="236" t="str">
        <f t="shared" si="30"/>
        <v>FY1999</v>
      </c>
      <c r="H93" s="236" t="str">
        <f t="shared" si="30"/>
        <v>FY2000</v>
      </c>
      <c r="I93" s="236" t="str">
        <f t="shared" si="30"/>
        <v>FY2001</v>
      </c>
      <c r="J93" s="236" t="str">
        <f t="shared" si="30"/>
        <v>FY2002</v>
      </c>
      <c r="K93" s="236" t="str">
        <f t="shared" si="30"/>
        <v>FY2003</v>
      </c>
      <c r="L93" s="236" t="str">
        <f t="shared" si="30"/>
        <v>FY2004</v>
      </c>
      <c r="M93" s="236" t="str">
        <f t="shared" si="30"/>
        <v>FY2005</v>
      </c>
      <c r="N93" s="236" t="str">
        <f t="shared" si="30"/>
        <v>FY2006</v>
      </c>
      <c r="O93" s="236" t="str">
        <f t="shared" si="30"/>
        <v>FY2007</v>
      </c>
      <c r="P93" s="236" t="str">
        <f t="shared" si="30"/>
        <v>FY2008</v>
      </c>
      <c r="Q93" s="236" t="str">
        <f t="shared" si="30"/>
        <v>FY2009</v>
      </c>
      <c r="R93" s="236" t="str">
        <f>R2</f>
        <v>FY2010</v>
      </c>
    </row>
    <row r="94" spans="1:19" ht="17.25" customHeight="1" x14ac:dyDescent="0.2">
      <c r="A94" s="237" t="s">
        <v>56</v>
      </c>
      <c r="B94" s="238" t="s">
        <v>57</v>
      </c>
      <c r="C94" s="521">
        <f>IF(C49/C$68&lt;&gt;0,C49/C$68,"~")</f>
        <v>0.12407825969873867</v>
      </c>
      <c r="D94" s="521">
        <f t="shared" ref="D94:Q94" si="31">IF(D49/D$68&lt;&gt;0,D49/D$68,"~")</f>
        <v>0.12998839927838901</v>
      </c>
      <c r="E94" s="521">
        <f t="shared" si="31"/>
        <v>0.14190380981557107</v>
      </c>
      <c r="F94" s="521">
        <f t="shared" si="31"/>
        <v>0.1365719043062186</v>
      </c>
      <c r="G94" s="521">
        <f t="shared" si="31"/>
        <v>0.14046907208611328</v>
      </c>
      <c r="H94" s="521">
        <f t="shared" si="31"/>
        <v>0.13657890625791133</v>
      </c>
      <c r="I94" s="521">
        <f t="shared" si="31"/>
        <v>0.13641711628869566</v>
      </c>
      <c r="J94" s="521">
        <f t="shared" si="31"/>
        <v>0.13595741955726934</v>
      </c>
      <c r="K94" s="521">
        <f t="shared" si="31"/>
        <v>0.13332557525292138</v>
      </c>
      <c r="L94" s="521">
        <f t="shared" si="31"/>
        <v>0.13026893659624772</v>
      </c>
      <c r="M94" s="521">
        <f t="shared" si="31"/>
        <v>0.13163415239988055</v>
      </c>
      <c r="N94" s="521">
        <f t="shared" si="31"/>
        <v>0.13667350635046158</v>
      </c>
      <c r="O94" s="521">
        <f t="shared" si="31"/>
        <v>0.1425593556755767</v>
      </c>
      <c r="P94" s="521">
        <f t="shared" si="31"/>
        <v>0.14420539846902122</v>
      </c>
      <c r="Q94" s="521">
        <f t="shared" si="31"/>
        <v>0.14395962870585177</v>
      </c>
      <c r="R94" s="521">
        <f t="shared" ref="R94" si="32">IF(R49/R$68&lt;&gt;0,R49/R$68,"~")</f>
        <v>0.14076764071947348</v>
      </c>
      <c r="S94" s="523"/>
    </row>
    <row r="95" spans="1:19" x14ac:dyDescent="0.2">
      <c r="A95" s="237" t="s">
        <v>58</v>
      </c>
      <c r="B95" s="240" t="s">
        <v>646</v>
      </c>
      <c r="C95" s="521">
        <f t="shared" ref="C95:Q110" si="33">IF(C50/C$68&lt;&gt;0,C50/C$68,"~")</f>
        <v>0.11602788111179992</v>
      </c>
      <c r="D95" s="521">
        <f t="shared" si="33"/>
        <v>0.10508423769679766</v>
      </c>
      <c r="E95" s="521">
        <f t="shared" si="33"/>
        <v>8.9839117758094111E-2</v>
      </c>
      <c r="F95" s="521">
        <f t="shared" si="33"/>
        <v>0.11811156378617919</v>
      </c>
      <c r="G95" s="521">
        <f t="shared" si="33"/>
        <v>9.7446093112275561E-2</v>
      </c>
      <c r="H95" s="521">
        <f t="shared" si="33"/>
        <v>0.10568659661436543</v>
      </c>
      <c r="I95" s="521">
        <f t="shared" si="33"/>
        <v>9.6711848854837051E-2</v>
      </c>
      <c r="J95" s="521">
        <f t="shared" si="33"/>
        <v>9.864853233356799E-2</v>
      </c>
      <c r="K95" s="521">
        <f t="shared" si="33"/>
        <v>0.10005558528214886</v>
      </c>
      <c r="L95" s="521">
        <f t="shared" si="33"/>
        <v>8.9407833288537047E-2</v>
      </c>
      <c r="M95" s="521">
        <f t="shared" si="33"/>
        <v>9.164650834946915E-2</v>
      </c>
      <c r="N95" s="521">
        <f t="shared" si="33"/>
        <v>8.6569884825180077E-2</v>
      </c>
      <c r="O95" s="521">
        <f t="shared" si="33"/>
        <v>0.10587811838977142</v>
      </c>
      <c r="P95" s="521">
        <f t="shared" si="33"/>
        <v>0.11510237232312708</v>
      </c>
      <c r="Q95" s="521">
        <f t="shared" si="33"/>
        <v>0.10181659419061923</v>
      </c>
      <c r="R95" s="521">
        <f t="shared" ref="R95" si="34">IF(R50/R$68&lt;&gt;0,R50/R$68,"~")</f>
        <v>0.10114725833278317</v>
      </c>
      <c r="S95" s="523"/>
    </row>
    <row r="96" spans="1:19" x14ac:dyDescent="0.2">
      <c r="A96" s="237" t="s">
        <v>60</v>
      </c>
      <c r="B96" s="240" t="s">
        <v>61</v>
      </c>
      <c r="C96" s="521" t="str">
        <f t="shared" si="33"/>
        <v>~</v>
      </c>
      <c r="D96" s="521" t="str">
        <f t="shared" si="33"/>
        <v>~</v>
      </c>
      <c r="E96" s="521" t="str">
        <f t="shared" si="33"/>
        <v>~</v>
      </c>
      <c r="F96" s="521" t="str">
        <f t="shared" si="33"/>
        <v>~</v>
      </c>
      <c r="G96" s="521" t="str">
        <f t="shared" si="33"/>
        <v>~</v>
      </c>
      <c r="H96" s="521" t="str">
        <f t="shared" si="33"/>
        <v>~</v>
      </c>
      <c r="I96" s="521" t="str">
        <f t="shared" si="33"/>
        <v>~</v>
      </c>
      <c r="J96" s="521" t="str">
        <f t="shared" si="33"/>
        <v>~</v>
      </c>
      <c r="K96" s="521" t="str">
        <f t="shared" si="33"/>
        <v>~</v>
      </c>
      <c r="L96" s="521" t="str">
        <f t="shared" si="33"/>
        <v>~</v>
      </c>
      <c r="M96" s="521" t="str">
        <f t="shared" si="33"/>
        <v>~</v>
      </c>
      <c r="N96" s="521" t="str">
        <f t="shared" si="33"/>
        <v>~</v>
      </c>
      <c r="O96" s="521" t="str">
        <f t="shared" si="33"/>
        <v>~</v>
      </c>
      <c r="P96" s="521" t="str">
        <f t="shared" si="33"/>
        <v>~</v>
      </c>
      <c r="Q96" s="521" t="str">
        <f t="shared" si="33"/>
        <v>~</v>
      </c>
      <c r="R96" s="521" t="str">
        <f t="shared" ref="R96" si="35">IF(R51/R$68&lt;&gt;0,R51/R$68,"~")</f>
        <v>~</v>
      </c>
      <c r="S96" s="523"/>
    </row>
    <row r="97" spans="1:19" x14ac:dyDescent="0.2">
      <c r="A97" s="237" t="s">
        <v>62</v>
      </c>
      <c r="B97" s="240" t="s">
        <v>63</v>
      </c>
      <c r="C97" s="521">
        <f t="shared" si="33"/>
        <v>1.4096939381329145E-2</v>
      </c>
      <c r="D97" s="521">
        <f t="shared" si="33"/>
        <v>1.200434738839193E-2</v>
      </c>
      <c r="E97" s="521">
        <f t="shared" si="33"/>
        <v>1.4520679620498378E-2</v>
      </c>
      <c r="F97" s="521">
        <f t="shared" si="33"/>
        <v>1.5584670002211254E-2</v>
      </c>
      <c r="G97" s="521">
        <f t="shared" si="33"/>
        <v>1.4900902051761998E-2</v>
      </c>
      <c r="H97" s="521">
        <f t="shared" si="33"/>
        <v>1.6604770275120022E-2</v>
      </c>
      <c r="I97" s="521">
        <f t="shared" si="33"/>
        <v>1.9182472814775767E-2</v>
      </c>
      <c r="J97" s="521">
        <f t="shared" si="33"/>
        <v>1.8232693222746166E-2</v>
      </c>
      <c r="K97" s="521">
        <f t="shared" si="33"/>
        <v>1.6640891571734026E-2</v>
      </c>
      <c r="L97" s="521">
        <f t="shared" si="33"/>
        <v>1.4077765679185649E-2</v>
      </c>
      <c r="M97" s="521">
        <f t="shared" si="33"/>
        <v>5.6323930621448078E-3</v>
      </c>
      <c r="N97" s="521">
        <f t="shared" si="33"/>
        <v>3.7794204669353015E-3</v>
      </c>
      <c r="O97" s="521">
        <f t="shared" si="33"/>
        <v>3.928369969030494E-3</v>
      </c>
      <c r="P97" s="521">
        <f t="shared" si="33"/>
        <v>4.3850408538844811E-3</v>
      </c>
      <c r="Q97" s="521">
        <f t="shared" si="33"/>
        <v>4.2111731352741152E-3</v>
      </c>
      <c r="R97" s="521">
        <f t="shared" ref="R97" si="36">IF(R52/R$68&lt;&gt;0,R52/R$68,"~")</f>
        <v>4.6409231117044668E-3</v>
      </c>
      <c r="S97" s="523"/>
    </row>
    <row r="98" spans="1:19" x14ac:dyDescent="0.2">
      <c r="A98" s="237" t="s">
        <v>64</v>
      </c>
      <c r="B98" s="240" t="s">
        <v>65</v>
      </c>
      <c r="C98" s="521">
        <f t="shared" si="33"/>
        <v>1.2809096548013838E-2</v>
      </c>
      <c r="D98" s="521">
        <f t="shared" si="33"/>
        <v>2.503327191924818E-2</v>
      </c>
      <c r="E98" s="521">
        <f t="shared" si="33"/>
        <v>2.7619924275482037E-2</v>
      </c>
      <c r="F98" s="521">
        <f t="shared" si="33"/>
        <v>3.0425280585688285E-2</v>
      </c>
      <c r="G98" s="521">
        <f t="shared" si="33"/>
        <v>2.6204293076895407E-2</v>
      </c>
      <c r="H98" s="521">
        <f t="shared" si="33"/>
        <v>2.6865854816745176E-2</v>
      </c>
      <c r="I98" s="521">
        <f t="shared" si="33"/>
        <v>2.7139679168819323E-2</v>
      </c>
      <c r="J98" s="521">
        <f t="shared" si="33"/>
        <v>2.2769492187694876E-2</v>
      </c>
      <c r="K98" s="521">
        <f t="shared" si="33"/>
        <v>2.562471211191121E-2</v>
      </c>
      <c r="L98" s="521">
        <f t="shared" si="33"/>
        <v>2.0701835340189028E-2</v>
      </c>
      <c r="M98" s="521">
        <f t="shared" si="33"/>
        <v>1.8927232549042966E-2</v>
      </c>
      <c r="N98" s="521">
        <f t="shared" si="33"/>
        <v>1.4237813619900449E-2</v>
      </c>
      <c r="O98" s="521">
        <f t="shared" si="33"/>
        <v>6.5238572909688394E-3</v>
      </c>
      <c r="P98" s="521">
        <f t="shared" si="33"/>
        <v>5.0870941367110551E-3</v>
      </c>
      <c r="Q98" s="521">
        <f t="shared" si="33"/>
        <v>1.8570819503313112E-2</v>
      </c>
      <c r="R98" s="521">
        <f t="shared" ref="R98" si="37">IF(R53/R$68&lt;&gt;0,R53/R$68,"~")</f>
        <v>1.3727338125628062E-2</v>
      </c>
      <c r="S98" s="523"/>
    </row>
    <row r="99" spans="1:19" x14ac:dyDescent="0.2">
      <c r="A99" s="237" t="s">
        <v>66</v>
      </c>
      <c r="B99" s="240" t="s">
        <v>67</v>
      </c>
      <c r="C99" s="521">
        <f t="shared" si="33"/>
        <v>4.2601536960232715E-2</v>
      </c>
      <c r="D99" s="521">
        <f t="shared" si="33"/>
        <v>3.898022524862884E-2</v>
      </c>
      <c r="E99" s="521">
        <f t="shared" si="33"/>
        <v>2.904003685251693E-2</v>
      </c>
      <c r="F99" s="521">
        <f t="shared" si="33"/>
        <v>3.6161465722380409E-2</v>
      </c>
      <c r="G99" s="521">
        <f t="shared" si="33"/>
        <v>3.8327868932924135E-2</v>
      </c>
      <c r="H99" s="521">
        <f t="shared" si="33"/>
        <v>3.9349820799615465E-2</v>
      </c>
      <c r="I99" s="521">
        <f t="shared" si="33"/>
        <v>3.7349081823708094E-2</v>
      </c>
      <c r="J99" s="521">
        <f t="shared" si="33"/>
        <v>2.802910603666409E-2</v>
      </c>
      <c r="K99" s="521">
        <f t="shared" si="33"/>
        <v>2.4985106931046861E-2</v>
      </c>
      <c r="L99" s="521">
        <f t="shared" si="33"/>
        <v>2.7095206955167046E-2</v>
      </c>
      <c r="M99" s="521">
        <f t="shared" si="33"/>
        <v>2.8303142424792111E-2</v>
      </c>
      <c r="N99" s="521">
        <f t="shared" si="33"/>
        <v>2.2805793548940613E-2</v>
      </c>
      <c r="O99" s="521">
        <f t="shared" si="33"/>
        <v>2.1888515355480882E-2</v>
      </c>
      <c r="P99" s="521">
        <f t="shared" si="33"/>
        <v>2.8445118145161548E-2</v>
      </c>
      <c r="Q99" s="521">
        <f t="shared" si="33"/>
        <v>4.6301596570805209E-2</v>
      </c>
      <c r="R99" s="521">
        <f t="shared" ref="R99" si="38">IF(R54/R$68&lt;&gt;0,R54/R$68,"~")</f>
        <v>5.591734573285613E-2</v>
      </c>
      <c r="S99" s="523"/>
    </row>
    <row r="100" spans="1:19" x14ac:dyDescent="0.2">
      <c r="A100" s="237" t="s">
        <v>68</v>
      </c>
      <c r="B100" s="240" t="s">
        <v>69</v>
      </c>
      <c r="C100" s="521">
        <f t="shared" si="33"/>
        <v>0.1039761502621202</v>
      </c>
      <c r="D100" s="521">
        <f t="shared" si="33"/>
        <v>0.10589168016277502</v>
      </c>
      <c r="E100" s="521">
        <f t="shared" si="33"/>
        <v>0.10911429410343837</v>
      </c>
      <c r="F100" s="521">
        <f t="shared" si="33"/>
        <v>0.10326927062166151</v>
      </c>
      <c r="G100" s="521">
        <f t="shared" si="33"/>
        <v>0.10684313217722906</v>
      </c>
      <c r="H100" s="521">
        <f t="shared" si="33"/>
        <v>0.10842235146305719</v>
      </c>
      <c r="I100" s="521">
        <f t="shared" si="33"/>
        <v>0.11297098455307232</v>
      </c>
      <c r="J100" s="521">
        <f t="shared" si="33"/>
        <v>0.10612424993918324</v>
      </c>
      <c r="K100" s="521">
        <f t="shared" si="33"/>
        <v>0.11212493357985595</v>
      </c>
      <c r="L100" s="521">
        <f t="shared" si="33"/>
        <v>0.11772151004528113</v>
      </c>
      <c r="M100" s="521">
        <f t="shared" si="33"/>
        <v>0.12102222053701472</v>
      </c>
      <c r="N100" s="521">
        <f t="shared" si="33"/>
        <v>0.12586829311279699</v>
      </c>
      <c r="O100" s="521">
        <f t="shared" si="33"/>
        <v>0.12940225398158733</v>
      </c>
      <c r="P100" s="521">
        <f t="shared" si="33"/>
        <v>0.14214697706654542</v>
      </c>
      <c r="Q100" s="521">
        <f t="shared" si="33"/>
        <v>0.12736646383368383</v>
      </c>
      <c r="R100" s="521">
        <f t="shared" ref="R100" si="39">IF(R55/R$68&lt;&gt;0,R55/R$68,"~")</f>
        <v>0.12560870097752677</v>
      </c>
      <c r="S100" s="523"/>
    </row>
    <row r="101" spans="1:19" x14ac:dyDescent="0.2">
      <c r="A101" s="237" t="s">
        <v>70</v>
      </c>
      <c r="B101" s="240" t="s">
        <v>71</v>
      </c>
      <c r="C101" s="521">
        <f t="shared" si="33"/>
        <v>2.0419737071784207E-2</v>
      </c>
      <c r="D101" s="521">
        <f t="shared" si="33"/>
        <v>2.0962230674238594E-2</v>
      </c>
      <c r="E101" s="521">
        <f t="shared" si="33"/>
        <v>2.2746100819605708E-2</v>
      </c>
      <c r="F101" s="521">
        <f t="shared" si="33"/>
        <v>2.2693624240084982E-2</v>
      </c>
      <c r="G101" s="521">
        <f t="shared" si="33"/>
        <v>2.2793859609979213E-2</v>
      </c>
      <c r="H101" s="521">
        <f t="shared" si="33"/>
        <v>2.3126953286618651E-2</v>
      </c>
      <c r="I101" s="521">
        <f t="shared" si="33"/>
        <v>2.2680447155344508E-2</v>
      </c>
      <c r="J101" s="521">
        <f t="shared" si="33"/>
        <v>2.0532859020945309E-2</v>
      </c>
      <c r="K101" s="521">
        <f t="shared" si="33"/>
        <v>1.9922502978588903E-2</v>
      </c>
      <c r="L101" s="521">
        <f t="shared" si="33"/>
        <v>2.0069532747236538E-2</v>
      </c>
      <c r="M101" s="521">
        <f t="shared" si="33"/>
        <v>2.0324637931985461E-2</v>
      </c>
      <c r="N101" s="521">
        <f t="shared" si="33"/>
        <v>2.0932925799727508E-2</v>
      </c>
      <c r="O101" s="521">
        <f t="shared" si="33"/>
        <v>2.0299896161823195E-2</v>
      </c>
      <c r="P101" s="521">
        <f t="shared" si="33"/>
        <v>1.979603581181549E-2</v>
      </c>
      <c r="Q101" s="521">
        <f t="shared" si="33"/>
        <v>1.7967771348836953E-2</v>
      </c>
      <c r="R101" s="521">
        <f t="shared" ref="R101" si="40">IF(R56/R$68&lt;&gt;0,R56/R$68,"~")</f>
        <v>1.7218434990802358E-2</v>
      </c>
      <c r="S101" s="523"/>
    </row>
    <row r="102" spans="1:19" x14ac:dyDescent="0.2">
      <c r="A102" s="237" t="s">
        <v>72</v>
      </c>
      <c r="B102" s="240" t="s">
        <v>73</v>
      </c>
      <c r="C102" s="521">
        <f t="shared" si="33"/>
        <v>6.9279054514190086E-2</v>
      </c>
      <c r="D102" s="521">
        <f t="shared" si="33"/>
        <v>6.7689755220278161E-2</v>
      </c>
      <c r="E102" s="521">
        <f t="shared" si="33"/>
        <v>6.6938172117356406E-2</v>
      </c>
      <c r="F102" s="521">
        <f t="shared" si="33"/>
        <v>6.5355863463015501E-2</v>
      </c>
      <c r="G102" s="521">
        <f t="shared" si="33"/>
        <v>6.7671535229216845E-2</v>
      </c>
      <c r="H102" s="521">
        <f t="shared" si="33"/>
        <v>6.8067826909116738E-2</v>
      </c>
      <c r="I102" s="521">
        <f t="shared" si="33"/>
        <v>6.9271605154169649E-2</v>
      </c>
      <c r="J102" s="521">
        <f t="shared" si="33"/>
        <v>6.7440819906510227E-2</v>
      </c>
      <c r="K102" s="521">
        <f t="shared" si="33"/>
        <v>6.6705212112381784E-2</v>
      </c>
      <c r="L102" s="521">
        <f t="shared" si="33"/>
        <v>6.9127092040871738E-2</v>
      </c>
      <c r="M102" s="521">
        <f t="shared" si="33"/>
        <v>6.6823502242653765E-2</v>
      </c>
      <c r="N102" s="521">
        <f t="shared" si="33"/>
        <v>6.875451327084954E-2</v>
      </c>
      <c r="O102" s="521">
        <f t="shared" si="33"/>
        <v>6.8921624914578233E-2</v>
      </c>
      <c r="P102" s="521">
        <f t="shared" si="33"/>
        <v>6.0902943780650025E-2</v>
      </c>
      <c r="Q102" s="521">
        <f t="shared" si="33"/>
        <v>6.072664676959711E-2</v>
      </c>
      <c r="R102" s="521">
        <f t="shared" ref="R102" si="41">IF(R57/R$68&lt;&gt;0,R57/R$68,"~")</f>
        <v>6.1396843637432419E-2</v>
      </c>
      <c r="S102" s="523"/>
    </row>
    <row r="103" spans="1:19" x14ac:dyDescent="0.2">
      <c r="A103" s="237" t="s">
        <v>74</v>
      </c>
      <c r="B103" s="240" t="s">
        <v>75</v>
      </c>
      <c r="C103" s="521">
        <f t="shared" si="33"/>
        <v>1.3265404852530232E-2</v>
      </c>
      <c r="D103" s="521">
        <f t="shared" si="33"/>
        <v>1.1365285581209368E-2</v>
      </c>
      <c r="E103" s="521">
        <f t="shared" si="33"/>
        <v>1.2000712375820006E-2</v>
      </c>
      <c r="F103" s="521">
        <f t="shared" si="33"/>
        <v>8.9453178786605258E-3</v>
      </c>
      <c r="G103" s="521">
        <f t="shared" si="33"/>
        <v>1.5003118733515973E-2</v>
      </c>
      <c r="H103" s="521">
        <f t="shared" si="33"/>
        <v>1.7558742055716687E-2</v>
      </c>
      <c r="I103" s="521">
        <f t="shared" si="33"/>
        <v>2.140481692707694E-2</v>
      </c>
      <c r="J103" s="521">
        <f t="shared" si="33"/>
        <v>2.6510228208233191E-2</v>
      </c>
      <c r="K103" s="521">
        <f t="shared" si="33"/>
        <v>1.3205851824567525E-2</v>
      </c>
      <c r="L103" s="521">
        <f t="shared" si="33"/>
        <v>1.275633471242766E-2</v>
      </c>
      <c r="M103" s="521">
        <f t="shared" si="33"/>
        <v>1.7445880361543192E-2</v>
      </c>
      <c r="N103" s="521">
        <f t="shared" si="33"/>
        <v>2.0495259412714684E-2</v>
      </c>
      <c r="O103" s="521">
        <f t="shared" si="33"/>
        <v>2.2529555977624984E-2</v>
      </c>
      <c r="P103" s="521">
        <f t="shared" si="33"/>
        <v>2.1159534469674036E-2</v>
      </c>
      <c r="Q103" s="521">
        <f t="shared" si="33"/>
        <v>1.7351208533305965E-2</v>
      </c>
      <c r="R103" s="521">
        <f t="shared" ref="R103" si="42">IF(R58/R$68&lt;&gt;0,R58/R$68,"~")</f>
        <v>1.795744816032939E-2</v>
      </c>
      <c r="S103" s="523"/>
    </row>
    <row r="104" spans="1:19" x14ac:dyDescent="0.2">
      <c r="A104" s="237" t="s">
        <v>76</v>
      </c>
      <c r="B104" s="240" t="s">
        <v>77</v>
      </c>
      <c r="C104" s="521">
        <f t="shared" si="33"/>
        <v>0.11301682550617954</v>
      </c>
      <c r="D104" s="521">
        <f t="shared" si="33"/>
        <v>0.11868604861687597</v>
      </c>
      <c r="E104" s="521">
        <f t="shared" si="33"/>
        <v>0.12865991590491394</v>
      </c>
      <c r="F104" s="521">
        <f t="shared" si="33"/>
        <v>0.12309046121183409</v>
      </c>
      <c r="G104" s="521">
        <f t="shared" si="33"/>
        <v>0.12927823273467703</v>
      </c>
      <c r="H104" s="521">
        <f t="shared" si="33"/>
        <v>0.12615728756363459</v>
      </c>
      <c r="I104" s="521">
        <f t="shared" si="33"/>
        <v>0.12650375733122687</v>
      </c>
      <c r="J104" s="521">
        <f t="shared" si="33"/>
        <v>0.1258191598425048</v>
      </c>
      <c r="K104" s="521">
        <f t="shared" si="33"/>
        <v>0.1240245676428525</v>
      </c>
      <c r="L104" s="521">
        <f t="shared" si="33"/>
        <v>0.12539975111129073</v>
      </c>
      <c r="M104" s="521">
        <f t="shared" si="33"/>
        <v>0.11932843845488522</v>
      </c>
      <c r="N104" s="521">
        <f t="shared" si="33"/>
        <v>0.11709480159681343</v>
      </c>
      <c r="O104" s="521">
        <f t="shared" si="33"/>
        <v>0.11486259562243177</v>
      </c>
      <c r="P104" s="521">
        <f t="shared" si="33"/>
        <v>0.1126339546399221</v>
      </c>
      <c r="Q104" s="521">
        <f t="shared" si="33"/>
        <v>0.11050743499316674</v>
      </c>
      <c r="R104" s="521">
        <f t="shared" ref="R104" si="43">IF(R59/R$68&lt;&gt;0,R59/R$68,"~")</f>
        <v>0.10951581912335802</v>
      </c>
      <c r="S104" s="523"/>
    </row>
    <row r="105" spans="1:19" x14ac:dyDescent="0.2">
      <c r="A105" s="237" t="s">
        <v>78</v>
      </c>
      <c r="B105" s="240" t="s">
        <v>79</v>
      </c>
      <c r="C105" s="521">
        <f t="shared" si="33"/>
        <v>0.16046432848262815</v>
      </c>
      <c r="D105" s="521">
        <f t="shared" si="33"/>
        <v>0.15561313208136188</v>
      </c>
      <c r="E105" s="521">
        <f t="shared" si="33"/>
        <v>0.15424720186549412</v>
      </c>
      <c r="F105" s="521">
        <f t="shared" si="33"/>
        <v>0.14747083666515998</v>
      </c>
      <c r="G105" s="521">
        <f t="shared" si="33"/>
        <v>0.14566951007366138</v>
      </c>
      <c r="H105" s="521">
        <f t="shared" si="33"/>
        <v>0.13417536819389494</v>
      </c>
      <c r="I105" s="521">
        <f t="shared" si="33"/>
        <v>0.1352380332219861</v>
      </c>
      <c r="J105" s="521">
        <f t="shared" si="33"/>
        <v>0.14488668967041027</v>
      </c>
      <c r="K105" s="521">
        <f t="shared" si="33"/>
        <v>0.13893294225139452</v>
      </c>
      <c r="L105" s="521">
        <f t="shared" si="33"/>
        <v>0.13344680268390374</v>
      </c>
      <c r="M105" s="521">
        <f t="shared" si="33"/>
        <v>0.13617986873987861</v>
      </c>
      <c r="N105" s="521">
        <f t="shared" si="33"/>
        <v>0.13858366088578175</v>
      </c>
      <c r="O105" s="521">
        <f t="shared" si="33"/>
        <v>0.12324487929552498</v>
      </c>
      <c r="P105" s="521">
        <f t="shared" si="33"/>
        <v>0.11455680231470908</v>
      </c>
      <c r="Q105" s="521">
        <f t="shared" si="33"/>
        <v>0.11196402172767593</v>
      </c>
      <c r="R105" s="521">
        <f t="shared" ref="R105" si="44">IF(R60/R$68&lt;&gt;0,R60/R$68,"~")</f>
        <v>0.10562969629361521</v>
      </c>
      <c r="S105" s="523"/>
    </row>
    <row r="106" spans="1:19" x14ac:dyDescent="0.2">
      <c r="A106" s="237" t="s">
        <v>80</v>
      </c>
      <c r="B106" s="240" t="s">
        <v>81</v>
      </c>
      <c r="C106" s="521">
        <f t="shared" si="33"/>
        <v>0.1192270827455751</v>
      </c>
      <c r="D106" s="521">
        <f t="shared" si="33"/>
        <v>0.12420803672383331</v>
      </c>
      <c r="E106" s="521">
        <f t="shared" si="33"/>
        <v>0.11527641560184035</v>
      </c>
      <c r="F106" s="521">
        <f t="shared" si="33"/>
        <v>0.10477315637837858</v>
      </c>
      <c r="G106" s="521">
        <f t="shared" si="33"/>
        <v>0.10388902204740952</v>
      </c>
      <c r="H106" s="521">
        <f t="shared" si="33"/>
        <v>0.10530367742672631</v>
      </c>
      <c r="I106" s="521">
        <f t="shared" si="33"/>
        <v>0.10978305639828217</v>
      </c>
      <c r="J106" s="521">
        <f t="shared" si="33"/>
        <v>0.11808511554391764</v>
      </c>
      <c r="K106" s="521">
        <f t="shared" si="33"/>
        <v>0.11991181649600045</v>
      </c>
      <c r="L106" s="521">
        <f t="shared" si="33"/>
        <v>0.12573639449424842</v>
      </c>
      <c r="M106" s="521">
        <f t="shared" si="33"/>
        <v>0.12023701340403023</v>
      </c>
      <c r="N106" s="521">
        <f t="shared" si="33"/>
        <v>0.12246287042154688</v>
      </c>
      <c r="O106" s="521">
        <f t="shared" si="33"/>
        <v>0.12079550702523609</v>
      </c>
      <c r="P106" s="521">
        <f t="shared" si="33"/>
        <v>0.11940620683923792</v>
      </c>
      <c r="Q106" s="521">
        <f t="shared" si="33"/>
        <v>0.11749599439855658</v>
      </c>
      <c r="R106" s="521">
        <f t="shared" ref="R106" si="45">IF(R61/R$68&lt;&gt;0,R61/R$68,"~")</f>
        <v>0.11591734672832053</v>
      </c>
      <c r="S106" s="523"/>
    </row>
    <row r="107" spans="1:19" x14ac:dyDescent="0.2">
      <c r="A107" s="237" t="s">
        <v>82</v>
      </c>
      <c r="B107" s="240" t="s">
        <v>83</v>
      </c>
      <c r="C107" s="521">
        <f t="shared" si="33"/>
        <v>4.1468632749519896E-2</v>
      </c>
      <c r="D107" s="521">
        <f t="shared" si="33"/>
        <v>4.2968999433147428E-2</v>
      </c>
      <c r="E107" s="521">
        <f t="shared" si="33"/>
        <v>3.7676592093020607E-2</v>
      </c>
      <c r="F107" s="521">
        <f t="shared" si="33"/>
        <v>3.1445419436571698E-2</v>
      </c>
      <c r="G107" s="521">
        <f t="shared" si="33"/>
        <v>3.0117650737147283E-2</v>
      </c>
      <c r="H107" s="521">
        <f t="shared" si="33"/>
        <v>3.09806951333352E-2</v>
      </c>
      <c r="I107" s="521">
        <f t="shared" si="33"/>
        <v>3.2926675578448021E-2</v>
      </c>
      <c r="J107" s="521">
        <f t="shared" si="33"/>
        <v>3.4885381153532173E-2</v>
      </c>
      <c r="K107" s="521">
        <f t="shared" si="33"/>
        <v>3.4623091697717344E-2</v>
      </c>
      <c r="L107" s="521">
        <f t="shared" si="33"/>
        <v>3.6562098159059669E-2</v>
      </c>
      <c r="M107" s="521">
        <f t="shared" si="33"/>
        <v>3.6361250247824536E-2</v>
      </c>
      <c r="N107" s="521">
        <f t="shared" si="33"/>
        <v>3.9650646317603899E-2</v>
      </c>
      <c r="O107" s="521">
        <f t="shared" si="33"/>
        <v>4.210038487900538E-2</v>
      </c>
      <c r="P107" s="521">
        <f t="shared" si="33"/>
        <v>4.3209760127939971E-2</v>
      </c>
      <c r="Q107" s="521">
        <f t="shared" si="33"/>
        <v>4.3767524404563107E-2</v>
      </c>
      <c r="R107" s="521">
        <f t="shared" ref="R107" si="46">IF(R62/R$68&lt;&gt;0,R62/R$68,"~")</f>
        <v>4.6431829741839611E-2</v>
      </c>
      <c r="S107" s="523"/>
    </row>
    <row r="108" spans="1:19" x14ac:dyDescent="0.2">
      <c r="A108" s="237" t="s">
        <v>84</v>
      </c>
      <c r="B108" s="240" t="s">
        <v>85</v>
      </c>
      <c r="C108" s="521">
        <f t="shared" si="33"/>
        <v>1.0420400805958538E-2</v>
      </c>
      <c r="D108" s="521">
        <f t="shared" si="33"/>
        <v>1.0906247151901879E-2</v>
      </c>
      <c r="E108" s="521">
        <f t="shared" si="33"/>
        <v>1.1448213992503927E-2</v>
      </c>
      <c r="F108" s="521">
        <f t="shared" si="33"/>
        <v>1.1106795871258944E-2</v>
      </c>
      <c r="G108" s="521">
        <f t="shared" si="33"/>
        <v>1.1750399060448611E-2</v>
      </c>
      <c r="H108" s="521">
        <f t="shared" si="33"/>
        <v>1.2413004361341264E-2</v>
      </c>
      <c r="I108" s="521">
        <f t="shared" si="33"/>
        <v>1.2234830428615603E-2</v>
      </c>
      <c r="J108" s="521">
        <f t="shared" si="33"/>
        <v>1.3280274836556308E-2</v>
      </c>
      <c r="K108" s="521">
        <f t="shared" si="33"/>
        <v>1.2945576893938531E-2</v>
      </c>
      <c r="L108" s="521">
        <f t="shared" si="33"/>
        <v>1.4107426507822061E-2</v>
      </c>
      <c r="M108" s="521">
        <f t="shared" si="33"/>
        <v>1.356414831250536E-2</v>
      </c>
      <c r="N108" s="521">
        <f t="shared" si="33"/>
        <v>1.3890161918977701E-2</v>
      </c>
      <c r="O108" s="521">
        <f t="shared" si="33"/>
        <v>1.4072967518230823E-2</v>
      </c>
      <c r="P108" s="521">
        <f t="shared" si="33"/>
        <v>1.4183238098072893E-2</v>
      </c>
      <c r="Q108" s="521">
        <f t="shared" si="33"/>
        <v>1.4087745258133786E-2</v>
      </c>
      <c r="R108" s="521">
        <f t="shared" ref="R108" si="47">IF(R63/R$68&lt;&gt;0,R63/R$68,"~")</f>
        <v>1.4807615591348184E-2</v>
      </c>
      <c r="S108" s="523"/>
    </row>
    <row r="109" spans="1:19" x14ac:dyDescent="0.2">
      <c r="A109" s="237"/>
      <c r="B109" s="516" t="s">
        <v>445</v>
      </c>
      <c r="C109" s="521">
        <f t="shared" si="33"/>
        <v>-1.0078183088225617E-2</v>
      </c>
      <c r="D109" s="521">
        <f t="shared" si="33"/>
        <v>-9.5680094119408431E-3</v>
      </c>
      <c r="E109" s="521">
        <f t="shared" si="33"/>
        <v>-8.7303208389301317E-3</v>
      </c>
      <c r="F109" s="521">
        <f t="shared" si="33"/>
        <v>-8.2904957808055159E-3</v>
      </c>
      <c r="G109" s="521">
        <f t="shared" si="33"/>
        <v>-1.1563956661187988E-2</v>
      </c>
      <c r="H109" s="521">
        <f t="shared" si="33"/>
        <v>-1.3363298833418868E-2</v>
      </c>
      <c r="I109" s="521">
        <f t="shared" si="33"/>
        <v>-1.5196688517224178E-2</v>
      </c>
      <c r="J109" s="521">
        <f t="shared" si="33"/>
        <v>-1.9493193025736683E-2</v>
      </c>
      <c r="K109" s="521">
        <f t="shared" si="33"/>
        <v>-1.0706670856794947E-2</v>
      </c>
      <c r="L109" s="521">
        <f t="shared" si="33"/>
        <v>-9.8212257778265994E-3</v>
      </c>
      <c r="M109" s="521">
        <f t="shared" si="33"/>
        <v>-1.2211911210343492E-2</v>
      </c>
      <c r="N109" s="521">
        <f t="shared" si="33"/>
        <v>-1.4488034899761635E-2</v>
      </c>
      <c r="O109" s="521">
        <f t="shared" si="33"/>
        <v>-1.5625842681608451E-2</v>
      </c>
      <c r="P109" s="521">
        <f t="shared" si="33"/>
        <v>-1.6111252520815883E-2</v>
      </c>
      <c r="Q109" s="521">
        <f t="shared" si="33"/>
        <v>-1.4300761704922435E-2</v>
      </c>
      <c r="R109" s="521">
        <f t="shared" ref="R109" si="48">IF(R64/R$68&lt;&gt;0,R64/R$68,"~")</f>
        <v>-1.4735916143315578E-2</v>
      </c>
      <c r="S109" s="523"/>
    </row>
    <row r="110" spans="1:19" s="10" customFormat="1" x14ac:dyDescent="0.2">
      <c r="A110" s="514"/>
      <c r="B110" s="515" t="s">
        <v>647</v>
      </c>
      <c r="C110" s="522">
        <f t="shared" si="33"/>
        <v>0.95107314760237471</v>
      </c>
      <c r="D110" s="522">
        <f t="shared" si="33"/>
        <v>0.95981388776513643</v>
      </c>
      <c r="E110" s="522">
        <f t="shared" si="33"/>
        <v>0.95230086635722588</v>
      </c>
      <c r="F110" s="522">
        <f t="shared" si="33"/>
        <v>0.94671513438849819</v>
      </c>
      <c r="G110" s="522">
        <f t="shared" si="33"/>
        <v>0.93880073300206734</v>
      </c>
      <c r="H110" s="522">
        <f t="shared" si="33"/>
        <v>0.93792855632378014</v>
      </c>
      <c r="I110" s="522">
        <f t="shared" si="33"/>
        <v>0.94461771718183396</v>
      </c>
      <c r="J110" s="522">
        <f t="shared" si="33"/>
        <v>0.94170882843399895</v>
      </c>
      <c r="K110" s="522">
        <f t="shared" si="33"/>
        <v>0.93232169577026491</v>
      </c>
      <c r="L110" s="522">
        <f t="shared" si="33"/>
        <v>0.92665729458364154</v>
      </c>
      <c r="M110" s="522">
        <f t="shared" si="33"/>
        <v>0.91521847780730736</v>
      </c>
      <c r="N110" s="522">
        <f t="shared" si="33"/>
        <v>0.91731151664846877</v>
      </c>
      <c r="O110" s="522">
        <f t="shared" si="33"/>
        <v>0.92138203937526253</v>
      </c>
      <c r="P110" s="522">
        <f t="shared" si="33"/>
        <v>0.92910922455565648</v>
      </c>
      <c r="Q110" s="522">
        <f t="shared" si="33"/>
        <v>0.92179386166846111</v>
      </c>
      <c r="R110" s="522">
        <f t="shared" ref="R110" si="49">IF(R65/R$68&lt;&gt;0,R65/R$68,"~")</f>
        <v>0.91594832512370206</v>
      </c>
      <c r="S110" s="523"/>
    </row>
    <row r="111" spans="1:19" x14ac:dyDescent="0.2">
      <c r="A111" s="237"/>
      <c r="B111" s="516" t="s">
        <v>710</v>
      </c>
      <c r="C111" s="521">
        <f t="shared" ref="C111:Q113" si="50">IF(C66/C$68&lt;&gt;0,C66/C$68,"~")</f>
        <v>6.3169277206180277E-2</v>
      </c>
      <c r="D111" s="521">
        <f t="shared" si="50"/>
        <v>6.6964406276609031E-2</v>
      </c>
      <c r="E111" s="521">
        <f t="shared" si="50"/>
        <v>6.7751529448138753E-2</v>
      </c>
      <c r="F111" s="521">
        <f t="shared" si="50"/>
        <v>7.4518870706970511E-2</v>
      </c>
      <c r="G111" s="521">
        <f t="shared" si="50"/>
        <v>8.2949156141219824E-2</v>
      </c>
      <c r="H111" s="521">
        <f t="shared" si="50"/>
        <v>8.6712446441214175E-2</v>
      </c>
      <c r="I111" s="521">
        <f t="shared" si="50"/>
        <v>7.8983724607588873E-2</v>
      </c>
      <c r="J111" s="521">
        <f t="shared" si="50"/>
        <v>7.1687230627383566E-2</v>
      </c>
      <c r="K111" s="521">
        <f t="shared" si="50"/>
        <v>7.7583174672495231E-2</v>
      </c>
      <c r="L111" s="521">
        <f t="shared" si="50"/>
        <v>7.8064795183339544E-2</v>
      </c>
      <c r="M111" s="521">
        <f t="shared" si="50"/>
        <v>8.9711560559767228E-2</v>
      </c>
      <c r="N111" s="521">
        <f t="shared" si="50"/>
        <v>8.7092365086904239E-2</v>
      </c>
      <c r="O111" s="521">
        <f t="shared" si="50"/>
        <v>8.2928066044993948E-2</v>
      </c>
      <c r="P111" s="521">
        <f t="shared" si="50"/>
        <v>8.2345972498360773E-2</v>
      </c>
      <c r="Q111" s="521">
        <f t="shared" si="50"/>
        <v>8.6707582716418499E-2</v>
      </c>
      <c r="R111" s="521">
        <f t="shared" ref="R111" si="51">IF(R66/R$68&lt;&gt;0,R66/R$68,"~")</f>
        <v>8.7989761373712019E-2</v>
      </c>
      <c r="S111" s="523"/>
    </row>
    <row r="112" spans="1:19" x14ac:dyDescent="0.2">
      <c r="A112" s="237"/>
      <c r="B112" s="516" t="s">
        <v>648</v>
      </c>
      <c r="C112" s="521">
        <f t="shared" si="50"/>
        <v>-1.4242424808554909E-2</v>
      </c>
      <c r="D112" s="521">
        <f t="shared" si="50"/>
        <v>-2.6778294041745514E-2</v>
      </c>
      <c r="E112" s="521">
        <f t="shared" si="50"/>
        <v>-2.005239580536464E-2</v>
      </c>
      <c r="F112" s="521">
        <f t="shared" si="50"/>
        <v>-2.1234005095468668E-2</v>
      </c>
      <c r="G112" s="521">
        <f t="shared" si="50"/>
        <v>-2.1749889143287286E-2</v>
      </c>
      <c r="H112" s="521">
        <f t="shared" si="50"/>
        <v>-2.4641002764994396E-2</v>
      </c>
      <c r="I112" s="521">
        <f t="shared" si="50"/>
        <v>-2.3601441789422868E-2</v>
      </c>
      <c r="J112" s="521">
        <f t="shared" si="50"/>
        <v>-1.3396059061382568E-2</v>
      </c>
      <c r="K112" s="521">
        <f t="shared" si="50"/>
        <v>-9.904870442760047E-3</v>
      </c>
      <c r="L112" s="521">
        <f t="shared" si="50"/>
        <v>-4.7220897669811388E-3</v>
      </c>
      <c r="M112" s="521">
        <f t="shared" si="50"/>
        <v>-4.9300383670746201E-3</v>
      </c>
      <c r="N112" s="521">
        <f t="shared" si="50"/>
        <v>-4.4038817353730221E-3</v>
      </c>
      <c r="O112" s="521">
        <f t="shared" si="50"/>
        <v>-4.3101054202565889E-3</v>
      </c>
      <c r="P112" s="521">
        <f t="shared" si="50"/>
        <v>-1.1455197054017287E-2</v>
      </c>
      <c r="Q112" s="521">
        <f t="shared" si="50"/>
        <v>-8.5014443848797014E-3</v>
      </c>
      <c r="R112" s="521">
        <f t="shared" ref="R112" si="52">IF(R67/R$68&lt;&gt;0,R67/R$68,"~")</f>
        <v>-3.938086497414223E-3</v>
      </c>
      <c r="S112" s="523"/>
    </row>
    <row r="113" spans="1:19" ht="21" customHeight="1" x14ac:dyDescent="0.2">
      <c r="A113" s="245"/>
      <c r="B113" s="246" t="s">
        <v>713</v>
      </c>
      <c r="C113" s="528">
        <f t="shared" si="50"/>
        <v>1</v>
      </c>
      <c r="D113" s="528">
        <f t="shared" si="50"/>
        <v>1</v>
      </c>
      <c r="E113" s="528">
        <f t="shared" si="50"/>
        <v>1</v>
      </c>
      <c r="F113" s="528">
        <f t="shared" si="50"/>
        <v>1</v>
      </c>
      <c r="G113" s="528">
        <f t="shared" si="50"/>
        <v>1</v>
      </c>
      <c r="H113" s="528">
        <f t="shared" si="50"/>
        <v>1</v>
      </c>
      <c r="I113" s="528">
        <f t="shared" si="50"/>
        <v>1</v>
      </c>
      <c r="J113" s="528">
        <f t="shared" si="50"/>
        <v>1</v>
      </c>
      <c r="K113" s="528">
        <f t="shared" si="50"/>
        <v>1</v>
      </c>
      <c r="L113" s="528">
        <f t="shared" si="50"/>
        <v>1</v>
      </c>
      <c r="M113" s="528">
        <f t="shared" si="50"/>
        <v>1</v>
      </c>
      <c r="N113" s="528">
        <f t="shared" si="50"/>
        <v>1</v>
      </c>
      <c r="O113" s="528">
        <f t="shared" si="50"/>
        <v>1</v>
      </c>
      <c r="P113" s="528">
        <f t="shared" si="50"/>
        <v>1</v>
      </c>
      <c r="Q113" s="528">
        <f t="shared" si="50"/>
        <v>1</v>
      </c>
      <c r="R113" s="528">
        <f t="shared" ref="R113" si="53">IF(R68/R$68&lt;&gt;0,R68/R$68,"~")</f>
        <v>1</v>
      </c>
      <c r="S113" s="523"/>
    </row>
    <row r="114" spans="1:19" s="197" customFormat="1" ht="20.25" customHeight="1" x14ac:dyDescent="0.2">
      <c r="A114" s="256"/>
    </row>
    <row r="115" spans="1:19" s="2" customFormat="1" ht="19.899999999999999" customHeight="1" x14ac:dyDescent="0.2">
      <c r="A115" s="184" t="s">
        <v>758</v>
      </c>
    </row>
    <row r="116" spans="1:19" ht="18.75" customHeight="1" x14ac:dyDescent="0.2">
      <c r="A116" s="234"/>
      <c r="B116" s="235" t="s">
        <v>649</v>
      </c>
      <c r="C116" s="236" t="str">
        <f t="shared" ref="C116:Q116" si="54">C2</f>
        <v>FY1995</v>
      </c>
      <c r="D116" s="236" t="str">
        <f t="shared" si="54"/>
        <v>FY1996</v>
      </c>
      <c r="E116" s="236" t="str">
        <f t="shared" si="54"/>
        <v>FY1997</v>
      </c>
      <c r="F116" s="236" t="str">
        <f t="shared" si="54"/>
        <v>FY1998</v>
      </c>
      <c r="G116" s="236" t="str">
        <f t="shared" si="54"/>
        <v>FY1999</v>
      </c>
      <c r="H116" s="236" t="str">
        <f t="shared" si="54"/>
        <v>FY2000</v>
      </c>
      <c r="I116" s="236" t="str">
        <f t="shared" si="54"/>
        <v>FY2001</v>
      </c>
      <c r="J116" s="236" t="str">
        <f t="shared" si="54"/>
        <v>FY2002</v>
      </c>
      <c r="K116" s="236" t="str">
        <f t="shared" si="54"/>
        <v>FY2003</v>
      </c>
      <c r="L116" s="236" t="str">
        <f t="shared" si="54"/>
        <v>FY2004</v>
      </c>
      <c r="M116" s="236" t="str">
        <f t="shared" si="54"/>
        <v>FY2005</v>
      </c>
      <c r="N116" s="236" t="str">
        <f t="shared" si="54"/>
        <v>FY2006</v>
      </c>
      <c r="O116" s="236" t="str">
        <f t="shared" si="54"/>
        <v>FY2007</v>
      </c>
      <c r="P116" s="236" t="str">
        <f t="shared" si="54"/>
        <v>FY2008</v>
      </c>
      <c r="Q116" s="236" t="str">
        <f t="shared" si="54"/>
        <v>FY2009</v>
      </c>
      <c r="R116" s="236" t="str">
        <f>R2</f>
        <v>FY2010</v>
      </c>
    </row>
    <row r="117" spans="1:19" ht="18.75" customHeight="1" x14ac:dyDescent="0.2">
      <c r="A117" s="237">
        <v>1.1000000000000001</v>
      </c>
      <c r="B117" s="238" t="s">
        <v>432</v>
      </c>
      <c r="C117" s="239">
        <v>61.509137551247981</v>
      </c>
      <c r="D117" s="239">
        <v>57.786125873218651</v>
      </c>
      <c r="E117" s="239">
        <v>52.033675133653347</v>
      </c>
      <c r="F117" s="239">
        <v>54.136943272430216</v>
      </c>
      <c r="G117" s="239">
        <v>55.435434061219446</v>
      </c>
      <c r="H117" s="239">
        <v>60.128803075062933</v>
      </c>
      <c r="I117" s="239">
        <v>60.893446539596809</v>
      </c>
      <c r="J117" s="239">
        <v>57.65745711496708</v>
      </c>
      <c r="K117" s="239">
        <v>58.687372059689622</v>
      </c>
      <c r="L117" s="239">
        <v>57.787244752234159</v>
      </c>
      <c r="M117" s="239">
        <v>55.388896023976002</v>
      </c>
      <c r="N117" s="239">
        <v>52.567843328106683</v>
      </c>
      <c r="O117" s="239">
        <v>52.286057167225408</v>
      </c>
      <c r="P117" s="239">
        <v>51.309962592904959</v>
      </c>
      <c r="Q117" s="239">
        <v>48.956516034421981</v>
      </c>
      <c r="R117" s="239">
        <v>53.560884933410847</v>
      </c>
    </row>
    <row r="118" spans="1:19" x14ac:dyDescent="0.2">
      <c r="A118" s="237">
        <v>1.2</v>
      </c>
      <c r="B118" s="240" t="s">
        <v>99</v>
      </c>
      <c r="C118" s="239">
        <v>19.410987454243525</v>
      </c>
      <c r="D118" s="239">
        <v>17.24597734698234</v>
      </c>
      <c r="E118" s="239">
        <v>13.04632369736987</v>
      </c>
      <c r="F118" s="239">
        <v>20.45127784185182</v>
      </c>
      <c r="G118" s="239">
        <v>16.150425056222872</v>
      </c>
      <c r="H118" s="239">
        <v>19.18497238907554</v>
      </c>
      <c r="I118" s="239">
        <v>19.259192624153684</v>
      </c>
      <c r="J118" s="239">
        <v>18.645325570326605</v>
      </c>
      <c r="K118" s="239">
        <v>19.587595455906314</v>
      </c>
      <c r="L118" s="239">
        <v>16.727134891910627</v>
      </c>
      <c r="M118" s="239">
        <v>17.387800680136611</v>
      </c>
      <c r="N118" s="239">
        <v>16.350938931071511</v>
      </c>
      <c r="O118" s="239">
        <v>17.526959919605403</v>
      </c>
      <c r="P118" s="239">
        <v>16.890723937600612</v>
      </c>
      <c r="Q118" s="239">
        <v>19.98828515371391</v>
      </c>
      <c r="R118" s="239">
        <v>20.389690260550033</v>
      </c>
    </row>
    <row r="119" spans="1:19" x14ac:dyDescent="0.2">
      <c r="A119" s="237" t="s">
        <v>100</v>
      </c>
      <c r="B119" s="240" t="s">
        <v>433</v>
      </c>
      <c r="C119" s="239">
        <v>3.0455052802738267</v>
      </c>
      <c r="D119" s="239">
        <v>2.5890913662041304</v>
      </c>
      <c r="E119" s="239">
        <v>2.3648323687261117</v>
      </c>
      <c r="F119" s="239">
        <v>1.719591263922815</v>
      </c>
      <c r="G119" s="239">
        <v>3.0476935549832698</v>
      </c>
      <c r="H119" s="239">
        <v>3.6990041161423188</v>
      </c>
      <c r="I119" s="239">
        <v>4.941753226900806</v>
      </c>
      <c r="J119" s="239">
        <v>6.2609754648028009</v>
      </c>
      <c r="K119" s="239">
        <v>3.1254613451431013</v>
      </c>
      <c r="L119" s="239">
        <v>2.8383955000000003</v>
      </c>
      <c r="M119" s="239">
        <v>4.0032456391616105</v>
      </c>
      <c r="N119" s="239">
        <v>4.5856522277703533</v>
      </c>
      <c r="O119" s="239">
        <v>4.7987139111033361</v>
      </c>
      <c r="P119" s="239">
        <v>4.2835846193384057</v>
      </c>
      <c r="Q119" s="239">
        <v>3.4532847674179687</v>
      </c>
      <c r="R119" s="239">
        <v>3.6050241159139262</v>
      </c>
    </row>
    <row r="120" spans="1:19" x14ac:dyDescent="0.2">
      <c r="A120" s="237" t="s">
        <v>434</v>
      </c>
      <c r="B120" s="240" t="s">
        <v>7</v>
      </c>
      <c r="C120" s="239">
        <v>71.716594671654576</v>
      </c>
      <c r="D120" s="239">
        <v>70.318274847327032</v>
      </c>
      <c r="E120" s="239">
        <v>66.644343325194868</v>
      </c>
      <c r="F120" s="239">
        <v>61.912772489282261</v>
      </c>
      <c r="G120" s="239">
        <v>64.922847111971109</v>
      </c>
      <c r="H120" s="239">
        <v>65.425036773923765</v>
      </c>
      <c r="I120" s="239">
        <v>69.353168893005659</v>
      </c>
      <c r="J120" s="239">
        <v>73.759750549909484</v>
      </c>
      <c r="K120" s="239">
        <v>73.989464198289284</v>
      </c>
      <c r="L120" s="239">
        <v>71.980637095816235</v>
      </c>
      <c r="M120" s="239">
        <v>74.039796460353003</v>
      </c>
      <c r="N120" s="239">
        <v>77.827504285026265</v>
      </c>
      <c r="O120" s="239">
        <v>72.531891490470542</v>
      </c>
      <c r="P120" s="239">
        <v>70.410891354056062</v>
      </c>
      <c r="Q120" s="239">
        <v>70.897224737971072</v>
      </c>
      <c r="R120" s="239">
        <v>72.19962449203797</v>
      </c>
    </row>
    <row r="121" spans="1:19" x14ac:dyDescent="0.2">
      <c r="A121" s="237" t="s">
        <v>108</v>
      </c>
      <c r="B121" s="240" t="s">
        <v>435</v>
      </c>
      <c r="C121" s="239">
        <v>3.0917729985272668</v>
      </c>
      <c r="D121" s="239">
        <v>2.8210557273289991</v>
      </c>
      <c r="E121" s="239">
        <v>2.8904822767270653</v>
      </c>
      <c r="F121" s="239">
        <v>3.0534344802758193</v>
      </c>
      <c r="G121" s="239">
        <v>3.2058388685008499</v>
      </c>
      <c r="H121" s="239">
        <v>2.8118586458975425</v>
      </c>
      <c r="I121" s="239">
        <v>2.8181675967433186</v>
      </c>
      <c r="J121" s="239">
        <v>2.9933388340336773</v>
      </c>
      <c r="K121" s="239">
        <v>2.8639798008645503</v>
      </c>
      <c r="L121" s="239">
        <v>2.8561238530190591</v>
      </c>
      <c r="M121" s="239">
        <v>2.7223552397428219</v>
      </c>
      <c r="N121" s="239">
        <v>2.6770995934284341</v>
      </c>
      <c r="O121" s="239">
        <v>2.6915733567911992</v>
      </c>
      <c r="P121" s="239">
        <v>2.858480092225959</v>
      </c>
      <c r="Q121" s="239">
        <v>2.8290210105263793</v>
      </c>
      <c r="R121" s="239">
        <v>2.9466088874485821</v>
      </c>
    </row>
    <row r="122" spans="1:19" x14ac:dyDescent="0.2">
      <c r="A122" s="237" t="s">
        <v>110</v>
      </c>
      <c r="B122" s="240" t="s">
        <v>13</v>
      </c>
      <c r="C122" s="239">
        <v>70.507170739699148</v>
      </c>
      <c r="D122" s="239">
        <v>70.90004696600414</v>
      </c>
      <c r="E122" s="239">
        <v>71.275151189133538</v>
      </c>
      <c r="F122" s="239">
        <v>71.663066584893315</v>
      </c>
      <c r="G122" s="239">
        <v>72.328873858212063</v>
      </c>
      <c r="H122" s="239">
        <v>73.107194228738209</v>
      </c>
      <c r="I122" s="239">
        <v>73.365171054217996</v>
      </c>
      <c r="J122" s="239">
        <v>73.638461436314657</v>
      </c>
      <c r="K122" s="239">
        <v>74.245180341891526</v>
      </c>
      <c r="L122" s="239">
        <v>72.31412946845208</v>
      </c>
      <c r="M122" s="239">
        <v>73.74913492481069</v>
      </c>
      <c r="N122" s="239">
        <v>75.253675146093286</v>
      </c>
      <c r="O122" s="239">
        <v>75.761437433618596</v>
      </c>
      <c r="P122" s="239">
        <v>75.164558236374845</v>
      </c>
      <c r="Q122" s="239">
        <v>75.20826745435356</v>
      </c>
      <c r="R122" s="239">
        <v>75.509821809295204</v>
      </c>
    </row>
    <row r="123" spans="1:19" x14ac:dyDescent="0.2">
      <c r="A123" s="241"/>
      <c r="B123" s="515" t="s">
        <v>647</v>
      </c>
      <c r="C123" s="243">
        <v>229.28116869564633</v>
      </c>
      <c r="D123" s="243">
        <v>221.66057212706528</v>
      </c>
      <c r="E123" s="243">
        <v>208.25480799080481</v>
      </c>
      <c r="F123" s="243">
        <v>212.93708593265626</v>
      </c>
      <c r="G123" s="243">
        <v>215.0911125111096</v>
      </c>
      <c r="H123" s="243">
        <v>224.35686922884031</v>
      </c>
      <c r="I123" s="243">
        <v>230.63089993461827</v>
      </c>
      <c r="J123" s="243">
        <v>232.95530897035428</v>
      </c>
      <c r="K123" s="243">
        <v>232.49905320178436</v>
      </c>
      <c r="L123" s="243">
        <v>224.50366556143217</v>
      </c>
      <c r="M123" s="243">
        <v>227.29122896818075</v>
      </c>
      <c r="N123" s="243">
        <v>229.26271351149654</v>
      </c>
      <c r="O123" s="243">
        <v>225.59663327881447</v>
      </c>
      <c r="P123" s="243">
        <v>220.91820083250087</v>
      </c>
      <c r="Q123" s="243">
        <v>221.33259915840489</v>
      </c>
      <c r="R123" s="243">
        <v>228.21165449865654</v>
      </c>
    </row>
    <row r="124" spans="1:19" x14ac:dyDescent="0.2">
      <c r="A124" s="241"/>
      <c r="B124" s="561" t="s">
        <v>711</v>
      </c>
      <c r="C124" s="239">
        <v>13.04593394173444</v>
      </c>
      <c r="D124" s="239">
        <v>13.005710036495476</v>
      </c>
      <c r="E124" s="239">
        <v>12.217918157628565</v>
      </c>
      <c r="F124" s="239">
        <v>13.469064738195812</v>
      </c>
      <c r="G124" s="239">
        <v>15.697324073431947</v>
      </c>
      <c r="H124" s="239">
        <v>17.183865684673844</v>
      </c>
      <c r="I124" s="239">
        <v>15.34554449904144</v>
      </c>
      <c r="J124" s="239">
        <v>15.32099064491684</v>
      </c>
      <c r="K124" s="239">
        <v>17.935552935991595</v>
      </c>
      <c r="L124" s="239">
        <v>17.58257755</v>
      </c>
      <c r="M124" s="239">
        <v>20.396557399179887</v>
      </c>
      <c r="N124" s="239">
        <v>19.260715111923524</v>
      </c>
      <c r="O124" s="239">
        <v>17.869430671050434</v>
      </c>
      <c r="P124" s="239">
        <v>16.748496338392336</v>
      </c>
      <c r="Q124" s="239">
        <v>17.444862831019865</v>
      </c>
      <c r="R124" s="239">
        <v>18.087755122757994</v>
      </c>
    </row>
    <row r="125" spans="1:19" x14ac:dyDescent="0.2">
      <c r="A125" s="241"/>
      <c r="B125" s="244" t="s">
        <v>436</v>
      </c>
      <c r="C125" s="239">
        <v>-2.5645558785486777</v>
      </c>
      <c r="D125" s="239">
        <v>-2.332733760695997</v>
      </c>
      <c r="E125" s="239">
        <v>-1.9607522175479464</v>
      </c>
      <c r="F125" s="239">
        <v>-1.9444000737475864</v>
      </c>
      <c r="G125" s="239">
        <v>-2.6732802446115547</v>
      </c>
      <c r="H125" s="239">
        <v>-3.2051551839263182</v>
      </c>
      <c r="I125" s="239">
        <v>-3.7015448467255037</v>
      </c>
      <c r="J125" s="239">
        <v>-4.7827736776523162</v>
      </c>
      <c r="K125" s="239">
        <v>-2.6702414085518744</v>
      </c>
      <c r="L125" s="239">
        <v>-2.354459968368988</v>
      </c>
      <c r="M125" s="239">
        <v>-2.9336736989379086</v>
      </c>
      <c r="N125" s="239">
        <v>-3.3935051734005466</v>
      </c>
      <c r="O125" s="239">
        <v>-3.5722043478228795</v>
      </c>
      <c r="P125" s="239">
        <v>-3.5348708783605742</v>
      </c>
      <c r="Q125" s="239">
        <v>-3.0794424624811079</v>
      </c>
      <c r="R125" s="239">
        <v>-3.2357431112072605</v>
      </c>
    </row>
    <row r="126" spans="1:19" ht="20.25" customHeight="1" x14ac:dyDescent="0.2">
      <c r="A126" s="245"/>
      <c r="B126" s="246" t="s">
        <v>714</v>
      </c>
      <c r="C126" s="247">
        <v>239.76254675883209</v>
      </c>
      <c r="D126" s="247">
        <v>232.33354840286478</v>
      </c>
      <c r="E126" s="247">
        <v>218.51197393088543</v>
      </c>
      <c r="F126" s="247">
        <v>224.4617505971045</v>
      </c>
      <c r="G126" s="247">
        <v>228.11515633993</v>
      </c>
      <c r="H126" s="247">
        <v>238.33557972958783</v>
      </c>
      <c r="I126" s="247">
        <v>242.2748995869342</v>
      </c>
      <c r="J126" s="247">
        <v>243.49352593761878</v>
      </c>
      <c r="K126" s="247">
        <v>247.7643647292241</v>
      </c>
      <c r="L126" s="247">
        <v>239.73178314306318</v>
      </c>
      <c r="M126" s="247">
        <v>244.75411266842275</v>
      </c>
      <c r="N126" s="247">
        <v>245.12992345001953</v>
      </c>
      <c r="O126" s="247">
        <v>239.893859602042</v>
      </c>
      <c r="P126" s="247">
        <v>234.13182629253262</v>
      </c>
      <c r="Q126" s="247">
        <v>235.69801952694365</v>
      </c>
      <c r="R126" s="247">
        <v>243.06366651020727</v>
      </c>
    </row>
    <row r="127" spans="1:19" s="197" customFormat="1" ht="20.25" customHeight="1" x14ac:dyDescent="0.2">
      <c r="A127" s="256"/>
    </row>
    <row r="128" spans="1:19" ht="15" x14ac:dyDescent="0.2">
      <c r="A128" s="509" t="s">
        <v>759</v>
      </c>
    </row>
    <row r="129" spans="1:18" ht="18.75" customHeight="1" x14ac:dyDescent="0.2">
      <c r="A129" s="234"/>
      <c r="B129" s="235"/>
      <c r="C129" s="236" t="str">
        <f t="shared" ref="C129:Q129" si="55">C2</f>
        <v>FY1995</v>
      </c>
      <c r="D129" s="236" t="str">
        <f t="shared" si="55"/>
        <v>FY1996</v>
      </c>
      <c r="E129" s="236" t="str">
        <f t="shared" si="55"/>
        <v>FY1997</v>
      </c>
      <c r="F129" s="236" t="str">
        <f t="shared" si="55"/>
        <v>FY1998</v>
      </c>
      <c r="G129" s="236" t="str">
        <f t="shared" si="55"/>
        <v>FY1999</v>
      </c>
      <c r="H129" s="236" t="str">
        <f t="shared" si="55"/>
        <v>FY2000</v>
      </c>
      <c r="I129" s="236" t="str">
        <f t="shared" si="55"/>
        <v>FY2001</v>
      </c>
      <c r="J129" s="236" t="str">
        <f t="shared" si="55"/>
        <v>FY2002</v>
      </c>
      <c r="K129" s="236" t="str">
        <f t="shared" si="55"/>
        <v>FY2003</v>
      </c>
      <c r="L129" s="236" t="str">
        <f t="shared" si="55"/>
        <v>FY2004</v>
      </c>
      <c r="M129" s="236" t="str">
        <f t="shared" si="55"/>
        <v>FY2005</v>
      </c>
      <c r="N129" s="236" t="str">
        <f t="shared" si="55"/>
        <v>FY2006</v>
      </c>
      <c r="O129" s="236" t="str">
        <f t="shared" si="55"/>
        <v>FY2007</v>
      </c>
      <c r="P129" s="236" t="str">
        <f t="shared" si="55"/>
        <v>FY2008</v>
      </c>
      <c r="Q129" s="236" t="str">
        <f t="shared" si="55"/>
        <v>FY2009</v>
      </c>
      <c r="R129" s="236" t="str">
        <f>R2</f>
        <v>FY2010</v>
      </c>
    </row>
    <row r="130" spans="1:18" ht="17.25" customHeight="1" x14ac:dyDescent="0.2">
      <c r="A130" s="237">
        <v>1.1000000000000001</v>
      </c>
      <c r="B130" s="238" t="s">
        <v>432</v>
      </c>
      <c r="C130" s="248"/>
      <c r="D130" s="248">
        <f>D117/C117-1</f>
        <v>-6.0527782151512111E-2</v>
      </c>
      <c r="E130" s="248">
        <f t="shared" ref="E130:R130" si="56">E117/D117-1</f>
        <v>-9.9547264202934138E-2</v>
      </c>
      <c r="F130" s="248">
        <f t="shared" si="56"/>
        <v>4.0421287433079156E-2</v>
      </c>
      <c r="G130" s="248">
        <f t="shared" si="56"/>
        <v>2.3985299322403675E-2</v>
      </c>
      <c r="H130" s="248">
        <f t="shared" si="56"/>
        <v>8.4663700994212832E-2</v>
      </c>
      <c r="I130" s="248">
        <f t="shared" si="56"/>
        <v>1.2716758449013543E-2</v>
      </c>
      <c r="J130" s="248">
        <f t="shared" si="56"/>
        <v>-5.3141833949659656E-2</v>
      </c>
      <c r="K130" s="248">
        <f t="shared" si="56"/>
        <v>1.7862649451725332E-2</v>
      </c>
      <c r="L130" s="248">
        <f t="shared" si="56"/>
        <v>-1.5337665938423117E-2</v>
      </c>
      <c r="M130" s="248">
        <f t="shared" si="56"/>
        <v>-4.1503081493869498E-2</v>
      </c>
      <c r="N130" s="248">
        <f t="shared" si="56"/>
        <v>-5.0931737195992866E-2</v>
      </c>
      <c r="O130" s="248">
        <f t="shared" si="56"/>
        <v>-5.3604284110055911E-3</v>
      </c>
      <c r="P130" s="248">
        <f t="shared" si="56"/>
        <v>-1.8668353041014885E-2</v>
      </c>
      <c r="Q130" s="248">
        <f t="shared" si="56"/>
        <v>-4.5867243699928339E-2</v>
      </c>
      <c r="R130" s="248">
        <f t="shared" si="56"/>
        <v>9.405017497061019E-2</v>
      </c>
    </row>
    <row r="131" spans="1:18" x14ac:dyDescent="0.2">
      <c r="A131" s="237">
        <v>1.2</v>
      </c>
      <c r="B131" s="240" t="s">
        <v>99</v>
      </c>
      <c r="C131" s="248"/>
      <c r="D131" s="248">
        <f t="shared" ref="D131:R139" si="57">D118/C118-1</f>
        <v>-0.11153528960670589</v>
      </c>
      <c r="E131" s="248">
        <f t="shared" si="57"/>
        <v>-0.2435149696139034</v>
      </c>
      <c r="F131" s="248">
        <f t="shared" si="57"/>
        <v>0.56758933138956102</v>
      </c>
      <c r="G131" s="248">
        <f t="shared" si="57"/>
        <v>-0.21029750898144928</v>
      </c>
      <c r="H131" s="248">
        <f t="shared" si="57"/>
        <v>0.18789272246945821</v>
      </c>
      <c r="I131" s="248">
        <f t="shared" si="57"/>
        <v>3.8686652017496659E-3</v>
      </c>
      <c r="J131" s="248">
        <f t="shared" si="57"/>
        <v>-3.187397653716828E-2</v>
      </c>
      <c r="K131" s="248">
        <f t="shared" si="57"/>
        <v>5.053652091113392E-2</v>
      </c>
      <c r="L131" s="248">
        <f t="shared" si="57"/>
        <v>-0.14603428840639865</v>
      </c>
      <c r="M131" s="248">
        <f t="shared" si="57"/>
        <v>3.9496649754733992E-2</v>
      </c>
      <c r="N131" s="248">
        <f t="shared" si="57"/>
        <v>-5.9631563999326564E-2</v>
      </c>
      <c r="O131" s="248">
        <f t="shared" si="57"/>
        <v>7.1923758842931784E-2</v>
      </c>
      <c r="P131" s="248">
        <f t="shared" si="57"/>
        <v>-3.6300418607856044E-2</v>
      </c>
      <c r="Q131" s="248">
        <f t="shared" si="57"/>
        <v>0.18338830399197903</v>
      </c>
      <c r="R131" s="248">
        <f t="shared" si="57"/>
        <v>2.0082018229639953E-2</v>
      </c>
    </row>
    <row r="132" spans="1:18" x14ac:dyDescent="0.2">
      <c r="A132" s="237" t="s">
        <v>100</v>
      </c>
      <c r="B132" s="240" t="s">
        <v>433</v>
      </c>
      <c r="C132" s="248"/>
      <c r="D132" s="248">
        <f t="shared" si="57"/>
        <v>-0.14986475874002081</v>
      </c>
      <c r="E132" s="248">
        <f t="shared" si="57"/>
        <v>-8.6616872778346621E-2</v>
      </c>
      <c r="F132" s="248">
        <f t="shared" si="57"/>
        <v>-0.27284855930438534</v>
      </c>
      <c r="G132" s="248">
        <f t="shared" si="57"/>
        <v>0.7723360306162077</v>
      </c>
      <c r="H132" s="248">
        <f t="shared" si="57"/>
        <v>0.21370605325266179</v>
      </c>
      <c r="I132" s="248">
        <f t="shared" si="57"/>
        <v>0.33596856660287977</v>
      </c>
      <c r="J132" s="248">
        <f t="shared" si="57"/>
        <v>0.26695429280456762</v>
      </c>
      <c r="K132" s="248">
        <f t="shared" si="57"/>
        <v>-0.50080281216346489</v>
      </c>
      <c r="L132" s="248">
        <f t="shared" si="57"/>
        <v>-9.1847510956804879E-2</v>
      </c>
      <c r="M132" s="248">
        <f t="shared" si="57"/>
        <v>0.4103903558054578</v>
      </c>
      <c r="N132" s="248">
        <f t="shared" si="57"/>
        <v>0.14548360033453123</v>
      </c>
      <c r="O132" s="248">
        <f t="shared" si="57"/>
        <v>4.6462678099027599E-2</v>
      </c>
      <c r="P132" s="248">
        <f t="shared" si="57"/>
        <v>-0.10734736458721084</v>
      </c>
      <c r="Q132" s="248">
        <f t="shared" si="57"/>
        <v>-0.19383295200286621</v>
      </c>
      <c r="R132" s="248">
        <f t="shared" si="57"/>
        <v>4.3940583738598882E-2</v>
      </c>
    </row>
    <row r="133" spans="1:18" x14ac:dyDescent="0.2">
      <c r="A133" s="237" t="s">
        <v>434</v>
      </c>
      <c r="B133" s="240" t="s">
        <v>7</v>
      </c>
      <c r="C133" s="248"/>
      <c r="D133" s="248">
        <f t="shared" si="57"/>
        <v>-1.9497855841170031E-2</v>
      </c>
      <c r="E133" s="248">
        <f t="shared" si="57"/>
        <v>-5.2247179415434997E-2</v>
      </c>
      <c r="F133" s="248">
        <f t="shared" si="57"/>
        <v>-7.0997336005317657E-2</v>
      </c>
      <c r="G133" s="248">
        <f t="shared" si="57"/>
        <v>4.8617991113383274E-2</v>
      </c>
      <c r="H133" s="248">
        <f t="shared" si="57"/>
        <v>7.7351762020931858E-3</v>
      </c>
      <c r="I133" s="248">
        <f t="shared" si="57"/>
        <v>6.0040197343038004E-2</v>
      </c>
      <c r="J133" s="248">
        <f t="shared" si="57"/>
        <v>6.3538288548891764E-2</v>
      </c>
      <c r="K133" s="248">
        <f t="shared" si="57"/>
        <v>3.1143495831695844E-3</v>
      </c>
      <c r="L133" s="248">
        <f t="shared" si="57"/>
        <v>-2.7150177721107172E-2</v>
      </c>
      <c r="M133" s="248">
        <f t="shared" si="57"/>
        <v>2.860712891156747E-2</v>
      </c>
      <c r="N133" s="248">
        <f t="shared" si="57"/>
        <v>5.1157728758769894E-2</v>
      </c>
      <c r="O133" s="248">
        <f t="shared" si="57"/>
        <v>-6.8042947582665603E-2</v>
      </c>
      <c r="P133" s="248">
        <f t="shared" si="57"/>
        <v>-2.9242311110735941E-2</v>
      </c>
      <c r="Q133" s="248">
        <f t="shared" si="57"/>
        <v>6.9070760867024905E-3</v>
      </c>
      <c r="R133" s="248">
        <f t="shared" si="57"/>
        <v>1.8370250159726709E-2</v>
      </c>
    </row>
    <row r="134" spans="1:18" x14ac:dyDescent="0.2">
      <c r="A134" s="237" t="s">
        <v>108</v>
      </c>
      <c r="B134" s="240" t="s">
        <v>435</v>
      </c>
      <c r="C134" s="248"/>
      <c r="D134" s="248">
        <f t="shared" si="57"/>
        <v>-8.7560526379918957E-2</v>
      </c>
      <c r="E134" s="248">
        <f t="shared" si="57"/>
        <v>2.461013042936222E-2</v>
      </c>
      <c r="F134" s="248">
        <f t="shared" si="57"/>
        <v>5.6375437711822629E-2</v>
      </c>
      <c r="G134" s="248">
        <f t="shared" si="57"/>
        <v>4.991244751099555E-2</v>
      </c>
      <c r="H134" s="248">
        <f t="shared" si="57"/>
        <v>-0.12289458040901002</v>
      </c>
      <c r="I134" s="248">
        <f t="shared" si="57"/>
        <v>2.2436941682615341E-3</v>
      </c>
      <c r="J134" s="248">
        <f t="shared" si="57"/>
        <v>6.2157849480913407E-2</v>
      </c>
      <c r="K134" s="248">
        <f t="shared" si="57"/>
        <v>-4.3215633224792382E-2</v>
      </c>
      <c r="L134" s="248">
        <f t="shared" si="57"/>
        <v>-2.7430178952797535E-3</v>
      </c>
      <c r="M134" s="248">
        <f t="shared" si="57"/>
        <v>-4.6835718673347237E-2</v>
      </c>
      <c r="N134" s="248">
        <f t="shared" si="57"/>
        <v>-1.6623710841889627E-2</v>
      </c>
      <c r="O134" s="248">
        <f t="shared" si="57"/>
        <v>5.406509118411007E-3</v>
      </c>
      <c r="P134" s="248">
        <f t="shared" si="57"/>
        <v>6.201084395995804E-2</v>
      </c>
      <c r="Q134" s="248">
        <f t="shared" si="57"/>
        <v>-1.0305855121992225E-2</v>
      </c>
      <c r="R134" s="248">
        <f t="shared" si="57"/>
        <v>4.156486518999869E-2</v>
      </c>
    </row>
    <row r="135" spans="1:18" x14ac:dyDescent="0.2">
      <c r="A135" s="237" t="s">
        <v>110</v>
      </c>
      <c r="B135" s="240" t="s">
        <v>13</v>
      </c>
      <c r="C135" s="248"/>
      <c r="D135" s="248">
        <f t="shared" si="57"/>
        <v>5.5721456723234475E-3</v>
      </c>
      <c r="E135" s="248">
        <f t="shared" si="57"/>
        <v>5.2906061304762719E-3</v>
      </c>
      <c r="F135" s="248">
        <f t="shared" si="57"/>
        <v>5.442505407395215E-3</v>
      </c>
      <c r="G135" s="248">
        <f t="shared" si="57"/>
        <v>9.2908007575982499E-3</v>
      </c>
      <c r="H135" s="248">
        <f t="shared" si="57"/>
        <v>1.0760852879472482E-2</v>
      </c>
      <c r="I135" s="248">
        <f t="shared" si="57"/>
        <v>3.5287474536722652E-3</v>
      </c>
      <c r="J135" s="248">
        <f t="shared" si="57"/>
        <v>3.7250697867887705E-3</v>
      </c>
      <c r="K135" s="248">
        <f t="shared" si="57"/>
        <v>8.2391578224592088E-3</v>
      </c>
      <c r="L135" s="248">
        <f t="shared" si="57"/>
        <v>-2.6009107453805802E-2</v>
      </c>
      <c r="M135" s="248">
        <f t="shared" si="57"/>
        <v>1.9844053532921846E-2</v>
      </c>
      <c r="N135" s="248">
        <f t="shared" si="57"/>
        <v>2.0400784671122052E-2</v>
      </c>
      <c r="O135" s="248">
        <f t="shared" si="57"/>
        <v>6.7473420605648204E-3</v>
      </c>
      <c r="P135" s="248">
        <f t="shared" si="57"/>
        <v>-7.8784038088867137E-3</v>
      </c>
      <c r="Q135" s="248">
        <f t="shared" si="57"/>
        <v>5.8151366820058392E-4</v>
      </c>
      <c r="R135" s="248">
        <f t="shared" si="57"/>
        <v>4.0095905031274359E-3</v>
      </c>
    </row>
    <row r="136" spans="1:18" x14ac:dyDescent="0.2">
      <c r="A136" s="241"/>
      <c r="B136" s="515" t="s">
        <v>647</v>
      </c>
      <c r="C136" s="249"/>
      <c r="D136" s="249">
        <f t="shared" si="57"/>
        <v>-3.3236905638320491E-2</v>
      </c>
      <c r="E136" s="249">
        <f t="shared" si="57"/>
        <v>-6.0478794255641066E-2</v>
      </c>
      <c r="F136" s="249">
        <f t="shared" si="57"/>
        <v>2.248340860422382E-2</v>
      </c>
      <c r="G136" s="249">
        <f t="shared" si="57"/>
        <v>1.0115788750554078E-2</v>
      </c>
      <c r="H136" s="249">
        <f t="shared" si="57"/>
        <v>4.3078287194465714E-2</v>
      </c>
      <c r="I136" s="249">
        <f t="shared" si="57"/>
        <v>2.7964513533029089E-2</v>
      </c>
      <c r="J136" s="249">
        <f t="shared" si="57"/>
        <v>1.0078480534893464E-2</v>
      </c>
      <c r="K136" s="249">
        <f t="shared" si="57"/>
        <v>-1.9585549287823856E-3</v>
      </c>
      <c r="L136" s="249">
        <f t="shared" si="57"/>
        <v>-3.4388904084753591E-2</v>
      </c>
      <c r="M136" s="249">
        <f t="shared" si="57"/>
        <v>1.2416560770967866E-2</v>
      </c>
      <c r="N136" s="249">
        <f t="shared" si="57"/>
        <v>8.6738258764564868E-3</v>
      </c>
      <c r="O136" s="249">
        <f t="shared" si="57"/>
        <v>-1.599073908064097E-2</v>
      </c>
      <c r="P136" s="249">
        <f t="shared" si="57"/>
        <v>-2.0738041957086839E-2</v>
      </c>
      <c r="Q136" s="249">
        <f t="shared" si="57"/>
        <v>1.8757998405853904E-3</v>
      </c>
      <c r="R136" s="249">
        <f t="shared" si="57"/>
        <v>3.1080172403019635E-2</v>
      </c>
    </row>
    <row r="137" spans="1:18" x14ac:dyDescent="0.2">
      <c r="A137" s="241"/>
      <c r="B137" s="561" t="s">
        <v>711</v>
      </c>
      <c r="C137" s="248"/>
      <c r="D137" s="248">
        <f t="shared" si="57"/>
        <v>-3.0832522545807262E-3</v>
      </c>
      <c r="E137" s="248">
        <f t="shared" si="57"/>
        <v>-6.0572769703174822E-2</v>
      </c>
      <c r="F137" s="248">
        <f t="shared" si="57"/>
        <v>0.10240259956120767</v>
      </c>
      <c r="G137" s="248">
        <f t="shared" si="57"/>
        <v>0.16543534228603107</v>
      </c>
      <c r="H137" s="248">
        <f t="shared" si="57"/>
        <v>9.4700319894516216E-2</v>
      </c>
      <c r="I137" s="248">
        <f t="shared" si="57"/>
        <v>-0.10697948991023531</v>
      </c>
      <c r="J137" s="248">
        <f t="shared" si="57"/>
        <v>-1.6000640528678334E-3</v>
      </c>
      <c r="K137" s="248">
        <f t="shared" si="57"/>
        <v>0.17065229995047404</v>
      </c>
      <c r="L137" s="248">
        <f t="shared" si="57"/>
        <v>-1.968020652897029E-2</v>
      </c>
      <c r="M137" s="248">
        <f t="shared" si="57"/>
        <v>0.16004364781999136</v>
      </c>
      <c r="N137" s="248">
        <f t="shared" si="57"/>
        <v>-5.5687941108239825E-2</v>
      </c>
      <c r="O137" s="248">
        <f t="shared" si="57"/>
        <v>-7.2234308684198445E-2</v>
      </c>
      <c r="P137" s="248">
        <f t="shared" si="57"/>
        <v>-6.2729157592809059E-2</v>
      </c>
      <c r="Q137" s="248">
        <f t="shared" si="57"/>
        <v>4.1577851441580327E-2</v>
      </c>
      <c r="R137" s="248">
        <f t="shared" si="57"/>
        <v>3.6852814376674869E-2</v>
      </c>
    </row>
    <row r="138" spans="1:18" x14ac:dyDescent="0.2">
      <c r="A138" s="241"/>
      <c r="B138" s="244" t="s">
        <v>436</v>
      </c>
      <c r="C138" s="248"/>
      <c r="D138" s="248">
        <f t="shared" si="57"/>
        <v>-9.0394644855183448E-2</v>
      </c>
      <c r="E138" s="248">
        <f t="shared" si="57"/>
        <v>-0.15946163656373102</v>
      </c>
      <c r="F138" s="248">
        <f t="shared" si="57"/>
        <v>-8.3397298516431073E-3</v>
      </c>
      <c r="G138" s="248">
        <f t="shared" si="57"/>
        <v>0.37486121334028932</v>
      </c>
      <c r="H138" s="248">
        <f t="shared" si="57"/>
        <v>0.19895966402581511</v>
      </c>
      <c r="I138" s="248">
        <f t="shared" si="57"/>
        <v>0.15487227117381175</v>
      </c>
      <c r="J138" s="248">
        <f t="shared" si="57"/>
        <v>0.29210204811736906</v>
      </c>
      <c r="K138" s="248">
        <f t="shared" si="57"/>
        <v>-0.44169605577853821</v>
      </c>
      <c r="L138" s="248">
        <f t="shared" si="57"/>
        <v>-0.11825950985987488</v>
      </c>
      <c r="M138" s="248">
        <f t="shared" si="57"/>
        <v>0.24600704125377892</v>
      </c>
      <c r="N138" s="248">
        <f t="shared" si="57"/>
        <v>0.15674254250877073</v>
      </c>
      <c r="O138" s="248">
        <f t="shared" si="57"/>
        <v>5.2659172534357257E-2</v>
      </c>
      <c r="P138" s="248">
        <f t="shared" si="57"/>
        <v>-1.0451101288496689E-2</v>
      </c>
      <c r="Q138" s="248">
        <f t="shared" si="57"/>
        <v>-0.12883876994417631</v>
      </c>
      <c r="R138" s="248">
        <f t="shared" si="57"/>
        <v>5.07561516834516E-2</v>
      </c>
    </row>
    <row r="139" spans="1:18" ht="21" customHeight="1" x14ac:dyDescent="0.2">
      <c r="A139" s="245"/>
      <c r="B139" s="246" t="s">
        <v>714</v>
      </c>
      <c r="C139" s="250"/>
      <c r="D139" s="250">
        <f t="shared" si="57"/>
        <v>-3.0984815837145074E-2</v>
      </c>
      <c r="E139" s="250">
        <f t="shared" si="57"/>
        <v>-5.9490222428027595E-2</v>
      </c>
      <c r="F139" s="250">
        <f t="shared" si="57"/>
        <v>2.7228607014922579E-2</v>
      </c>
      <c r="G139" s="250">
        <f t="shared" si="57"/>
        <v>1.6276295329190171E-2</v>
      </c>
      <c r="H139" s="250">
        <f t="shared" si="57"/>
        <v>4.480378925119588E-2</v>
      </c>
      <c r="I139" s="250">
        <f t="shared" si="57"/>
        <v>1.6528458998089413E-2</v>
      </c>
      <c r="J139" s="250">
        <f t="shared" si="57"/>
        <v>5.0299323320834866E-3</v>
      </c>
      <c r="K139" s="250">
        <f t="shared" si="57"/>
        <v>1.7539845362046558E-2</v>
      </c>
      <c r="L139" s="250">
        <f t="shared" si="57"/>
        <v>-3.2420245723954411E-2</v>
      </c>
      <c r="M139" s="250">
        <f t="shared" si="57"/>
        <v>2.094978587950691E-2</v>
      </c>
      <c r="N139" s="250">
        <f t="shared" si="57"/>
        <v>1.5354625811985212E-3</v>
      </c>
      <c r="O139" s="250">
        <f t="shared" si="57"/>
        <v>-2.1360361779924175E-2</v>
      </c>
      <c r="P139" s="250">
        <f t="shared" si="57"/>
        <v>-2.4019094607373281E-2</v>
      </c>
      <c r="Q139" s="250">
        <f t="shared" si="57"/>
        <v>6.6893649582444592E-3</v>
      </c>
      <c r="R139" s="250">
        <f t="shared" si="57"/>
        <v>3.1250355849602895E-2</v>
      </c>
    </row>
    <row r="140" spans="1:18" s="197" customFormat="1" ht="20.25" customHeight="1" x14ac:dyDescent="0.2">
      <c r="A140" s="256" t="s">
        <v>437</v>
      </c>
    </row>
    <row r="141" spans="1:18" ht="15" x14ac:dyDescent="0.2">
      <c r="A141" s="509" t="s">
        <v>760</v>
      </c>
    </row>
    <row r="142" spans="1:18" ht="18.75" customHeight="1" x14ac:dyDescent="0.2">
      <c r="A142" s="234"/>
      <c r="B142" s="235" t="s">
        <v>431</v>
      </c>
      <c r="C142" s="236" t="str">
        <f t="shared" ref="C142:Q142" si="58">C2</f>
        <v>FY1995</v>
      </c>
      <c r="D142" s="236" t="str">
        <f t="shared" si="58"/>
        <v>FY1996</v>
      </c>
      <c r="E142" s="236" t="str">
        <f t="shared" si="58"/>
        <v>FY1997</v>
      </c>
      <c r="F142" s="236" t="str">
        <f t="shared" si="58"/>
        <v>FY1998</v>
      </c>
      <c r="G142" s="236" t="str">
        <f t="shared" si="58"/>
        <v>FY1999</v>
      </c>
      <c r="H142" s="236" t="str">
        <f t="shared" si="58"/>
        <v>FY2000</v>
      </c>
      <c r="I142" s="236" t="str">
        <f t="shared" si="58"/>
        <v>FY2001</v>
      </c>
      <c r="J142" s="236" t="str">
        <f t="shared" si="58"/>
        <v>FY2002</v>
      </c>
      <c r="K142" s="236" t="str">
        <f t="shared" si="58"/>
        <v>FY2003</v>
      </c>
      <c r="L142" s="236" t="str">
        <f t="shared" si="58"/>
        <v>FY2004</v>
      </c>
      <c r="M142" s="236" t="str">
        <f t="shared" si="58"/>
        <v>FY2005</v>
      </c>
      <c r="N142" s="236" t="str">
        <f t="shared" si="58"/>
        <v>FY2006</v>
      </c>
      <c r="O142" s="236" t="str">
        <f t="shared" si="58"/>
        <v>FY2007</v>
      </c>
      <c r="P142" s="236" t="str">
        <f t="shared" si="58"/>
        <v>FY2008</v>
      </c>
      <c r="Q142" s="236" t="str">
        <f t="shared" si="58"/>
        <v>FY2009</v>
      </c>
      <c r="R142" s="236" t="str">
        <f>R2</f>
        <v>FY2010</v>
      </c>
    </row>
    <row r="143" spans="1:18" ht="18.75" customHeight="1" x14ac:dyDescent="0.2">
      <c r="A143" s="237">
        <v>1.1000000000000001</v>
      </c>
      <c r="B143" s="238" t="s">
        <v>432</v>
      </c>
      <c r="C143" s="239">
        <v>52.811815836614905</v>
      </c>
      <c r="D143" s="239">
        <v>51.009765865094025</v>
      </c>
      <c r="E143" s="239">
        <v>47.291692285834756</v>
      </c>
      <c r="F143" s="239">
        <v>50.292142885393588</v>
      </c>
      <c r="G143" s="239">
        <v>52.61050692375332</v>
      </c>
      <c r="H143" s="239">
        <v>57.782076907663267</v>
      </c>
      <c r="I143" s="239">
        <v>59.344752545047669</v>
      </c>
      <c r="J143" s="239">
        <v>56.340133192429491</v>
      </c>
      <c r="K143" s="239">
        <v>57.38482130796735</v>
      </c>
      <c r="L143" s="239">
        <v>57.787244752234152</v>
      </c>
      <c r="M143" s="239">
        <v>58.550372899231533</v>
      </c>
      <c r="N143" s="239">
        <v>59.011475399587837</v>
      </c>
      <c r="O143" s="239">
        <v>61.279509657108875</v>
      </c>
      <c r="P143" s="239">
        <v>65.471351899157781</v>
      </c>
      <c r="Q143" s="239">
        <v>63.514397487852804</v>
      </c>
      <c r="R143" s="239">
        <v>72.362260411489316</v>
      </c>
    </row>
    <row r="144" spans="1:18" x14ac:dyDescent="0.2">
      <c r="A144" s="237">
        <v>1.2</v>
      </c>
      <c r="B144" s="240" t="s">
        <v>99</v>
      </c>
      <c r="C144" s="239">
        <v>17.455283931471541</v>
      </c>
      <c r="D144" s="239">
        <v>16.994251158828863</v>
      </c>
      <c r="E144" s="239">
        <v>13.334338669328277</v>
      </c>
      <c r="F144" s="239">
        <v>21.853170104808353</v>
      </c>
      <c r="G144" s="239">
        <v>16.769236069576984</v>
      </c>
      <c r="H144" s="239">
        <v>20.185683361163399</v>
      </c>
      <c r="I144" s="239">
        <v>20.308544428285863</v>
      </c>
      <c r="J144" s="239">
        <v>18.64491395848048</v>
      </c>
      <c r="K144" s="239">
        <v>20.082955854235436</v>
      </c>
      <c r="L144" s="239">
        <v>16.727134891910627</v>
      </c>
      <c r="M144" s="239">
        <v>17.84504553443864</v>
      </c>
      <c r="N144" s="239">
        <v>16.564526865233614</v>
      </c>
      <c r="O144" s="239">
        <v>18.025797767326331</v>
      </c>
      <c r="P144" s="239">
        <v>20.575920360519312</v>
      </c>
      <c r="Q144" s="239">
        <v>28.379919694500195</v>
      </c>
      <c r="R144" s="239">
        <v>28.150475376224669</v>
      </c>
    </row>
    <row r="145" spans="1:18" x14ac:dyDescent="0.2">
      <c r="A145" s="237" t="s">
        <v>100</v>
      </c>
      <c r="B145" s="240" t="s">
        <v>433</v>
      </c>
      <c r="C145" s="239">
        <v>2.6644444999999997</v>
      </c>
      <c r="D145" s="239">
        <v>2.3284777499999998</v>
      </c>
      <c r="E145" s="239">
        <v>2.1835067499999998</v>
      </c>
      <c r="F145" s="239">
        <v>1.6136599999999999</v>
      </c>
      <c r="G145" s="239">
        <v>2.9148395000000002</v>
      </c>
      <c r="H145" s="239">
        <v>3.6028279999999993</v>
      </c>
      <c r="I145" s="239">
        <v>4.8766582500000002</v>
      </c>
      <c r="J145" s="239">
        <v>6.1686540000000001</v>
      </c>
      <c r="K145" s="239">
        <v>3.0718427500000005</v>
      </c>
      <c r="L145" s="239">
        <v>2.8383955000000003</v>
      </c>
      <c r="M145" s="239">
        <v>4.1668384999999999</v>
      </c>
      <c r="N145" s="239">
        <v>4.9828632500000003</v>
      </c>
      <c r="O145" s="239">
        <v>5.40415125</v>
      </c>
      <c r="P145" s="239">
        <v>5.1433800000000005</v>
      </c>
      <c r="Q145" s="239">
        <v>4.486923</v>
      </c>
      <c r="R145" s="239">
        <v>4.8834567500000006</v>
      </c>
    </row>
    <row r="146" spans="1:18" x14ac:dyDescent="0.2">
      <c r="A146" s="237" t="s">
        <v>434</v>
      </c>
      <c r="B146" s="240" t="s">
        <v>7</v>
      </c>
      <c r="C146" s="239">
        <v>74.334669013507693</v>
      </c>
      <c r="D146" s="239">
        <v>73.577027941080843</v>
      </c>
      <c r="E146" s="239">
        <v>65.5968493296172</v>
      </c>
      <c r="F146" s="239">
        <v>64.00615352393676</v>
      </c>
      <c r="G146" s="239">
        <v>63.375037250010266</v>
      </c>
      <c r="H146" s="239">
        <v>64.411968767833599</v>
      </c>
      <c r="I146" s="239">
        <v>68.033348914580699</v>
      </c>
      <c r="J146" s="239">
        <v>73.034887545062006</v>
      </c>
      <c r="K146" s="239">
        <v>73.307726867225838</v>
      </c>
      <c r="L146" s="239">
        <v>71.980637095816235</v>
      </c>
      <c r="M146" s="239">
        <v>74.044405623044085</v>
      </c>
      <c r="N146" s="239">
        <v>77.306393483219978</v>
      </c>
      <c r="O146" s="239">
        <v>73.911717600080578</v>
      </c>
      <c r="P146" s="239">
        <v>72.955026403284222</v>
      </c>
      <c r="Q146" s="239">
        <v>76.171362950179656</v>
      </c>
      <c r="R146" s="239">
        <v>79.448921759432068</v>
      </c>
    </row>
    <row r="147" spans="1:18" x14ac:dyDescent="0.2">
      <c r="A147" s="237" t="s">
        <v>108</v>
      </c>
      <c r="B147" s="240" t="s">
        <v>435</v>
      </c>
      <c r="C147" s="239">
        <v>2.3553927037128313</v>
      </c>
      <c r="D147" s="239">
        <v>2.1327162083936679</v>
      </c>
      <c r="E147" s="239">
        <v>2.2565124550846845</v>
      </c>
      <c r="F147" s="239">
        <v>2.3091641958928153</v>
      </c>
      <c r="G147" s="239">
        <v>2.3681881924061798</v>
      </c>
      <c r="H147" s="239">
        <v>2.4305326121858641</v>
      </c>
      <c r="I147" s="239">
        <v>2.520991646753119</v>
      </c>
      <c r="J147" s="239">
        <v>2.7497772868507298</v>
      </c>
      <c r="K147" s="239">
        <v>2.7006462288885329</v>
      </c>
      <c r="L147" s="239">
        <v>2.8561238530190591</v>
      </c>
      <c r="M147" s="239">
        <v>2.940745918816432</v>
      </c>
      <c r="N147" s="239">
        <v>3.0149017333937902</v>
      </c>
      <c r="O147" s="239">
        <v>3.101717716336287</v>
      </c>
      <c r="P147" s="239">
        <v>3.3643549414052911</v>
      </c>
      <c r="Q147" s="239">
        <v>3.467043290494114</v>
      </c>
      <c r="R147" s="239">
        <v>3.7329327243123154</v>
      </c>
    </row>
    <row r="148" spans="1:18" x14ac:dyDescent="0.2">
      <c r="A148" s="237" t="s">
        <v>110</v>
      </c>
      <c r="B148" s="240" t="s">
        <v>13</v>
      </c>
      <c r="C148" s="239">
        <v>64.356340596420779</v>
      </c>
      <c r="D148" s="239">
        <v>66.508785258314276</v>
      </c>
      <c r="E148" s="239">
        <v>68.626486788563227</v>
      </c>
      <c r="F148" s="239">
        <v>70.108842496142415</v>
      </c>
      <c r="G148" s="239">
        <v>72.084264249262759</v>
      </c>
      <c r="H148" s="239">
        <v>73.819565129448492</v>
      </c>
      <c r="I148" s="239">
        <v>75.623667292938578</v>
      </c>
      <c r="J148" s="239">
        <v>75.420865841185602</v>
      </c>
      <c r="K148" s="239">
        <v>74.608277676394238</v>
      </c>
      <c r="L148" s="239">
        <v>72.31412946845208</v>
      </c>
      <c r="M148" s="239">
        <v>74.354285254608641</v>
      </c>
      <c r="N148" s="239">
        <v>76.278714893670198</v>
      </c>
      <c r="O148" s="239">
        <v>79.51122244600657</v>
      </c>
      <c r="P148" s="239">
        <v>81.501023908743548</v>
      </c>
      <c r="Q148" s="239">
        <v>85.888434570017608</v>
      </c>
      <c r="R148" s="239">
        <v>88.255314060702815</v>
      </c>
    </row>
    <row r="149" spans="1:18" x14ac:dyDescent="0.2">
      <c r="A149" s="241"/>
      <c r="B149" s="515" t="s">
        <v>647</v>
      </c>
      <c r="C149" s="243">
        <v>213.97794658172774</v>
      </c>
      <c r="D149" s="243">
        <v>212.55102418171168</v>
      </c>
      <c r="E149" s="243">
        <v>199.28938627842814</v>
      </c>
      <c r="F149" s="243">
        <v>210.18313320617392</v>
      </c>
      <c r="G149" s="243">
        <v>210.1220721850095</v>
      </c>
      <c r="H149" s="243">
        <v>222.2326547782946</v>
      </c>
      <c r="I149" s="243">
        <v>230.70796307760594</v>
      </c>
      <c r="J149" s="243">
        <v>232.3592318240083</v>
      </c>
      <c r="K149" s="243">
        <v>231.15627068471139</v>
      </c>
      <c r="L149" s="243">
        <v>224.50366556143217</v>
      </c>
      <c r="M149" s="243">
        <v>231.9016937301393</v>
      </c>
      <c r="N149" s="243">
        <v>237.15887562510545</v>
      </c>
      <c r="O149" s="243">
        <v>241.23411643685864</v>
      </c>
      <c r="P149" s="243">
        <v>249.01105751311016</v>
      </c>
      <c r="Q149" s="243">
        <v>261.90808099304439</v>
      </c>
      <c r="R149" s="243">
        <v>276.83336108216116</v>
      </c>
    </row>
    <row r="150" spans="1:18" x14ac:dyDescent="0.2">
      <c r="A150" s="241"/>
      <c r="B150" s="561" t="s">
        <v>711</v>
      </c>
      <c r="C150" s="239">
        <v>10.892423570000002</v>
      </c>
      <c r="D150" s="239">
        <v>8.8113872749999995</v>
      </c>
      <c r="E150" s="239">
        <v>9.8913866650000006</v>
      </c>
      <c r="F150" s="239">
        <v>11.727239770000001</v>
      </c>
      <c r="G150" s="239">
        <v>13.530928639999999</v>
      </c>
      <c r="H150" s="239">
        <v>14.500598990000004</v>
      </c>
      <c r="I150" s="239">
        <v>13.31208782</v>
      </c>
      <c r="J150" s="239">
        <v>14.091201999999999</v>
      </c>
      <c r="K150" s="239">
        <v>16.589389000000001</v>
      </c>
      <c r="L150" s="239">
        <v>17.58257755</v>
      </c>
      <c r="M150" s="239">
        <v>21.199411649999998</v>
      </c>
      <c r="N150" s="239">
        <v>21.045629079999998</v>
      </c>
      <c r="O150" s="239">
        <v>20.240314548629563</v>
      </c>
      <c r="P150" s="239">
        <v>18.675629008714573</v>
      </c>
      <c r="Q150" s="239">
        <v>21.881142248714568</v>
      </c>
      <c r="R150" s="239">
        <v>25.001291124166329</v>
      </c>
    </row>
    <row r="151" spans="1:18" x14ac:dyDescent="0.2">
      <c r="A151" s="241"/>
      <c r="B151" s="244" t="s">
        <v>436</v>
      </c>
      <c r="C151" s="239">
        <v>-2.243672618071217</v>
      </c>
      <c r="D151" s="239">
        <v>-2.0979246732485541</v>
      </c>
      <c r="E151" s="239">
        <v>-1.8104098027039732</v>
      </c>
      <c r="F151" s="239">
        <v>-1.824620006411223</v>
      </c>
      <c r="G151" s="239">
        <v>-2.5567474914997477</v>
      </c>
      <c r="H151" s="239">
        <v>-3.121819408256802</v>
      </c>
      <c r="I151" s="239">
        <v>-3.6527864475842322</v>
      </c>
      <c r="J151" s="239">
        <v>-4.7122490965828954</v>
      </c>
      <c r="K151" s="239">
        <v>-2.6244323016045179</v>
      </c>
      <c r="L151" s="239">
        <v>-2.354459968368988</v>
      </c>
      <c r="M151" s="239">
        <v>-3.0535584415779096</v>
      </c>
      <c r="N151" s="239">
        <v>-3.6874519430018307</v>
      </c>
      <c r="O151" s="239">
        <v>-4.0228971656082422</v>
      </c>
      <c r="P151" s="239">
        <v>-4.2443854374354046</v>
      </c>
      <c r="Q151" s="239">
        <v>-4.0011821041953333</v>
      </c>
      <c r="R151" s="239">
        <v>-4.3832193709708811</v>
      </c>
    </row>
    <row r="152" spans="1:18" ht="20.25" customHeight="1" x14ac:dyDescent="0.2">
      <c r="A152" s="245"/>
      <c r="B152" s="246" t="s">
        <v>713</v>
      </c>
      <c r="C152" s="247">
        <v>222.62669753365651</v>
      </c>
      <c r="D152" s="247">
        <v>219.26448678346313</v>
      </c>
      <c r="E152" s="247">
        <v>207.37036314072415</v>
      </c>
      <c r="F152" s="247">
        <v>220.08575296976272</v>
      </c>
      <c r="G152" s="247">
        <v>221.09625333350974</v>
      </c>
      <c r="H152" s="247">
        <v>233.6114343600378</v>
      </c>
      <c r="I152" s="247">
        <v>240.36726445002171</v>
      </c>
      <c r="J152" s="247">
        <v>241.73818472742542</v>
      </c>
      <c r="K152" s="247">
        <v>245.12122738310688</v>
      </c>
      <c r="L152" s="247">
        <v>239.73178314306318</v>
      </c>
      <c r="M152" s="247">
        <v>250.0475469385614</v>
      </c>
      <c r="N152" s="247">
        <v>254.51705276210365</v>
      </c>
      <c r="O152" s="247">
        <v>257.45153381987996</v>
      </c>
      <c r="P152" s="247">
        <v>263.44230108438933</v>
      </c>
      <c r="Q152" s="247">
        <v>279.78804113756365</v>
      </c>
      <c r="R152" s="247">
        <v>297.45143283535663</v>
      </c>
    </row>
    <row r="153" spans="1:18" s="197" customFormat="1" ht="20.25" customHeight="1" x14ac:dyDescent="0.2">
      <c r="A153" s="256" t="s">
        <v>437</v>
      </c>
    </row>
    <row r="154" spans="1:18" ht="15" x14ac:dyDescent="0.2">
      <c r="A154" s="509" t="s">
        <v>761</v>
      </c>
    </row>
    <row r="155" spans="1:18" ht="18.75" customHeight="1" x14ac:dyDescent="0.2">
      <c r="A155" s="234"/>
      <c r="B155" s="235" t="s">
        <v>492</v>
      </c>
      <c r="C155" s="236" t="str">
        <f t="shared" ref="C155:Q155" si="59">C2</f>
        <v>FY1995</v>
      </c>
      <c r="D155" s="236" t="str">
        <f t="shared" si="59"/>
        <v>FY1996</v>
      </c>
      <c r="E155" s="236" t="str">
        <f t="shared" si="59"/>
        <v>FY1997</v>
      </c>
      <c r="F155" s="236" t="str">
        <f t="shared" si="59"/>
        <v>FY1998</v>
      </c>
      <c r="G155" s="236" t="str">
        <f t="shared" si="59"/>
        <v>FY1999</v>
      </c>
      <c r="H155" s="236" t="str">
        <f t="shared" si="59"/>
        <v>FY2000</v>
      </c>
      <c r="I155" s="236" t="str">
        <f t="shared" si="59"/>
        <v>FY2001</v>
      </c>
      <c r="J155" s="236" t="str">
        <f t="shared" si="59"/>
        <v>FY2002</v>
      </c>
      <c r="K155" s="236" t="str">
        <f t="shared" si="59"/>
        <v>FY2003</v>
      </c>
      <c r="L155" s="236" t="str">
        <f t="shared" si="59"/>
        <v>FY2004</v>
      </c>
      <c r="M155" s="236" t="str">
        <f t="shared" si="59"/>
        <v>FY2005</v>
      </c>
      <c r="N155" s="236" t="str">
        <f t="shared" si="59"/>
        <v>FY2006</v>
      </c>
      <c r="O155" s="236" t="str">
        <f t="shared" si="59"/>
        <v>FY2007</v>
      </c>
      <c r="P155" s="236" t="str">
        <f t="shared" si="59"/>
        <v>FY2008</v>
      </c>
      <c r="Q155" s="236" t="str">
        <f t="shared" si="59"/>
        <v>FY2009</v>
      </c>
      <c r="R155" s="236" t="str">
        <f>R2</f>
        <v>FY2010</v>
      </c>
    </row>
    <row r="156" spans="1:18" ht="18.75" customHeight="1" x14ac:dyDescent="0.2">
      <c r="A156" s="237">
        <v>1.1000000000000001</v>
      </c>
      <c r="B156" s="238" t="s">
        <v>432</v>
      </c>
      <c r="C156" s="239">
        <f t="shared" ref="C156:Q156" si="60">C117/C143*100</f>
        <v>116.46851481407148</v>
      </c>
      <c r="D156" s="239">
        <f t="shared" si="60"/>
        <v>113.28443660385763</v>
      </c>
      <c r="E156" s="239">
        <f t="shared" si="60"/>
        <v>110.02709486299975</v>
      </c>
      <c r="F156" s="239">
        <f t="shared" si="60"/>
        <v>107.6449325211658</v>
      </c>
      <c r="G156" s="239">
        <f t="shared" si="60"/>
        <v>105.36951134411269</v>
      </c>
      <c r="H156" s="239">
        <f t="shared" si="60"/>
        <v>104.06133924737557</v>
      </c>
      <c r="I156" s="239">
        <f t="shared" si="60"/>
        <v>102.6096561669434</v>
      </c>
      <c r="J156" s="239">
        <f t="shared" si="60"/>
        <v>102.33816259900961</v>
      </c>
      <c r="K156" s="239">
        <f t="shared" si="60"/>
        <v>102.26985241398918</v>
      </c>
      <c r="L156" s="239">
        <f t="shared" si="60"/>
        <v>100.00000000000003</v>
      </c>
      <c r="M156" s="239">
        <f t="shared" si="60"/>
        <v>94.600415473533175</v>
      </c>
      <c r="N156" s="239">
        <f t="shared" si="60"/>
        <v>89.080713491996235</v>
      </c>
      <c r="O156" s="239">
        <f t="shared" si="60"/>
        <v>85.323883072487732</v>
      </c>
      <c r="P156" s="239">
        <f t="shared" si="60"/>
        <v>78.370097919980481</v>
      </c>
      <c r="Q156" s="239">
        <f t="shared" si="60"/>
        <v>77.079399271299025</v>
      </c>
      <c r="R156" s="239">
        <f t="shared" ref="R156" si="61">R117/R143*100</f>
        <v>74.01770567811991</v>
      </c>
    </row>
    <row r="157" spans="1:18" x14ac:dyDescent="0.2">
      <c r="A157" s="237">
        <v>1.2</v>
      </c>
      <c r="B157" s="240" t="s">
        <v>99</v>
      </c>
      <c r="C157" s="239">
        <f t="shared" ref="C157:Q157" si="62">C118/C144*100</f>
        <v>111.2040774040111</v>
      </c>
      <c r="D157" s="239">
        <f t="shared" si="62"/>
        <v>101.48124319101109</v>
      </c>
      <c r="E157" s="239">
        <f t="shared" si="62"/>
        <v>97.840050570930075</v>
      </c>
      <c r="F157" s="239">
        <f t="shared" si="62"/>
        <v>93.584947830300948</v>
      </c>
      <c r="G157" s="239">
        <f t="shared" si="62"/>
        <v>96.309843747284546</v>
      </c>
      <c r="H157" s="239">
        <f t="shared" si="62"/>
        <v>95.042471665768844</v>
      </c>
      <c r="I157" s="239">
        <f t="shared" si="62"/>
        <v>94.832954139880968</v>
      </c>
      <c r="J157" s="239">
        <f t="shared" si="62"/>
        <v>100.00220763607193</v>
      </c>
      <c r="K157" s="239">
        <f t="shared" si="62"/>
        <v>97.533428834258714</v>
      </c>
      <c r="L157" s="239">
        <f t="shared" si="62"/>
        <v>100</v>
      </c>
      <c r="M157" s="239">
        <f t="shared" si="62"/>
        <v>97.437692980835465</v>
      </c>
      <c r="N157" s="239">
        <f t="shared" si="62"/>
        <v>98.710570269227603</v>
      </c>
      <c r="O157" s="239">
        <f t="shared" si="62"/>
        <v>97.232644822937459</v>
      </c>
      <c r="P157" s="239">
        <f t="shared" si="62"/>
        <v>82.089761437890346</v>
      </c>
      <c r="Q157" s="239">
        <f t="shared" si="62"/>
        <v>70.431084262678453</v>
      </c>
      <c r="R157" s="239">
        <f t="shared" ref="R157" si="63">R118/R144*100</f>
        <v>72.431069060278674</v>
      </c>
    </row>
    <row r="158" spans="1:18" x14ac:dyDescent="0.2">
      <c r="A158" s="237" t="s">
        <v>100</v>
      </c>
      <c r="B158" s="240" t="s">
        <v>433</v>
      </c>
      <c r="C158" s="239">
        <f t="shared" ref="C158:Q158" si="64">C119/C145*100</f>
        <v>114.30169704318583</v>
      </c>
      <c r="D158" s="239">
        <f t="shared" si="64"/>
        <v>111.19244606069914</v>
      </c>
      <c r="E158" s="239">
        <f t="shared" si="64"/>
        <v>108.30433057860307</v>
      </c>
      <c r="F158" s="239">
        <f t="shared" si="64"/>
        <v>106.5646582255751</v>
      </c>
      <c r="G158" s="239">
        <f t="shared" si="64"/>
        <v>104.55785146946408</v>
      </c>
      <c r="H158" s="239">
        <f t="shared" si="64"/>
        <v>102.6694617712064</v>
      </c>
      <c r="I158" s="239">
        <f t="shared" si="64"/>
        <v>101.33482753073389</v>
      </c>
      <c r="J158" s="239">
        <f t="shared" si="64"/>
        <v>101.49662251769674</v>
      </c>
      <c r="K158" s="239">
        <f t="shared" si="64"/>
        <v>101.74548632553216</v>
      </c>
      <c r="L158" s="239">
        <f t="shared" si="64"/>
        <v>100</v>
      </c>
      <c r="M158" s="239">
        <f t="shared" si="64"/>
        <v>96.073933250871391</v>
      </c>
      <c r="N158" s="239">
        <f t="shared" si="64"/>
        <v>92.02845829193393</v>
      </c>
      <c r="O158" s="239">
        <f t="shared" si="64"/>
        <v>88.796809880244126</v>
      </c>
      <c r="P158" s="239">
        <f t="shared" si="64"/>
        <v>83.28345600244208</v>
      </c>
      <c r="Q158" s="239">
        <f t="shared" si="64"/>
        <v>76.963316897080006</v>
      </c>
      <c r="R158" s="239">
        <f t="shared" ref="R158" si="65">R119/R145*100</f>
        <v>73.821153753720168</v>
      </c>
    </row>
    <row r="159" spans="1:18" x14ac:dyDescent="0.2">
      <c r="A159" s="237" t="s">
        <v>434</v>
      </c>
      <c r="B159" s="240" t="s">
        <v>7</v>
      </c>
      <c r="C159" s="239">
        <f t="shared" ref="C159:Q159" si="66">C120/C146*100</f>
        <v>96.47799018062841</v>
      </c>
      <c r="D159" s="239">
        <f t="shared" si="66"/>
        <v>95.570963947655827</v>
      </c>
      <c r="E159" s="239">
        <f t="shared" si="66"/>
        <v>101.59686632251821</v>
      </c>
      <c r="F159" s="239">
        <f t="shared" si="66"/>
        <v>96.729406597020983</v>
      </c>
      <c r="G159" s="239">
        <f t="shared" si="66"/>
        <v>102.44230209420601</v>
      </c>
      <c r="H159" s="239">
        <f t="shared" si="66"/>
        <v>101.57279466141094</v>
      </c>
      <c r="I159" s="239">
        <f t="shared" si="66"/>
        <v>101.93996032751829</v>
      </c>
      <c r="J159" s="239">
        <f t="shared" si="66"/>
        <v>100.99248869850075</v>
      </c>
      <c r="K159" s="239">
        <f t="shared" si="66"/>
        <v>100.92996653995041</v>
      </c>
      <c r="L159" s="239">
        <f t="shared" si="66"/>
        <v>100</v>
      </c>
      <c r="M159" s="239">
        <f t="shared" si="66"/>
        <v>99.993775137159531</v>
      </c>
      <c r="N159" s="239">
        <f t="shared" si="66"/>
        <v>100.67408499908794</v>
      </c>
      <c r="O159" s="239">
        <f t="shared" si="66"/>
        <v>98.133142951600774</v>
      </c>
      <c r="P159" s="239">
        <f t="shared" si="66"/>
        <v>96.512735071652813</v>
      </c>
      <c r="Q159" s="239">
        <f t="shared" si="66"/>
        <v>93.075956622099355</v>
      </c>
      <c r="R159" s="239">
        <f t="shared" ref="R159" si="67">R120/R146*100</f>
        <v>90.875524668107317</v>
      </c>
    </row>
    <row r="160" spans="1:18" x14ac:dyDescent="0.2">
      <c r="A160" s="237" t="s">
        <v>108</v>
      </c>
      <c r="B160" s="240" t="s">
        <v>435</v>
      </c>
      <c r="C160" s="239">
        <f t="shared" ref="C160:Q160" si="68">C121/C147*100</f>
        <v>131.2635890250348</v>
      </c>
      <c r="D160" s="239">
        <f t="shared" si="68"/>
        <v>132.27525144818864</v>
      </c>
      <c r="E160" s="239">
        <f t="shared" si="68"/>
        <v>128.09511732203529</v>
      </c>
      <c r="F160" s="239">
        <f t="shared" si="68"/>
        <v>132.23115470553358</v>
      </c>
      <c r="G160" s="239">
        <f t="shared" si="68"/>
        <v>135.37095061873362</v>
      </c>
      <c r="H160" s="239">
        <f t="shared" si="68"/>
        <v>115.68899062698601</v>
      </c>
      <c r="I160" s="239">
        <f t="shared" si="68"/>
        <v>111.78805770233089</v>
      </c>
      <c r="J160" s="239">
        <f t="shared" si="68"/>
        <v>108.85750087280319</v>
      </c>
      <c r="K160" s="239">
        <f t="shared" si="68"/>
        <v>106.04794401535658</v>
      </c>
      <c r="L160" s="239">
        <f t="shared" si="68"/>
        <v>100</v>
      </c>
      <c r="M160" s="239">
        <f t="shared" si="68"/>
        <v>92.573629782966549</v>
      </c>
      <c r="N160" s="239">
        <f t="shared" si="68"/>
        <v>88.79558374245579</v>
      </c>
      <c r="O160" s="239">
        <f t="shared" si="68"/>
        <v>86.776863755688709</v>
      </c>
      <c r="P160" s="239">
        <f t="shared" si="68"/>
        <v>84.963689682277447</v>
      </c>
      <c r="Q160" s="239">
        <f t="shared" si="68"/>
        <v>81.597510428639467</v>
      </c>
      <c r="R160" s="239">
        <f t="shared" ref="R160" si="69">R121/R147*100</f>
        <v>78.935494022100528</v>
      </c>
    </row>
    <row r="161" spans="1:18" x14ac:dyDescent="0.2">
      <c r="A161" s="237" t="s">
        <v>110</v>
      </c>
      <c r="B161" s="240" t="s">
        <v>13</v>
      </c>
      <c r="C161" s="239">
        <f t="shared" ref="C161:Q161" si="70">C122/C148*100</f>
        <v>109.5574578763735</v>
      </c>
      <c r="D161" s="239">
        <f t="shared" si="70"/>
        <v>106.60252880974235</v>
      </c>
      <c r="E161" s="239">
        <f t="shared" si="70"/>
        <v>103.85953663740763</v>
      </c>
      <c r="F161" s="239">
        <f t="shared" si="70"/>
        <v>102.21687312671924</v>
      </c>
      <c r="G161" s="239">
        <f t="shared" si="70"/>
        <v>100.3393384277371</v>
      </c>
      <c r="H161" s="239">
        <f t="shared" si="70"/>
        <v>99.034983612459541</v>
      </c>
      <c r="I161" s="239">
        <f t="shared" si="70"/>
        <v>97.013506062894322</v>
      </c>
      <c r="J161" s="239">
        <f t="shared" si="70"/>
        <v>97.636722430866584</v>
      </c>
      <c r="K161" s="239">
        <f t="shared" si="70"/>
        <v>99.513328352012621</v>
      </c>
      <c r="L161" s="239">
        <f t="shared" si="70"/>
        <v>100</v>
      </c>
      <c r="M161" s="239">
        <f t="shared" si="70"/>
        <v>99.186125819479315</v>
      </c>
      <c r="N161" s="239">
        <f t="shared" si="70"/>
        <v>98.656191640084941</v>
      </c>
      <c r="O161" s="239">
        <f t="shared" si="70"/>
        <v>95.283955022909723</v>
      </c>
      <c r="P161" s="239">
        <f t="shared" si="70"/>
        <v>92.225293169980745</v>
      </c>
      <c r="Q161" s="239">
        <f t="shared" si="70"/>
        <v>87.565069535692359</v>
      </c>
      <c r="R161" s="239">
        <f t="shared" ref="R161" si="71">R122/R148*100</f>
        <v>85.558385478475387</v>
      </c>
    </row>
    <row r="162" spans="1:18" x14ac:dyDescent="0.2">
      <c r="A162" s="241"/>
      <c r="B162" s="515" t="s">
        <v>647</v>
      </c>
      <c r="C162" s="243">
        <f t="shared" ref="C162:Q162" si="72">C123/C149*100</f>
        <v>107.15177538544778</v>
      </c>
      <c r="D162" s="243">
        <f t="shared" si="72"/>
        <v>104.28581700813908</v>
      </c>
      <c r="E162" s="243">
        <f t="shared" si="72"/>
        <v>104.49869502826961</v>
      </c>
      <c r="F162" s="243">
        <f t="shared" si="72"/>
        <v>101.31026342812241</v>
      </c>
      <c r="G162" s="243">
        <f t="shared" si="72"/>
        <v>102.36483500968185</v>
      </c>
      <c r="H162" s="243">
        <f t="shared" si="72"/>
        <v>100.95585162885486</v>
      </c>
      <c r="I162" s="243">
        <f t="shared" si="72"/>
        <v>99.966597103125679</v>
      </c>
      <c r="J162" s="243">
        <f t="shared" si="72"/>
        <v>100.25653258605945</v>
      </c>
      <c r="K162" s="243">
        <f t="shared" si="72"/>
        <v>100.58089815737875</v>
      </c>
      <c r="L162" s="243">
        <f t="shared" si="72"/>
        <v>100</v>
      </c>
      <c r="M162" s="243">
        <f t="shared" si="72"/>
        <v>98.011888275674394</v>
      </c>
      <c r="N162" s="243">
        <f t="shared" si="72"/>
        <v>96.670517983863718</v>
      </c>
      <c r="O162" s="243">
        <f t="shared" si="72"/>
        <v>93.517714911548524</v>
      </c>
      <c r="P162" s="243">
        <f t="shared" si="72"/>
        <v>88.718229238020797</v>
      </c>
      <c r="Q162" s="243">
        <f t="shared" si="72"/>
        <v>84.50773963109711</v>
      </c>
      <c r="R162" s="243">
        <f t="shared" ref="R162" si="73">R123/R149*100</f>
        <v>82.436471387177136</v>
      </c>
    </row>
    <row r="163" spans="1:18" x14ac:dyDescent="0.2">
      <c r="A163" s="241"/>
      <c r="B163" s="561" t="s">
        <v>711</v>
      </c>
      <c r="C163" s="239">
        <f t="shared" ref="C163:Q163" si="74">C124/C150*100</f>
        <v>119.77071822349667</v>
      </c>
      <c r="D163" s="239">
        <f t="shared" si="74"/>
        <v>147.60116234359336</v>
      </c>
      <c r="E163" s="239">
        <f t="shared" si="74"/>
        <v>123.5207819835902</v>
      </c>
      <c r="F163" s="239">
        <f t="shared" si="74"/>
        <v>114.85281278764039</v>
      </c>
      <c r="G163" s="239">
        <f t="shared" si="74"/>
        <v>116.01069291746666</v>
      </c>
      <c r="H163" s="239">
        <f t="shared" si="74"/>
        <v>118.50452313400494</v>
      </c>
      <c r="I163" s="239">
        <f t="shared" si="74"/>
        <v>115.2752649061283</v>
      </c>
      <c r="J163" s="239">
        <f t="shared" si="74"/>
        <v>108.7273509024769</v>
      </c>
      <c r="K163" s="239">
        <f t="shared" si="74"/>
        <v>108.11460829564967</v>
      </c>
      <c r="L163" s="239">
        <f t="shared" si="74"/>
        <v>100</v>
      </c>
      <c r="M163" s="239">
        <f t="shared" si="74"/>
        <v>96.212846544634587</v>
      </c>
      <c r="N163" s="239">
        <f t="shared" si="74"/>
        <v>91.518837658444212</v>
      </c>
      <c r="O163" s="239">
        <f t="shared" si="74"/>
        <v>88.28632889136766</v>
      </c>
      <c r="P163" s="239">
        <f t="shared" si="74"/>
        <v>89.68102938100246</v>
      </c>
      <c r="Q163" s="239">
        <f t="shared" si="74"/>
        <v>79.725558349426123</v>
      </c>
      <c r="R163" s="239">
        <f t="shared" ref="R163" si="75">R124/R150*100</f>
        <v>72.347284117956264</v>
      </c>
    </row>
    <row r="164" spans="1:18" x14ac:dyDescent="0.2">
      <c r="A164" s="241"/>
      <c r="B164" s="244" t="s">
        <v>436</v>
      </c>
      <c r="C164" s="239">
        <f t="shared" ref="C164:Q164" si="76">C125/C151*100</f>
        <v>114.3016970431858</v>
      </c>
      <c r="D164" s="239">
        <f t="shared" si="76"/>
        <v>111.19244606069914</v>
      </c>
      <c r="E164" s="239">
        <f t="shared" si="76"/>
        <v>108.30433057860304</v>
      </c>
      <c r="F164" s="239">
        <f t="shared" si="76"/>
        <v>106.5646582255751</v>
      </c>
      <c r="G164" s="239">
        <f t="shared" si="76"/>
        <v>104.55785146946408</v>
      </c>
      <c r="H164" s="239">
        <f t="shared" si="76"/>
        <v>102.66946177120637</v>
      </c>
      <c r="I164" s="239">
        <f t="shared" si="76"/>
        <v>101.3348275307339</v>
      </c>
      <c r="J164" s="239">
        <f t="shared" si="76"/>
        <v>101.49662251769674</v>
      </c>
      <c r="K164" s="239">
        <f t="shared" si="76"/>
        <v>101.7454863255322</v>
      </c>
      <c r="L164" s="239">
        <f t="shared" si="76"/>
        <v>100</v>
      </c>
      <c r="M164" s="239">
        <f t="shared" si="76"/>
        <v>96.073933250871363</v>
      </c>
      <c r="N164" s="239">
        <f t="shared" si="76"/>
        <v>92.028458291933916</v>
      </c>
      <c r="O164" s="239">
        <f t="shared" si="76"/>
        <v>88.796809880244098</v>
      </c>
      <c r="P164" s="239">
        <f t="shared" si="76"/>
        <v>83.28345600244208</v>
      </c>
      <c r="Q164" s="239">
        <f t="shared" si="76"/>
        <v>76.963316897079991</v>
      </c>
      <c r="R164" s="239">
        <f t="shared" ref="R164" si="77">R125/R151*100</f>
        <v>73.821153753720182</v>
      </c>
    </row>
    <row r="165" spans="1:18" ht="20.25" customHeight="1" x14ac:dyDescent="0.2">
      <c r="A165" s="245"/>
      <c r="B165" s="246" t="s">
        <v>713</v>
      </c>
      <c r="C165" s="247">
        <f t="shared" ref="C165:Q165" si="78">C126/C152*100</f>
        <v>107.69712231956592</v>
      </c>
      <c r="D165" s="247">
        <f t="shared" si="78"/>
        <v>105.96040964550184</v>
      </c>
      <c r="E165" s="247">
        <f t="shared" si="78"/>
        <v>105.37280767676549</v>
      </c>
      <c r="F165" s="247">
        <f t="shared" si="78"/>
        <v>101.98831481288251</v>
      </c>
      <c r="G165" s="247">
        <f t="shared" si="78"/>
        <v>103.17459156389805</v>
      </c>
      <c r="H165" s="247">
        <f t="shared" si="78"/>
        <v>102.02222351936302</v>
      </c>
      <c r="I165" s="247">
        <f t="shared" si="78"/>
        <v>100.79363350133276</v>
      </c>
      <c r="J165" s="247">
        <f t="shared" si="78"/>
        <v>100.72613319743947</v>
      </c>
      <c r="K165" s="247">
        <f t="shared" si="78"/>
        <v>101.07829802189518</v>
      </c>
      <c r="L165" s="247">
        <f t="shared" si="78"/>
        <v>100</v>
      </c>
      <c r="M165" s="247">
        <f t="shared" si="78"/>
        <v>97.883028913921208</v>
      </c>
      <c r="N165" s="247">
        <f t="shared" si="78"/>
        <v>96.311787673866306</v>
      </c>
      <c r="O165" s="247">
        <f t="shared" si="78"/>
        <v>93.180202130735111</v>
      </c>
      <c r="P165" s="247">
        <f t="shared" si="78"/>
        <v>88.874043890746464</v>
      </c>
      <c r="Q165" s="247">
        <f t="shared" si="78"/>
        <v>84.241634691976628</v>
      </c>
      <c r="R165" s="247">
        <f t="shared" ref="R165" si="79">R126/R152*100</f>
        <v>81.715412897253131</v>
      </c>
    </row>
    <row r="166" spans="1:18" s="197" customFormat="1" ht="20.25" customHeight="1" x14ac:dyDescent="0.2">
      <c r="A166" s="256"/>
    </row>
    <row r="167" spans="1:18" ht="15" x14ac:dyDescent="0.2">
      <c r="A167" s="509" t="s">
        <v>762</v>
      </c>
    </row>
    <row r="168" spans="1:18" ht="18.75" customHeight="1" x14ac:dyDescent="0.2">
      <c r="A168" s="234"/>
      <c r="B168" s="235"/>
      <c r="C168" s="236" t="str">
        <f t="shared" ref="C168:Q168" si="80">C2</f>
        <v>FY1995</v>
      </c>
      <c r="D168" s="236" t="str">
        <f t="shared" si="80"/>
        <v>FY1996</v>
      </c>
      <c r="E168" s="236" t="str">
        <f t="shared" si="80"/>
        <v>FY1997</v>
      </c>
      <c r="F168" s="236" t="str">
        <f t="shared" si="80"/>
        <v>FY1998</v>
      </c>
      <c r="G168" s="236" t="str">
        <f t="shared" si="80"/>
        <v>FY1999</v>
      </c>
      <c r="H168" s="236" t="str">
        <f t="shared" si="80"/>
        <v>FY2000</v>
      </c>
      <c r="I168" s="236" t="str">
        <f t="shared" si="80"/>
        <v>FY2001</v>
      </c>
      <c r="J168" s="236" t="str">
        <f t="shared" si="80"/>
        <v>FY2002</v>
      </c>
      <c r="K168" s="236" t="str">
        <f t="shared" si="80"/>
        <v>FY2003</v>
      </c>
      <c r="L168" s="236" t="str">
        <f t="shared" si="80"/>
        <v>FY2004</v>
      </c>
      <c r="M168" s="236" t="str">
        <f t="shared" si="80"/>
        <v>FY2005</v>
      </c>
      <c r="N168" s="236" t="str">
        <f t="shared" si="80"/>
        <v>FY2006</v>
      </c>
      <c r="O168" s="236" t="str">
        <f t="shared" si="80"/>
        <v>FY2007</v>
      </c>
      <c r="P168" s="236" t="str">
        <f t="shared" si="80"/>
        <v>FY2008</v>
      </c>
      <c r="Q168" s="236" t="str">
        <f t="shared" si="80"/>
        <v>FY2009</v>
      </c>
      <c r="R168" s="236" t="str">
        <f>R2</f>
        <v>FY2010</v>
      </c>
    </row>
    <row r="169" spans="1:18" ht="18.75" customHeight="1" x14ac:dyDescent="0.2">
      <c r="A169" s="237">
        <v>1.1000000000000001</v>
      </c>
      <c r="B169" s="238" t="s">
        <v>432</v>
      </c>
      <c r="C169" s="248">
        <f>C117/C$126</f>
        <v>0.25654189272988354</v>
      </c>
      <c r="D169" s="248">
        <f>D117/D$126</f>
        <v>0.24872054109472777</v>
      </c>
      <c r="E169" s="248">
        <f t="shared" ref="E169:P169" si="81">E117/E$126</f>
        <v>0.23812734010682368</v>
      </c>
      <c r="F169" s="248">
        <f t="shared" si="81"/>
        <v>0.24118560569191502</v>
      </c>
      <c r="G169" s="248">
        <f t="shared" si="81"/>
        <v>0.2430151286335894</v>
      </c>
      <c r="H169" s="248">
        <f t="shared" si="81"/>
        <v>0.25228630632188537</v>
      </c>
      <c r="I169" s="248">
        <f t="shared" si="81"/>
        <v>0.25134030245566874</v>
      </c>
      <c r="J169" s="248">
        <f t="shared" si="81"/>
        <v>0.23679256724771602</v>
      </c>
      <c r="K169" s="248">
        <f t="shared" si="81"/>
        <v>0.23686768726337093</v>
      </c>
      <c r="L169" s="248">
        <f t="shared" si="81"/>
        <v>0.24104957629981352</v>
      </c>
      <c r="M169" s="248">
        <f t="shared" si="81"/>
        <v>0.22630425049900324</v>
      </c>
      <c r="N169" s="248">
        <f t="shared" si="81"/>
        <v>0.2144489036191656</v>
      </c>
      <c r="O169" s="248">
        <f t="shared" si="81"/>
        <v>0.21795496247366369</v>
      </c>
      <c r="P169" s="248">
        <f t="shared" si="81"/>
        <v>0.21914988408622615</v>
      </c>
      <c r="Q169" s="248">
        <f t="shared" ref="Q169:R169" si="82">Q117/Q$126</f>
        <v>0.20770864402119235</v>
      </c>
      <c r="R169" s="248">
        <f t="shared" si="82"/>
        <v>0.22035743022563842</v>
      </c>
    </row>
    <row r="170" spans="1:18" x14ac:dyDescent="0.2">
      <c r="A170" s="237">
        <v>1.2</v>
      </c>
      <c r="B170" s="240" t="s">
        <v>99</v>
      </c>
      <c r="C170" s="248">
        <f t="shared" ref="C170:D178" si="83">C118/C$126</f>
        <v>8.095921450887944E-2</v>
      </c>
      <c r="D170" s="248">
        <f t="shared" si="83"/>
        <v>7.4229389020813871E-2</v>
      </c>
      <c r="E170" s="248">
        <f t="shared" ref="E170:P170" si="84">E118/E$126</f>
        <v>5.970530338761379E-2</v>
      </c>
      <c r="F170" s="248">
        <f t="shared" si="84"/>
        <v>9.1112529361675729E-2</v>
      </c>
      <c r="G170" s="248">
        <f t="shared" si="84"/>
        <v>7.0799438824468194E-2</v>
      </c>
      <c r="H170" s="248">
        <f t="shared" si="84"/>
        <v>8.0495628939844133E-2</v>
      </c>
      <c r="I170" s="248">
        <f t="shared" si="84"/>
        <v>7.9493140465601603E-2</v>
      </c>
      <c r="J170" s="248">
        <f t="shared" si="84"/>
        <v>7.6574214852444977E-2</v>
      </c>
      <c r="K170" s="248">
        <f t="shared" si="84"/>
        <v>7.9057355472862856E-2</v>
      </c>
      <c r="L170" s="248">
        <f t="shared" si="84"/>
        <v>6.9774373145710444E-2</v>
      </c>
      <c r="M170" s="248">
        <f t="shared" si="84"/>
        <v>7.1041914232070513E-2</v>
      </c>
      <c r="N170" s="248">
        <f t="shared" si="84"/>
        <v>6.6703153580535288E-2</v>
      </c>
      <c r="O170" s="248">
        <f t="shared" si="84"/>
        <v>7.3061311151026279E-2</v>
      </c>
      <c r="P170" s="248">
        <f t="shared" si="84"/>
        <v>7.2141939030948926E-2</v>
      </c>
      <c r="Q170" s="248">
        <f t="shared" ref="Q170:R170" si="85">Q118/Q$126</f>
        <v>8.480463770476851E-2</v>
      </c>
      <c r="R170" s="248">
        <f t="shared" si="85"/>
        <v>8.3886212008958502E-2</v>
      </c>
    </row>
    <row r="171" spans="1:18" x14ac:dyDescent="0.2">
      <c r="A171" s="237" t="s">
        <v>100</v>
      </c>
      <c r="B171" s="240" t="s">
        <v>433</v>
      </c>
      <c r="C171" s="248">
        <f t="shared" si="83"/>
        <v>1.2702172718148441E-2</v>
      </c>
      <c r="D171" s="248">
        <f t="shared" si="83"/>
        <v>1.1143854961981916E-2</v>
      </c>
      <c r="E171" s="248">
        <f t="shared" ref="E171:P171" si="86">E119/E$126</f>
        <v>1.0822438359712498E-2</v>
      </c>
      <c r="F171" s="248">
        <f t="shared" si="86"/>
        <v>7.6609545249844337E-3</v>
      </c>
      <c r="G171" s="248">
        <f t="shared" si="86"/>
        <v>1.3360329071873213E-2</v>
      </c>
      <c r="H171" s="248">
        <f t="shared" si="86"/>
        <v>1.5520150706575813E-2</v>
      </c>
      <c r="I171" s="248">
        <f t="shared" si="86"/>
        <v>2.0397297595938467E-2</v>
      </c>
      <c r="J171" s="248">
        <f t="shared" si="86"/>
        <v>2.5713108554708826E-2</v>
      </c>
      <c r="K171" s="248">
        <f t="shared" si="86"/>
        <v>1.2614652428160301E-2</v>
      </c>
      <c r="L171" s="248">
        <f t="shared" si="86"/>
        <v>1.1839879813959208E-2</v>
      </c>
      <c r="M171" s="248">
        <f t="shared" si="86"/>
        <v>1.6356193550810531E-2</v>
      </c>
      <c r="N171" s="248">
        <f t="shared" si="86"/>
        <v>1.870702753556458E-2</v>
      </c>
      <c r="O171" s="248">
        <f t="shared" si="86"/>
        <v>2.0003487871944219E-2</v>
      </c>
      <c r="P171" s="248">
        <f t="shared" si="86"/>
        <v>1.8295610157614123E-2</v>
      </c>
      <c r="Q171" s="248">
        <f t="shared" ref="Q171:R171" si="87">Q119/Q$126</f>
        <v>1.4651310071882929E-2</v>
      </c>
      <c r="R171" s="248">
        <f t="shared" si="87"/>
        <v>1.4831604277484789E-2</v>
      </c>
    </row>
    <row r="172" spans="1:18" x14ac:dyDescent="0.2">
      <c r="A172" s="237" t="s">
        <v>434</v>
      </c>
      <c r="B172" s="240" t="s">
        <v>7</v>
      </c>
      <c r="C172" s="248">
        <f t="shared" si="83"/>
        <v>0.29911508549244575</v>
      </c>
      <c r="D172" s="248">
        <f t="shared" si="83"/>
        <v>0.30266087412135428</v>
      </c>
      <c r="E172" s="248">
        <f t="shared" ref="E172:P172" si="88">E120/E$126</f>
        <v>0.30499172254182388</v>
      </c>
      <c r="F172" s="248">
        <f t="shared" si="88"/>
        <v>0.27582771819512364</v>
      </c>
      <c r="G172" s="248">
        <f t="shared" si="88"/>
        <v>0.28460558322229645</v>
      </c>
      <c r="H172" s="248">
        <f t="shared" si="88"/>
        <v>0.2745080564477787</v>
      </c>
      <c r="I172" s="248">
        <f t="shared" si="88"/>
        <v>0.28625816793753345</v>
      </c>
      <c r="J172" s="248">
        <f t="shared" si="88"/>
        <v>0.30292284062125818</v>
      </c>
      <c r="K172" s="248">
        <f t="shared" si="88"/>
        <v>0.29862835310941765</v>
      </c>
      <c r="L172" s="248">
        <f t="shared" si="88"/>
        <v>0.30025487714685212</v>
      </c>
      <c r="M172" s="248">
        <f t="shared" si="88"/>
        <v>0.30250685331959015</v>
      </c>
      <c r="N172" s="248">
        <f t="shared" si="88"/>
        <v>0.31749491530720775</v>
      </c>
      <c r="O172" s="248">
        <f t="shared" si="88"/>
        <v>0.3023499293012048</v>
      </c>
      <c r="P172" s="248">
        <f t="shared" si="88"/>
        <v>0.30073182475449617</v>
      </c>
      <c r="Q172" s="248">
        <f t="shared" ref="Q172:R172" si="89">Q120/Q$126</f>
        <v>0.30079686235915321</v>
      </c>
      <c r="R172" s="248">
        <f t="shared" si="89"/>
        <v>0.29703997116741426</v>
      </c>
    </row>
    <row r="173" spans="1:18" x14ac:dyDescent="0.2">
      <c r="A173" s="237" t="s">
        <v>108</v>
      </c>
      <c r="B173" s="240" t="s">
        <v>435</v>
      </c>
      <c r="C173" s="248">
        <f t="shared" si="83"/>
        <v>1.2895145802889566E-2</v>
      </c>
      <c r="D173" s="248">
        <f t="shared" si="83"/>
        <v>1.2142265922084174E-2</v>
      </c>
      <c r="E173" s="248">
        <f t="shared" ref="E173:P173" si="90">E121/E$126</f>
        <v>1.3228026934767953E-2</v>
      </c>
      <c r="F173" s="248">
        <f t="shared" si="90"/>
        <v>1.3603362141448111E-2</v>
      </c>
      <c r="G173" s="248">
        <f t="shared" si="90"/>
        <v>1.4053598717147975E-2</v>
      </c>
      <c r="H173" s="248">
        <f t="shared" si="90"/>
        <v>1.1797897104107734E-2</v>
      </c>
      <c r="I173" s="248">
        <f t="shared" si="90"/>
        <v>1.1632107170607208E-2</v>
      </c>
      <c r="J173" s="248">
        <f t="shared" si="90"/>
        <v>1.2293299472777557E-2</v>
      </c>
      <c r="K173" s="248">
        <f t="shared" si="90"/>
        <v>1.1559288616805436E-2</v>
      </c>
      <c r="L173" s="248">
        <f t="shared" si="90"/>
        <v>1.1913830596732468E-2</v>
      </c>
      <c r="M173" s="248">
        <f t="shared" si="90"/>
        <v>1.1122817141099054E-2</v>
      </c>
      <c r="N173" s="248">
        <f t="shared" si="90"/>
        <v>1.092114563473226E-2</v>
      </c>
      <c r="O173" s="248">
        <f t="shared" si="90"/>
        <v>1.1219850984332107E-2</v>
      </c>
      <c r="P173" s="248">
        <f t="shared" si="90"/>
        <v>1.2208848909991726E-2</v>
      </c>
      <c r="Q173" s="248">
        <f t="shared" ref="Q173:R173" si="91">Q121/Q$126</f>
        <v>1.2002735602973456E-2</v>
      </c>
      <c r="R173" s="248">
        <f t="shared" si="91"/>
        <v>1.2122786304323445E-2</v>
      </c>
    </row>
    <row r="174" spans="1:18" x14ac:dyDescent="0.2">
      <c r="A174" s="237" t="s">
        <v>110</v>
      </c>
      <c r="B174" s="240" t="s">
        <v>13</v>
      </c>
      <c r="C174" s="248">
        <f t="shared" si="83"/>
        <v>0.29407082837929477</v>
      </c>
      <c r="D174" s="248">
        <f t="shared" si="83"/>
        <v>0.30516491248635325</v>
      </c>
      <c r="E174" s="248">
        <f t="shared" ref="E174:P174" si="92">E122/E$126</f>
        <v>0.32618418984983227</v>
      </c>
      <c r="F174" s="248">
        <f t="shared" si="92"/>
        <v>0.31926627318132372</v>
      </c>
      <c r="G174" s="248">
        <f t="shared" si="92"/>
        <v>0.31707175892525907</v>
      </c>
      <c r="H174" s="248">
        <f t="shared" si="92"/>
        <v>0.30674058112382796</v>
      </c>
      <c r="I174" s="248">
        <f t="shared" si="92"/>
        <v>0.30281787828331247</v>
      </c>
      <c r="J174" s="248">
        <f t="shared" si="92"/>
        <v>0.30242472013477795</v>
      </c>
      <c r="K174" s="248">
        <f t="shared" si="92"/>
        <v>0.29966044722788265</v>
      </c>
      <c r="L174" s="248">
        <f t="shared" si="92"/>
        <v>0.30164598335840037</v>
      </c>
      <c r="M174" s="248">
        <f t="shared" si="92"/>
        <v>0.3013192878385717</v>
      </c>
      <c r="N174" s="248">
        <f t="shared" si="92"/>
        <v>0.30699505832235552</v>
      </c>
      <c r="O174" s="248">
        <f t="shared" si="92"/>
        <v>0.31581232449758673</v>
      </c>
      <c r="P174" s="248">
        <f t="shared" si="92"/>
        <v>0.32103520237552657</v>
      </c>
      <c r="Q174" s="248">
        <f t="shared" ref="Q174:R174" si="93">Q122/Q$126</f>
        <v>0.31908739668368824</v>
      </c>
      <c r="R174" s="248">
        <f t="shared" si="93"/>
        <v>0.31065861423646479</v>
      </c>
    </row>
    <row r="175" spans="1:18" x14ac:dyDescent="0.2">
      <c r="A175" s="241"/>
      <c r="B175" s="515" t="s">
        <v>647</v>
      </c>
      <c r="C175" s="263">
        <f t="shared" si="83"/>
        <v>0.95628433963154147</v>
      </c>
      <c r="D175" s="263">
        <f t="shared" si="83"/>
        <v>0.95406183760731522</v>
      </c>
      <c r="E175" s="263">
        <f t="shared" ref="E175:P175" si="94">E123/E$126</f>
        <v>0.95305902118057417</v>
      </c>
      <c r="F175" s="263">
        <f t="shared" si="94"/>
        <v>0.94865644309647068</v>
      </c>
      <c r="G175" s="263">
        <f t="shared" si="94"/>
        <v>0.94290583739463418</v>
      </c>
      <c r="H175" s="263">
        <f t="shared" si="94"/>
        <v>0.94134862064401981</v>
      </c>
      <c r="I175" s="263">
        <f t="shared" si="94"/>
        <v>0.95193889390866193</v>
      </c>
      <c r="J175" s="263">
        <f t="shared" si="94"/>
        <v>0.95672075088368336</v>
      </c>
      <c r="K175" s="263">
        <f t="shared" si="94"/>
        <v>0.93838778411849966</v>
      </c>
      <c r="L175" s="263">
        <f t="shared" si="94"/>
        <v>0.93647852036146817</v>
      </c>
      <c r="M175" s="263">
        <f t="shared" si="94"/>
        <v>0.92865131658114519</v>
      </c>
      <c r="N175" s="263">
        <f t="shared" si="94"/>
        <v>0.93527020399956096</v>
      </c>
      <c r="O175" s="263">
        <f t="shared" si="94"/>
        <v>0.94040186627975764</v>
      </c>
      <c r="P175" s="263">
        <f t="shared" si="94"/>
        <v>0.94356330931480381</v>
      </c>
      <c r="Q175" s="263">
        <f t="shared" ref="Q175:R175" si="95">Q123/Q$126</f>
        <v>0.93905158644365871</v>
      </c>
      <c r="R175" s="263">
        <f t="shared" si="95"/>
        <v>0.93889661822028414</v>
      </c>
    </row>
    <row r="176" spans="1:18" x14ac:dyDescent="0.2">
      <c r="A176" s="241"/>
      <c r="B176" s="561" t="s">
        <v>711</v>
      </c>
      <c r="C176" s="248">
        <f t="shared" si="83"/>
        <v>5.4411892591618334E-2</v>
      </c>
      <c r="D176" s="248">
        <f t="shared" si="83"/>
        <v>5.5978614048211688E-2</v>
      </c>
      <c r="E176" s="248">
        <f t="shared" ref="E176:P176" si="96">E124/E$126</f>
        <v>5.5914181442034153E-2</v>
      </c>
      <c r="F176" s="248">
        <f t="shared" si="96"/>
        <v>6.0006057612782243E-2</v>
      </c>
      <c r="G176" s="248">
        <f t="shared" si="96"/>
        <v>6.8813157026884661E-2</v>
      </c>
      <c r="H176" s="248">
        <f t="shared" si="96"/>
        <v>7.209945617087643E-2</v>
      </c>
      <c r="I176" s="248">
        <f t="shared" si="96"/>
        <v>6.3339390606310331E-2</v>
      </c>
      <c r="J176" s="248">
        <f t="shared" si="96"/>
        <v>6.2921552373601766E-2</v>
      </c>
      <c r="K176" s="248">
        <f t="shared" si="96"/>
        <v>7.2389558343440324E-2</v>
      </c>
      <c r="L176" s="248">
        <f t="shared" si="96"/>
        <v>7.3342705416358414E-2</v>
      </c>
      <c r="M176" s="248">
        <f t="shared" si="96"/>
        <v>8.3334891401035782E-2</v>
      </c>
      <c r="N176" s="248">
        <f t="shared" si="96"/>
        <v>7.857349621312415E-2</v>
      </c>
      <c r="O176" s="248">
        <f t="shared" si="96"/>
        <v>7.4488903970672232E-2</v>
      </c>
      <c r="P176" s="248">
        <f t="shared" si="96"/>
        <v>7.1534471001247685E-2</v>
      </c>
      <c r="Q176" s="248">
        <f t="shared" ref="Q176:R176" si="97">Q124/Q$126</f>
        <v>7.4013616516729649E-2</v>
      </c>
      <c r="R176" s="248">
        <f t="shared" si="97"/>
        <v>7.4415709194440266E-2</v>
      </c>
    </row>
    <row r="177" spans="1:18" x14ac:dyDescent="0.2">
      <c r="A177" s="241"/>
      <c r="B177" s="244" t="s">
        <v>436</v>
      </c>
      <c r="C177" s="248">
        <f t="shared" si="83"/>
        <v>-1.0696232223159798E-2</v>
      </c>
      <c r="D177" s="248">
        <f t="shared" si="83"/>
        <v>-1.0040451655526961E-2</v>
      </c>
      <c r="E177" s="248">
        <f t="shared" ref="E177:P177" si="98">E125/E$126</f>
        <v>-8.9732026226083395E-3</v>
      </c>
      <c r="F177" s="248">
        <f t="shared" si="98"/>
        <v>-8.6625007092529949E-3</v>
      </c>
      <c r="G177" s="248">
        <f t="shared" si="98"/>
        <v>-1.1718994421518915E-2</v>
      </c>
      <c r="H177" s="248">
        <f t="shared" si="98"/>
        <v>-1.3448076814896215E-2</v>
      </c>
      <c r="I177" s="248">
        <f t="shared" si="98"/>
        <v>-1.5278284514972209E-2</v>
      </c>
      <c r="J177" s="248">
        <f t="shared" si="98"/>
        <v>-1.9642303257285072E-2</v>
      </c>
      <c r="K177" s="248">
        <f t="shared" si="98"/>
        <v>-1.0777342461940074E-2</v>
      </c>
      <c r="L177" s="248">
        <f t="shared" si="98"/>
        <v>-9.8212257778265977E-3</v>
      </c>
      <c r="M177" s="248">
        <f t="shared" si="98"/>
        <v>-1.198620798218113E-2</v>
      </c>
      <c r="N177" s="248">
        <f t="shared" si="98"/>
        <v>-1.3843700212685217E-2</v>
      </c>
      <c r="O177" s="248">
        <f t="shared" si="98"/>
        <v>-1.4890770250429839E-2</v>
      </c>
      <c r="P177" s="248">
        <f t="shared" si="98"/>
        <v>-1.509778031605144E-2</v>
      </c>
      <c r="Q177" s="248">
        <f t="shared" ref="Q177:R177" si="99">Q125/Q$126</f>
        <v>-1.3065202960388404E-2</v>
      </c>
      <c r="R177" s="248">
        <f t="shared" si="99"/>
        <v>-1.3312327414724398E-2</v>
      </c>
    </row>
    <row r="178" spans="1:18" ht="20.25" customHeight="1" x14ac:dyDescent="0.2">
      <c r="A178" s="245"/>
      <c r="B178" s="246" t="s">
        <v>713</v>
      </c>
      <c r="C178" s="264">
        <f t="shared" si="83"/>
        <v>1</v>
      </c>
      <c r="D178" s="264">
        <f t="shared" si="83"/>
        <v>1</v>
      </c>
      <c r="E178" s="264">
        <f t="shared" ref="E178:P178" si="100">E126/E$126</f>
        <v>1</v>
      </c>
      <c r="F178" s="264">
        <f t="shared" si="100"/>
        <v>1</v>
      </c>
      <c r="G178" s="264">
        <f t="shared" si="100"/>
        <v>1</v>
      </c>
      <c r="H178" s="264">
        <f t="shared" si="100"/>
        <v>1</v>
      </c>
      <c r="I178" s="264">
        <f t="shared" si="100"/>
        <v>1</v>
      </c>
      <c r="J178" s="264">
        <f t="shared" si="100"/>
        <v>1</v>
      </c>
      <c r="K178" s="264">
        <f t="shared" si="100"/>
        <v>1</v>
      </c>
      <c r="L178" s="264">
        <f t="shared" si="100"/>
        <v>1</v>
      </c>
      <c r="M178" s="264">
        <f t="shared" si="100"/>
        <v>1</v>
      </c>
      <c r="N178" s="264">
        <f t="shared" si="100"/>
        <v>1</v>
      </c>
      <c r="O178" s="264">
        <f t="shared" si="100"/>
        <v>1</v>
      </c>
      <c r="P178" s="264">
        <f t="shared" si="100"/>
        <v>1</v>
      </c>
      <c r="Q178" s="264">
        <f t="shared" ref="Q178:R178" si="101">Q126/Q$126</f>
        <v>1</v>
      </c>
      <c r="R178" s="264">
        <f t="shared" si="101"/>
        <v>1</v>
      </c>
    </row>
    <row r="179" spans="1:18" s="197" customFormat="1" ht="20.25" customHeight="1" x14ac:dyDescent="0.2">
      <c r="A179" s="256" t="s">
        <v>437</v>
      </c>
    </row>
    <row r="180" spans="1:18" ht="15" x14ac:dyDescent="0.2">
      <c r="A180" s="509" t="s">
        <v>763</v>
      </c>
    </row>
    <row r="181" spans="1:18" ht="18.75" customHeight="1" x14ac:dyDescent="0.2">
      <c r="A181" s="234"/>
      <c r="B181" s="235" t="s">
        <v>431</v>
      </c>
      <c r="C181" s="236" t="str">
        <f t="shared" ref="C181:E181" si="102">C2</f>
        <v>FY1995</v>
      </c>
      <c r="D181" s="236" t="str">
        <f t="shared" si="102"/>
        <v>FY1996</v>
      </c>
      <c r="E181" s="236" t="str">
        <f t="shared" si="102"/>
        <v>FY1997</v>
      </c>
      <c r="F181" s="236" t="str">
        <f t="shared" ref="F181:Q181" si="103">F2</f>
        <v>FY1998</v>
      </c>
      <c r="G181" s="236" t="str">
        <f t="shared" si="103"/>
        <v>FY1999</v>
      </c>
      <c r="H181" s="236" t="str">
        <f t="shared" si="103"/>
        <v>FY2000</v>
      </c>
      <c r="I181" s="236" t="str">
        <f t="shared" si="103"/>
        <v>FY2001</v>
      </c>
      <c r="J181" s="236" t="str">
        <f t="shared" si="103"/>
        <v>FY2002</v>
      </c>
      <c r="K181" s="236" t="str">
        <f t="shared" si="103"/>
        <v>FY2003</v>
      </c>
      <c r="L181" s="236" t="str">
        <f t="shared" si="103"/>
        <v>FY2004</v>
      </c>
      <c r="M181" s="236" t="str">
        <f t="shared" si="103"/>
        <v>FY2005</v>
      </c>
      <c r="N181" s="236" t="str">
        <f t="shared" si="103"/>
        <v>FY2006</v>
      </c>
      <c r="O181" s="236" t="str">
        <f t="shared" si="103"/>
        <v>FY2007</v>
      </c>
      <c r="P181" s="236" t="str">
        <f t="shared" si="103"/>
        <v>FY2008</v>
      </c>
      <c r="Q181" s="236" t="str">
        <f t="shared" si="103"/>
        <v>FY2009</v>
      </c>
      <c r="R181" s="236" t="str">
        <f>R2</f>
        <v>FY2010</v>
      </c>
    </row>
    <row r="182" spans="1:18" ht="18.75" customHeight="1" x14ac:dyDescent="0.2">
      <c r="A182" s="237"/>
      <c r="B182" s="238" t="s">
        <v>388</v>
      </c>
      <c r="C182" s="239">
        <v>115.27482064551403</v>
      </c>
      <c r="D182" s="239">
        <v>115.98019530286822</v>
      </c>
      <c r="E182" s="239">
        <v>106.50540527239478</v>
      </c>
      <c r="F182" s="239">
        <v>108.24058432631992</v>
      </c>
      <c r="G182" s="239">
        <v>108.65066989017303</v>
      </c>
      <c r="H182" s="239">
        <v>112.521984755945</v>
      </c>
      <c r="I182" s="239">
        <v>116.74727043273987</v>
      </c>
      <c r="J182" s="239">
        <v>121.56095086612419</v>
      </c>
      <c r="K182" s="239">
        <v>121.34890017309104</v>
      </c>
      <c r="L182" s="239">
        <v>120.09906384777202</v>
      </c>
      <c r="M182" s="239">
        <v>120.88280427963612</v>
      </c>
      <c r="N182" s="239">
        <v>124.33825401169408</v>
      </c>
      <c r="O182" s="239">
        <v>122.58939625392082</v>
      </c>
      <c r="P182" s="239">
        <v>122.95802143351086</v>
      </c>
      <c r="Q182" s="239">
        <v>128.93904531890684</v>
      </c>
      <c r="R182" s="239">
        <v>137.20564276205255</v>
      </c>
    </row>
    <row r="183" spans="1:18" x14ac:dyDescent="0.2">
      <c r="A183" s="237"/>
      <c r="B183" s="240" t="s">
        <v>438</v>
      </c>
      <c r="C183" s="239">
        <v>34.346785339792959</v>
      </c>
      <c r="D183" s="239">
        <v>30.062043620529185</v>
      </c>
      <c r="E183" s="239">
        <v>24.157494217470145</v>
      </c>
      <c r="F183" s="239">
        <v>31.833706383711604</v>
      </c>
      <c r="G183" s="239">
        <v>29.387138045573707</v>
      </c>
      <c r="H183" s="239">
        <v>35.891104892901119</v>
      </c>
      <c r="I183" s="239">
        <v>38.337025351927473</v>
      </c>
      <c r="J183" s="239">
        <v>35.377415116698508</v>
      </c>
      <c r="K183" s="239">
        <v>35.199092835226132</v>
      </c>
      <c r="L183" s="239">
        <v>32.090472245208048</v>
      </c>
      <c r="M183" s="239">
        <v>36.664604195894569</v>
      </c>
      <c r="N183" s="239">
        <v>36.541906719741135</v>
      </c>
      <c r="O183" s="239">
        <v>39.133497736931247</v>
      </c>
      <c r="P183" s="239">
        <v>44.552012170855761</v>
      </c>
      <c r="Q183" s="239">
        <v>47.080601104119914</v>
      </c>
      <c r="R183" s="239">
        <v>51.372404259405826</v>
      </c>
    </row>
    <row r="184" spans="1:18" x14ac:dyDescent="0.2">
      <c r="A184" s="237"/>
      <c r="B184" s="240" t="s">
        <v>439</v>
      </c>
      <c r="C184" s="239">
        <v>7.5586417576499754</v>
      </c>
      <c r="D184" s="239">
        <v>7.8722308051666028</v>
      </c>
      <c r="E184" s="239">
        <v>8.1666167080745637</v>
      </c>
      <c r="F184" s="239">
        <v>8.3956252515006042</v>
      </c>
      <c r="G184" s="239">
        <v>8.9126197152591526</v>
      </c>
      <c r="H184" s="239">
        <v>9.7227725989176612</v>
      </c>
      <c r="I184" s="239">
        <v>10.383351424862289</v>
      </c>
      <c r="J184" s="239">
        <v>10.723031011073491</v>
      </c>
      <c r="K184" s="239">
        <v>11.140697449716606</v>
      </c>
      <c r="L184" s="239">
        <v>11.185541288783941</v>
      </c>
      <c r="M184" s="239">
        <v>11.936096601389046</v>
      </c>
      <c r="N184" s="239">
        <v>12.98793717196931</v>
      </c>
      <c r="O184" s="239">
        <v>13.920002965926757</v>
      </c>
      <c r="P184" s="239">
        <v>14.328654637269343</v>
      </c>
      <c r="Q184" s="239">
        <v>15.761901660690015</v>
      </c>
      <c r="R184" s="239">
        <v>16.823747502945096</v>
      </c>
    </row>
    <row r="185" spans="1:18" x14ac:dyDescent="0.2">
      <c r="A185" s="237"/>
      <c r="B185" s="240" t="s">
        <v>711</v>
      </c>
      <c r="C185" s="239">
        <v>10.892423570000002</v>
      </c>
      <c r="D185" s="239">
        <v>8.8113872749999995</v>
      </c>
      <c r="E185" s="239">
        <v>9.8913866650000006</v>
      </c>
      <c r="F185" s="239">
        <v>11.727239770000001</v>
      </c>
      <c r="G185" s="239">
        <v>13.530928639999999</v>
      </c>
      <c r="H185" s="239">
        <v>14.500598990000004</v>
      </c>
      <c r="I185" s="239">
        <v>13.31208782</v>
      </c>
      <c r="J185" s="239">
        <v>14.091201999999999</v>
      </c>
      <c r="K185" s="239">
        <v>16.589389000000001</v>
      </c>
      <c r="L185" s="239">
        <v>17.58257755</v>
      </c>
      <c r="M185" s="239">
        <v>21.199411649999998</v>
      </c>
      <c r="N185" s="239">
        <v>21.045629079999998</v>
      </c>
      <c r="O185" s="239">
        <v>20.240314548629563</v>
      </c>
      <c r="P185" s="239">
        <v>18.675629008714573</v>
      </c>
      <c r="Q185" s="239">
        <v>21.881142248714568</v>
      </c>
      <c r="R185" s="239">
        <v>25.001291124166329</v>
      </c>
    </row>
    <row r="186" spans="1:18" x14ac:dyDescent="0.2">
      <c r="A186" s="237"/>
      <c r="B186" s="240" t="s">
        <v>436</v>
      </c>
      <c r="C186" s="239">
        <v>-2.243672618071217</v>
      </c>
      <c r="D186" s="239">
        <v>-2.0979246732485541</v>
      </c>
      <c r="E186" s="239">
        <v>-1.8104098027039732</v>
      </c>
      <c r="F186" s="239">
        <v>-1.824620006411223</v>
      </c>
      <c r="G186" s="239">
        <v>-2.5567474914997477</v>
      </c>
      <c r="H186" s="239">
        <v>-3.121819408256802</v>
      </c>
      <c r="I186" s="239">
        <v>-3.6527864475842322</v>
      </c>
      <c r="J186" s="239">
        <v>-4.7122490965828954</v>
      </c>
      <c r="K186" s="239">
        <v>-2.6244323016045179</v>
      </c>
      <c r="L186" s="239">
        <v>-2.354459968368988</v>
      </c>
      <c r="M186" s="239">
        <v>-3.0535584415779096</v>
      </c>
      <c r="N186" s="239">
        <v>-3.6874519430018307</v>
      </c>
      <c r="O186" s="239">
        <v>-4.0228971656082422</v>
      </c>
      <c r="P186" s="239">
        <v>-4.2443854374354046</v>
      </c>
      <c r="Q186" s="239">
        <v>-4.0011821041953333</v>
      </c>
      <c r="R186" s="239">
        <v>-4.3832193709708811</v>
      </c>
    </row>
    <row r="187" spans="1:18" x14ac:dyDescent="0.2">
      <c r="A187" s="241"/>
      <c r="B187" s="242" t="s">
        <v>440</v>
      </c>
      <c r="C187" s="243">
        <v>165.82899869488574</v>
      </c>
      <c r="D187" s="243">
        <v>160.62793233031545</v>
      </c>
      <c r="E187" s="243">
        <v>146.9104930602355</v>
      </c>
      <c r="F187" s="243">
        <v>158.37253572512094</v>
      </c>
      <c r="G187" s="243">
        <v>157.92460879950616</v>
      </c>
      <c r="H187" s="243">
        <v>169.51464182950699</v>
      </c>
      <c r="I187" s="243">
        <v>175.12694858194541</v>
      </c>
      <c r="J187" s="243">
        <v>177.04034989731329</v>
      </c>
      <c r="K187" s="243">
        <v>181.65364715642929</v>
      </c>
      <c r="L187" s="243">
        <v>178.60319496339503</v>
      </c>
      <c r="M187" s="243">
        <v>187.62935828534182</v>
      </c>
      <c r="N187" s="243">
        <v>191.2262750404027</v>
      </c>
      <c r="O187" s="243">
        <v>191.86031433980014</v>
      </c>
      <c r="P187" s="243">
        <v>196.26993181291516</v>
      </c>
      <c r="Q187" s="243">
        <v>209.66150822823602</v>
      </c>
      <c r="R187" s="243">
        <v>226.01986627759888</v>
      </c>
    </row>
    <row r="188" spans="1:18" s="262" customFormat="1" x14ac:dyDescent="0.2">
      <c r="A188" s="260"/>
      <c r="B188" s="244" t="s">
        <v>441</v>
      </c>
      <c r="C188" s="261">
        <v>0.74487471867481581</v>
      </c>
      <c r="D188" s="261">
        <v>0.73257614439380325</v>
      </c>
      <c r="E188" s="261">
        <v>0.70844498141009749</v>
      </c>
      <c r="F188" s="261">
        <v>0.71959467429443058</v>
      </c>
      <c r="G188" s="261">
        <v>0.7142798958301968</v>
      </c>
      <c r="H188" s="261">
        <v>0.72562647583531381</v>
      </c>
      <c r="I188" s="261">
        <v>0.7285806949737893</v>
      </c>
      <c r="J188" s="261">
        <v>0.7323640247275669</v>
      </c>
      <c r="K188" s="261">
        <v>0.7410767688125095</v>
      </c>
      <c r="L188" s="261">
        <v>0.74501258290316552</v>
      </c>
      <c r="M188" s="261">
        <v>0.75037472105832648</v>
      </c>
      <c r="N188" s="261">
        <v>0.75132991273139327</v>
      </c>
      <c r="O188" s="261">
        <v>0.74522886499495788</v>
      </c>
      <c r="P188" s="261">
        <v>0.74502056429443109</v>
      </c>
      <c r="Q188" s="261">
        <v>0.74935836205076256</v>
      </c>
      <c r="R188" s="261">
        <v>0.75985468996783723</v>
      </c>
    </row>
    <row r="189" spans="1:18" ht="17.25" customHeight="1" x14ac:dyDescent="0.2">
      <c r="A189" s="241"/>
      <c r="B189" s="244" t="s">
        <v>442</v>
      </c>
      <c r="C189" s="239">
        <v>37.07056853317556</v>
      </c>
      <c r="D189" s="239">
        <v>38.167397292574897</v>
      </c>
      <c r="E189" s="239">
        <v>39.247231209062079</v>
      </c>
      <c r="F189" s="239">
        <v>39.951195761868064</v>
      </c>
      <c r="G189" s="239">
        <v>40.782663141445013</v>
      </c>
      <c r="H189" s="239">
        <v>41.312927452531817</v>
      </c>
      <c r="I189" s="239">
        <v>42.116028733497892</v>
      </c>
      <c r="J189" s="239">
        <v>41.565131642953894</v>
      </c>
      <c r="K189" s="239">
        <v>40.600425450846672</v>
      </c>
      <c r="L189" s="239">
        <v>38.261755573406845</v>
      </c>
      <c r="M189" s="239">
        <v>39.635420660387354</v>
      </c>
      <c r="N189" s="239">
        <v>40.501708312701126</v>
      </c>
      <c r="O189" s="239">
        <v>42.725711496448696</v>
      </c>
      <c r="P189" s="239">
        <v>44.22972391767199</v>
      </c>
      <c r="Q189" s="239">
        <v>46.288735491574514</v>
      </c>
      <c r="R189" s="239">
        <v>47.230108192774807</v>
      </c>
    </row>
    <row r="190" spans="1:18" x14ac:dyDescent="0.2">
      <c r="A190" s="241"/>
      <c r="B190" s="253" t="s">
        <v>15</v>
      </c>
      <c r="C190" s="239">
        <v>19.727130305595253</v>
      </c>
      <c r="D190" s="239">
        <v>20.469157160572788</v>
      </c>
      <c r="E190" s="239">
        <v>21.212638871426584</v>
      </c>
      <c r="F190" s="239">
        <v>21.762021482773743</v>
      </c>
      <c r="G190" s="239">
        <v>22.388981392558591</v>
      </c>
      <c r="H190" s="239">
        <v>22.783865077999014</v>
      </c>
      <c r="I190" s="239">
        <v>23.124287134578395</v>
      </c>
      <c r="J190" s="239">
        <v>23.132703187158207</v>
      </c>
      <c r="K190" s="239">
        <v>22.867154775830958</v>
      </c>
      <c r="L190" s="239">
        <v>22.866832606261291</v>
      </c>
      <c r="M190" s="239">
        <v>22.782767992832248</v>
      </c>
      <c r="N190" s="239">
        <v>22.789069408999751</v>
      </c>
      <c r="O190" s="239">
        <v>22.865507983631126</v>
      </c>
      <c r="P190" s="239">
        <v>22.942645353802206</v>
      </c>
      <c r="Q190" s="239">
        <v>23.837797417753066</v>
      </c>
      <c r="R190" s="239">
        <v>24.201458364982919</v>
      </c>
    </row>
    <row r="191" spans="1:18" x14ac:dyDescent="0.2">
      <c r="A191" s="241"/>
      <c r="B191" s="242" t="s">
        <v>443</v>
      </c>
      <c r="C191" s="243">
        <v>56.797698838770813</v>
      </c>
      <c r="D191" s="243">
        <v>58.636554453147681</v>
      </c>
      <c r="E191" s="243">
        <v>60.459870080488663</v>
      </c>
      <c r="F191" s="243">
        <v>61.713217244641811</v>
      </c>
      <c r="G191" s="243">
        <v>63.171644534003605</v>
      </c>
      <c r="H191" s="243">
        <v>64.096792530530834</v>
      </c>
      <c r="I191" s="243">
        <v>65.240315868076294</v>
      </c>
      <c r="J191" s="243">
        <v>64.6978348301121</v>
      </c>
      <c r="K191" s="243">
        <v>63.467580226677626</v>
      </c>
      <c r="L191" s="243">
        <v>61.128588179668135</v>
      </c>
      <c r="M191" s="243">
        <v>62.418188653219602</v>
      </c>
      <c r="N191" s="243">
        <v>63.290777721700877</v>
      </c>
      <c r="O191" s="243">
        <v>65.591219480079815</v>
      </c>
      <c r="P191" s="243">
        <v>67.172369271474196</v>
      </c>
      <c r="Q191" s="243">
        <v>70.12653290932758</v>
      </c>
      <c r="R191" s="243">
        <v>71.431566557757719</v>
      </c>
    </row>
    <row r="192" spans="1:18" s="262" customFormat="1" x14ac:dyDescent="0.2">
      <c r="A192" s="260"/>
      <c r="B192" s="244" t="s">
        <v>444</v>
      </c>
      <c r="C192" s="261">
        <v>0.25512528132518414</v>
      </c>
      <c r="D192" s="261">
        <v>0.26742385560619675</v>
      </c>
      <c r="E192" s="261">
        <v>0.29155501858990251</v>
      </c>
      <c r="F192" s="261">
        <v>0.28040532570556942</v>
      </c>
      <c r="G192" s="261">
        <v>0.2857201041698032</v>
      </c>
      <c r="H192" s="261">
        <v>0.27437352416468613</v>
      </c>
      <c r="I192" s="261">
        <v>0.2714193050262107</v>
      </c>
      <c r="J192" s="261">
        <v>0.26763597527243316</v>
      </c>
      <c r="K192" s="261">
        <v>0.25892323118749055</v>
      </c>
      <c r="L192" s="261">
        <v>0.25498741709683453</v>
      </c>
      <c r="M192" s="261">
        <v>0.24962527894167352</v>
      </c>
      <c r="N192" s="261">
        <v>0.24867008726860673</v>
      </c>
      <c r="O192" s="261">
        <v>0.25477113500504217</v>
      </c>
      <c r="P192" s="261">
        <v>0.25497943570556897</v>
      </c>
      <c r="Q192" s="261">
        <v>0.25064163794923749</v>
      </c>
      <c r="R192" s="261">
        <v>0.24014531003216263</v>
      </c>
    </row>
    <row r="193" spans="1:18" ht="20.25" customHeight="1" x14ac:dyDescent="0.2">
      <c r="A193" s="245"/>
      <c r="B193" s="246" t="s">
        <v>713</v>
      </c>
      <c r="C193" s="247">
        <v>222.62669753365657</v>
      </c>
      <c r="D193" s="247">
        <v>219.26448678346313</v>
      </c>
      <c r="E193" s="247">
        <v>207.37036314072415</v>
      </c>
      <c r="F193" s="247">
        <v>220.08575296976275</v>
      </c>
      <c r="G193" s="247">
        <v>221.09625333350976</v>
      </c>
      <c r="H193" s="247">
        <v>233.61143436003783</v>
      </c>
      <c r="I193" s="247">
        <v>240.36726445002171</v>
      </c>
      <c r="J193" s="247">
        <v>241.73818472742539</v>
      </c>
      <c r="K193" s="247">
        <v>245.12122738310691</v>
      </c>
      <c r="L193" s="247">
        <v>239.73178314306315</v>
      </c>
      <c r="M193" s="247">
        <v>250.04754693856142</v>
      </c>
      <c r="N193" s="247">
        <v>254.51705276210356</v>
      </c>
      <c r="O193" s="247">
        <v>257.45153381987996</v>
      </c>
      <c r="P193" s="247">
        <v>263.44230108438933</v>
      </c>
      <c r="Q193" s="247">
        <v>279.7880411375636</v>
      </c>
      <c r="R193" s="247">
        <v>297.45143283535663</v>
      </c>
    </row>
    <row r="194" spans="1:18" s="197" customFormat="1" ht="20.25" customHeight="1" x14ac:dyDescent="0.2">
      <c r="A194" s="256" t="s">
        <v>437</v>
      </c>
    </row>
    <row r="195" spans="1:18" ht="15" x14ac:dyDescent="0.2">
      <c r="A195" s="509" t="s">
        <v>764</v>
      </c>
    </row>
    <row r="196" spans="1:18" ht="18.75" customHeight="1" x14ac:dyDescent="0.2">
      <c r="A196" s="234"/>
      <c r="B196" s="235" t="s">
        <v>431</v>
      </c>
      <c r="C196" s="236" t="str">
        <f t="shared" ref="C196:Q196" si="104">C2</f>
        <v>FY1995</v>
      </c>
      <c r="D196" s="236" t="str">
        <f t="shared" si="104"/>
        <v>FY1996</v>
      </c>
      <c r="E196" s="236" t="str">
        <f t="shared" si="104"/>
        <v>FY1997</v>
      </c>
      <c r="F196" s="236" t="str">
        <f t="shared" si="104"/>
        <v>FY1998</v>
      </c>
      <c r="G196" s="236" t="str">
        <f t="shared" si="104"/>
        <v>FY1999</v>
      </c>
      <c r="H196" s="236" t="str">
        <f t="shared" si="104"/>
        <v>FY2000</v>
      </c>
      <c r="I196" s="236" t="str">
        <f t="shared" si="104"/>
        <v>FY2001</v>
      </c>
      <c r="J196" s="236" t="str">
        <f t="shared" si="104"/>
        <v>FY2002</v>
      </c>
      <c r="K196" s="236" t="str">
        <f t="shared" si="104"/>
        <v>FY2003</v>
      </c>
      <c r="L196" s="236" t="str">
        <f t="shared" si="104"/>
        <v>FY2004</v>
      </c>
      <c r="M196" s="236" t="str">
        <f t="shared" si="104"/>
        <v>FY2005</v>
      </c>
      <c r="N196" s="236" t="str">
        <f t="shared" si="104"/>
        <v>FY2006</v>
      </c>
      <c r="O196" s="236" t="str">
        <f t="shared" si="104"/>
        <v>FY2007</v>
      </c>
      <c r="P196" s="236" t="str">
        <f t="shared" si="104"/>
        <v>FY2008</v>
      </c>
      <c r="Q196" s="236" t="str">
        <f t="shared" si="104"/>
        <v>FY2009</v>
      </c>
      <c r="R196" s="236" t="str">
        <f>R2</f>
        <v>FY2010</v>
      </c>
    </row>
    <row r="197" spans="1:18" s="10" customFormat="1" ht="18.75" customHeight="1" x14ac:dyDescent="0.2">
      <c r="A197" s="514">
        <v>1</v>
      </c>
      <c r="B197" s="515" t="s">
        <v>0</v>
      </c>
      <c r="C197" s="548">
        <v>67.096355768086454</v>
      </c>
      <c r="D197" s="548">
        <v>62.13248812392289</v>
      </c>
      <c r="E197" s="548">
        <v>56.467758355163028</v>
      </c>
      <c r="F197" s="548">
        <v>67.472010990201952</v>
      </c>
      <c r="G197" s="548">
        <v>64.570923993330297</v>
      </c>
      <c r="H197" s="548">
        <v>72.21134026882666</v>
      </c>
      <c r="I197" s="548">
        <v>73.98028297333353</v>
      </c>
      <c r="J197" s="548">
        <v>71.746708150909967</v>
      </c>
      <c r="K197" s="548">
        <v>75.039883162202784</v>
      </c>
      <c r="L197" s="548">
        <v>73.38234464414478</v>
      </c>
      <c r="M197" s="548">
        <v>75.162674433670162</v>
      </c>
      <c r="N197" s="548">
        <v>74.455139264821455</v>
      </c>
      <c r="O197" s="548">
        <v>78.19566417306477</v>
      </c>
      <c r="P197" s="548">
        <v>83.02948878839166</v>
      </c>
      <c r="Q197" s="548">
        <v>89.51571471106756</v>
      </c>
      <c r="R197" s="548">
        <v>99.34134631642857</v>
      </c>
    </row>
    <row r="198" spans="1:18" x14ac:dyDescent="0.2">
      <c r="A198" s="237">
        <v>1.1000000000000001</v>
      </c>
      <c r="B198" s="5" t="s">
        <v>1</v>
      </c>
      <c r="C198" s="131">
        <v>52.811815836614905</v>
      </c>
      <c r="D198" s="131">
        <v>51.009765865094025</v>
      </c>
      <c r="E198" s="131">
        <v>47.291692285834756</v>
      </c>
      <c r="F198" s="131">
        <v>50.292142885393588</v>
      </c>
      <c r="G198" s="131">
        <v>52.61050692375332</v>
      </c>
      <c r="H198" s="131">
        <v>57.782076907663267</v>
      </c>
      <c r="I198" s="131">
        <v>59.344752545047669</v>
      </c>
      <c r="J198" s="131">
        <v>56.340133192429491</v>
      </c>
      <c r="K198" s="131">
        <v>57.38482130796735</v>
      </c>
      <c r="L198" s="131">
        <v>57.787244752234152</v>
      </c>
      <c r="M198" s="131">
        <v>58.550372899231533</v>
      </c>
      <c r="N198" s="131">
        <v>59.011475399587837</v>
      </c>
      <c r="O198" s="131">
        <v>61.279509657108875</v>
      </c>
      <c r="P198" s="131">
        <v>65.471351899157781</v>
      </c>
      <c r="Q198" s="131">
        <v>63.514397487852804</v>
      </c>
      <c r="R198" s="131">
        <v>72.362260411489316</v>
      </c>
    </row>
    <row r="199" spans="1:18" x14ac:dyDescent="0.2">
      <c r="A199" s="237"/>
      <c r="B199" s="6" t="s">
        <v>2</v>
      </c>
      <c r="C199" s="131">
        <v>25.590424836614911</v>
      </c>
      <c r="D199" s="131">
        <v>25.84376786509403</v>
      </c>
      <c r="E199" s="131">
        <v>24.649666285834755</v>
      </c>
      <c r="F199" s="131">
        <v>25.28053588539359</v>
      </c>
      <c r="G199" s="131">
        <v>26.642268923753328</v>
      </c>
      <c r="H199" s="131">
        <v>29.867335907663264</v>
      </c>
      <c r="I199" s="131">
        <v>30.638770545047667</v>
      </c>
      <c r="J199" s="131">
        <v>30.191233192429486</v>
      </c>
      <c r="K199" s="131">
        <v>30.390570742848151</v>
      </c>
      <c r="L199" s="131">
        <v>30.767555308701535</v>
      </c>
      <c r="M199" s="131">
        <v>29.848065567306527</v>
      </c>
      <c r="N199" s="131">
        <v>29.641454432272504</v>
      </c>
      <c r="O199" s="131">
        <v>30.756743897278962</v>
      </c>
      <c r="P199" s="131">
        <v>32.123442888906069</v>
      </c>
      <c r="Q199" s="131">
        <v>33.944991979844445</v>
      </c>
      <c r="R199" s="131">
        <v>37.640257372340528</v>
      </c>
    </row>
    <row r="200" spans="1:18" x14ac:dyDescent="0.2">
      <c r="A200" s="237"/>
      <c r="B200" s="6" t="s">
        <v>3</v>
      </c>
      <c r="C200" s="131">
        <v>27.221391000000001</v>
      </c>
      <c r="D200" s="131">
        <v>25.165997999999998</v>
      </c>
      <c r="E200" s="131">
        <v>22.642026000000001</v>
      </c>
      <c r="F200" s="131">
        <v>25.011607000000001</v>
      </c>
      <c r="G200" s="131">
        <v>25.968237999999999</v>
      </c>
      <c r="H200" s="131">
        <v>27.914740999999999</v>
      </c>
      <c r="I200" s="131">
        <v>28.705981999999999</v>
      </c>
      <c r="J200" s="131">
        <v>26.148900000000005</v>
      </c>
      <c r="K200" s="131">
        <v>26.994250565119202</v>
      </c>
      <c r="L200" s="131">
        <v>27.019689443532616</v>
      </c>
      <c r="M200" s="131">
        <v>28.702307331924999</v>
      </c>
      <c r="N200" s="131">
        <v>29.370020967315334</v>
      </c>
      <c r="O200" s="131">
        <v>30.52276575982992</v>
      </c>
      <c r="P200" s="131">
        <v>33.347909010251719</v>
      </c>
      <c r="Q200" s="131">
        <v>29.569405508008352</v>
      </c>
      <c r="R200" s="131">
        <v>34.722003039148788</v>
      </c>
    </row>
    <row r="201" spans="1:18" x14ac:dyDescent="0.2">
      <c r="A201" s="237" t="s">
        <v>98</v>
      </c>
      <c r="B201" s="5" t="s">
        <v>4</v>
      </c>
      <c r="C201" s="131">
        <v>14.284539931471542</v>
      </c>
      <c r="D201" s="131">
        <v>11.122722258828865</v>
      </c>
      <c r="E201" s="131">
        <v>9.176066069328277</v>
      </c>
      <c r="F201" s="131">
        <v>17.179868104808353</v>
      </c>
      <c r="G201" s="131">
        <v>11.960417069576984</v>
      </c>
      <c r="H201" s="131">
        <v>14.4292633611634</v>
      </c>
      <c r="I201" s="131">
        <v>14.635530428285863</v>
      </c>
      <c r="J201" s="131">
        <v>15.40657495848048</v>
      </c>
      <c r="K201" s="131">
        <v>17.655061854235434</v>
      </c>
      <c r="L201" s="131">
        <v>15.595099891910625</v>
      </c>
      <c r="M201" s="131">
        <v>16.612301534438643</v>
      </c>
      <c r="N201" s="131">
        <v>15.443663865233617</v>
      </c>
      <c r="O201" s="131">
        <v>16.916154515955892</v>
      </c>
      <c r="P201" s="131">
        <v>17.558136889233879</v>
      </c>
      <c r="Q201" s="131">
        <v>26.001317223214762</v>
      </c>
      <c r="R201" s="131">
        <v>26.97908590493924</v>
      </c>
    </row>
    <row r="202" spans="1:18" x14ac:dyDescent="0.2">
      <c r="A202" s="237"/>
      <c r="B202" s="6" t="s">
        <v>2</v>
      </c>
      <c r="C202" s="131">
        <v>10.369387341678586</v>
      </c>
      <c r="D202" s="131">
        <v>11.792630288299675</v>
      </c>
      <c r="E202" s="131">
        <v>11.459212201858136</v>
      </c>
      <c r="F202" s="131">
        <v>13.775865971096746</v>
      </c>
      <c r="G202" s="131">
        <v>13.271593774003275</v>
      </c>
      <c r="H202" s="131">
        <v>12.720331968262281</v>
      </c>
      <c r="I202" s="131">
        <v>12.242205576358391</v>
      </c>
      <c r="J202" s="131">
        <v>12.403453591781973</v>
      </c>
      <c r="K202" s="131">
        <v>12.270941084128511</v>
      </c>
      <c r="L202" s="131">
        <v>11.931679090235191</v>
      </c>
      <c r="M202" s="131">
        <v>11.372634170469073</v>
      </c>
      <c r="N202" s="131">
        <v>11.465723112807813</v>
      </c>
      <c r="O202" s="131">
        <v>11.731927290225009</v>
      </c>
      <c r="P202" s="131">
        <v>11.422103199915274</v>
      </c>
      <c r="Q202" s="131">
        <v>12.122757848388625</v>
      </c>
      <c r="R202" s="131">
        <v>12.83263890596764</v>
      </c>
    </row>
    <row r="203" spans="1:18" x14ac:dyDescent="0.2">
      <c r="A203" s="237"/>
      <c r="B203" s="6" t="s">
        <v>3</v>
      </c>
      <c r="C203" s="131">
        <v>7.085896589792954</v>
      </c>
      <c r="D203" s="131">
        <v>5.2016208705291884</v>
      </c>
      <c r="E203" s="131">
        <v>1.8751264674701411</v>
      </c>
      <c r="F203" s="131">
        <v>8.0773041337116069</v>
      </c>
      <c r="G203" s="131">
        <v>3.4976422955737085</v>
      </c>
      <c r="H203" s="131">
        <v>7.4653513929011162</v>
      </c>
      <c r="I203" s="131">
        <v>8.0663388519274726</v>
      </c>
      <c r="J203" s="131">
        <v>6.2414603666985053</v>
      </c>
      <c r="K203" s="131">
        <v>7.8120147701069236</v>
      </c>
      <c r="L203" s="131">
        <v>4.7954558016754358</v>
      </c>
      <c r="M203" s="131">
        <v>6.4724113639695684</v>
      </c>
      <c r="N203" s="131">
        <v>5.0988037524258001</v>
      </c>
      <c r="O203" s="131">
        <v>6.2938704771013221</v>
      </c>
      <c r="P203" s="131">
        <v>9.1538171606040386</v>
      </c>
      <c r="Q203" s="131">
        <v>16.257161846111568</v>
      </c>
      <c r="R203" s="131">
        <v>15.317836470257031</v>
      </c>
    </row>
    <row r="204" spans="1:18" x14ac:dyDescent="0.2">
      <c r="A204" s="237"/>
      <c r="B204" s="6" t="s">
        <v>5</v>
      </c>
      <c r="C204" s="131">
        <v>-3.170744</v>
      </c>
      <c r="D204" s="131">
        <v>-5.8715288999999995</v>
      </c>
      <c r="E204" s="131">
        <v>-4.1582726000000001</v>
      </c>
      <c r="F204" s="131">
        <v>-4.6733020000000005</v>
      </c>
      <c r="G204" s="131">
        <v>-4.8088189999999997</v>
      </c>
      <c r="H204" s="131">
        <v>-5.7564199999999994</v>
      </c>
      <c r="I204" s="131">
        <v>-5.6730140000000002</v>
      </c>
      <c r="J204" s="131">
        <v>-3.2383390000000003</v>
      </c>
      <c r="K204" s="131">
        <v>-2.4278939999999998</v>
      </c>
      <c r="L204" s="131">
        <v>-1.1320349999999999</v>
      </c>
      <c r="M204" s="131">
        <v>-1.2327440000000001</v>
      </c>
      <c r="N204" s="131">
        <v>-1.1208629999999999</v>
      </c>
      <c r="O204" s="131">
        <v>-1.1096432513704371</v>
      </c>
      <c r="P204" s="131">
        <v>-3.0177834712854317</v>
      </c>
      <c r="Q204" s="131">
        <v>-2.3786024712854315</v>
      </c>
      <c r="R204" s="131">
        <v>-1.1713894712854316</v>
      </c>
    </row>
    <row r="205" spans="1:18" ht="17.25" customHeight="1" x14ac:dyDescent="0.2">
      <c r="A205" s="237">
        <v>2</v>
      </c>
      <c r="B205" s="29" t="s">
        <v>6</v>
      </c>
      <c r="C205" s="251">
        <v>2.6644444999999997</v>
      </c>
      <c r="D205" s="251">
        <v>2.3284777499999998</v>
      </c>
      <c r="E205" s="251">
        <v>2.1835067499999998</v>
      </c>
      <c r="F205" s="251">
        <v>1.6136599999999999</v>
      </c>
      <c r="G205" s="251">
        <v>2.9148395000000002</v>
      </c>
      <c r="H205" s="251">
        <v>3.6028279999999993</v>
      </c>
      <c r="I205" s="251">
        <v>4.8766582500000002</v>
      </c>
      <c r="J205" s="251">
        <v>6.1686540000000001</v>
      </c>
      <c r="K205" s="251">
        <v>3.0718427500000005</v>
      </c>
      <c r="L205" s="251">
        <v>2.8383955000000003</v>
      </c>
      <c r="M205" s="251">
        <v>4.1668384999999999</v>
      </c>
      <c r="N205" s="251">
        <v>4.9828632500000003</v>
      </c>
      <c r="O205" s="251">
        <v>5.40415125</v>
      </c>
      <c r="P205" s="251">
        <v>5.1433800000000005</v>
      </c>
      <c r="Q205" s="251">
        <v>4.486923</v>
      </c>
      <c r="R205" s="251">
        <v>4.8834567500000006</v>
      </c>
    </row>
    <row r="206" spans="1:18" x14ac:dyDescent="0.2">
      <c r="A206" s="237"/>
      <c r="B206" s="252" t="s">
        <v>2</v>
      </c>
      <c r="C206" s="131">
        <v>2.6249467499999999</v>
      </c>
      <c r="D206" s="131">
        <v>2.6340529999999998</v>
      </c>
      <c r="E206" s="131">
        <v>2.5431649999999997</v>
      </c>
      <c r="F206" s="131">
        <v>2.8688647500000002</v>
      </c>
      <c r="G206" s="131">
        <v>2.9935817499999997</v>
      </c>
      <c r="H206" s="131">
        <v>3.0918154999999996</v>
      </c>
      <c r="I206" s="131">
        <v>3.3119537499999998</v>
      </c>
      <c r="J206" s="131">
        <v>3.1815992500000001</v>
      </c>
      <c r="K206" s="131">
        <v>2.67901525</v>
      </c>
      <c r="L206" s="131">
        <v>2.5630685</v>
      </c>
      <c r="M206" s="131">
        <v>2.6769530000000001</v>
      </c>
      <c r="N206" s="131">
        <v>2.9097812500000004</v>
      </c>
      <c r="O206" s="131">
        <v>3.0872897500000005</v>
      </c>
      <c r="P206" s="131">
        <v>3.0930939999999998</v>
      </c>
      <c r="Q206" s="131">
        <v>3.2328892499999995</v>
      </c>
      <c r="R206" s="131">
        <v>3.5508919999999997</v>
      </c>
    </row>
    <row r="207" spans="1:18" x14ac:dyDescent="0.2">
      <c r="A207" s="237"/>
      <c r="B207" s="252" t="s">
        <v>3</v>
      </c>
      <c r="C207" s="131">
        <v>3.9497749999999984E-2</v>
      </c>
      <c r="D207" s="131">
        <v>-0.30557524999999996</v>
      </c>
      <c r="E207" s="131">
        <v>-0.35965825000000001</v>
      </c>
      <c r="F207" s="131">
        <v>-1.2552047500000001</v>
      </c>
      <c r="G207" s="131">
        <v>-7.874225E-2</v>
      </c>
      <c r="H207" s="131">
        <v>0.51101249999999998</v>
      </c>
      <c r="I207" s="131">
        <v>1.5647045000000002</v>
      </c>
      <c r="J207" s="131">
        <v>2.98705475</v>
      </c>
      <c r="K207" s="131">
        <v>0.39282750000000005</v>
      </c>
      <c r="L207" s="131">
        <v>0.27532699999999999</v>
      </c>
      <c r="M207" s="131">
        <v>1.4898855</v>
      </c>
      <c r="N207" s="131">
        <v>2.0730820000000003</v>
      </c>
      <c r="O207" s="131">
        <v>2.3168614999999999</v>
      </c>
      <c r="P207" s="131">
        <v>2.0502860000000003</v>
      </c>
      <c r="Q207" s="131">
        <v>1.2540337500000001</v>
      </c>
      <c r="R207" s="131">
        <v>1.3325647500000002</v>
      </c>
    </row>
    <row r="208" spans="1:18" ht="17.25" customHeight="1" x14ac:dyDescent="0.2">
      <c r="A208" s="237">
        <v>3</v>
      </c>
      <c r="B208" s="29" t="s">
        <v>7</v>
      </c>
      <c r="C208" s="251">
        <v>74.334669013507693</v>
      </c>
      <c r="D208" s="251">
        <v>73.577027941080843</v>
      </c>
      <c r="E208" s="251">
        <v>65.5968493296172</v>
      </c>
      <c r="F208" s="251">
        <v>64.00615352393676</v>
      </c>
      <c r="G208" s="251">
        <v>63.375037250010266</v>
      </c>
      <c r="H208" s="251">
        <v>64.411968767833599</v>
      </c>
      <c r="I208" s="251">
        <v>68.033348914580699</v>
      </c>
      <c r="J208" s="251">
        <v>73.034887545062006</v>
      </c>
      <c r="K208" s="251">
        <v>73.307726867225838</v>
      </c>
      <c r="L208" s="251">
        <v>71.980637095816235</v>
      </c>
      <c r="M208" s="251">
        <v>74.044405623044085</v>
      </c>
      <c r="N208" s="251">
        <v>77.306393483219978</v>
      </c>
      <c r="O208" s="251">
        <v>73.911717600080578</v>
      </c>
      <c r="P208" s="251">
        <v>72.955026403284222</v>
      </c>
      <c r="Q208" s="251">
        <v>76.171362950179656</v>
      </c>
      <c r="R208" s="251">
        <v>79.448921759432068</v>
      </c>
    </row>
    <row r="209" spans="1:18" x14ac:dyDescent="0.2">
      <c r="A209" s="237">
        <v>3.1</v>
      </c>
      <c r="B209" s="5" t="s">
        <v>8</v>
      </c>
      <c r="C209" s="131">
        <v>10.665123814653324</v>
      </c>
      <c r="D209" s="131">
        <v>10.119686202383617</v>
      </c>
      <c r="E209" s="131">
        <v>10.023041990190654</v>
      </c>
      <c r="F209" s="131">
        <v>9.9910256194004141</v>
      </c>
      <c r="G209" s="131">
        <v>10.952595555555554</v>
      </c>
      <c r="H209" s="131">
        <v>10.560300971428573</v>
      </c>
      <c r="I209" s="131">
        <v>10.689746978021978</v>
      </c>
      <c r="J209" s="131">
        <v>11.100827225274726</v>
      </c>
      <c r="K209" s="131">
        <v>11.257179587912088</v>
      </c>
      <c r="L209" s="131">
        <v>11.316336662087911</v>
      </c>
      <c r="M209" s="131">
        <v>10.133726634615384</v>
      </c>
      <c r="N209" s="131">
        <v>10.38278498626374</v>
      </c>
      <c r="O209" s="131">
        <v>11.275187925824175</v>
      </c>
      <c r="P209" s="131">
        <v>12.841335473050762</v>
      </c>
      <c r="Q209" s="131">
        <v>14.742343999999999</v>
      </c>
      <c r="R209" s="131">
        <v>16.293714999999999</v>
      </c>
    </row>
    <row r="210" spans="1:18" x14ac:dyDescent="0.2">
      <c r="A210" s="237">
        <v>3.2</v>
      </c>
      <c r="B210" s="5" t="s">
        <v>9</v>
      </c>
      <c r="C210" s="131">
        <v>53.835332577142282</v>
      </c>
      <c r="D210" s="131">
        <v>52.873506390179699</v>
      </c>
      <c r="E210" s="131">
        <v>43.985171339426941</v>
      </c>
      <c r="F210" s="131">
        <v>40.484087898412099</v>
      </c>
      <c r="G210" s="131">
        <v>38.496278356205742</v>
      </c>
      <c r="H210" s="131">
        <v>39.618726259564724</v>
      </c>
      <c r="I210" s="131">
        <v>42.385138797124903</v>
      </c>
      <c r="J210" s="131">
        <v>44.570240485519967</v>
      </c>
      <c r="K210" s="131">
        <v>44.041411101118875</v>
      </c>
      <c r="L210" s="131">
        <v>42.501697733695373</v>
      </c>
      <c r="M210" s="131">
        <v>46.059955427018437</v>
      </c>
      <c r="N210" s="131">
        <v>50.961635856706224</v>
      </c>
      <c r="O210" s="131">
        <v>47.534689450291225</v>
      </c>
      <c r="P210" s="131">
        <v>45.142102973707743</v>
      </c>
      <c r="Q210" s="131">
        <v>46.509328485917791</v>
      </c>
      <c r="R210" s="131">
        <v>48.693570041208794</v>
      </c>
    </row>
    <row r="211" spans="1:18" x14ac:dyDescent="0.2">
      <c r="A211" s="237">
        <v>3.3</v>
      </c>
      <c r="B211" s="5" t="s">
        <v>10</v>
      </c>
      <c r="C211" s="131">
        <v>2.279618465370131</v>
      </c>
      <c r="D211" s="131">
        <v>2.4092110199103587</v>
      </c>
      <c r="E211" s="131">
        <v>2.4151773477980618</v>
      </c>
      <c r="F211" s="131">
        <v>2.5288133381105951</v>
      </c>
      <c r="G211" s="131">
        <v>2.9928492606663619</v>
      </c>
      <c r="H211" s="131">
        <v>3.0040738620017562</v>
      </c>
      <c r="I211" s="131">
        <v>2.7794336015816552</v>
      </c>
      <c r="J211" s="131">
        <v>3.4828172470653245</v>
      </c>
      <c r="K211" s="131">
        <v>3.260627427924395</v>
      </c>
      <c r="L211" s="131">
        <v>2.1644002560968412</v>
      </c>
      <c r="M211" s="131">
        <v>2.6539302183473366</v>
      </c>
      <c r="N211" s="131">
        <v>3.2338951028567973</v>
      </c>
      <c r="O211" s="131">
        <v>2.2553307669525666</v>
      </c>
      <c r="P211" s="131">
        <v>1.9245613626269156</v>
      </c>
      <c r="Q211" s="131">
        <v>1.9536844722432556</v>
      </c>
      <c r="R211" s="131">
        <v>2.0331956151508574</v>
      </c>
    </row>
    <row r="212" spans="1:18" x14ac:dyDescent="0.2">
      <c r="A212" s="237">
        <v>3.4</v>
      </c>
      <c r="B212" s="5" t="s">
        <v>11</v>
      </c>
      <c r="C212" s="131">
        <v>7.554594156341949</v>
      </c>
      <c r="D212" s="131">
        <v>8.1746243286071731</v>
      </c>
      <c r="E212" s="131">
        <v>9.1734586522015391</v>
      </c>
      <c r="F212" s="131">
        <v>11.002226668013648</v>
      </c>
      <c r="G212" s="131">
        <v>10.933314077582601</v>
      </c>
      <c r="H212" s="131">
        <v>11.228867674838538</v>
      </c>
      <c r="I212" s="131">
        <v>12.179029537852157</v>
      </c>
      <c r="J212" s="131">
        <v>13.881002587201991</v>
      </c>
      <c r="K212" s="131">
        <v>14.748508750270474</v>
      </c>
      <c r="L212" s="131">
        <v>15.998202443936101</v>
      </c>
      <c r="M212" s="131">
        <v>15.196793343062936</v>
      </c>
      <c r="N212" s="131">
        <v>12.728077537393229</v>
      </c>
      <c r="O212" s="131">
        <v>12.846509457012601</v>
      </c>
      <c r="P212" s="131">
        <v>13.047026593898789</v>
      </c>
      <c r="Q212" s="131">
        <v>12.966005992018609</v>
      </c>
      <c r="R212" s="131">
        <v>12.428441103072421</v>
      </c>
    </row>
    <row r="213" spans="1:18" ht="17.25" customHeight="1" x14ac:dyDescent="0.2">
      <c r="A213" s="237">
        <v>4</v>
      </c>
      <c r="B213" s="29" t="s">
        <v>12</v>
      </c>
      <c r="C213" s="251">
        <v>2.3553927037128313</v>
      </c>
      <c r="D213" s="251">
        <v>2.1327162083936679</v>
      </c>
      <c r="E213" s="251">
        <v>2.2565124550846845</v>
      </c>
      <c r="F213" s="251">
        <v>2.3091641958928153</v>
      </c>
      <c r="G213" s="251">
        <v>2.3681881924061798</v>
      </c>
      <c r="H213" s="251">
        <v>2.4305326121858641</v>
      </c>
      <c r="I213" s="251">
        <v>2.520991646753119</v>
      </c>
      <c r="J213" s="251">
        <v>2.7497772868507298</v>
      </c>
      <c r="K213" s="251">
        <v>2.7006462288885329</v>
      </c>
      <c r="L213" s="251">
        <v>2.8561238530190591</v>
      </c>
      <c r="M213" s="251">
        <v>2.940745918816432</v>
      </c>
      <c r="N213" s="251">
        <v>3.0149017333937902</v>
      </c>
      <c r="O213" s="251">
        <v>3.101717716336287</v>
      </c>
      <c r="P213" s="251">
        <v>3.3643549414052911</v>
      </c>
      <c r="Q213" s="251">
        <v>3.467043290494114</v>
      </c>
      <c r="R213" s="251">
        <v>3.7329327243123154</v>
      </c>
    </row>
    <row r="214" spans="1:18" ht="17.25" customHeight="1" x14ac:dyDescent="0.2">
      <c r="A214" s="237">
        <v>5</v>
      </c>
      <c r="B214" s="29" t="s">
        <v>13</v>
      </c>
      <c r="C214" s="251">
        <v>64.356340596420779</v>
      </c>
      <c r="D214" s="251">
        <v>66.508785258314276</v>
      </c>
      <c r="E214" s="251">
        <v>68.626486788563227</v>
      </c>
      <c r="F214" s="251">
        <v>70.108842496142415</v>
      </c>
      <c r="G214" s="251">
        <v>72.084264249262759</v>
      </c>
      <c r="H214" s="251">
        <v>73.819565129448492</v>
      </c>
      <c r="I214" s="251">
        <v>75.623667292938578</v>
      </c>
      <c r="J214" s="251">
        <v>75.420865841185602</v>
      </c>
      <c r="K214" s="251">
        <v>74.608277676394238</v>
      </c>
      <c r="L214" s="251">
        <v>72.31412946845208</v>
      </c>
      <c r="M214" s="251">
        <v>74.354285254608641</v>
      </c>
      <c r="N214" s="251">
        <v>76.278714893670198</v>
      </c>
      <c r="O214" s="251">
        <v>79.51122244600657</v>
      </c>
      <c r="P214" s="251">
        <v>81.501023908743548</v>
      </c>
      <c r="Q214" s="251">
        <v>85.888434570017608</v>
      </c>
      <c r="R214" s="251">
        <v>88.255314060702815</v>
      </c>
    </row>
    <row r="215" spans="1:18" x14ac:dyDescent="0.2">
      <c r="A215" s="237"/>
      <c r="B215" s="510" t="s">
        <v>645</v>
      </c>
      <c r="C215" s="329">
        <v>7.5586417576499754</v>
      </c>
      <c r="D215" s="329">
        <v>7.8722308051666028</v>
      </c>
      <c r="E215" s="329">
        <v>8.1666167080745637</v>
      </c>
      <c r="F215" s="329">
        <v>8.3956252515006042</v>
      </c>
      <c r="G215" s="329">
        <v>8.9126197152591526</v>
      </c>
      <c r="H215" s="329">
        <v>9.7227725989176612</v>
      </c>
      <c r="I215" s="329">
        <v>10.383351424862289</v>
      </c>
      <c r="J215" s="329">
        <v>10.723031011073491</v>
      </c>
      <c r="K215" s="329">
        <v>11.140697449716606</v>
      </c>
      <c r="L215" s="329">
        <v>11.185541288783941</v>
      </c>
      <c r="M215" s="329">
        <v>11.936096601389046</v>
      </c>
      <c r="N215" s="329">
        <v>12.98793717196931</v>
      </c>
      <c r="O215" s="329">
        <v>13.920002965926757</v>
      </c>
      <c r="P215" s="329">
        <v>14.328654637269343</v>
      </c>
      <c r="Q215" s="329">
        <v>15.761901660690015</v>
      </c>
      <c r="R215" s="329">
        <v>16.823747502945096</v>
      </c>
    </row>
    <row r="216" spans="1:18" x14ac:dyDescent="0.2">
      <c r="A216" s="237"/>
      <c r="B216" s="253" t="s">
        <v>14</v>
      </c>
      <c r="C216" s="131">
        <v>37.07056853317556</v>
      </c>
      <c r="D216" s="131">
        <v>38.167397292574897</v>
      </c>
      <c r="E216" s="131">
        <v>39.247231209062079</v>
      </c>
      <c r="F216" s="131">
        <v>39.951195761868064</v>
      </c>
      <c r="G216" s="131">
        <v>40.782663141445013</v>
      </c>
      <c r="H216" s="131">
        <v>41.312927452531817</v>
      </c>
      <c r="I216" s="131">
        <v>42.116028733497892</v>
      </c>
      <c r="J216" s="131">
        <v>41.565131642953894</v>
      </c>
      <c r="K216" s="131">
        <v>40.600425450846672</v>
      </c>
      <c r="L216" s="131">
        <v>38.261755573406845</v>
      </c>
      <c r="M216" s="131">
        <v>39.635420660387354</v>
      </c>
      <c r="N216" s="131">
        <v>40.501708312701126</v>
      </c>
      <c r="O216" s="131">
        <v>42.725711496448696</v>
      </c>
      <c r="P216" s="131">
        <v>44.22972391767199</v>
      </c>
      <c r="Q216" s="131">
        <v>46.288735491574514</v>
      </c>
      <c r="R216" s="131">
        <v>47.230108192774807</v>
      </c>
    </row>
    <row r="217" spans="1:18" x14ac:dyDescent="0.2">
      <c r="A217" s="237"/>
      <c r="B217" s="253" t="s">
        <v>15</v>
      </c>
      <c r="C217" s="131">
        <v>19.727130305595253</v>
      </c>
      <c r="D217" s="131">
        <v>20.469157160572788</v>
      </c>
      <c r="E217" s="131">
        <v>21.212638871426584</v>
      </c>
      <c r="F217" s="131">
        <v>21.762021482773743</v>
      </c>
      <c r="G217" s="131">
        <v>22.388981392558591</v>
      </c>
      <c r="H217" s="131">
        <v>22.783865077999014</v>
      </c>
      <c r="I217" s="131">
        <v>23.124287134578395</v>
      </c>
      <c r="J217" s="131">
        <v>23.132703187158207</v>
      </c>
      <c r="K217" s="131">
        <v>22.867154775830958</v>
      </c>
      <c r="L217" s="131">
        <v>22.866832606261291</v>
      </c>
      <c r="M217" s="131">
        <v>22.782767992832248</v>
      </c>
      <c r="N217" s="131">
        <v>22.789069408999751</v>
      </c>
      <c r="O217" s="131">
        <v>22.865507983631126</v>
      </c>
      <c r="P217" s="131">
        <v>22.942645353802206</v>
      </c>
      <c r="Q217" s="131">
        <v>23.837797417753066</v>
      </c>
      <c r="R217" s="131">
        <v>24.201458364982919</v>
      </c>
    </row>
    <row r="218" spans="1:18" s="171" customFormat="1" x14ac:dyDescent="0.2">
      <c r="A218" s="237"/>
      <c r="B218" s="171" t="s">
        <v>712</v>
      </c>
      <c r="C218" s="564">
        <v>14.063167570000001</v>
      </c>
      <c r="D218" s="564">
        <v>14.682916174999999</v>
      </c>
      <c r="E218" s="564">
        <v>14.049659265000001</v>
      </c>
      <c r="F218" s="564">
        <v>16.40054177</v>
      </c>
      <c r="G218" s="564">
        <v>18.339747639999999</v>
      </c>
      <c r="H218" s="564">
        <v>20.257018990000002</v>
      </c>
      <c r="I218" s="564">
        <v>18.985101820000001</v>
      </c>
      <c r="J218" s="564">
        <v>17.329540999999999</v>
      </c>
      <c r="K218" s="564">
        <v>19.017282999999999</v>
      </c>
      <c r="L218" s="564">
        <v>18.714612549999998</v>
      </c>
      <c r="M218" s="564">
        <v>22.432155649999999</v>
      </c>
      <c r="N218" s="564">
        <v>22.166492079999998</v>
      </c>
      <c r="O218" s="564">
        <v>21.349957799999999</v>
      </c>
      <c r="P218" s="564">
        <v>21.693412480000003</v>
      </c>
      <c r="Q218" s="564">
        <v>24.25974472</v>
      </c>
      <c r="R218" s="564">
        <v>26.172680595451759</v>
      </c>
    </row>
    <row r="219" spans="1:18" s="171" customFormat="1" x14ac:dyDescent="0.2">
      <c r="A219" s="237"/>
      <c r="B219" s="171" t="s">
        <v>445</v>
      </c>
      <c r="C219" s="564">
        <v>-2.243672618071217</v>
      </c>
      <c r="D219" s="564">
        <v>-2.0979246732485541</v>
      </c>
      <c r="E219" s="564">
        <v>-1.8104098027039732</v>
      </c>
      <c r="F219" s="564">
        <v>-1.824620006411223</v>
      </c>
      <c r="G219" s="564">
        <v>-2.5567474914997477</v>
      </c>
      <c r="H219" s="564">
        <v>-3.121819408256802</v>
      </c>
      <c r="I219" s="564">
        <v>-3.6527864475842322</v>
      </c>
      <c r="J219" s="564">
        <v>-4.7122490965828954</v>
      </c>
      <c r="K219" s="564">
        <v>-2.6244323016045179</v>
      </c>
      <c r="L219" s="564">
        <v>-2.354459968368988</v>
      </c>
      <c r="M219" s="564">
        <v>-3.0535584415779096</v>
      </c>
      <c r="N219" s="564">
        <v>-3.6874519430018307</v>
      </c>
      <c r="O219" s="564">
        <v>-4.0228971656082422</v>
      </c>
      <c r="P219" s="564">
        <v>-4.2443854374354046</v>
      </c>
      <c r="Q219" s="564">
        <v>-4.0011821041953333</v>
      </c>
      <c r="R219" s="564">
        <v>-4.3832193709708811</v>
      </c>
    </row>
    <row r="220" spans="1:18" ht="20.25" customHeight="1" x14ac:dyDescent="0.2">
      <c r="A220" s="245"/>
      <c r="B220" s="246" t="s">
        <v>446</v>
      </c>
      <c r="C220" s="247">
        <v>222.62669753365654</v>
      </c>
      <c r="D220" s="247">
        <v>219.26448678346316</v>
      </c>
      <c r="E220" s="247">
        <v>207.37036314072415</v>
      </c>
      <c r="F220" s="247">
        <v>220.08575296976272</v>
      </c>
      <c r="G220" s="247">
        <v>221.09625333350974</v>
      </c>
      <c r="H220" s="247">
        <v>233.6114343600378</v>
      </c>
      <c r="I220" s="247">
        <v>240.36726445002171</v>
      </c>
      <c r="J220" s="247">
        <v>241.73818472742542</v>
      </c>
      <c r="K220" s="247">
        <v>245.12122738310688</v>
      </c>
      <c r="L220" s="247">
        <v>239.73178314306318</v>
      </c>
      <c r="M220" s="247">
        <v>250.04754693856142</v>
      </c>
      <c r="N220" s="247">
        <v>254.51705276210356</v>
      </c>
      <c r="O220" s="247">
        <v>257.45153381987996</v>
      </c>
      <c r="P220" s="247">
        <v>263.44230108438933</v>
      </c>
      <c r="Q220" s="247">
        <v>279.7880411375636</v>
      </c>
      <c r="R220" s="247">
        <v>297.45143283535663</v>
      </c>
    </row>
    <row r="221" spans="1:18" s="197" customFormat="1" ht="20.25" customHeight="1" x14ac:dyDescent="0.2">
      <c r="A221" s="256" t="s">
        <v>437</v>
      </c>
    </row>
    <row r="222" spans="1:18" s="8" customFormat="1" ht="15" x14ac:dyDescent="0.2">
      <c r="A222" s="322"/>
    </row>
    <row r="223" spans="1:18" s="8" customFormat="1" ht="18.75" customHeight="1" x14ac:dyDescent="0.2">
      <c r="A223" s="323"/>
      <c r="B223" s="324"/>
      <c r="C223" s="275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</row>
    <row r="224" spans="1:18" s="8" customFormat="1" ht="18.75" customHeight="1" x14ac:dyDescent="0.2">
      <c r="A224" s="325"/>
      <c r="B224" s="326"/>
      <c r="C224" s="327"/>
      <c r="D224" s="327"/>
      <c r="E224" s="327"/>
      <c r="F224" s="327"/>
      <c r="G224" s="327"/>
      <c r="H224" s="327"/>
      <c r="I224" s="327"/>
      <c r="J224" s="327"/>
      <c r="K224" s="327"/>
      <c r="L224" s="327"/>
      <c r="M224" s="327"/>
      <c r="N224" s="327"/>
      <c r="O224" s="327"/>
      <c r="P224" s="327"/>
      <c r="Q224" s="327"/>
      <c r="R224" s="327"/>
    </row>
    <row r="225" spans="1:18" x14ac:dyDescent="0.2">
      <c r="A225" s="237"/>
      <c r="B225" s="5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</row>
    <row r="226" spans="1:18" x14ac:dyDescent="0.2">
      <c r="A226" s="237"/>
      <c r="B226" s="6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</row>
    <row r="227" spans="1:18" x14ac:dyDescent="0.2">
      <c r="A227" s="237"/>
      <c r="B227" s="6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</row>
    <row r="228" spans="1:18" x14ac:dyDescent="0.2">
      <c r="A228" s="237"/>
      <c r="B228" s="5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</row>
    <row r="229" spans="1:18" x14ac:dyDescent="0.2">
      <c r="A229" s="237"/>
      <c r="B229" s="6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</row>
    <row r="230" spans="1:18" x14ac:dyDescent="0.2">
      <c r="A230" s="237"/>
      <c r="B230" s="6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</row>
    <row r="231" spans="1:18" x14ac:dyDescent="0.2">
      <c r="A231" s="237"/>
      <c r="B231" s="6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</row>
    <row r="232" spans="1:18" ht="17.25" customHeight="1" x14ac:dyDescent="0.2">
      <c r="A232" s="237"/>
      <c r="B232" s="29"/>
      <c r="C232" s="251"/>
      <c r="D232" s="251"/>
      <c r="E232" s="251"/>
      <c r="F232" s="251"/>
      <c r="G232" s="251"/>
      <c r="H232" s="251"/>
      <c r="I232" s="251"/>
      <c r="J232" s="251"/>
      <c r="K232" s="251"/>
      <c r="L232" s="251"/>
      <c r="M232" s="251"/>
      <c r="N232" s="251"/>
      <c r="O232" s="251"/>
      <c r="P232" s="251"/>
      <c r="Q232" s="251"/>
      <c r="R232" s="251"/>
    </row>
    <row r="233" spans="1:18" x14ac:dyDescent="0.2">
      <c r="A233" s="237"/>
      <c r="B233" s="252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</row>
    <row r="234" spans="1:18" x14ac:dyDescent="0.2">
      <c r="A234" s="237"/>
      <c r="B234" s="252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</row>
    <row r="235" spans="1:18" ht="17.25" customHeight="1" x14ac:dyDescent="0.2">
      <c r="A235" s="237"/>
      <c r="B235" s="29"/>
      <c r="C235" s="251"/>
      <c r="D235" s="251"/>
      <c r="E235" s="251"/>
      <c r="F235" s="251"/>
      <c r="G235" s="251"/>
      <c r="H235" s="251"/>
      <c r="I235" s="251"/>
      <c r="J235" s="251"/>
      <c r="K235" s="251"/>
      <c r="L235" s="251"/>
      <c r="M235" s="251"/>
      <c r="N235" s="251"/>
      <c r="O235" s="251"/>
      <c r="P235" s="251"/>
      <c r="Q235" s="251"/>
      <c r="R235" s="251"/>
    </row>
    <row r="236" spans="1:18" x14ac:dyDescent="0.2">
      <c r="A236" s="237"/>
      <c r="B236" s="5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</row>
    <row r="237" spans="1:18" x14ac:dyDescent="0.2">
      <c r="A237" s="237"/>
      <c r="B237" s="5"/>
      <c r="C237" s="131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</row>
    <row r="238" spans="1:18" x14ac:dyDescent="0.2">
      <c r="A238" s="237"/>
      <c r="B238" s="5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</row>
    <row r="239" spans="1:18" x14ac:dyDescent="0.2">
      <c r="A239" s="237"/>
      <c r="B239" s="5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</row>
    <row r="240" spans="1:18" ht="17.25" customHeight="1" x14ac:dyDescent="0.2">
      <c r="A240" s="237"/>
      <c r="B240" s="29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  <c r="O240" s="251"/>
      <c r="P240" s="251"/>
      <c r="Q240" s="251"/>
      <c r="R240" s="251"/>
    </row>
    <row r="241" spans="1:18" ht="17.25" customHeight="1" x14ac:dyDescent="0.2">
      <c r="A241" s="237"/>
      <c r="B241" s="29"/>
      <c r="C241" s="251"/>
      <c r="D241" s="251"/>
      <c r="E241" s="251"/>
      <c r="F241" s="251"/>
      <c r="G241" s="251"/>
      <c r="H241" s="251"/>
      <c r="I241" s="251"/>
      <c r="J241" s="251"/>
      <c r="K241" s="251"/>
      <c r="L241" s="251"/>
      <c r="M241" s="251"/>
      <c r="N241" s="251"/>
      <c r="O241" s="251"/>
      <c r="P241" s="251"/>
      <c r="Q241" s="251"/>
      <c r="R241" s="251"/>
    </row>
    <row r="242" spans="1:18" x14ac:dyDescent="0.2">
      <c r="A242" s="237"/>
      <c r="B242" s="253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</row>
    <row r="243" spans="1:18" x14ac:dyDescent="0.2">
      <c r="A243" s="237"/>
      <c r="B243" s="253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</row>
    <row r="244" spans="1:18" x14ac:dyDescent="0.2">
      <c r="A244" s="237"/>
      <c r="B244" s="253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</row>
    <row r="245" spans="1:18" x14ac:dyDescent="0.2">
      <c r="A245" s="237"/>
      <c r="B245" s="29"/>
      <c r="C245" s="251"/>
      <c r="D245" s="251"/>
      <c r="E245" s="251"/>
      <c r="F245" s="251"/>
      <c r="G245" s="251"/>
      <c r="H245" s="251"/>
      <c r="I245" s="251"/>
      <c r="J245" s="251"/>
      <c r="K245" s="251"/>
      <c r="L245" s="251"/>
      <c r="M245" s="251"/>
      <c r="N245" s="251"/>
      <c r="O245" s="251"/>
      <c r="P245" s="251"/>
      <c r="Q245" s="251"/>
      <c r="R245" s="251"/>
    </row>
    <row r="246" spans="1:18" x14ac:dyDescent="0.2">
      <c r="A246" s="237"/>
      <c r="B246" s="29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  <c r="O246" s="251"/>
      <c r="P246" s="251"/>
      <c r="Q246" s="251"/>
      <c r="R246" s="251"/>
    </row>
    <row r="247" spans="1:18" ht="20.25" customHeight="1" x14ac:dyDescent="0.2">
      <c r="A247" s="257"/>
      <c r="B247" s="258"/>
      <c r="C247" s="259"/>
      <c r="D247" s="259"/>
      <c r="E247" s="259"/>
      <c r="F247" s="259"/>
      <c r="G247" s="259"/>
      <c r="H247" s="259"/>
      <c r="I247" s="259"/>
      <c r="J247" s="259"/>
      <c r="K247" s="259"/>
      <c r="L247" s="259"/>
      <c r="M247" s="259"/>
      <c r="N247" s="259"/>
      <c r="O247" s="259"/>
      <c r="P247" s="259"/>
      <c r="Q247" s="259"/>
      <c r="R247" s="259"/>
    </row>
    <row r="248" spans="1:18" x14ac:dyDescent="0.2">
      <c r="A248" s="37"/>
      <c r="B248" s="254"/>
      <c r="C248" s="255"/>
      <c r="D248" s="255"/>
      <c r="E248" s="255"/>
      <c r="F248" s="255"/>
      <c r="G248" s="255"/>
      <c r="H248" s="255"/>
      <c r="I248" s="255"/>
      <c r="J248" s="255"/>
      <c r="K248" s="255"/>
      <c r="L248" s="255"/>
      <c r="M248" s="255"/>
      <c r="N248" s="255"/>
      <c r="O248" s="255"/>
      <c r="P248" s="255"/>
      <c r="Q248" s="255"/>
      <c r="R248" s="255"/>
    </row>
    <row r="249" spans="1:18" s="197" customFormat="1" ht="20.25" customHeight="1" x14ac:dyDescent="0.2">
      <c r="A249" s="25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4" fitToHeight="0" orientation="landscape" r:id="rId1"/>
  <headerFooter alignWithMargins="0">
    <oddFooter>&amp;L&amp;"Times New Roman,Bold Italic"&amp;12FSM Compact Economic Report - FY 2010&amp;RPage S&amp;P  of  &amp;N</oddFooter>
  </headerFooter>
  <rowBreaks count="4" manualBreakCount="4">
    <brk id="46" max="16383" man="1"/>
    <brk id="91" max="16383" man="1"/>
    <brk id="140" max="16383" man="1"/>
    <brk id="1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249"/>
  <sheetViews>
    <sheetView zoomScale="80" zoomScaleNormal="80" zoomScaleSheetLayoutView="80" workbookViewId="0">
      <pane xSplit="2" topLeftCell="C1" activePane="topRight" state="frozen"/>
      <selection activeCell="A2" sqref="A2"/>
      <selection pane="topRight" activeCell="A2" sqref="A2"/>
    </sheetView>
  </sheetViews>
  <sheetFormatPr defaultRowHeight="12.75" x14ac:dyDescent="0.2"/>
  <cols>
    <col min="2" max="2" width="44" customWidth="1"/>
    <col min="3" max="13" width="8.7109375" customWidth="1"/>
  </cols>
  <sheetData>
    <row r="1" spans="1:18" ht="15" x14ac:dyDescent="0.2">
      <c r="A1" s="184" t="s">
        <v>801</v>
      </c>
    </row>
    <row r="2" spans="1:18" ht="18.75" customHeight="1" x14ac:dyDescent="0.2">
      <c r="A2" s="234"/>
      <c r="B2" s="235" t="s">
        <v>649</v>
      </c>
      <c r="C2" s="236" t="s">
        <v>237</v>
      </c>
      <c r="D2" s="236" t="s">
        <v>17</v>
      </c>
      <c r="E2" s="236" t="s">
        <v>18</v>
      </c>
      <c r="F2" s="236" t="s">
        <v>19</v>
      </c>
      <c r="G2" s="236" t="s">
        <v>20</v>
      </c>
      <c r="H2" s="236" t="s">
        <v>21</v>
      </c>
      <c r="I2" s="236" t="s">
        <v>22</v>
      </c>
      <c r="J2" s="236" t="s">
        <v>23</v>
      </c>
      <c r="K2" s="236" t="s">
        <v>24</v>
      </c>
      <c r="L2" s="236" t="s">
        <v>25</v>
      </c>
      <c r="M2" s="236" t="s">
        <v>26</v>
      </c>
      <c r="N2" s="236" t="s">
        <v>191</v>
      </c>
      <c r="O2" s="236" t="s">
        <v>203</v>
      </c>
      <c r="P2" s="236" t="s">
        <v>232</v>
      </c>
      <c r="Q2" s="236" t="s">
        <v>545</v>
      </c>
      <c r="R2" s="236" t="s">
        <v>584</v>
      </c>
    </row>
    <row r="3" spans="1:18" ht="18.75" customHeight="1" x14ac:dyDescent="0.2">
      <c r="A3" s="237" t="s">
        <v>56</v>
      </c>
      <c r="B3" s="238" t="s">
        <v>57</v>
      </c>
      <c r="C3" s="506">
        <v>13.585744321644325</v>
      </c>
      <c r="D3" s="506">
        <v>13.59786444921572</v>
      </c>
      <c r="E3" s="506">
        <v>13.617194801926722</v>
      </c>
      <c r="F3" s="506">
        <v>13.641988634808587</v>
      </c>
      <c r="G3" s="506">
        <v>13.685159736268711</v>
      </c>
      <c r="H3" s="506">
        <v>13.722769494825654</v>
      </c>
      <c r="I3" s="506">
        <v>13.655965195392312</v>
      </c>
      <c r="J3" s="506">
        <v>13.589427297029042</v>
      </c>
      <c r="K3" s="506">
        <v>13.529869284746546</v>
      </c>
      <c r="L3" s="506">
        <v>13.445730278742269</v>
      </c>
      <c r="M3" s="506">
        <v>13.380948131062617</v>
      </c>
      <c r="N3" s="506">
        <v>13.318652870613464</v>
      </c>
      <c r="O3" s="506">
        <v>13.527083662798143</v>
      </c>
      <c r="P3" s="506">
        <v>13.155593903624659</v>
      </c>
      <c r="Q3" s="506">
        <v>13.07137175150806</v>
      </c>
      <c r="R3" s="506">
        <v>12.983288275394459</v>
      </c>
    </row>
    <row r="4" spans="1:18" x14ac:dyDescent="0.2">
      <c r="A4" s="237" t="s">
        <v>58</v>
      </c>
      <c r="B4" s="240" t="s">
        <v>646</v>
      </c>
      <c r="C4" s="506">
        <v>11.06563954225474</v>
      </c>
      <c r="D4" s="506">
        <v>10.460041316012086</v>
      </c>
      <c r="E4" s="506">
        <v>10.343476009782737</v>
      </c>
      <c r="F4" s="506">
        <v>10.3058202209643</v>
      </c>
      <c r="G4" s="506">
        <v>10.208336468265905</v>
      </c>
      <c r="H4" s="506">
        <v>10.251258331172671</v>
      </c>
      <c r="I4" s="506">
        <v>10.066536955802583</v>
      </c>
      <c r="J4" s="506">
        <v>9.9736834188278252</v>
      </c>
      <c r="K4" s="506">
        <v>10.095791752276149</v>
      </c>
      <c r="L4" s="506">
        <v>9.6016310924116368</v>
      </c>
      <c r="M4" s="506">
        <v>9.7720319802325246</v>
      </c>
      <c r="N4" s="506">
        <v>9.5077001302097663</v>
      </c>
      <c r="O4" s="506">
        <v>9.7665663229660122</v>
      </c>
      <c r="P4" s="506">
        <v>9.432072236804121</v>
      </c>
      <c r="Q4" s="506">
        <v>9.3549506055395106</v>
      </c>
      <c r="R4" s="506">
        <v>9.2394886974417005</v>
      </c>
    </row>
    <row r="5" spans="1:18" x14ac:dyDescent="0.2">
      <c r="A5" s="237" t="s">
        <v>60</v>
      </c>
      <c r="B5" s="240" t="s">
        <v>61</v>
      </c>
      <c r="C5" s="506">
        <v>0</v>
      </c>
      <c r="D5" s="506">
        <v>0</v>
      </c>
      <c r="E5" s="506">
        <v>0</v>
      </c>
      <c r="F5" s="506">
        <v>0</v>
      </c>
      <c r="G5" s="506">
        <v>0</v>
      </c>
      <c r="H5" s="506">
        <v>0</v>
      </c>
      <c r="I5" s="506">
        <v>0</v>
      </c>
      <c r="J5" s="506">
        <v>0</v>
      </c>
      <c r="K5" s="506">
        <v>0</v>
      </c>
      <c r="L5" s="506">
        <v>0</v>
      </c>
      <c r="M5" s="506">
        <v>0</v>
      </c>
      <c r="N5" s="506">
        <v>0</v>
      </c>
      <c r="O5" s="506">
        <v>0</v>
      </c>
      <c r="P5" s="506">
        <v>0</v>
      </c>
      <c r="Q5" s="506">
        <v>0</v>
      </c>
      <c r="R5" s="506">
        <v>0</v>
      </c>
    </row>
    <row r="6" spans="1:18" x14ac:dyDescent="0.2">
      <c r="A6" s="237" t="s">
        <v>62</v>
      </c>
      <c r="B6" s="240" t="s">
        <v>63</v>
      </c>
      <c r="C6" s="506">
        <v>0.65314825909081597</v>
      </c>
      <c r="D6" s="506">
        <v>0.42280814460252253</v>
      </c>
      <c r="E6" s="506">
        <v>0.41394677827937498</v>
      </c>
      <c r="F6" s="506">
        <v>0.56360619696117187</v>
      </c>
      <c r="G6" s="506">
        <v>0.60258012163809882</v>
      </c>
      <c r="H6" s="506">
        <v>0.51639637014509021</v>
      </c>
      <c r="I6" s="506">
        <v>0.44769904831810514</v>
      </c>
      <c r="J6" s="506">
        <v>0.37012441239693572</v>
      </c>
      <c r="K6" s="506">
        <v>0.33985876956389638</v>
      </c>
      <c r="L6" s="506">
        <v>0.18511675137422823</v>
      </c>
      <c r="M6" s="506">
        <v>0.14500225809695025</v>
      </c>
      <c r="N6" s="506">
        <v>0.12188828768490592</v>
      </c>
      <c r="O6" s="506">
        <v>0.19547537927224903</v>
      </c>
      <c r="P6" s="506">
        <v>0.17346659828319616</v>
      </c>
      <c r="Q6" s="506">
        <v>0.13413830576149055</v>
      </c>
      <c r="R6" s="506">
        <v>0.12788570501573374</v>
      </c>
    </row>
    <row r="7" spans="1:18" x14ac:dyDescent="0.2">
      <c r="A7" s="237" t="s">
        <v>64</v>
      </c>
      <c r="B7" s="240" t="s">
        <v>65</v>
      </c>
      <c r="C7" s="506">
        <v>0</v>
      </c>
      <c r="D7" s="506">
        <v>0.45161218463200714</v>
      </c>
      <c r="E7" s="506">
        <v>0.6375564855726451</v>
      </c>
      <c r="F7" s="506">
        <v>0.66057097451379176</v>
      </c>
      <c r="G7" s="506">
        <v>0.6853561570227531</v>
      </c>
      <c r="H7" s="506">
        <v>0.68415388179956171</v>
      </c>
      <c r="I7" s="506">
        <v>0.68512374442658641</v>
      </c>
      <c r="J7" s="506">
        <v>1.0024735996150982</v>
      </c>
      <c r="K7" s="506">
        <v>1.0467295274572002</v>
      </c>
      <c r="L7" s="506">
        <v>0.95191139621814058</v>
      </c>
      <c r="M7" s="506">
        <v>1.0610609441492396</v>
      </c>
      <c r="N7" s="506">
        <v>0.96893342499160584</v>
      </c>
      <c r="O7" s="506">
        <v>0.92248573680514623</v>
      </c>
      <c r="P7" s="506">
        <v>0.78489232314678614</v>
      </c>
      <c r="Q7" s="506">
        <v>0.83850671290853029</v>
      </c>
      <c r="R7" s="506">
        <v>0.71263454885915356</v>
      </c>
    </row>
    <row r="8" spans="1:18" x14ac:dyDescent="0.2">
      <c r="A8" s="237" t="s">
        <v>66</v>
      </c>
      <c r="B8" s="240" t="s">
        <v>67</v>
      </c>
      <c r="C8" s="506">
        <v>3.1694050174079997</v>
      </c>
      <c r="D8" s="506">
        <v>1.5234488241168085</v>
      </c>
      <c r="E8" s="506">
        <v>0.35506930430466838</v>
      </c>
      <c r="F8" s="506">
        <v>0.55369851585074492</v>
      </c>
      <c r="G8" s="506">
        <v>1.0614530759251228</v>
      </c>
      <c r="H8" s="506">
        <v>1.8785249525279644</v>
      </c>
      <c r="I8" s="506">
        <v>1.2652750969251509</v>
      </c>
      <c r="J8" s="506">
        <v>0.70285202940577607</v>
      </c>
      <c r="K8" s="506">
        <v>0.55645165756538129</v>
      </c>
      <c r="L8" s="506">
        <v>0.72053884007601376</v>
      </c>
      <c r="M8" s="506">
        <v>0.38910694835490595</v>
      </c>
      <c r="N8" s="506">
        <v>0.36595343381522921</v>
      </c>
      <c r="O8" s="506">
        <v>0.44732334747495539</v>
      </c>
      <c r="P8" s="506">
        <v>0.73832215184338246</v>
      </c>
      <c r="Q8" s="506">
        <v>1.0688568249205197</v>
      </c>
      <c r="R8" s="506">
        <v>2.9230771980042922</v>
      </c>
    </row>
    <row r="9" spans="1:18" x14ac:dyDescent="0.2">
      <c r="A9" s="237" t="s">
        <v>68</v>
      </c>
      <c r="B9" s="240" t="s">
        <v>69</v>
      </c>
      <c r="C9" s="506">
        <v>7.6517166190302675</v>
      </c>
      <c r="D9" s="506">
        <v>6.8398784532389714</v>
      </c>
      <c r="E9" s="506">
        <v>6.5137550063267966</v>
      </c>
      <c r="F9" s="506">
        <v>6.448615303390401</v>
      </c>
      <c r="G9" s="506">
        <v>7.1082664506292277</v>
      </c>
      <c r="H9" s="506">
        <v>7.9120980586067482</v>
      </c>
      <c r="I9" s="506">
        <v>8.0549847324332511</v>
      </c>
      <c r="J9" s="506">
        <v>7.6070291466665942</v>
      </c>
      <c r="K9" s="506">
        <v>9.0032951786002329</v>
      </c>
      <c r="L9" s="506">
        <v>8.1619674960965494</v>
      </c>
      <c r="M9" s="506">
        <v>7.845611647734799</v>
      </c>
      <c r="N9" s="506">
        <v>7.4371291653323919</v>
      </c>
      <c r="O9" s="506">
        <v>6.6446013633260659</v>
      </c>
      <c r="P9" s="506">
        <v>6.1047983809338318</v>
      </c>
      <c r="Q9" s="506">
        <v>5.8676587015803703</v>
      </c>
      <c r="R9" s="506">
        <v>6.1013096870170411</v>
      </c>
    </row>
    <row r="10" spans="1:18" x14ac:dyDescent="0.2">
      <c r="A10" s="237" t="s">
        <v>70</v>
      </c>
      <c r="B10" s="240" t="s">
        <v>71</v>
      </c>
      <c r="C10" s="506">
        <v>1.6264374657422365</v>
      </c>
      <c r="D10" s="506">
        <v>1.5775242559648595</v>
      </c>
      <c r="E10" s="506">
        <v>1.5440757312160813</v>
      </c>
      <c r="F10" s="506">
        <v>1.7615359758525835</v>
      </c>
      <c r="G10" s="506">
        <v>1.6949526417542919</v>
      </c>
      <c r="H10" s="506">
        <v>1.7509837551920917</v>
      </c>
      <c r="I10" s="506">
        <v>1.584851415543959</v>
      </c>
      <c r="J10" s="506">
        <v>1.3064141342172335</v>
      </c>
      <c r="K10" s="506">
        <v>1.3371798328224642</v>
      </c>
      <c r="L10" s="506">
        <v>1.1812276444586502</v>
      </c>
      <c r="M10" s="506">
        <v>1.1427936671745278</v>
      </c>
      <c r="N10" s="506">
        <v>1.1142607586128457</v>
      </c>
      <c r="O10" s="506">
        <v>1.1376011389061529</v>
      </c>
      <c r="P10" s="506">
        <v>1.0971151066923202</v>
      </c>
      <c r="Q10" s="506">
        <v>0.96107302267076045</v>
      </c>
      <c r="R10" s="506">
        <v>0.83695224005882474</v>
      </c>
    </row>
    <row r="11" spans="1:18" x14ac:dyDescent="0.2">
      <c r="A11" s="237" t="s">
        <v>72</v>
      </c>
      <c r="B11" s="240" t="s">
        <v>73</v>
      </c>
      <c r="C11" s="506">
        <v>5.2284195817204138</v>
      </c>
      <c r="D11" s="506">
        <v>4.5455939739813926</v>
      </c>
      <c r="E11" s="506">
        <v>4.0240786965419506</v>
      </c>
      <c r="F11" s="506">
        <v>3.9796148725997349</v>
      </c>
      <c r="G11" s="506">
        <v>4.0288686490422769</v>
      </c>
      <c r="H11" s="506">
        <v>4.5659836983653364</v>
      </c>
      <c r="I11" s="506">
        <v>4.6172115448200444</v>
      </c>
      <c r="J11" s="506">
        <v>4.7091080515674717</v>
      </c>
      <c r="K11" s="506">
        <v>4.6302349015442097</v>
      </c>
      <c r="L11" s="506">
        <v>4.2954929819292449</v>
      </c>
      <c r="M11" s="506">
        <v>4.4344394960068696</v>
      </c>
      <c r="N11" s="506">
        <v>4.6969831325408631</v>
      </c>
      <c r="O11" s="506">
        <v>4.3281339573856279</v>
      </c>
      <c r="P11" s="506">
        <v>3.4063011324956105</v>
      </c>
      <c r="Q11" s="506">
        <v>3.2990187219225691</v>
      </c>
      <c r="R11" s="506">
        <v>3.4378722665615755</v>
      </c>
    </row>
    <row r="12" spans="1:18" x14ac:dyDescent="0.2">
      <c r="A12" s="237" t="s">
        <v>74</v>
      </c>
      <c r="B12" s="240" t="s">
        <v>75</v>
      </c>
      <c r="C12" s="506">
        <v>0.96073805396417211</v>
      </c>
      <c r="D12" s="506">
        <v>0.70735436101845084</v>
      </c>
      <c r="E12" s="506">
        <v>0.67978910576059925</v>
      </c>
      <c r="F12" s="506">
        <v>0.51349785915167845</v>
      </c>
      <c r="G12" s="506">
        <v>0.75426884917757142</v>
      </c>
      <c r="H12" s="506">
        <v>1.13956269475907</v>
      </c>
      <c r="I12" s="506">
        <v>1.4674989681225186</v>
      </c>
      <c r="J12" s="506">
        <v>1.7271018468130264</v>
      </c>
      <c r="K12" s="506">
        <v>1.2373990115037865</v>
      </c>
      <c r="L12" s="506">
        <v>1.0520410169690853</v>
      </c>
      <c r="M12" s="506">
        <v>1.3351314026216259</v>
      </c>
      <c r="N12" s="506">
        <v>1.4771309663276748</v>
      </c>
      <c r="O12" s="506">
        <v>1.4577926456297747</v>
      </c>
      <c r="P12" s="506">
        <v>1.2737261654317857</v>
      </c>
      <c r="Q12" s="506">
        <v>1.0290723728386173</v>
      </c>
      <c r="R12" s="506">
        <v>1.0482374524207407</v>
      </c>
    </row>
    <row r="13" spans="1:18" x14ac:dyDescent="0.2">
      <c r="A13" s="237" t="s">
        <v>76</v>
      </c>
      <c r="B13" s="240" t="s">
        <v>77</v>
      </c>
      <c r="C13" s="506">
        <v>11.230173937829292</v>
      </c>
      <c r="D13" s="506">
        <v>11.257460201147001</v>
      </c>
      <c r="E13" s="506">
        <v>11.233218249880867</v>
      </c>
      <c r="F13" s="506">
        <v>11.363230279868162</v>
      </c>
      <c r="G13" s="506">
        <v>11.476419227954313</v>
      </c>
      <c r="H13" s="506">
        <v>11.595509321410606</v>
      </c>
      <c r="I13" s="506">
        <v>11.744531656558445</v>
      </c>
      <c r="J13" s="506">
        <v>11.525976186882504</v>
      </c>
      <c r="K13" s="506">
        <v>11.685170579602611</v>
      </c>
      <c r="L13" s="506">
        <v>11.523404038496089</v>
      </c>
      <c r="M13" s="506">
        <v>11.294212575623801</v>
      </c>
      <c r="N13" s="506">
        <v>11.431227074379633</v>
      </c>
      <c r="O13" s="506">
        <v>11.322842781444717</v>
      </c>
      <c r="P13" s="506">
        <v>11.196034248754897</v>
      </c>
      <c r="Q13" s="506">
        <v>11.089281668209304</v>
      </c>
      <c r="R13" s="506">
        <v>11.218017716439002</v>
      </c>
    </row>
    <row r="14" spans="1:18" x14ac:dyDescent="0.2">
      <c r="A14" s="237" t="s">
        <v>78</v>
      </c>
      <c r="B14" s="240" t="s">
        <v>79</v>
      </c>
      <c r="C14" s="506">
        <v>7.4931607956987616</v>
      </c>
      <c r="D14" s="506">
        <v>7.0026760047987873</v>
      </c>
      <c r="E14" s="506">
        <v>6.5313272153630129</v>
      </c>
      <c r="F14" s="506">
        <v>6.6769516229690122</v>
      </c>
      <c r="G14" s="506">
        <v>7.5331939582541088</v>
      </c>
      <c r="H14" s="506">
        <v>7.9691343387164641</v>
      </c>
      <c r="I14" s="506">
        <v>9.5877345983285238</v>
      </c>
      <c r="J14" s="506">
        <v>10.995746300712563</v>
      </c>
      <c r="K14" s="506">
        <v>9.9838045266312303</v>
      </c>
      <c r="L14" s="506">
        <v>8.9801586788574213</v>
      </c>
      <c r="M14" s="506">
        <v>8.0530539948710338</v>
      </c>
      <c r="N14" s="506">
        <v>10.017437391859689</v>
      </c>
      <c r="O14" s="506">
        <v>5.6204289831545777</v>
      </c>
      <c r="P14" s="506">
        <v>3.7609836602517404</v>
      </c>
      <c r="Q14" s="506">
        <v>3.5602501495030832</v>
      </c>
      <c r="R14" s="506">
        <v>4.037288929118894</v>
      </c>
    </row>
    <row r="15" spans="1:18" x14ac:dyDescent="0.2">
      <c r="A15" s="237" t="s">
        <v>80</v>
      </c>
      <c r="B15" s="240" t="s">
        <v>81</v>
      </c>
      <c r="C15" s="506">
        <v>10.362960063649428</v>
      </c>
      <c r="D15" s="506">
        <v>10.199652805734493</v>
      </c>
      <c r="E15" s="506">
        <v>9.7893755313067352</v>
      </c>
      <c r="F15" s="506">
        <v>9.1666640153369396</v>
      </c>
      <c r="G15" s="506">
        <v>9.8877631298073645</v>
      </c>
      <c r="H15" s="506">
        <v>9.6726515741118355</v>
      </c>
      <c r="I15" s="506">
        <v>10.34404104019244</v>
      </c>
      <c r="J15" s="506">
        <v>10.862456797384237</v>
      </c>
      <c r="K15" s="506">
        <v>10.322215433388777</v>
      </c>
      <c r="L15" s="506">
        <v>9.7815646895173813</v>
      </c>
      <c r="M15" s="506">
        <v>10.162553664885683</v>
      </c>
      <c r="N15" s="506">
        <v>11.20399827871525</v>
      </c>
      <c r="O15" s="506">
        <v>10.192898621929976</v>
      </c>
      <c r="P15" s="506">
        <v>9.992018511565302</v>
      </c>
      <c r="Q15" s="506">
        <v>10.961917476193637</v>
      </c>
      <c r="R15" s="506">
        <v>10.554725593299796</v>
      </c>
    </row>
    <row r="16" spans="1:18" x14ac:dyDescent="0.2">
      <c r="A16" s="237" t="s">
        <v>82</v>
      </c>
      <c r="B16" s="240" t="s">
        <v>83</v>
      </c>
      <c r="C16" s="506">
        <v>3.2041309500554953</v>
      </c>
      <c r="D16" s="506">
        <v>3.0373528449384151</v>
      </c>
      <c r="E16" s="506">
        <v>2.7854216356807586</v>
      </c>
      <c r="F16" s="506">
        <v>2.5194570419744604</v>
      </c>
      <c r="G16" s="506">
        <v>2.4567242311067332</v>
      </c>
      <c r="H16" s="506">
        <v>2.6732313474325147</v>
      </c>
      <c r="I16" s="506">
        <v>3.3464271008186395</v>
      </c>
      <c r="J16" s="506">
        <v>3.4587550036558778</v>
      </c>
      <c r="K16" s="506">
        <v>3.0561125012365862</v>
      </c>
      <c r="L16" s="506">
        <v>3.0636550014404089</v>
      </c>
      <c r="M16" s="506">
        <v>3.1269974247156735</v>
      </c>
      <c r="N16" s="506">
        <v>3.2481280553720819</v>
      </c>
      <c r="O16" s="506">
        <v>3.3985792395733427</v>
      </c>
      <c r="P16" s="506">
        <v>3.7739058104298171</v>
      </c>
      <c r="Q16" s="506">
        <v>3.9501060427732093</v>
      </c>
      <c r="R16" s="506">
        <v>4.0881231417567623</v>
      </c>
    </row>
    <row r="17" spans="1:18" x14ac:dyDescent="0.2">
      <c r="A17" s="237" t="s">
        <v>84</v>
      </c>
      <c r="B17" s="240" t="s">
        <v>85</v>
      </c>
      <c r="C17" s="506">
        <v>0.64063547522623221</v>
      </c>
      <c r="D17" s="506">
        <v>0.5943048271346556</v>
      </c>
      <c r="E17" s="506">
        <v>0.60008187729693119</v>
      </c>
      <c r="F17" s="506">
        <v>0.6683687395924689</v>
      </c>
      <c r="G17" s="506">
        <v>0.67543643278559373</v>
      </c>
      <c r="H17" s="506">
        <v>0.68339078521110719</v>
      </c>
      <c r="I17" s="506">
        <v>0.58446299465757368</v>
      </c>
      <c r="J17" s="506">
        <v>0.68780140923000366</v>
      </c>
      <c r="K17" s="506">
        <v>0.68990925653119728</v>
      </c>
      <c r="L17" s="506">
        <v>0.69052781391382378</v>
      </c>
      <c r="M17" s="506">
        <v>0.55584112325915624</v>
      </c>
      <c r="N17" s="506">
        <v>0.51003309766661453</v>
      </c>
      <c r="O17" s="506">
        <v>0.46473896222221445</v>
      </c>
      <c r="P17" s="506">
        <v>0.49589108227594547</v>
      </c>
      <c r="Q17" s="506">
        <v>0.46206629511377462</v>
      </c>
      <c r="R17" s="506">
        <v>0.43366769889087714</v>
      </c>
    </row>
    <row r="18" spans="1:18" x14ac:dyDescent="0.2">
      <c r="A18" s="237"/>
      <c r="B18" s="516" t="s">
        <v>445</v>
      </c>
      <c r="C18" s="506">
        <v>-0.70603364396461565</v>
      </c>
      <c r="D18" s="506">
        <v>-0.69289439563467581</v>
      </c>
      <c r="E18" s="506">
        <v>-0.59163782000898724</v>
      </c>
      <c r="F18" s="506">
        <v>-0.49001049201376473</v>
      </c>
      <c r="G18" s="506">
        <v>-0.5673520254380765</v>
      </c>
      <c r="H18" s="506">
        <v>-0.82776498689616729</v>
      </c>
      <c r="I18" s="506">
        <v>-1.185457885522873</v>
      </c>
      <c r="J18" s="506">
        <v>-1.3491740673588795</v>
      </c>
      <c r="K18" s="506">
        <v>-1.0220426784349841</v>
      </c>
      <c r="L18" s="506">
        <v>-0.86068293291259768</v>
      </c>
      <c r="M18" s="506">
        <v>-0.99725407402324351</v>
      </c>
      <c r="N18" s="506">
        <v>-1.1348898841624404</v>
      </c>
      <c r="O18" s="506">
        <v>-1.1199065414488858</v>
      </c>
      <c r="P18" s="506">
        <v>-1.0636225145648108</v>
      </c>
      <c r="Q18" s="506">
        <v>-0.92241281833602562</v>
      </c>
      <c r="R18" s="506">
        <v>-0.95590712886263407</v>
      </c>
    </row>
    <row r="19" spans="1:18" s="10" customFormat="1" x14ac:dyDescent="0.2">
      <c r="A19" s="514"/>
      <c r="B19" s="515" t="s">
        <v>647</v>
      </c>
      <c r="C19" s="517">
        <v>76.166276439349573</v>
      </c>
      <c r="D19" s="517">
        <v>71.524678250901474</v>
      </c>
      <c r="E19" s="517">
        <v>68.476728609230904</v>
      </c>
      <c r="F19" s="517">
        <v>68.333609761820256</v>
      </c>
      <c r="G19" s="517">
        <v>71.291427104193986</v>
      </c>
      <c r="H19" s="517">
        <v>74.18788361738055</v>
      </c>
      <c r="I19" s="517">
        <v>76.266886206817261</v>
      </c>
      <c r="J19" s="517">
        <v>77.169775567045306</v>
      </c>
      <c r="K19" s="517">
        <v>76.491979535035284</v>
      </c>
      <c r="L19" s="517">
        <v>72.774284787588329</v>
      </c>
      <c r="M19" s="517">
        <v>71.701531184766168</v>
      </c>
      <c r="N19" s="517">
        <v>74.284566183959583</v>
      </c>
      <c r="O19" s="517">
        <v>68.306645601440067</v>
      </c>
      <c r="P19" s="517">
        <v>64.321498797968587</v>
      </c>
      <c r="Q19" s="517">
        <v>64.725855833107417</v>
      </c>
      <c r="R19" s="517">
        <v>66.78666202141622</v>
      </c>
    </row>
    <row r="20" spans="1:18" x14ac:dyDescent="0.2">
      <c r="A20" s="237"/>
      <c r="B20" s="516" t="s">
        <v>710</v>
      </c>
      <c r="C20" s="506">
        <v>5.0738360576484407</v>
      </c>
      <c r="D20" s="506">
        <v>4.2841592259417833</v>
      </c>
      <c r="E20" s="506">
        <v>4.1798867858257021</v>
      </c>
      <c r="F20" s="506">
        <v>4.8020779402151614</v>
      </c>
      <c r="G20" s="506">
        <v>5.4924555561153756</v>
      </c>
      <c r="H20" s="506">
        <v>6.8194264109877816</v>
      </c>
      <c r="I20" s="506">
        <v>6.0815565987775662</v>
      </c>
      <c r="J20" s="506">
        <v>4.9626376563670167</v>
      </c>
      <c r="K20" s="506">
        <v>6.6507476576594744</v>
      </c>
      <c r="L20" s="506">
        <v>5.4603427999999994</v>
      </c>
      <c r="M20" s="506">
        <v>5.8838605515445899</v>
      </c>
      <c r="N20" s="506">
        <v>5.5941627624786774</v>
      </c>
      <c r="O20" s="506">
        <v>4.8319083698544114</v>
      </c>
      <c r="P20" s="506">
        <v>4.3226927526193721</v>
      </c>
      <c r="Q20" s="506">
        <v>4.4833526562283517</v>
      </c>
      <c r="R20" s="506">
        <v>5.1604034781982637</v>
      </c>
    </row>
    <row r="21" spans="1:18" x14ac:dyDescent="0.2">
      <c r="A21" s="237"/>
      <c r="B21" s="516" t="s">
        <v>648</v>
      </c>
      <c r="C21" s="506">
        <v>-0.47462094737739435</v>
      </c>
      <c r="D21" s="506">
        <v>-0.43791801987996104</v>
      </c>
      <c r="E21" s="506">
        <v>-0.39584356659584674</v>
      </c>
      <c r="F21" s="506">
        <v>-0.39597303273837231</v>
      </c>
      <c r="G21" s="506">
        <v>-0.37769790345450671</v>
      </c>
      <c r="H21" s="506">
        <v>-0.23562507859309478</v>
      </c>
      <c r="I21" s="506">
        <v>-0.35203865355048225</v>
      </c>
      <c r="J21" s="506">
        <v>-0.33725791031286878</v>
      </c>
      <c r="K21" s="506">
        <v>-0.14020124952332527</v>
      </c>
      <c r="L21" s="506">
        <v>-0.12501000000000001</v>
      </c>
      <c r="M21" s="506">
        <v>-0.14647088439799291</v>
      </c>
      <c r="N21" s="506">
        <v>-0.1291758377418635</v>
      </c>
      <c r="O21" s="506">
        <v>-0.1240720277179813</v>
      </c>
      <c r="P21" s="506">
        <v>-0.10679326224011516</v>
      </c>
      <c r="Q21" s="506">
        <v>-0.11477677279204017</v>
      </c>
      <c r="R21" s="506">
        <v>-9.7547094661229891E-2</v>
      </c>
    </row>
    <row r="22" spans="1:18" ht="20.25" customHeight="1" x14ac:dyDescent="0.2">
      <c r="A22" s="245"/>
      <c r="B22" s="246" t="s">
        <v>713</v>
      </c>
      <c r="C22" s="518">
        <v>80.76549154962062</v>
      </c>
      <c r="D22" s="518">
        <v>75.370919456963293</v>
      </c>
      <c r="E22" s="518">
        <v>72.260771828460761</v>
      </c>
      <c r="F22" s="518">
        <v>72.739714669297044</v>
      </c>
      <c r="G22" s="518">
        <v>76.406184756854856</v>
      </c>
      <c r="H22" s="518">
        <v>80.771684949775249</v>
      </c>
      <c r="I22" s="518">
        <v>81.996404152044349</v>
      </c>
      <c r="J22" s="518">
        <v>81.795155313099457</v>
      </c>
      <c r="K22" s="518">
        <v>83.002525943171435</v>
      </c>
      <c r="L22" s="518">
        <v>78.109617587588332</v>
      </c>
      <c r="M22" s="518">
        <v>77.438920851912755</v>
      </c>
      <c r="N22" s="518">
        <v>79.749553108696389</v>
      </c>
      <c r="O22" s="518">
        <v>73.014481943576499</v>
      </c>
      <c r="P22" s="518">
        <v>68.537398288347845</v>
      </c>
      <c r="Q22" s="518">
        <v>69.094431716543724</v>
      </c>
      <c r="R22" s="518">
        <v>71.849518404953258</v>
      </c>
    </row>
    <row r="23" spans="1:18" s="197" customFormat="1" ht="20.25" customHeight="1" x14ac:dyDescent="0.2">
      <c r="A23" s="256"/>
    </row>
    <row r="24" spans="1:18" ht="15" x14ac:dyDescent="0.2">
      <c r="A24" s="509" t="s">
        <v>802</v>
      </c>
    </row>
    <row r="25" spans="1:18" ht="18.75" customHeight="1" x14ac:dyDescent="0.2">
      <c r="A25" s="234"/>
      <c r="B25" s="235"/>
      <c r="C25" s="236" t="str">
        <f t="shared" ref="C25:Q25" si="0">C2</f>
        <v>FY1995</v>
      </c>
      <c r="D25" s="236" t="str">
        <f t="shared" si="0"/>
        <v>FY1996</v>
      </c>
      <c r="E25" s="236" t="str">
        <f t="shared" si="0"/>
        <v>FY1997</v>
      </c>
      <c r="F25" s="236" t="str">
        <f t="shared" si="0"/>
        <v>FY1998</v>
      </c>
      <c r="G25" s="236" t="str">
        <f t="shared" si="0"/>
        <v>FY1999</v>
      </c>
      <c r="H25" s="236" t="str">
        <f t="shared" si="0"/>
        <v>FY2000</v>
      </c>
      <c r="I25" s="236" t="str">
        <f t="shared" si="0"/>
        <v>FY2001</v>
      </c>
      <c r="J25" s="236" t="str">
        <f t="shared" si="0"/>
        <v>FY2002</v>
      </c>
      <c r="K25" s="236" t="str">
        <f t="shared" si="0"/>
        <v>FY2003</v>
      </c>
      <c r="L25" s="236" t="str">
        <f t="shared" si="0"/>
        <v>FY2004</v>
      </c>
      <c r="M25" s="236" t="str">
        <f t="shared" si="0"/>
        <v>FY2005</v>
      </c>
      <c r="N25" s="236" t="str">
        <f t="shared" si="0"/>
        <v>FY2006</v>
      </c>
      <c r="O25" s="236" t="str">
        <f t="shared" si="0"/>
        <v>FY2007</v>
      </c>
      <c r="P25" s="236" t="str">
        <f t="shared" si="0"/>
        <v>FY2008</v>
      </c>
      <c r="Q25" s="236" t="str">
        <f t="shared" si="0"/>
        <v>FY2009</v>
      </c>
      <c r="R25" s="236" t="str">
        <f>R2</f>
        <v>FY2010</v>
      </c>
    </row>
    <row r="26" spans="1:18" ht="17.25" customHeight="1" x14ac:dyDescent="0.2">
      <c r="A26" s="237" t="s">
        <v>56</v>
      </c>
      <c r="B26" s="238" t="s">
        <v>57</v>
      </c>
      <c r="C26" s="248"/>
      <c r="D26" s="248">
        <f>IF(C3&gt;0.1,D3/C3-1,"")</f>
        <v>8.9212098243929283E-4</v>
      </c>
      <c r="E26" s="248">
        <f t="shared" ref="E26:R26" si="1">IF(D3&gt;0.1,E3/D3-1,"")</f>
        <v>1.4215726876227741E-3</v>
      </c>
      <c r="F26" s="248">
        <f t="shared" si="1"/>
        <v>1.8207738996549594E-3</v>
      </c>
      <c r="G26" s="248">
        <f t="shared" si="1"/>
        <v>3.1645753867561854E-3</v>
      </c>
      <c r="H26" s="248">
        <f t="shared" si="1"/>
        <v>2.7482148021458208E-3</v>
      </c>
      <c r="I26" s="248">
        <f t="shared" si="1"/>
        <v>-4.868135361344561E-3</v>
      </c>
      <c r="J26" s="248">
        <f t="shared" si="1"/>
        <v>-4.8724419996121204E-3</v>
      </c>
      <c r="K26" s="248">
        <f t="shared" si="1"/>
        <v>-4.3826727190715564E-3</v>
      </c>
      <c r="L26" s="248">
        <f t="shared" si="1"/>
        <v>-6.2187597110885395E-3</v>
      </c>
      <c r="M26" s="248">
        <f t="shared" si="1"/>
        <v>-4.818046051546454E-3</v>
      </c>
      <c r="N26" s="248">
        <f t="shared" si="1"/>
        <v>-4.6555191634395365E-3</v>
      </c>
      <c r="O26" s="248">
        <f t="shared" si="1"/>
        <v>1.5649540100603154E-2</v>
      </c>
      <c r="P26" s="248">
        <f t="shared" si="1"/>
        <v>-2.7462664417101657E-2</v>
      </c>
      <c r="Q26" s="248">
        <f t="shared" si="1"/>
        <v>-6.4020030363960423E-3</v>
      </c>
      <c r="R26" s="248">
        <f t="shared" si="1"/>
        <v>-6.7386558800486274E-3</v>
      </c>
    </row>
    <row r="27" spans="1:18" x14ac:dyDescent="0.2">
      <c r="A27" s="237" t="s">
        <v>58</v>
      </c>
      <c r="B27" s="240" t="s">
        <v>646</v>
      </c>
      <c r="C27" s="248"/>
      <c r="D27" s="248">
        <f t="shared" ref="D27:R42" si="2">IF(C4&gt;0.1,D4/C4-1,"")</f>
        <v>-5.4727810709010005E-2</v>
      </c>
      <c r="E27" s="248">
        <f t="shared" si="2"/>
        <v>-1.1143866712162276E-2</v>
      </c>
      <c r="F27" s="248">
        <f t="shared" si="2"/>
        <v>-3.6405352304025307E-3</v>
      </c>
      <c r="G27" s="248">
        <f t="shared" si="2"/>
        <v>-9.4590969576677786E-3</v>
      </c>
      <c r="H27" s="248">
        <f t="shared" si="2"/>
        <v>4.2045893608810836E-3</v>
      </c>
      <c r="I27" s="248">
        <f t="shared" si="2"/>
        <v>-1.8019385464941085E-2</v>
      </c>
      <c r="J27" s="248">
        <f t="shared" si="2"/>
        <v>-9.2239801415754386E-3</v>
      </c>
      <c r="K27" s="248">
        <f t="shared" si="2"/>
        <v>1.2243052874308491E-2</v>
      </c>
      <c r="L27" s="248">
        <f t="shared" si="2"/>
        <v>-4.8947192254941374E-2</v>
      </c>
      <c r="M27" s="248">
        <f t="shared" si="2"/>
        <v>1.7747077156042623E-2</v>
      </c>
      <c r="N27" s="248">
        <f t="shared" si="2"/>
        <v>-2.7049834728075539E-2</v>
      </c>
      <c r="O27" s="248">
        <f t="shared" si="2"/>
        <v>2.7227004345007133E-2</v>
      </c>
      <c r="P27" s="248">
        <f t="shared" si="2"/>
        <v>-3.4248893121764934E-2</v>
      </c>
      <c r="Q27" s="248">
        <f t="shared" si="2"/>
        <v>-8.1765310239758637E-3</v>
      </c>
      <c r="R27" s="248">
        <f t="shared" si="2"/>
        <v>-1.2342332201031536E-2</v>
      </c>
    </row>
    <row r="28" spans="1:18" x14ac:dyDescent="0.2">
      <c r="A28" s="237" t="s">
        <v>60</v>
      </c>
      <c r="B28" s="240" t="s">
        <v>61</v>
      </c>
      <c r="C28" s="248"/>
      <c r="D28" s="248" t="str">
        <f t="shared" si="2"/>
        <v/>
      </c>
      <c r="E28" s="248" t="str">
        <f t="shared" si="2"/>
        <v/>
      </c>
      <c r="F28" s="248" t="str">
        <f t="shared" si="2"/>
        <v/>
      </c>
      <c r="G28" s="248" t="str">
        <f t="shared" si="2"/>
        <v/>
      </c>
      <c r="H28" s="248" t="str">
        <f t="shared" si="2"/>
        <v/>
      </c>
      <c r="I28" s="248" t="str">
        <f t="shared" si="2"/>
        <v/>
      </c>
      <c r="J28" s="248" t="str">
        <f t="shared" si="2"/>
        <v/>
      </c>
      <c r="K28" s="248" t="str">
        <f t="shared" si="2"/>
        <v/>
      </c>
      <c r="L28" s="248" t="str">
        <f t="shared" si="2"/>
        <v/>
      </c>
      <c r="M28" s="248" t="str">
        <f t="shared" si="2"/>
        <v/>
      </c>
      <c r="N28" s="248" t="str">
        <f t="shared" si="2"/>
        <v/>
      </c>
      <c r="O28" s="248" t="str">
        <f t="shared" si="2"/>
        <v/>
      </c>
      <c r="P28" s="248" t="str">
        <f t="shared" si="2"/>
        <v/>
      </c>
      <c r="Q28" s="248" t="str">
        <f t="shared" si="2"/>
        <v/>
      </c>
      <c r="R28" s="248" t="str">
        <f t="shared" si="2"/>
        <v/>
      </c>
    </row>
    <row r="29" spans="1:18" x14ac:dyDescent="0.2">
      <c r="A29" s="237" t="s">
        <v>62</v>
      </c>
      <c r="B29" s="240" t="s">
        <v>63</v>
      </c>
      <c r="C29" s="248"/>
      <c r="D29" s="248">
        <f t="shared" si="2"/>
        <v>-0.35266130052758227</v>
      </c>
      <c r="E29" s="248">
        <f t="shared" si="2"/>
        <v>-2.0958362406850117E-2</v>
      </c>
      <c r="F29" s="248">
        <f t="shared" si="2"/>
        <v>0.3615426584641539</v>
      </c>
      <c r="G29" s="248">
        <f t="shared" si="2"/>
        <v>6.9150986783085289E-2</v>
      </c>
      <c r="H29" s="248">
        <f t="shared" si="2"/>
        <v>-0.14302455125588986</v>
      </c>
      <c r="I29" s="248">
        <f t="shared" si="2"/>
        <v>-0.13303215475291474</v>
      </c>
      <c r="J29" s="248">
        <f t="shared" si="2"/>
        <v>-0.17327406929408984</v>
      </c>
      <c r="K29" s="248">
        <f t="shared" si="2"/>
        <v>-8.1771539026670004E-2</v>
      </c>
      <c r="L29" s="248">
        <f t="shared" si="2"/>
        <v>-0.45531271236058346</v>
      </c>
      <c r="M29" s="248">
        <f t="shared" si="2"/>
        <v>-0.21669834296186052</v>
      </c>
      <c r="N29" s="248">
        <f t="shared" si="2"/>
        <v>-0.15940421008195649</v>
      </c>
      <c r="O29" s="248">
        <f t="shared" si="2"/>
        <v>0.60372569821945077</v>
      </c>
      <c r="P29" s="248">
        <f t="shared" si="2"/>
        <v>-0.11259106426083498</v>
      </c>
      <c r="Q29" s="248">
        <f t="shared" si="2"/>
        <v>-0.22671968500529116</v>
      </c>
      <c r="R29" s="248">
        <f t="shared" si="2"/>
        <v>-4.6613088709160255E-2</v>
      </c>
    </row>
    <row r="30" spans="1:18" x14ac:dyDescent="0.2">
      <c r="A30" s="237" t="s">
        <v>64</v>
      </c>
      <c r="B30" s="240" t="s">
        <v>65</v>
      </c>
      <c r="C30" s="248"/>
      <c r="D30" s="248" t="str">
        <f t="shared" si="2"/>
        <v/>
      </c>
      <c r="E30" s="248">
        <f t="shared" si="2"/>
        <v>0.411734464366043</v>
      </c>
      <c r="F30" s="248">
        <f t="shared" si="2"/>
        <v>3.6097960670065765E-2</v>
      </c>
      <c r="G30" s="248">
        <f t="shared" si="2"/>
        <v>3.752084706295844E-2</v>
      </c>
      <c r="H30" s="248">
        <f t="shared" si="2"/>
        <v>-1.7542342194957206E-3</v>
      </c>
      <c r="I30" s="248">
        <f t="shared" si="2"/>
        <v>1.4176088930075714E-3</v>
      </c>
      <c r="J30" s="248">
        <f t="shared" si="2"/>
        <v>0.46320078346447824</v>
      </c>
      <c r="K30" s="248">
        <f t="shared" si="2"/>
        <v>4.4146726516383294E-2</v>
      </c>
      <c r="L30" s="248">
        <f t="shared" si="2"/>
        <v>-9.058513087846054E-2</v>
      </c>
      <c r="M30" s="248">
        <f t="shared" si="2"/>
        <v>0.11466355835715425</v>
      </c>
      <c r="N30" s="248">
        <f t="shared" si="2"/>
        <v>-8.6825850735182564E-2</v>
      </c>
      <c r="O30" s="248">
        <f t="shared" si="2"/>
        <v>-4.793692423900231E-2</v>
      </c>
      <c r="P30" s="248">
        <f t="shared" si="2"/>
        <v>-0.14915505808782337</v>
      </c>
      <c r="Q30" s="248">
        <f t="shared" si="2"/>
        <v>6.8307955347038707E-2</v>
      </c>
      <c r="R30" s="248">
        <f t="shared" si="2"/>
        <v>-0.15011467661691535</v>
      </c>
    </row>
    <row r="31" spans="1:18" x14ac:dyDescent="0.2">
      <c r="A31" s="237" t="s">
        <v>66</v>
      </c>
      <c r="B31" s="240" t="s">
        <v>67</v>
      </c>
      <c r="C31" s="248"/>
      <c r="D31" s="248">
        <f t="shared" si="2"/>
        <v>-0.51932655632547897</v>
      </c>
      <c r="E31" s="248">
        <f t="shared" si="2"/>
        <v>-0.76693059938490993</v>
      </c>
      <c r="F31" s="248">
        <f t="shared" si="2"/>
        <v>0.55940969590444256</v>
      </c>
      <c r="G31" s="248">
        <f t="shared" si="2"/>
        <v>0.91702351647850233</v>
      </c>
      <c r="H31" s="248">
        <f t="shared" si="2"/>
        <v>0.76976730779239788</v>
      </c>
      <c r="I31" s="248">
        <f t="shared" si="2"/>
        <v>-0.32645286653102601</v>
      </c>
      <c r="J31" s="248">
        <f t="shared" si="2"/>
        <v>-0.44450654951335522</v>
      </c>
      <c r="K31" s="248">
        <f t="shared" si="2"/>
        <v>-0.20829472736127475</v>
      </c>
      <c r="L31" s="248">
        <f t="shared" si="2"/>
        <v>0.29488128982948125</v>
      </c>
      <c r="M31" s="248">
        <f t="shared" si="2"/>
        <v>-0.45997782948958477</v>
      </c>
      <c r="N31" s="248">
        <f t="shared" si="2"/>
        <v>-5.9504243338667662E-2</v>
      </c>
      <c r="O31" s="248">
        <f t="shared" si="2"/>
        <v>0.22235045812088217</v>
      </c>
      <c r="P31" s="248">
        <f t="shared" si="2"/>
        <v>0.65053345865144996</v>
      </c>
      <c r="Q31" s="248">
        <f t="shared" si="2"/>
        <v>0.44768353794056592</v>
      </c>
      <c r="R31" s="248">
        <f t="shared" si="2"/>
        <v>1.7347696434661888</v>
      </c>
    </row>
    <row r="32" spans="1:18" x14ac:dyDescent="0.2">
      <c r="A32" s="237" t="s">
        <v>68</v>
      </c>
      <c r="B32" s="240" t="s">
        <v>69</v>
      </c>
      <c r="C32" s="248"/>
      <c r="D32" s="248">
        <f t="shared" si="2"/>
        <v>-0.1060988280423516</v>
      </c>
      <c r="E32" s="248">
        <f t="shared" si="2"/>
        <v>-4.7679713775869992E-2</v>
      </c>
      <c r="F32" s="248">
        <f t="shared" si="2"/>
        <v>-1.0000330511836242E-2</v>
      </c>
      <c r="G32" s="248">
        <f t="shared" si="2"/>
        <v>0.10229345622338659</v>
      </c>
      <c r="H32" s="248">
        <f t="shared" si="2"/>
        <v>0.11308405693013457</v>
      </c>
      <c r="I32" s="248">
        <f t="shared" si="2"/>
        <v>1.8059264782628759E-2</v>
      </c>
      <c r="J32" s="248">
        <f t="shared" si="2"/>
        <v>-5.5612220338912888E-2</v>
      </c>
      <c r="K32" s="248">
        <f t="shared" si="2"/>
        <v>0.18354945209398643</v>
      </c>
      <c r="L32" s="248">
        <f t="shared" si="2"/>
        <v>-9.3446639903956519E-2</v>
      </c>
      <c r="M32" s="248">
        <f t="shared" si="2"/>
        <v>-3.8759753516912077E-2</v>
      </c>
      <c r="N32" s="248">
        <f t="shared" si="2"/>
        <v>-5.2065090746665321E-2</v>
      </c>
      <c r="O32" s="248">
        <f t="shared" si="2"/>
        <v>-0.10656367321151738</v>
      </c>
      <c r="P32" s="248">
        <f t="shared" si="2"/>
        <v>-8.1239332937503184E-2</v>
      </c>
      <c r="Q32" s="248">
        <f t="shared" si="2"/>
        <v>-3.8844801180344168E-2</v>
      </c>
      <c r="R32" s="248">
        <f t="shared" si="2"/>
        <v>3.982013905712356E-2</v>
      </c>
    </row>
    <row r="33" spans="1:18" x14ac:dyDescent="0.2">
      <c r="A33" s="237" t="s">
        <v>70</v>
      </c>
      <c r="B33" s="240" t="s">
        <v>71</v>
      </c>
      <c r="C33" s="248"/>
      <c r="D33" s="248">
        <f t="shared" si="2"/>
        <v>-3.0073833644169712E-2</v>
      </c>
      <c r="E33" s="248">
        <f t="shared" si="2"/>
        <v>-2.12031761935223E-2</v>
      </c>
      <c r="F33" s="248">
        <f t="shared" si="2"/>
        <v>0.14083521956868994</v>
      </c>
      <c r="G33" s="248">
        <f t="shared" si="2"/>
        <v>-3.7798452606717436E-2</v>
      </c>
      <c r="H33" s="248">
        <f t="shared" si="2"/>
        <v>3.3057627722156813E-2</v>
      </c>
      <c r="I33" s="248">
        <f t="shared" si="2"/>
        <v>-9.4879429438171514E-2</v>
      </c>
      <c r="J33" s="248">
        <f t="shared" si="2"/>
        <v>-0.17568667863489218</v>
      </c>
      <c r="K33" s="248">
        <f t="shared" si="2"/>
        <v>2.3549728833624828E-2</v>
      </c>
      <c r="L33" s="248">
        <f t="shared" si="2"/>
        <v>-0.11662768502471088</v>
      </c>
      <c r="M33" s="248">
        <f t="shared" si="2"/>
        <v>-3.2537316125662241E-2</v>
      </c>
      <c r="N33" s="248">
        <f t="shared" si="2"/>
        <v>-2.4967681727032676E-2</v>
      </c>
      <c r="O33" s="248">
        <f t="shared" si="2"/>
        <v>2.0946964265674994E-2</v>
      </c>
      <c r="P33" s="248">
        <f t="shared" si="2"/>
        <v>-3.5588951899926502E-2</v>
      </c>
      <c r="Q33" s="248">
        <f t="shared" si="2"/>
        <v>-0.12399982754016703</v>
      </c>
      <c r="R33" s="248">
        <f t="shared" si="2"/>
        <v>-0.12914812889764815</v>
      </c>
    </row>
    <row r="34" spans="1:18" x14ac:dyDescent="0.2">
      <c r="A34" s="237" t="s">
        <v>72</v>
      </c>
      <c r="B34" s="240" t="s">
        <v>73</v>
      </c>
      <c r="C34" s="248"/>
      <c r="D34" s="248">
        <f t="shared" si="2"/>
        <v>-0.13059885440837882</v>
      </c>
      <c r="E34" s="248">
        <f t="shared" si="2"/>
        <v>-0.11472984178185575</v>
      </c>
      <c r="F34" s="248">
        <f t="shared" si="2"/>
        <v>-1.1049441945662042E-2</v>
      </c>
      <c r="G34" s="248">
        <f t="shared" si="2"/>
        <v>1.2376518336400411E-2</v>
      </c>
      <c r="H34" s="248">
        <f t="shared" si="2"/>
        <v>0.13331659483382263</v>
      </c>
      <c r="I34" s="248">
        <f t="shared" si="2"/>
        <v>1.121945452259232E-2</v>
      </c>
      <c r="J34" s="248">
        <f t="shared" si="2"/>
        <v>1.9903031484560074E-2</v>
      </c>
      <c r="K34" s="248">
        <f t="shared" si="2"/>
        <v>-1.674906355079453E-2</v>
      </c>
      <c r="L34" s="248">
        <f t="shared" si="2"/>
        <v>-7.2294802905858324E-2</v>
      </c>
      <c r="M34" s="248">
        <f t="shared" si="2"/>
        <v>3.2347047163657328E-2</v>
      </c>
      <c r="N34" s="248">
        <f t="shared" si="2"/>
        <v>5.9205596732215815E-2</v>
      </c>
      <c r="O34" s="248">
        <f t="shared" si="2"/>
        <v>-7.8528954596373879E-2</v>
      </c>
      <c r="P34" s="248">
        <f t="shared" si="2"/>
        <v>-0.21298620467071738</v>
      </c>
      <c r="Q34" s="248">
        <f t="shared" si="2"/>
        <v>-3.1495280775261758E-2</v>
      </c>
      <c r="R34" s="248">
        <f t="shared" si="2"/>
        <v>4.2089347270538369E-2</v>
      </c>
    </row>
    <row r="35" spans="1:18" x14ac:dyDescent="0.2">
      <c r="A35" s="237" t="s">
        <v>74</v>
      </c>
      <c r="B35" s="240" t="s">
        <v>75</v>
      </c>
      <c r="C35" s="248"/>
      <c r="D35" s="248">
        <f t="shared" si="2"/>
        <v>-0.26373858295735886</v>
      </c>
      <c r="E35" s="248">
        <f t="shared" si="2"/>
        <v>-3.8969513410736623E-2</v>
      </c>
      <c r="F35" s="248">
        <f t="shared" si="2"/>
        <v>-0.24462181756040591</v>
      </c>
      <c r="G35" s="248">
        <f t="shared" si="2"/>
        <v>0.46888411652515449</v>
      </c>
      <c r="H35" s="248">
        <f t="shared" si="2"/>
        <v>0.51081765606734209</v>
      </c>
      <c r="I35" s="248">
        <f t="shared" si="2"/>
        <v>0.28777378802557396</v>
      </c>
      <c r="J35" s="248">
        <f t="shared" si="2"/>
        <v>0.17690157494464009</v>
      </c>
      <c r="K35" s="248">
        <f t="shared" si="2"/>
        <v>-0.28354021866913937</v>
      </c>
      <c r="L35" s="248">
        <f t="shared" si="2"/>
        <v>-0.14979646242762013</v>
      </c>
      <c r="M35" s="248">
        <f t="shared" si="2"/>
        <v>0.26908683319983084</v>
      </c>
      <c r="N35" s="248">
        <f t="shared" si="2"/>
        <v>0.10635624585506909</v>
      </c>
      <c r="O35" s="248">
        <f t="shared" si="2"/>
        <v>-1.3091811856045132E-2</v>
      </c>
      <c r="P35" s="248">
        <f t="shared" si="2"/>
        <v>-0.12626382822673055</v>
      </c>
      <c r="Q35" s="248">
        <f t="shared" si="2"/>
        <v>-0.19207722918232761</v>
      </c>
      <c r="R35" s="248">
        <f t="shared" si="2"/>
        <v>1.8623646001940664E-2</v>
      </c>
    </row>
    <row r="36" spans="1:18" x14ac:dyDescent="0.2">
      <c r="A36" s="237" t="s">
        <v>76</v>
      </c>
      <c r="B36" s="240" t="s">
        <v>77</v>
      </c>
      <c r="C36" s="248"/>
      <c r="D36" s="248">
        <f t="shared" si="2"/>
        <v>2.4297275775750915E-3</v>
      </c>
      <c r="E36" s="248">
        <f t="shared" si="2"/>
        <v>-2.1534121225376124E-3</v>
      </c>
      <c r="F36" s="248">
        <f t="shared" si="2"/>
        <v>1.1573889787877434E-2</v>
      </c>
      <c r="G36" s="248">
        <f t="shared" si="2"/>
        <v>9.9609833910243584E-3</v>
      </c>
      <c r="H36" s="248">
        <f t="shared" si="2"/>
        <v>1.037693823228536E-2</v>
      </c>
      <c r="I36" s="248">
        <f t="shared" si="2"/>
        <v>1.2851728286973563E-2</v>
      </c>
      <c r="J36" s="248">
        <f t="shared" si="2"/>
        <v>-1.8609126022823941E-2</v>
      </c>
      <c r="K36" s="248">
        <f t="shared" si="2"/>
        <v>1.3811792609920825E-2</v>
      </c>
      <c r="L36" s="248">
        <f t="shared" si="2"/>
        <v>-1.3843746653463329E-2</v>
      </c>
      <c r="M36" s="248">
        <f t="shared" si="2"/>
        <v>-1.9889215209900724E-2</v>
      </c>
      <c r="N36" s="248">
        <f t="shared" si="2"/>
        <v>1.213139011138753E-2</v>
      </c>
      <c r="O36" s="248">
        <f t="shared" si="2"/>
        <v>-9.4814224430755933E-3</v>
      </c>
      <c r="P36" s="248">
        <f t="shared" si="2"/>
        <v>-1.11993547148449E-2</v>
      </c>
      <c r="Q36" s="248">
        <f t="shared" si="2"/>
        <v>-9.5348565548970532E-3</v>
      </c>
      <c r="R36" s="248">
        <f t="shared" si="2"/>
        <v>1.1609052063197067E-2</v>
      </c>
    </row>
    <row r="37" spans="1:18" x14ac:dyDescent="0.2">
      <c r="A37" s="237" t="s">
        <v>78</v>
      </c>
      <c r="B37" s="240" t="s">
        <v>79</v>
      </c>
      <c r="C37" s="248"/>
      <c r="D37" s="248">
        <f t="shared" si="2"/>
        <v>-6.5457662563643826E-2</v>
      </c>
      <c r="E37" s="248">
        <f t="shared" si="2"/>
        <v>-6.7309809723135716E-2</v>
      </c>
      <c r="F37" s="248">
        <f t="shared" si="2"/>
        <v>2.2296296419426209E-2</v>
      </c>
      <c r="G37" s="248">
        <f t="shared" si="2"/>
        <v>0.1282385111702149</v>
      </c>
      <c r="H37" s="248">
        <f t="shared" si="2"/>
        <v>5.7869262742756833E-2</v>
      </c>
      <c r="I37" s="248">
        <f t="shared" si="2"/>
        <v>0.20310866786978488</v>
      </c>
      <c r="J37" s="248">
        <f t="shared" si="2"/>
        <v>0.1468555150274502</v>
      </c>
      <c r="K37" s="248">
        <f t="shared" si="2"/>
        <v>-9.203029484372105E-2</v>
      </c>
      <c r="L37" s="248">
        <f t="shared" si="2"/>
        <v>-0.10052739365005003</v>
      </c>
      <c r="M37" s="248">
        <f t="shared" si="2"/>
        <v>-0.10323923186002615</v>
      </c>
      <c r="N37" s="248">
        <f t="shared" si="2"/>
        <v>0.24393024040814382</v>
      </c>
      <c r="O37" s="248">
        <f t="shared" si="2"/>
        <v>-0.43893545192288219</v>
      </c>
      <c r="P37" s="248">
        <f t="shared" si="2"/>
        <v>-0.33083690381569175</v>
      </c>
      <c r="Q37" s="248">
        <f t="shared" si="2"/>
        <v>-5.3372609104933244E-2</v>
      </c>
      <c r="R37" s="248">
        <f t="shared" si="2"/>
        <v>0.13399024214138233</v>
      </c>
    </row>
    <row r="38" spans="1:18" x14ac:dyDescent="0.2">
      <c r="A38" s="237" t="s">
        <v>80</v>
      </c>
      <c r="B38" s="240" t="s">
        <v>81</v>
      </c>
      <c r="C38" s="248"/>
      <c r="D38" s="248">
        <f t="shared" si="2"/>
        <v>-1.5758746237744869E-2</v>
      </c>
      <c r="E38" s="248">
        <f t="shared" si="2"/>
        <v>-4.0224631391089116E-2</v>
      </c>
      <c r="F38" s="248">
        <f t="shared" si="2"/>
        <v>-6.3610953934532866E-2</v>
      </c>
      <c r="G38" s="248">
        <f t="shared" si="2"/>
        <v>7.8665380695085885E-2</v>
      </c>
      <c r="H38" s="248">
        <f t="shared" si="2"/>
        <v>-2.1755330591108124E-2</v>
      </c>
      <c r="I38" s="248">
        <f t="shared" si="2"/>
        <v>6.9411108312588343E-2</v>
      </c>
      <c r="J38" s="248">
        <f t="shared" si="2"/>
        <v>5.0117333755488547E-2</v>
      </c>
      <c r="K38" s="248">
        <f t="shared" si="2"/>
        <v>-4.9734730740245925E-2</v>
      </c>
      <c r="L38" s="248">
        <f t="shared" si="2"/>
        <v>-5.2377393919000981E-2</v>
      </c>
      <c r="M38" s="248">
        <f t="shared" si="2"/>
        <v>3.8949696440345294E-2</v>
      </c>
      <c r="N38" s="248">
        <f t="shared" si="2"/>
        <v>0.10247863363595644</v>
      </c>
      <c r="O38" s="248">
        <f t="shared" si="2"/>
        <v>-9.024453874703886E-2</v>
      </c>
      <c r="P38" s="248">
        <f t="shared" si="2"/>
        <v>-1.9707849338605254E-2</v>
      </c>
      <c r="Q38" s="248">
        <f t="shared" si="2"/>
        <v>9.7067370672474507E-2</v>
      </c>
      <c r="R38" s="248">
        <f t="shared" si="2"/>
        <v>-3.7146045277037798E-2</v>
      </c>
    </row>
    <row r="39" spans="1:18" x14ac:dyDescent="0.2">
      <c r="A39" s="237" t="s">
        <v>82</v>
      </c>
      <c r="B39" s="240" t="s">
        <v>83</v>
      </c>
      <c r="C39" s="248"/>
      <c r="D39" s="248">
        <f t="shared" si="2"/>
        <v>-5.2050964119987553E-2</v>
      </c>
      <c r="E39" s="248">
        <f t="shared" si="2"/>
        <v>-8.2944334135392372E-2</v>
      </c>
      <c r="F39" s="248">
        <f t="shared" si="2"/>
        <v>-9.5484500550774398E-2</v>
      </c>
      <c r="G39" s="248">
        <f t="shared" si="2"/>
        <v>-2.4899337366182883E-2</v>
      </c>
      <c r="H39" s="248">
        <f t="shared" si="2"/>
        <v>8.8128375820287763E-2</v>
      </c>
      <c r="I39" s="248">
        <f t="shared" si="2"/>
        <v>0.25182846745856491</v>
      </c>
      <c r="J39" s="248">
        <f t="shared" si="2"/>
        <v>3.3566517199720147E-2</v>
      </c>
      <c r="K39" s="248">
        <f t="shared" si="2"/>
        <v>-0.11641255364826408</v>
      </c>
      <c r="L39" s="248">
        <f t="shared" si="2"/>
        <v>2.4680047612026801E-3</v>
      </c>
      <c r="M39" s="248">
        <f t="shared" si="2"/>
        <v>2.0675442647910325E-2</v>
      </c>
      <c r="N39" s="248">
        <f t="shared" si="2"/>
        <v>3.8737042026001145E-2</v>
      </c>
      <c r="O39" s="248">
        <f t="shared" si="2"/>
        <v>4.6319351219059612E-2</v>
      </c>
      <c r="P39" s="248">
        <f t="shared" si="2"/>
        <v>0.11043631600115145</v>
      </c>
      <c r="Q39" s="248">
        <f t="shared" si="2"/>
        <v>4.6689091141711492E-2</v>
      </c>
      <c r="R39" s="248">
        <f t="shared" si="2"/>
        <v>3.4940099705945249E-2</v>
      </c>
    </row>
    <row r="40" spans="1:18" x14ac:dyDescent="0.2">
      <c r="A40" s="237" t="s">
        <v>84</v>
      </c>
      <c r="B40" s="240" t="s">
        <v>85</v>
      </c>
      <c r="C40" s="248"/>
      <c r="D40" s="248">
        <f t="shared" si="2"/>
        <v>-7.2319829112203804E-2</v>
      </c>
      <c r="E40" s="248">
        <f t="shared" si="2"/>
        <v>9.7206852418290079E-3</v>
      </c>
      <c r="F40" s="248">
        <f t="shared" si="2"/>
        <v>0.11379590832360398</v>
      </c>
      <c r="G40" s="248">
        <f t="shared" si="2"/>
        <v>1.0574541827665707E-2</v>
      </c>
      <c r="H40" s="248">
        <f t="shared" si="2"/>
        <v>1.177661144618547E-2</v>
      </c>
      <c r="I40" s="248">
        <f t="shared" si="2"/>
        <v>-0.14476020557253133</v>
      </c>
      <c r="J40" s="248">
        <f t="shared" si="2"/>
        <v>0.17680916587879802</v>
      </c>
      <c r="K40" s="248">
        <f t="shared" si="2"/>
        <v>3.0646161419665141E-3</v>
      </c>
      <c r="L40" s="248">
        <f t="shared" si="2"/>
        <v>8.9657788581720688E-4</v>
      </c>
      <c r="M40" s="248">
        <f t="shared" si="2"/>
        <v>-0.19504890019024801</v>
      </c>
      <c r="N40" s="248">
        <f t="shared" si="2"/>
        <v>-8.2412084453103884E-2</v>
      </c>
      <c r="O40" s="248">
        <f t="shared" si="2"/>
        <v>-8.8806266988592175E-2</v>
      </c>
      <c r="P40" s="248">
        <f t="shared" si="2"/>
        <v>6.7031436109365128E-2</v>
      </c>
      <c r="Q40" s="248">
        <f t="shared" si="2"/>
        <v>-6.8210113815574847E-2</v>
      </c>
      <c r="R40" s="248">
        <f t="shared" si="2"/>
        <v>-6.1460003733673996E-2</v>
      </c>
    </row>
    <row r="41" spans="1:18" x14ac:dyDescent="0.2">
      <c r="A41" s="237"/>
      <c r="B41" s="516" t="s">
        <v>445</v>
      </c>
      <c r="C41" s="248"/>
      <c r="D41" s="248" t="str">
        <f t="shared" si="2"/>
        <v/>
      </c>
      <c r="E41" s="248" t="str">
        <f t="shared" si="2"/>
        <v/>
      </c>
      <c r="F41" s="248" t="str">
        <f t="shared" si="2"/>
        <v/>
      </c>
      <c r="G41" s="248" t="str">
        <f t="shared" si="2"/>
        <v/>
      </c>
      <c r="H41" s="248" t="str">
        <f t="shared" si="2"/>
        <v/>
      </c>
      <c r="I41" s="248" t="str">
        <f t="shared" si="2"/>
        <v/>
      </c>
      <c r="J41" s="248" t="str">
        <f t="shared" si="2"/>
        <v/>
      </c>
      <c r="K41" s="248" t="str">
        <f t="shared" si="2"/>
        <v/>
      </c>
      <c r="L41" s="248" t="str">
        <f t="shared" si="2"/>
        <v/>
      </c>
      <c r="M41" s="248" t="str">
        <f t="shared" si="2"/>
        <v/>
      </c>
      <c r="N41" s="248" t="str">
        <f t="shared" si="2"/>
        <v/>
      </c>
      <c r="O41" s="248" t="str">
        <f t="shared" si="2"/>
        <v/>
      </c>
      <c r="P41" s="248" t="str">
        <f t="shared" si="2"/>
        <v/>
      </c>
      <c r="Q41" s="248" t="str">
        <f t="shared" si="2"/>
        <v/>
      </c>
      <c r="R41" s="248" t="str">
        <f t="shared" si="2"/>
        <v/>
      </c>
    </row>
    <row r="42" spans="1:18" s="10" customFormat="1" x14ac:dyDescent="0.2">
      <c r="A42" s="514"/>
      <c r="B42" s="515" t="s">
        <v>647</v>
      </c>
      <c r="C42" s="249"/>
      <c r="D42" s="249">
        <f t="shared" si="2"/>
        <v>-6.0940332197336189E-2</v>
      </c>
      <c r="E42" s="249">
        <f t="shared" si="2"/>
        <v>-4.2613958093997484E-2</v>
      </c>
      <c r="F42" s="249">
        <f t="shared" si="2"/>
        <v>-2.0900362841129727E-3</v>
      </c>
      <c r="G42" s="249">
        <f t="shared" si="2"/>
        <v>4.328495673919952E-2</v>
      </c>
      <c r="H42" s="249">
        <f t="shared" si="2"/>
        <v>4.0628398544376498E-2</v>
      </c>
      <c r="I42" s="249">
        <f t="shared" si="2"/>
        <v>2.8023478876403107E-2</v>
      </c>
      <c r="J42" s="249">
        <f t="shared" si="2"/>
        <v>1.1838550190440777E-2</v>
      </c>
      <c r="K42" s="249">
        <f t="shared" si="2"/>
        <v>-8.783180034275917E-3</v>
      </c>
      <c r="L42" s="249">
        <f t="shared" si="2"/>
        <v>-4.8602412567243847E-2</v>
      </c>
      <c r="M42" s="249">
        <f t="shared" si="2"/>
        <v>-1.4740833330802006E-2</v>
      </c>
      <c r="N42" s="249">
        <f t="shared" si="2"/>
        <v>3.6024823410496509E-2</v>
      </c>
      <c r="O42" s="249">
        <f t="shared" si="2"/>
        <v>-8.0473251573088378E-2</v>
      </c>
      <c r="P42" s="249">
        <f t="shared" si="2"/>
        <v>-5.8342007111932603E-2</v>
      </c>
      <c r="Q42" s="249">
        <f t="shared" si="2"/>
        <v>6.2864989575086572E-3</v>
      </c>
      <c r="R42" s="249">
        <f t="shared" si="2"/>
        <v>3.183899481564989E-2</v>
      </c>
    </row>
    <row r="43" spans="1:18" x14ac:dyDescent="0.2">
      <c r="A43" s="237"/>
      <c r="B43" s="516" t="s">
        <v>710</v>
      </c>
      <c r="C43" s="248"/>
      <c r="D43" s="248">
        <f t="shared" ref="D43:R45" si="3">IF(C20&gt;0.1,D20/C20-1,"")</f>
        <v>-0.15563704123160949</v>
      </c>
      <c r="E43" s="248">
        <f t="shared" si="3"/>
        <v>-2.4339067391492497E-2</v>
      </c>
      <c r="F43" s="248">
        <f t="shared" si="3"/>
        <v>0.14885359012577903</v>
      </c>
      <c r="G43" s="248">
        <f t="shared" si="3"/>
        <v>0.14376643288494417</v>
      </c>
      <c r="H43" s="248">
        <f t="shared" si="3"/>
        <v>0.24159883340247301</v>
      </c>
      <c r="I43" s="248">
        <f t="shared" si="3"/>
        <v>-0.10820115472194625</v>
      </c>
      <c r="J43" s="248">
        <f t="shared" si="3"/>
        <v>-0.18398561687898451</v>
      </c>
      <c r="K43" s="248">
        <f t="shared" si="3"/>
        <v>0.34016386409485855</v>
      </c>
      <c r="L43" s="248">
        <f t="shared" si="3"/>
        <v>-0.17898812568666922</v>
      </c>
      <c r="M43" s="248">
        <f t="shared" si="3"/>
        <v>7.7562484088836037E-2</v>
      </c>
      <c r="N43" s="248">
        <f t="shared" si="3"/>
        <v>-4.9236005260162585E-2</v>
      </c>
      <c r="O43" s="248">
        <f t="shared" si="3"/>
        <v>-0.13625888716304069</v>
      </c>
      <c r="P43" s="248">
        <f t="shared" si="3"/>
        <v>-0.10538602520113238</v>
      </c>
      <c r="Q43" s="248">
        <f t="shared" si="3"/>
        <v>3.7166625713017876E-2</v>
      </c>
      <c r="R43" s="248">
        <f t="shared" si="3"/>
        <v>0.15101440236456565</v>
      </c>
    </row>
    <row r="44" spans="1:18" x14ac:dyDescent="0.2">
      <c r="A44" s="237"/>
      <c r="B44" s="516" t="s">
        <v>648</v>
      </c>
      <c r="C44" s="248"/>
      <c r="D44" s="248" t="str">
        <f t="shared" si="3"/>
        <v/>
      </c>
      <c r="E44" s="248" t="str">
        <f t="shared" si="3"/>
        <v/>
      </c>
      <c r="F44" s="248" t="str">
        <f t="shared" si="3"/>
        <v/>
      </c>
      <c r="G44" s="248" t="str">
        <f t="shared" si="3"/>
        <v/>
      </c>
      <c r="H44" s="248" t="str">
        <f t="shared" si="3"/>
        <v/>
      </c>
      <c r="I44" s="248" t="str">
        <f t="shared" si="3"/>
        <v/>
      </c>
      <c r="J44" s="248" t="str">
        <f t="shared" si="3"/>
        <v/>
      </c>
      <c r="K44" s="248" t="str">
        <f t="shared" si="3"/>
        <v/>
      </c>
      <c r="L44" s="248" t="str">
        <f t="shared" si="3"/>
        <v/>
      </c>
      <c r="M44" s="248" t="str">
        <f t="shared" si="3"/>
        <v/>
      </c>
      <c r="N44" s="248" t="str">
        <f t="shared" si="3"/>
        <v/>
      </c>
      <c r="O44" s="248" t="str">
        <f t="shared" si="3"/>
        <v/>
      </c>
      <c r="P44" s="248" t="str">
        <f t="shared" si="3"/>
        <v/>
      </c>
      <c r="Q44" s="248" t="str">
        <f t="shared" si="3"/>
        <v/>
      </c>
      <c r="R44" s="248" t="str">
        <f t="shared" si="3"/>
        <v/>
      </c>
    </row>
    <row r="45" spans="1:18" ht="21" customHeight="1" x14ac:dyDescent="0.2">
      <c r="A45" s="245"/>
      <c r="B45" s="246" t="s">
        <v>713</v>
      </c>
      <c r="C45" s="250"/>
      <c r="D45" s="250">
        <f t="shared" si="3"/>
        <v>-6.6793032384914186E-2</v>
      </c>
      <c r="E45" s="250">
        <f t="shared" si="3"/>
        <v>-4.1264557350642717E-2</v>
      </c>
      <c r="F45" s="250">
        <f t="shared" si="3"/>
        <v>6.6279784828930932E-3</v>
      </c>
      <c r="G45" s="250">
        <f t="shared" si="3"/>
        <v>5.0405340524457776E-2</v>
      </c>
      <c r="H45" s="250">
        <f t="shared" si="3"/>
        <v>5.7135429635867707E-2</v>
      </c>
      <c r="I45" s="250">
        <f t="shared" si="3"/>
        <v>1.5162729402397046E-2</v>
      </c>
      <c r="J45" s="250">
        <f t="shared" si="3"/>
        <v>-2.454361761666024E-3</v>
      </c>
      <c r="K45" s="250">
        <f t="shared" si="3"/>
        <v>1.4760906381928729E-2</v>
      </c>
      <c r="L45" s="250">
        <f t="shared" si="3"/>
        <v>-5.8948909084201695E-2</v>
      </c>
      <c r="M45" s="250">
        <f t="shared" si="3"/>
        <v>-8.5866088759619652E-3</v>
      </c>
      <c r="N45" s="250">
        <f t="shared" si="3"/>
        <v>2.9838125730112797E-2</v>
      </c>
      <c r="O45" s="250">
        <f t="shared" si="3"/>
        <v>-8.445277625493619E-2</v>
      </c>
      <c r="P45" s="250">
        <f t="shared" si="3"/>
        <v>-6.1317748699339036E-2</v>
      </c>
      <c r="Q45" s="250">
        <f t="shared" si="3"/>
        <v>8.1274376049751407E-3</v>
      </c>
      <c r="R45" s="250">
        <f t="shared" si="3"/>
        <v>3.9874221698676493E-2</v>
      </c>
    </row>
    <row r="46" spans="1:18" s="197" customFormat="1" ht="20.25" customHeight="1" x14ac:dyDescent="0.2">
      <c r="A46" s="256" t="s">
        <v>437</v>
      </c>
    </row>
    <row r="47" spans="1:18" ht="15" x14ac:dyDescent="0.2">
      <c r="A47" s="509" t="s">
        <v>803</v>
      </c>
      <c r="B47" s="10"/>
      <c r="C47" s="512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3"/>
      <c r="R47" s="513"/>
    </row>
    <row r="48" spans="1:18" ht="18.75" customHeight="1" x14ac:dyDescent="0.2">
      <c r="A48" s="234"/>
      <c r="B48" s="235" t="s">
        <v>431</v>
      </c>
      <c r="C48" s="236" t="str">
        <f t="shared" ref="C48:Q48" si="4">C25</f>
        <v>FY1995</v>
      </c>
      <c r="D48" s="236" t="str">
        <f t="shared" si="4"/>
        <v>FY1996</v>
      </c>
      <c r="E48" s="236" t="str">
        <f t="shared" si="4"/>
        <v>FY1997</v>
      </c>
      <c r="F48" s="236" t="str">
        <f t="shared" si="4"/>
        <v>FY1998</v>
      </c>
      <c r="G48" s="236" t="str">
        <f t="shared" si="4"/>
        <v>FY1999</v>
      </c>
      <c r="H48" s="236" t="str">
        <f t="shared" si="4"/>
        <v>FY2000</v>
      </c>
      <c r="I48" s="236" t="str">
        <f t="shared" si="4"/>
        <v>FY2001</v>
      </c>
      <c r="J48" s="236" t="str">
        <f t="shared" si="4"/>
        <v>FY2002</v>
      </c>
      <c r="K48" s="236" t="str">
        <f t="shared" si="4"/>
        <v>FY2003</v>
      </c>
      <c r="L48" s="236" t="str">
        <f t="shared" si="4"/>
        <v>FY2004</v>
      </c>
      <c r="M48" s="236" t="str">
        <f t="shared" si="4"/>
        <v>FY2005</v>
      </c>
      <c r="N48" s="236" t="str">
        <f t="shared" si="4"/>
        <v>FY2006</v>
      </c>
      <c r="O48" s="236" t="str">
        <f t="shared" si="4"/>
        <v>FY2007</v>
      </c>
      <c r="P48" s="236" t="str">
        <f t="shared" si="4"/>
        <v>FY2008</v>
      </c>
      <c r="Q48" s="236" t="str">
        <f t="shared" si="4"/>
        <v>FY2009</v>
      </c>
      <c r="R48" s="236" t="str">
        <f>R25</f>
        <v>FY2010</v>
      </c>
    </row>
    <row r="49" spans="1:18" ht="18.75" customHeight="1" x14ac:dyDescent="0.2">
      <c r="A49" s="237" t="s">
        <v>56</v>
      </c>
      <c r="B49" s="238" t="s">
        <v>57</v>
      </c>
      <c r="C49" s="506">
        <v>13.009038497491701</v>
      </c>
      <c r="D49" s="506">
        <v>13.385849454910966</v>
      </c>
      <c r="E49" s="506">
        <v>13.762341837240612</v>
      </c>
      <c r="F49" s="506">
        <v>14.012479811547019</v>
      </c>
      <c r="G49" s="506">
        <v>14.326619723641786</v>
      </c>
      <c r="H49" s="506">
        <v>14.303422011183866</v>
      </c>
      <c r="I49" s="506">
        <v>14.503287460910414</v>
      </c>
      <c r="J49" s="506">
        <v>14.153694300556067</v>
      </c>
      <c r="K49" s="506">
        <v>13.629651679079778</v>
      </c>
      <c r="L49" s="506">
        <v>13.445730278742269</v>
      </c>
      <c r="M49" s="506">
        <v>13.627645809675457</v>
      </c>
      <c r="N49" s="506">
        <v>13.431106784453114</v>
      </c>
      <c r="O49" s="506">
        <v>13.805844137453125</v>
      </c>
      <c r="P49" s="506">
        <v>13.674692990721056</v>
      </c>
      <c r="Q49" s="506">
        <v>14.081348431799901</v>
      </c>
      <c r="R49" s="506">
        <v>14.671537752501184</v>
      </c>
    </row>
    <row r="50" spans="1:18" x14ac:dyDescent="0.2">
      <c r="A50" s="237" t="s">
        <v>58</v>
      </c>
      <c r="B50" s="240" t="s">
        <v>646</v>
      </c>
      <c r="C50" s="506">
        <v>10.861344874579769</v>
      </c>
      <c r="D50" s="506">
        <v>10.475027489989346</v>
      </c>
      <c r="E50" s="506">
        <v>10.632210603188016</v>
      </c>
      <c r="F50" s="506">
        <v>10.753704992107272</v>
      </c>
      <c r="G50" s="506">
        <v>10.872720961532625</v>
      </c>
      <c r="H50" s="506">
        <v>10.910273932855901</v>
      </c>
      <c r="I50" s="506">
        <v>11.035137755758971</v>
      </c>
      <c r="J50" s="506">
        <v>10.776488913065021</v>
      </c>
      <c r="K50" s="506">
        <v>10.441505510892846</v>
      </c>
      <c r="L50" s="506">
        <v>9.6016310924116368</v>
      </c>
      <c r="M50" s="506">
        <v>9.9400041649075952</v>
      </c>
      <c r="N50" s="506">
        <v>9.4952029737663111</v>
      </c>
      <c r="O50" s="506">
        <v>9.9928168405399802</v>
      </c>
      <c r="P50" s="506">
        <v>9.9076927136512474</v>
      </c>
      <c r="Q50" s="506">
        <v>10.344867640914668</v>
      </c>
      <c r="R50" s="506">
        <v>10.798508609093824</v>
      </c>
    </row>
    <row r="51" spans="1:18" x14ac:dyDescent="0.2">
      <c r="A51" s="237" t="s">
        <v>60</v>
      </c>
      <c r="B51" s="240" t="s">
        <v>61</v>
      </c>
      <c r="C51" s="506">
        <v>0</v>
      </c>
      <c r="D51" s="506">
        <v>0</v>
      </c>
      <c r="E51" s="506">
        <v>0</v>
      </c>
      <c r="F51" s="506">
        <v>0</v>
      </c>
      <c r="G51" s="506">
        <v>0</v>
      </c>
      <c r="H51" s="506">
        <v>0</v>
      </c>
      <c r="I51" s="506">
        <v>0</v>
      </c>
      <c r="J51" s="506">
        <v>0</v>
      </c>
      <c r="K51" s="506">
        <v>0</v>
      </c>
      <c r="L51" s="506">
        <v>0</v>
      </c>
      <c r="M51" s="506">
        <v>0</v>
      </c>
      <c r="N51" s="506">
        <v>0</v>
      </c>
      <c r="O51" s="506">
        <v>0</v>
      </c>
      <c r="P51" s="506">
        <v>0</v>
      </c>
      <c r="Q51" s="506">
        <v>0</v>
      </c>
      <c r="R51" s="506">
        <v>0</v>
      </c>
    </row>
    <row r="52" spans="1:18" x14ac:dyDescent="0.2">
      <c r="A52" s="237" t="s">
        <v>62</v>
      </c>
      <c r="B52" s="240" t="s">
        <v>63</v>
      </c>
      <c r="C52" s="506">
        <v>0.56058107674435442</v>
      </c>
      <c r="D52" s="506">
        <v>0.36670520333909695</v>
      </c>
      <c r="E52" s="506">
        <v>0.36543079979002985</v>
      </c>
      <c r="F52" s="506">
        <v>0.51926445890341688</v>
      </c>
      <c r="G52" s="506">
        <v>0.57631264717990227</v>
      </c>
      <c r="H52" s="506">
        <v>0.50296978403943815</v>
      </c>
      <c r="I52" s="506">
        <v>0.4418017568365844</v>
      </c>
      <c r="J52" s="506">
        <v>0.36466672803068056</v>
      </c>
      <c r="K52" s="506">
        <v>0.3340283503845336</v>
      </c>
      <c r="L52" s="506">
        <v>0.18511675137422823</v>
      </c>
      <c r="M52" s="506">
        <v>0.15092778362505016</v>
      </c>
      <c r="N52" s="506">
        <v>0.13244629970682575</v>
      </c>
      <c r="O52" s="506">
        <v>0.22013784001460984</v>
      </c>
      <c r="P52" s="506">
        <v>0.20828458208807962</v>
      </c>
      <c r="Q52" s="506">
        <v>0.17428862368401871</v>
      </c>
      <c r="R52" s="506">
        <v>0.17323720710513688</v>
      </c>
    </row>
    <row r="53" spans="1:18" x14ac:dyDescent="0.2">
      <c r="A53" s="237" t="s">
        <v>64</v>
      </c>
      <c r="B53" s="240" t="s">
        <v>65</v>
      </c>
      <c r="C53" s="506">
        <v>0</v>
      </c>
      <c r="D53" s="506">
        <v>0.29335029999999979</v>
      </c>
      <c r="E53" s="506">
        <v>1.3323138000000001</v>
      </c>
      <c r="F53" s="506">
        <v>1.5202373999999998</v>
      </c>
      <c r="G53" s="506">
        <v>1.1828251999999999</v>
      </c>
      <c r="H53" s="506">
        <v>1.959650348939769</v>
      </c>
      <c r="I53" s="506">
        <v>1.764359239411613</v>
      </c>
      <c r="J53" s="506">
        <v>1.0889610987065197</v>
      </c>
      <c r="K53" s="506">
        <v>1.3909745638281454</v>
      </c>
      <c r="L53" s="506">
        <v>0.95191139621814058</v>
      </c>
      <c r="M53" s="506">
        <v>0.96148865455562971</v>
      </c>
      <c r="N53" s="506">
        <v>0.56031047044141435</v>
      </c>
      <c r="O53" s="506">
        <v>0.55069950042200166</v>
      </c>
      <c r="P53" s="506">
        <v>0.40371287771372399</v>
      </c>
      <c r="Q53" s="506">
        <v>1.2030326000000002</v>
      </c>
      <c r="R53" s="506">
        <v>0.40975120000000015</v>
      </c>
    </row>
    <row r="54" spans="1:18" x14ac:dyDescent="0.2">
      <c r="A54" s="237" t="s">
        <v>66</v>
      </c>
      <c r="B54" s="240" t="s">
        <v>67</v>
      </c>
      <c r="C54" s="506">
        <v>2.7721117859631197</v>
      </c>
      <c r="D54" s="506">
        <v>1.3689023699150153</v>
      </c>
      <c r="E54" s="506">
        <v>0.32651170522567247</v>
      </c>
      <c r="F54" s="506">
        <v>0.51812000112849077</v>
      </c>
      <c r="G54" s="506">
        <v>1.0090935463567234</v>
      </c>
      <c r="H54" s="506">
        <v>1.8278448263897611</v>
      </c>
      <c r="I54" s="506">
        <v>1.2473526697466353</v>
      </c>
      <c r="J54" s="506">
        <v>0.6922907788859719</v>
      </c>
      <c r="K54" s="506">
        <v>0.54637760160030613</v>
      </c>
      <c r="L54" s="506">
        <v>0.72053884007601376</v>
      </c>
      <c r="M54" s="506">
        <v>0.40500782594052565</v>
      </c>
      <c r="N54" s="506">
        <v>0.39765246599518905</v>
      </c>
      <c r="O54" s="506">
        <v>0.50376060590266514</v>
      </c>
      <c r="P54" s="506">
        <v>0.77882480427040157</v>
      </c>
      <c r="Q54" s="506">
        <v>1.2738804429307984</v>
      </c>
      <c r="R54" s="506">
        <v>3.8258438211612984</v>
      </c>
    </row>
    <row r="55" spans="1:18" x14ac:dyDescent="0.2">
      <c r="A55" s="237" t="s">
        <v>68</v>
      </c>
      <c r="B55" s="240" t="s">
        <v>69</v>
      </c>
      <c r="C55" s="506">
        <v>6.3516866385634874</v>
      </c>
      <c r="D55" s="506">
        <v>5.8731823105967838</v>
      </c>
      <c r="E55" s="506">
        <v>5.7109141233565932</v>
      </c>
      <c r="F55" s="506">
        <v>5.8165597460796725</v>
      </c>
      <c r="G55" s="506">
        <v>6.5951794895481033</v>
      </c>
      <c r="H55" s="506">
        <v>7.3935872689664608</v>
      </c>
      <c r="I55" s="506">
        <v>7.7189499781836552</v>
      </c>
      <c r="J55" s="506">
        <v>7.3479200045547284</v>
      </c>
      <c r="K55" s="506">
        <v>8.7440437465968728</v>
      </c>
      <c r="L55" s="506">
        <v>8.1619674960965494</v>
      </c>
      <c r="M55" s="506">
        <v>8.4670335700922355</v>
      </c>
      <c r="N55" s="506">
        <v>8.7130372198905679</v>
      </c>
      <c r="O55" s="506">
        <v>8.1458977880878116</v>
      </c>
      <c r="P55" s="506">
        <v>8.5635380186321388</v>
      </c>
      <c r="Q55" s="506">
        <v>8.3684915048430213</v>
      </c>
      <c r="R55" s="506">
        <v>8.7352997424769683</v>
      </c>
    </row>
    <row r="56" spans="1:18" x14ac:dyDescent="0.2">
      <c r="A56" s="237" t="s">
        <v>70</v>
      </c>
      <c r="B56" s="240" t="s">
        <v>71</v>
      </c>
      <c r="C56" s="506">
        <v>1.4229337864753933</v>
      </c>
      <c r="D56" s="506">
        <v>1.4187332969576913</v>
      </c>
      <c r="E56" s="506">
        <v>1.4256823554210989</v>
      </c>
      <c r="F56" s="506">
        <v>1.6530208093228995</v>
      </c>
      <c r="G56" s="506">
        <v>1.6210668237088819</v>
      </c>
      <c r="H56" s="506">
        <v>1.7054572265062313</v>
      </c>
      <c r="I56" s="506">
        <v>1.5639750460554032</v>
      </c>
      <c r="J56" s="506">
        <v>1.2871503522094538</v>
      </c>
      <c r="K56" s="506">
        <v>1.3142399541382999</v>
      </c>
      <c r="L56" s="506">
        <v>1.1812276444586502</v>
      </c>
      <c r="M56" s="506">
        <v>1.1894939954112504</v>
      </c>
      <c r="N56" s="506">
        <v>1.2107784692841126</v>
      </c>
      <c r="O56" s="506">
        <v>1.2811283878783253</v>
      </c>
      <c r="P56" s="506">
        <v>1.3173265848383502</v>
      </c>
      <c r="Q56" s="506">
        <v>1.2487416881421125</v>
      </c>
      <c r="R56" s="506">
        <v>1.1337566503647971</v>
      </c>
    </row>
    <row r="57" spans="1:18" x14ac:dyDescent="0.2">
      <c r="A57" s="237" t="s">
        <v>72</v>
      </c>
      <c r="B57" s="240" t="s">
        <v>73</v>
      </c>
      <c r="C57" s="506">
        <v>4.900040606094958</v>
      </c>
      <c r="D57" s="506">
        <v>4.3563792725307167</v>
      </c>
      <c r="E57" s="506">
        <v>3.7407413075632023</v>
      </c>
      <c r="F57" s="506">
        <v>3.7594951762618383</v>
      </c>
      <c r="G57" s="506">
        <v>3.8335050724016071</v>
      </c>
      <c r="H57" s="506">
        <v>4.4463196614790421</v>
      </c>
      <c r="I57" s="506">
        <v>4.5113988747952201</v>
      </c>
      <c r="J57" s="506">
        <v>4.5669966651769531</v>
      </c>
      <c r="K57" s="506">
        <v>4.5495254579431954</v>
      </c>
      <c r="L57" s="506">
        <v>4.2954929819292449</v>
      </c>
      <c r="M57" s="506">
        <v>4.3074536898996332</v>
      </c>
      <c r="N57" s="506">
        <v>4.6413041053316313</v>
      </c>
      <c r="O57" s="506">
        <v>4.4388562945890495</v>
      </c>
      <c r="P57" s="506">
        <v>3.9082395768123295</v>
      </c>
      <c r="Q57" s="506">
        <v>4.1210141851186295</v>
      </c>
      <c r="R57" s="506">
        <v>4.5061024268310632</v>
      </c>
    </row>
    <row r="58" spans="1:18" x14ac:dyDescent="0.2">
      <c r="A58" s="237" t="s">
        <v>74</v>
      </c>
      <c r="B58" s="240" t="s">
        <v>75</v>
      </c>
      <c r="C58" s="506">
        <v>0.84052825007592258</v>
      </c>
      <c r="D58" s="506">
        <v>0.63615325148284918</v>
      </c>
      <c r="E58" s="506">
        <v>0.62766567331971546</v>
      </c>
      <c r="F58" s="506">
        <v>0.4818650645551838</v>
      </c>
      <c r="G58" s="506">
        <v>0.72138900960283614</v>
      </c>
      <c r="H58" s="506">
        <v>1.1099334457392278</v>
      </c>
      <c r="I58" s="506">
        <v>1.4481684173957268</v>
      </c>
      <c r="J58" s="506">
        <v>1.7016347972681478</v>
      </c>
      <c r="K58" s="506">
        <v>1.2138478394582799</v>
      </c>
      <c r="L58" s="506">
        <v>1.052041016969085</v>
      </c>
      <c r="M58" s="506">
        <v>1.3645605148255449</v>
      </c>
      <c r="N58" s="506">
        <v>1.6023569176264332</v>
      </c>
      <c r="O58" s="506">
        <v>1.6405767213055427</v>
      </c>
      <c r="P58" s="506">
        <v>1.5208315848823664</v>
      </c>
      <c r="Q58" s="506">
        <v>1.328967724670711</v>
      </c>
      <c r="R58" s="506">
        <v>1.4096283067592394</v>
      </c>
    </row>
    <row r="59" spans="1:18" x14ac:dyDescent="0.2">
      <c r="A59" s="237" t="s">
        <v>76</v>
      </c>
      <c r="B59" s="240" t="s">
        <v>77</v>
      </c>
      <c r="C59" s="506">
        <v>10.523950132763767</v>
      </c>
      <c r="D59" s="506">
        <v>10.847000809903001</v>
      </c>
      <c r="E59" s="506">
        <v>11.118241432058728</v>
      </c>
      <c r="F59" s="506">
        <v>11.426218082645205</v>
      </c>
      <c r="G59" s="506">
        <v>11.758359923594179</v>
      </c>
      <c r="H59" s="506">
        <v>11.890728253215197</v>
      </c>
      <c r="I59" s="506">
        <v>12.261252679973579</v>
      </c>
      <c r="J59" s="506">
        <v>11.953715345034659</v>
      </c>
      <c r="K59" s="506">
        <v>11.755496693723792</v>
      </c>
      <c r="L59" s="506">
        <v>11.523404038496089</v>
      </c>
      <c r="M59" s="506">
        <v>11.218774265689131</v>
      </c>
      <c r="N59" s="506">
        <v>11.335877263949877</v>
      </c>
      <c r="O59" s="506">
        <v>11.256873155354672</v>
      </c>
      <c r="P59" s="506">
        <v>11.179112936488565</v>
      </c>
      <c r="Q59" s="506">
        <v>11.133681407907051</v>
      </c>
      <c r="R59" s="506">
        <v>11.368684276067942</v>
      </c>
    </row>
    <row r="60" spans="1:18" x14ac:dyDescent="0.2">
      <c r="A60" s="237" t="s">
        <v>78</v>
      </c>
      <c r="B60" s="240" t="s">
        <v>79</v>
      </c>
      <c r="C60" s="506">
        <v>8.6759152506335155</v>
      </c>
      <c r="D60" s="506">
        <v>8.1200684231117197</v>
      </c>
      <c r="E60" s="506">
        <v>6.5171259228684573</v>
      </c>
      <c r="F60" s="506">
        <v>6.7423903941729817</v>
      </c>
      <c r="G60" s="506">
        <v>7.3604750031209027</v>
      </c>
      <c r="H60" s="506">
        <v>7.8897607534561756</v>
      </c>
      <c r="I60" s="506">
        <v>9.2634031589600738</v>
      </c>
      <c r="J60" s="506">
        <v>10.419671628763146</v>
      </c>
      <c r="K60" s="506">
        <v>9.8195624034314211</v>
      </c>
      <c r="L60" s="506">
        <v>8.9801586788574213</v>
      </c>
      <c r="M60" s="506">
        <v>9.4337920893313942</v>
      </c>
      <c r="N60" s="506">
        <v>10.899458355843045</v>
      </c>
      <c r="O60" s="506">
        <v>8.0696677853305125</v>
      </c>
      <c r="P60" s="506">
        <v>6.0362931031828477</v>
      </c>
      <c r="Q60" s="506">
        <v>5.7304201196298488</v>
      </c>
      <c r="R60" s="506">
        <v>5.6323487674932666</v>
      </c>
    </row>
    <row r="61" spans="1:18" x14ac:dyDescent="0.2">
      <c r="A61" s="237" t="s">
        <v>80</v>
      </c>
      <c r="B61" s="240" t="s">
        <v>81</v>
      </c>
      <c r="C61" s="506">
        <v>11.817525985593317</v>
      </c>
      <c r="D61" s="506">
        <v>11.386154073423665</v>
      </c>
      <c r="E61" s="506">
        <v>9.2537867851444879</v>
      </c>
      <c r="F61" s="506">
        <v>8.8708779426276489</v>
      </c>
      <c r="G61" s="506">
        <v>8.7432354833735513</v>
      </c>
      <c r="H61" s="506">
        <v>9.2832597049100389</v>
      </c>
      <c r="I61" s="506">
        <v>9.8796971666029165</v>
      </c>
      <c r="J61" s="506">
        <v>10.272840057435866</v>
      </c>
      <c r="K61" s="506">
        <v>10.079455247131213</v>
      </c>
      <c r="L61" s="506">
        <v>9.7815646895173813</v>
      </c>
      <c r="M61" s="506">
        <v>9.219491666125549</v>
      </c>
      <c r="N61" s="506">
        <v>9.4161790140459125</v>
      </c>
      <c r="O61" s="506">
        <v>9.1018575115688058</v>
      </c>
      <c r="P61" s="506">
        <v>8.7668957845390878</v>
      </c>
      <c r="Q61" s="506">
        <v>10.169848734679535</v>
      </c>
      <c r="R61" s="506">
        <v>11.528639785366341</v>
      </c>
    </row>
    <row r="62" spans="1:18" x14ac:dyDescent="0.2">
      <c r="A62" s="237" t="s">
        <v>82</v>
      </c>
      <c r="B62" s="240" t="s">
        <v>83</v>
      </c>
      <c r="C62" s="506">
        <v>3.8424199829852381</v>
      </c>
      <c r="D62" s="506">
        <v>3.59964727643777</v>
      </c>
      <c r="E62" s="506">
        <v>2.763617504354555</v>
      </c>
      <c r="F62" s="506">
        <v>2.5375495474651046</v>
      </c>
      <c r="G62" s="506">
        <v>2.4405504806359497</v>
      </c>
      <c r="H62" s="506">
        <v>2.6504068299956667</v>
      </c>
      <c r="I62" s="506">
        <v>3.2073260744074545</v>
      </c>
      <c r="J62" s="506">
        <v>3.203951298717266</v>
      </c>
      <c r="K62" s="506">
        <v>3.0009127700981182</v>
      </c>
      <c r="L62" s="506">
        <v>3.0636550014404089</v>
      </c>
      <c r="M62" s="506">
        <v>3.2096704954718587</v>
      </c>
      <c r="N62" s="506">
        <v>3.3150297206191044</v>
      </c>
      <c r="O62" s="506">
        <v>3.608167579543784</v>
      </c>
      <c r="P62" s="506">
        <v>3.6343132381918792</v>
      </c>
      <c r="Q62" s="506">
        <v>4.0795064419379035</v>
      </c>
      <c r="R62" s="506">
        <v>4.7850420153319408</v>
      </c>
    </row>
    <row r="63" spans="1:18" x14ac:dyDescent="0.2">
      <c r="A63" s="237" t="s">
        <v>84</v>
      </c>
      <c r="B63" s="240" t="s">
        <v>85</v>
      </c>
      <c r="C63" s="506">
        <v>0.53284885154866068</v>
      </c>
      <c r="D63" s="506">
        <v>0.50722544779660461</v>
      </c>
      <c r="E63" s="506">
        <v>0.51158768233059826</v>
      </c>
      <c r="F63" s="506">
        <v>0.58519606553251435</v>
      </c>
      <c r="G63" s="506">
        <v>0.58961920755551855</v>
      </c>
      <c r="H63" s="506">
        <v>0.64259153445184092</v>
      </c>
      <c r="I63" s="506">
        <v>0.57259162935698105</v>
      </c>
      <c r="J63" s="506">
        <v>0.67240805880808641</v>
      </c>
      <c r="K63" s="506">
        <v>0.67309634265996743</v>
      </c>
      <c r="L63" s="506">
        <v>0.69052781391382378</v>
      </c>
      <c r="M63" s="506">
        <v>0.60576915345992921</v>
      </c>
      <c r="N63" s="506">
        <v>0.56024457111630732</v>
      </c>
      <c r="O63" s="506">
        <v>0.53107821099850705</v>
      </c>
      <c r="P63" s="506">
        <v>0.60070018488892751</v>
      </c>
      <c r="Q63" s="506">
        <v>0.57937456896895034</v>
      </c>
      <c r="R63" s="506">
        <v>0.55429351904767055</v>
      </c>
    </row>
    <row r="64" spans="1:18" x14ac:dyDescent="0.2">
      <c r="A64" s="237"/>
      <c r="B64" s="516" t="s">
        <v>445</v>
      </c>
      <c r="C64" s="506">
        <v>-0.61769305463405322</v>
      </c>
      <c r="D64" s="506">
        <v>-0.62314880208357848</v>
      </c>
      <c r="E64" s="506">
        <v>-0.54627346556525702</v>
      </c>
      <c r="F64" s="506">
        <v>-0.45982457990576481</v>
      </c>
      <c r="G64" s="506">
        <v>-0.54262020256199561</v>
      </c>
      <c r="H64" s="506">
        <v>-0.80624264763440479</v>
      </c>
      <c r="I64" s="506">
        <v>-1.1698425056906865</v>
      </c>
      <c r="J64" s="506">
        <v>-1.3292797670421399</v>
      </c>
      <c r="K64" s="506">
        <v>-1.0045091092935403</v>
      </c>
      <c r="L64" s="506">
        <v>-0.86068293291259768</v>
      </c>
      <c r="M64" s="506">
        <v>-1.0380069185042953</v>
      </c>
      <c r="N64" s="506">
        <v>-1.2331944979044716</v>
      </c>
      <c r="O64" s="506">
        <v>-1.2612013235151676</v>
      </c>
      <c r="P64" s="506">
        <v>-1.2771114043749849</v>
      </c>
      <c r="Q64" s="506">
        <v>-1.1985096998476972</v>
      </c>
      <c r="R64" s="506">
        <v>-1.2948959481881055</v>
      </c>
    </row>
    <row r="65" spans="1:18" s="10" customFormat="1" x14ac:dyDescent="0.2">
      <c r="A65" s="514"/>
      <c r="B65" s="515" t="s">
        <v>647</v>
      </c>
      <c r="C65" s="517">
        <v>75.493232664879145</v>
      </c>
      <c r="D65" s="517">
        <v>72.011230178311635</v>
      </c>
      <c r="E65" s="517">
        <v>67.541898066296511</v>
      </c>
      <c r="F65" s="517">
        <v>68.737154912443472</v>
      </c>
      <c r="G65" s="517">
        <v>71.088332369690576</v>
      </c>
      <c r="H65" s="517">
        <v>75.7099629344942</v>
      </c>
      <c r="I65" s="517">
        <v>78.248859402704539</v>
      </c>
      <c r="J65" s="517">
        <v>77.173110260170432</v>
      </c>
      <c r="K65" s="517">
        <v>76.488209051673223</v>
      </c>
      <c r="L65" s="517">
        <v>72.774284787588329</v>
      </c>
      <c r="M65" s="517">
        <v>73.063106760506486</v>
      </c>
      <c r="N65" s="517">
        <v>74.477790134165375</v>
      </c>
      <c r="O65" s="517">
        <v>71.886161035474231</v>
      </c>
      <c r="P65" s="517">
        <v>69.223347576525995</v>
      </c>
      <c r="Q65" s="517">
        <v>72.638954415379459</v>
      </c>
      <c r="R65" s="517">
        <v>78.237778131412568</v>
      </c>
    </row>
    <row r="66" spans="1:18" x14ac:dyDescent="0.2">
      <c r="A66" s="237"/>
      <c r="B66" s="516" t="s">
        <v>710</v>
      </c>
      <c r="C66" s="506">
        <v>4.3635384000000004</v>
      </c>
      <c r="D66" s="506">
        <v>3.817649055</v>
      </c>
      <c r="E66" s="506">
        <v>3.8389537075000004</v>
      </c>
      <c r="F66" s="506">
        <v>4.55647175</v>
      </c>
      <c r="G66" s="506">
        <v>5.2567635399999997</v>
      </c>
      <c r="H66" s="506">
        <v>6.60281612</v>
      </c>
      <c r="I66" s="506">
        <v>5.9625514400000004</v>
      </c>
      <c r="J66" s="506">
        <v>4.860595</v>
      </c>
      <c r="K66" s="506">
        <v>6.5233229999999995</v>
      </c>
      <c r="L66" s="506">
        <v>5.4603427999999994</v>
      </c>
      <c r="M66" s="506">
        <v>6.1571110600000001</v>
      </c>
      <c r="N66" s="506">
        <v>6.1273000399999997</v>
      </c>
      <c r="O66" s="506">
        <v>5.4637542400000001</v>
      </c>
      <c r="P66" s="506">
        <v>5.2310932700000006</v>
      </c>
      <c r="Q66" s="506">
        <v>5.8809150099999998</v>
      </c>
      <c r="R66" s="506">
        <v>7.2177479999999994</v>
      </c>
    </row>
    <row r="67" spans="1:18" x14ac:dyDescent="0.2">
      <c r="A67" s="237"/>
      <c r="B67" s="516" t="s">
        <v>648</v>
      </c>
      <c r="C67" s="506">
        <v>-0.41523525866643229</v>
      </c>
      <c r="D67" s="506">
        <v>-2.0204525542732279</v>
      </c>
      <c r="E67" s="506">
        <v>-1.3589277999893894</v>
      </c>
      <c r="F67" s="506">
        <v>-1.3900246979920245</v>
      </c>
      <c r="G67" s="506">
        <v>-1.6217117291061194</v>
      </c>
      <c r="H67" s="506">
        <v>-1.899293583938737</v>
      </c>
      <c r="I67" s="506">
        <v>-1.8415935767798872</v>
      </c>
      <c r="J67" s="506">
        <v>-1.258099861573823</v>
      </c>
      <c r="K67" s="506">
        <v>-1</v>
      </c>
      <c r="L67" s="506">
        <v>-0.12501000000000001</v>
      </c>
      <c r="M67" s="506">
        <v>-0.46911600713163609</v>
      </c>
      <c r="N67" s="506">
        <v>-0.48</v>
      </c>
      <c r="O67" s="506">
        <v>-0.39863999999999999</v>
      </c>
      <c r="P67" s="506">
        <v>-0.38447300000000001</v>
      </c>
      <c r="Q67" s="506">
        <v>-9.2135999999999996E-2</v>
      </c>
      <c r="R67" s="506">
        <v>0</v>
      </c>
    </row>
    <row r="68" spans="1:18" ht="20.25" customHeight="1" x14ac:dyDescent="0.2">
      <c r="A68" s="245"/>
      <c r="B68" s="246" t="s">
        <v>713</v>
      </c>
      <c r="C68" s="518">
        <v>79.441535806212713</v>
      </c>
      <c r="D68" s="518">
        <v>73.808426679038405</v>
      </c>
      <c r="E68" s="518">
        <v>70.02192397380712</v>
      </c>
      <c r="F68" s="518">
        <v>71.903601964451454</v>
      </c>
      <c r="G68" s="518">
        <v>74.723384180584446</v>
      </c>
      <c r="H68" s="518">
        <v>80.413485470555457</v>
      </c>
      <c r="I68" s="518">
        <v>82.369817265924652</v>
      </c>
      <c r="J68" s="518">
        <v>80.77560539859661</v>
      </c>
      <c r="K68" s="518">
        <v>82.011532051673228</v>
      </c>
      <c r="L68" s="518">
        <v>78.109617587588332</v>
      </c>
      <c r="M68" s="518">
        <v>78.751101813374859</v>
      </c>
      <c r="N68" s="518">
        <v>80.125090174165365</v>
      </c>
      <c r="O68" s="518">
        <v>76.951275275474231</v>
      </c>
      <c r="P68" s="518">
        <v>74.069967846525998</v>
      </c>
      <c r="Q68" s="518">
        <v>78.427733425379458</v>
      </c>
      <c r="R68" s="518">
        <v>85.455526131412569</v>
      </c>
    </row>
    <row r="69" spans="1:18" s="197" customFormat="1" ht="20.25" customHeight="1" x14ac:dyDescent="0.2">
      <c r="A69" s="256"/>
    </row>
    <row r="70" spans="1:18" ht="15" x14ac:dyDescent="0.2">
      <c r="A70" s="509" t="s">
        <v>804</v>
      </c>
    </row>
    <row r="71" spans="1:18" ht="18.75" customHeight="1" x14ac:dyDescent="0.2">
      <c r="A71" s="234"/>
      <c r="B71" s="235" t="s">
        <v>492</v>
      </c>
      <c r="C71" s="236" t="str">
        <f t="shared" ref="C71:Q71" si="5">C2</f>
        <v>FY1995</v>
      </c>
      <c r="D71" s="236" t="str">
        <f t="shared" si="5"/>
        <v>FY1996</v>
      </c>
      <c r="E71" s="236" t="str">
        <f t="shared" si="5"/>
        <v>FY1997</v>
      </c>
      <c r="F71" s="236" t="str">
        <f t="shared" si="5"/>
        <v>FY1998</v>
      </c>
      <c r="G71" s="236" t="str">
        <f t="shared" si="5"/>
        <v>FY1999</v>
      </c>
      <c r="H71" s="236" t="str">
        <f t="shared" si="5"/>
        <v>FY2000</v>
      </c>
      <c r="I71" s="236" t="str">
        <f t="shared" si="5"/>
        <v>FY2001</v>
      </c>
      <c r="J71" s="236" t="str">
        <f t="shared" si="5"/>
        <v>FY2002</v>
      </c>
      <c r="K71" s="236" t="str">
        <f t="shared" si="5"/>
        <v>FY2003</v>
      </c>
      <c r="L71" s="236" t="str">
        <f t="shared" si="5"/>
        <v>FY2004</v>
      </c>
      <c r="M71" s="236" t="str">
        <f t="shared" si="5"/>
        <v>FY2005</v>
      </c>
      <c r="N71" s="236" t="str">
        <f t="shared" si="5"/>
        <v>FY2006</v>
      </c>
      <c r="O71" s="236" t="str">
        <f t="shared" si="5"/>
        <v>FY2007</v>
      </c>
      <c r="P71" s="236" t="str">
        <f t="shared" si="5"/>
        <v>FY2008</v>
      </c>
      <c r="Q71" s="236" t="str">
        <f t="shared" si="5"/>
        <v>FY2009</v>
      </c>
      <c r="R71" s="236" t="str">
        <f>R2</f>
        <v>FY2010</v>
      </c>
    </row>
    <row r="72" spans="1:18" ht="18.75" customHeight="1" x14ac:dyDescent="0.2">
      <c r="A72" s="237" t="s">
        <v>56</v>
      </c>
      <c r="B72" s="238" t="s">
        <v>57</v>
      </c>
      <c r="C72" s="506">
        <f>IF(C49&lt;&gt;0,C49/C3*100,0)</f>
        <v>95.755066410061644</v>
      </c>
      <c r="D72" s="506">
        <f t="shared" ref="D72:Q72" si="6">IF(D49&lt;&gt;0,D49/D3*100,0)</f>
        <v>98.440821387089343</v>
      </c>
      <c r="E72" s="506">
        <f t="shared" si="6"/>
        <v>101.06590995741173</v>
      </c>
      <c r="F72" s="506">
        <f t="shared" si="6"/>
        <v>102.71581502269467</v>
      </c>
      <c r="G72" s="506">
        <f t="shared" si="6"/>
        <v>104.68726708153113</v>
      </c>
      <c r="H72" s="506">
        <f t="shared" si="6"/>
        <v>104.23130707381738</v>
      </c>
      <c r="I72" s="506">
        <f t="shared" si="6"/>
        <v>106.20477757078642</v>
      </c>
      <c r="J72" s="506">
        <f t="shared" si="6"/>
        <v>104.15225006318248</v>
      </c>
      <c r="K72" s="506">
        <f t="shared" si="6"/>
        <v>100.73749710535434</v>
      </c>
      <c r="L72" s="506">
        <f t="shared" si="6"/>
        <v>100</v>
      </c>
      <c r="M72" s="506">
        <f t="shared" si="6"/>
        <v>101.8436487175386</v>
      </c>
      <c r="N72" s="506">
        <f t="shared" si="6"/>
        <v>100.84433399482744</v>
      </c>
      <c r="O72" s="506">
        <f t="shared" si="6"/>
        <v>102.06075811759501</v>
      </c>
      <c r="P72" s="506">
        <f t="shared" si="6"/>
        <v>103.94584304516555</v>
      </c>
      <c r="Q72" s="506">
        <f t="shared" si="6"/>
        <v>107.72663114087715</v>
      </c>
      <c r="R72" s="506">
        <f t="shared" ref="R72" si="7">IF(R49&lt;&gt;0,R49/R3*100,0)</f>
        <v>113.00325034225918</v>
      </c>
    </row>
    <row r="73" spans="1:18" x14ac:dyDescent="0.2">
      <c r="A73" s="237" t="s">
        <v>58</v>
      </c>
      <c r="B73" s="240" t="s">
        <v>646</v>
      </c>
      <c r="C73" s="506">
        <f t="shared" ref="C73:Q88" si="8">IF(C50&lt;&gt;0,C50/C4*100,0)</f>
        <v>98.153792495274587</v>
      </c>
      <c r="D73" s="506">
        <f t="shared" si="8"/>
        <v>100.14327069582716</v>
      </c>
      <c r="E73" s="506">
        <f t="shared" si="8"/>
        <v>102.79146578125378</v>
      </c>
      <c r="F73" s="506">
        <f t="shared" si="8"/>
        <v>104.34594007599584</v>
      </c>
      <c r="G73" s="506">
        <f t="shared" si="8"/>
        <v>106.50825426191676</v>
      </c>
      <c r="H73" s="506">
        <f t="shared" si="8"/>
        <v>106.42863129962548</v>
      </c>
      <c r="I73" s="506">
        <f t="shared" si="8"/>
        <v>109.62198623229673</v>
      </c>
      <c r="J73" s="506">
        <f t="shared" si="8"/>
        <v>108.04923778432449</v>
      </c>
      <c r="K73" s="506">
        <f t="shared" si="8"/>
        <v>103.42433527849614</v>
      </c>
      <c r="L73" s="506">
        <f t="shared" si="8"/>
        <v>100</v>
      </c>
      <c r="M73" s="506">
        <f t="shared" si="8"/>
        <v>101.71890743925987</v>
      </c>
      <c r="N73" s="506">
        <f t="shared" si="8"/>
        <v>99.86855752419298</v>
      </c>
      <c r="O73" s="506">
        <f t="shared" si="8"/>
        <v>102.31658200120897</v>
      </c>
      <c r="P73" s="506">
        <f t="shared" si="8"/>
        <v>105.04258730113672</v>
      </c>
      <c r="Q73" s="506">
        <f t="shared" si="8"/>
        <v>110.58174518622236</v>
      </c>
      <c r="R73" s="506">
        <f t="shared" ref="R73" si="9">IF(R50&lt;&gt;0,R50/R4*100,0)</f>
        <v>116.87344357143698</v>
      </c>
    </row>
    <row r="74" spans="1:18" x14ac:dyDescent="0.2">
      <c r="A74" s="237" t="s">
        <v>60</v>
      </c>
      <c r="B74" s="240" t="s">
        <v>61</v>
      </c>
      <c r="C74" s="506">
        <f t="shared" si="8"/>
        <v>0</v>
      </c>
      <c r="D74" s="506">
        <f t="shared" si="8"/>
        <v>0</v>
      </c>
      <c r="E74" s="506">
        <f t="shared" si="8"/>
        <v>0</v>
      </c>
      <c r="F74" s="506">
        <f t="shared" si="8"/>
        <v>0</v>
      </c>
      <c r="G74" s="506">
        <f t="shared" si="8"/>
        <v>0</v>
      </c>
      <c r="H74" s="506">
        <f t="shared" si="8"/>
        <v>0</v>
      </c>
      <c r="I74" s="506">
        <f t="shared" si="8"/>
        <v>0</v>
      </c>
      <c r="J74" s="506">
        <f t="shared" si="8"/>
        <v>0</v>
      </c>
      <c r="K74" s="506">
        <f t="shared" si="8"/>
        <v>0</v>
      </c>
      <c r="L74" s="506">
        <f t="shared" si="8"/>
        <v>0</v>
      </c>
      <c r="M74" s="506">
        <f t="shared" si="8"/>
        <v>0</v>
      </c>
      <c r="N74" s="506">
        <f t="shared" si="8"/>
        <v>0</v>
      </c>
      <c r="O74" s="506">
        <f t="shared" si="8"/>
        <v>0</v>
      </c>
      <c r="P74" s="506">
        <f t="shared" si="8"/>
        <v>0</v>
      </c>
      <c r="Q74" s="506">
        <f t="shared" si="8"/>
        <v>0</v>
      </c>
      <c r="R74" s="506">
        <f t="shared" ref="R74" si="10">IF(R51&lt;&gt;0,R51/R5*100,0)</f>
        <v>0</v>
      </c>
    </row>
    <row r="75" spans="1:18" x14ac:dyDescent="0.2">
      <c r="A75" s="237" t="s">
        <v>62</v>
      </c>
      <c r="B75" s="240" t="s">
        <v>63</v>
      </c>
      <c r="C75" s="506">
        <f t="shared" si="8"/>
        <v>85.827538991634867</v>
      </c>
      <c r="D75" s="506">
        <f t="shared" si="8"/>
        <v>86.730874989135472</v>
      </c>
      <c r="E75" s="506">
        <f t="shared" si="8"/>
        <v>88.279657908920498</v>
      </c>
      <c r="F75" s="506">
        <f t="shared" si="8"/>
        <v>92.132496360608712</v>
      </c>
      <c r="G75" s="506">
        <f t="shared" si="8"/>
        <v>95.640832892597075</v>
      </c>
      <c r="H75" s="506">
        <f t="shared" si="8"/>
        <v>97.399945684769307</v>
      </c>
      <c r="I75" s="506">
        <f t="shared" si="8"/>
        <v>98.68275541266496</v>
      </c>
      <c r="J75" s="506">
        <f t="shared" si="8"/>
        <v>98.525445989657626</v>
      </c>
      <c r="K75" s="506">
        <f t="shared" si="8"/>
        <v>98.284458221618252</v>
      </c>
      <c r="L75" s="506">
        <f t="shared" si="8"/>
        <v>100</v>
      </c>
      <c r="M75" s="506">
        <f t="shared" si="8"/>
        <v>104.08650569023416</v>
      </c>
      <c r="N75" s="506">
        <f t="shared" si="8"/>
        <v>108.66203982552729</v>
      </c>
      <c r="O75" s="506">
        <f t="shared" si="8"/>
        <v>112.6166583403898</v>
      </c>
      <c r="P75" s="506">
        <f t="shared" si="8"/>
        <v>120.0718663705163</v>
      </c>
      <c r="Q75" s="506">
        <f t="shared" si="8"/>
        <v>129.93203000037803</v>
      </c>
      <c r="R75" s="506">
        <f t="shared" ref="R75" si="11">IF(R52&lt;&gt;0,R52/R6*100,0)</f>
        <v>135.4625265457336</v>
      </c>
    </row>
    <row r="76" spans="1:18" x14ac:dyDescent="0.2">
      <c r="A76" s="237" t="s">
        <v>64</v>
      </c>
      <c r="B76" s="240" t="s">
        <v>65</v>
      </c>
      <c r="C76" s="506">
        <f t="shared" si="8"/>
        <v>0</v>
      </c>
      <c r="D76" s="506">
        <f t="shared" si="8"/>
        <v>64.956241213694028</v>
      </c>
      <c r="E76" s="506">
        <f t="shared" si="8"/>
        <v>208.97188408386009</v>
      </c>
      <c r="F76" s="506">
        <f t="shared" si="8"/>
        <v>230.13990300118152</v>
      </c>
      <c r="G76" s="506">
        <f t="shared" si="8"/>
        <v>172.58547805834206</v>
      </c>
      <c r="H76" s="506">
        <f t="shared" si="8"/>
        <v>286.43414896444199</v>
      </c>
      <c r="I76" s="506">
        <f t="shared" si="8"/>
        <v>257.5241704530751</v>
      </c>
      <c r="J76" s="506">
        <f t="shared" si="8"/>
        <v>108.62740915318155</v>
      </c>
      <c r="K76" s="506">
        <f t="shared" si="8"/>
        <v>132.88767798566005</v>
      </c>
      <c r="L76" s="506">
        <f t="shared" si="8"/>
        <v>100</v>
      </c>
      <c r="M76" s="506">
        <f t="shared" si="8"/>
        <v>90.615780352423855</v>
      </c>
      <c r="N76" s="506">
        <f t="shared" si="8"/>
        <v>57.82755099466906</v>
      </c>
      <c r="O76" s="506">
        <f t="shared" si="8"/>
        <v>59.697345817968369</v>
      </c>
      <c r="P76" s="506">
        <f t="shared" si="8"/>
        <v>51.435447361131068</v>
      </c>
      <c r="Q76" s="506">
        <f t="shared" si="8"/>
        <v>143.47322227475533</v>
      </c>
      <c r="R76" s="506">
        <f t="shared" ref="R76" si="12">IF(R53&lt;&gt;0,R53/R7*100,0)</f>
        <v>57.498082384016456</v>
      </c>
    </row>
    <row r="77" spans="1:18" x14ac:dyDescent="0.2">
      <c r="A77" s="237" t="s">
        <v>66</v>
      </c>
      <c r="B77" s="240" t="s">
        <v>67</v>
      </c>
      <c r="C77" s="506">
        <f t="shared" si="8"/>
        <v>87.464737726395285</v>
      </c>
      <c r="D77" s="506">
        <f t="shared" si="8"/>
        <v>89.855487643873516</v>
      </c>
      <c r="E77" s="506">
        <f t="shared" si="8"/>
        <v>91.957176040626706</v>
      </c>
      <c r="F77" s="506">
        <f t="shared" si="8"/>
        <v>93.574388642239981</v>
      </c>
      <c r="G77" s="506">
        <f t="shared" si="8"/>
        <v>95.067183773266208</v>
      </c>
      <c r="H77" s="506">
        <f t="shared" si="8"/>
        <v>97.302131863087453</v>
      </c>
      <c r="I77" s="506">
        <f t="shared" si="8"/>
        <v>98.583515377638392</v>
      </c>
      <c r="J77" s="506">
        <f t="shared" si="8"/>
        <v>98.497372124153486</v>
      </c>
      <c r="K77" s="506">
        <f t="shared" si="8"/>
        <v>98.189590087816129</v>
      </c>
      <c r="L77" s="506">
        <f t="shared" si="8"/>
        <v>100</v>
      </c>
      <c r="M77" s="506">
        <f t="shared" si="8"/>
        <v>104.08650569023415</v>
      </c>
      <c r="N77" s="506">
        <f t="shared" si="8"/>
        <v>108.66203982552729</v>
      </c>
      <c r="O77" s="506">
        <f t="shared" si="8"/>
        <v>112.61665834038979</v>
      </c>
      <c r="P77" s="506">
        <f t="shared" si="8"/>
        <v>105.48576963672231</v>
      </c>
      <c r="Q77" s="506">
        <f t="shared" si="8"/>
        <v>119.18157916290839</v>
      </c>
      <c r="R77" s="506">
        <f t="shared" ref="R77" si="13">IF(R54&lt;&gt;0,R54/R8*100,0)</f>
        <v>130.8841184137512</v>
      </c>
    </row>
    <row r="78" spans="1:18" x14ac:dyDescent="0.2">
      <c r="A78" s="237" t="s">
        <v>68</v>
      </c>
      <c r="B78" s="240" t="s">
        <v>69</v>
      </c>
      <c r="C78" s="506">
        <f t="shared" si="8"/>
        <v>83.009956520952059</v>
      </c>
      <c r="D78" s="506">
        <f t="shared" si="8"/>
        <v>85.866764310929881</v>
      </c>
      <c r="E78" s="506">
        <f t="shared" si="8"/>
        <v>87.674684077150502</v>
      </c>
      <c r="F78" s="506">
        <f t="shared" si="8"/>
        <v>90.198584850015465</v>
      </c>
      <c r="G78" s="506">
        <f t="shared" si="8"/>
        <v>92.781827121355235</v>
      </c>
      <c r="H78" s="506">
        <f t="shared" si="8"/>
        <v>93.446608146163541</v>
      </c>
      <c r="I78" s="506">
        <f t="shared" si="8"/>
        <v>95.828238470812266</v>
      </c>
      <c r="J78" s="506">
        <f t="shared" si="8"/>
        <v>96.593819517236795</v>
      </c>
      <c r="K78" s="506">
        <f t="shared" si="8"/>
        <v>97.120482813675039</v>
      </c>
      <c r="L78" s="506">
        <f t="shared" si="8"/>
        <v>100</v>
      </c>
      <c r="M78" s="506">
        <f t="shared" si="8"/>
        <v>107.92063066920798</v>
      </c>
      <c r="N78" s="506">
        <f t="shared" si="8"/>
        <v>117.1559216761452</v>
      </c>
      <c r="O78" s="506">
        <f t="shared" si="8"/>
        <v>122.59422864775513</v>
      </c>
      <c r="P78" s="506">
        <f t="shared" si="8"/>
        <v>140.27552564843592</v>
      </c>
      <c r="Q78" s="506">
        <f t="shared" si="8"/>
        <v>142.62062485994775</v>
      </c>
      <c r="R78" s="506">
        <f t="shared" ref="R78" si="14">IF(R55&lt;&gt;0,R55/R9*100,0)</f>
        <v>143.17089593181586</v>
      </c>
    </row>
    <row r="79" spans="1:18" x14ac:dyDescent="0.2">
      <c r="A79" s="237" t="s">
        <v>70</v>
      </c>
      <c r="B79" s="240" t="s">
        <v>71</v>
      </c>
      <c r="C79" s="506">
        <f t="shared" si="8"/>
        <v>87.487764912377202</v>
      </c>
      <c r="D79" s="506">
        <f t="shared" si="8"/>
        <v>89.934166881633971</v>
      </c>
      <c r="E79" s="506">
        <f t="shared" si="8"/>
        <v>92.332411331810889</v>
      </c>
      <c r="F79" s="506">
        <f t="shared" si="8"/>
        <v>93.839741679010416</v>
      </c>
      <c r="G79" s="506">
        <f t="shared" si="8"/>
        <v>95.640832892597075</v>
      </c>
      <c r="H79" s="506">
        <f t="shared" si="8"/>
        <v>97.399945684769307</v>
      </c>
      <c r="I79" s="506">
        <f t="shared" si="8"/>
        <v>98.682755412664932</v>
      </c>
      <c r="J79" s="506">
        <f t="shared" si="8"/>
        <v>98.525445989657641</v>
      </c>
      <c r="K79" s="506">
        <f t="shared" si="8"/>
        <v>98.284458221618266</v>
      </c>
      <c r="L79" s="506">
        <f t="shared" si="8"/>
        <v>100</v>
      </c>
      <c r="M79" s="506">
        <f t="shared" si="8"/>
        <v>104.08650569023416</v>
      </c>
      <c r="N79" s="506">
        <f t="shared" si="8"/>
        <v>108.66203982552727</v>
      </c>
      <c r="O79" s="506">
        <f t="shared" si="8"/>
        <v>112.61665834038979</v>
      </c>
      <c r="P79" s="506">
        <f t="shared" si="8"/>
        <v>120.07186637051632</v>
      </c>
      <c r="Q79" s="506">
        <f t="shared" si="8"/>
        <v>129.93203000037803</v>
      </c>
      <c r="R79" s="506">
        <f t="shared" ref="R79" si="15">IF(R56&lt;&gt;0,R56/R10*100,0)</f>
        <v>135.46252654573357</v>
      </c>
    </row>
    <row r="80" spans="1:18" x14ac:dyDescent="0.2">
      <c r="A80" s="237" t="s">
        <v>72</v>
      </c>
      <c r="B80" s="240" t="s">
        <v>73</v>
      </c>
      <c r="C80" s="506">
        <f t="shared" si="8"/>
        <v>93.719345387399017</v>
      </c>
      <c r="D80" s="506">
        <f t="shared" si="8"/>
        <v>95.837404252695563</v>
      </c>
      <c r="E80" s="506">
        <f t="shared" si="8"/>
        <v>92.958950101492022</v>
      </c>
      <c r="F80" s="506">
        <f t="shared" si="8"/>
        <v>94.468819134900343</v>
      </c>
      <c r="G80" s="506">
        <f t="shared" si="8"/>
        <v>95.150907273010489</v>
      </c>
      <c r="H80" s="506">
        <f t="shared" si="8"/>
        <v>97.37922768035429</v>
      </c>
      <c r="I80" s="506">
        <f t="shared" si="8"/>
        <v>97.708299284152716</v>
      </c>
      <c r="J80" s="506">
        <f t="shared" si="8"/>
        <v>96.982201622168859</v>
      </c>
      <c r="K80" s="506">
        <f t="shared" si="8"/>
        <v>98.256903908393568</v>
      </c>
      <c r="L80" s="506">
        <f t="shared" si="8"/>
        <v>100</v>
      </c>
      <c r="M80" s="506">
        <f t="shared" si="8"/>
        <v>97.136373013509711</v>
      </c>
      <c r="N80" s="506">
        <f t="shared" si="8"/>
        <v>98.814578940607959</v>
      </c>
      <c r="O80" s="506">
        <f t="shared" si="8"/>
        <v>102.55820033052541</v>
      </c>
      <c r="P80" s="506">
        <f t="shared" si="8"/>
        <v>114.73558633816312</v>
      </c>
      <c r="Q80" s="506">
        <f t="shared" si="8"/>
        <v>124.91636248481264</v>
      </c>
      <c r="R80" s="506">
        <f t="shared" ref="R80" si="16">IF(R57&lt;&gt;0,R57/R11*100,0)</f>
        <v>131.07242147009404</v>
      </c>
    </row>
    <row r="81" spans="1:18" x14ac:dyDescent="0.2">
      <c r="A81" s="237" t="s">
        <v>74</v>
      </c>
      <c r="B81" s="240" t="s">
        <v>75</v>
      </c>
      <c r="C81" s="506">
        <f t="shared" si="8"/>
        <v>87.487764912377202</v>
      </c>
      <c r="D81" s="506">
        <f t="shared" si="8"/>
        <v>89.934166881633971</v>
      </c>
      <c r="E81" s="506">
        <f t="shared" si="8"/>
        <v>92.332411331810889</v>
      </c>
      <c r="F81" s="506">
        <f t="shared" si="8"/>
        <v>93.839741679010416</v>
      </c>
      <c r="G81" s="506">
        <f t="shared" si="8"/>
        <v>95.640832892597075</v>
      </c>
      <c r="H81" s="506">
        <f t="shared" si="8"/>
        <v>97.399945684769321</v>
      </c>
      <c r="I81" s="506">
        <f t="shared" si="8"/>
        <v>98.682755412664932</v>
      </c>
      <c r="J81" s="506">
        <f t="shared" si="8"/>
        <v>98.525445989657641</v>
      </c>
      <c r="K81" s="506">
        <f t="shared" si="8"/>
        <v>98.096719665479185</v>
      </c>
      <c r="L81" s="506">
        <f t="shared" si="8"/>
        <v>99.999999999999972</v>
      </c>
      <c r="M81" s="506">
        <f t="shared" si="8"/>
        <v>102.20421092232066</v>
      </c>
      <c r="N81" s="506">
        <f t="shared" si="8"/>
        <v>108.4776471520386</v>
      </c>
      <c r="O81" s="506">
        <f t="shared" si="8"/>
        <v>112.53841389745824</v>
      </c>
      <c r="P81" s="506">
        <f t="shared" si="8"/>
        <v>119.40019967846176</v>
      </c>
      <c r="Q81" s="506">
        <f t="shared" si="8"/>
        <v>129.14229938996957</v>
      </c>
      <c r="R81" s="506">
        <f t="shared" ref="R81" si="17">IF(R58&lt;&gt;0,R58/R12*100,0)</f>
        <v>134.47604867617761</v>
      </c>
    </row>
    <row r="82" spans="1:18" x14ac:dyDescent="0.2">
      <c r="A82" s="237" t="s">
        <v>76</v>
      </c>
      <c r="B82" s="240" t="s">
        <v>77</v>
      </c>
      <c r="C82" s="506">
        <f t="shared" si="8"/>
        <v>93.711372513237905</v>
      </c>
      <c r="D82" s="506">
        <f t="shared" si="8"/>
        <v>96.353889919129543</v>
      </c>
      <c r="E82" s="506">
        <f t="shared" si="8"/>
        <v>98.976457011120928</v>
      </c>
      <c r="F82" s="506">
        <f t="shared" si="8"/>
        <v>100.55431247300018</v>
      </c>
      <c r="G82" s="506">
        <f t="shared" si="8"/>
        <v>102.45669568216115</v>
      </c>
      <c r="H82" s="506">
        <f t="shared" si="8"/>
        <v>102.54597640881099</v>
      </c>
      <c r="I82" s="506">
        <f t="shared" si="8"/>
        <v>104.3996732992463</v>
      </c>
      <c r="J82" s="506">
        <f t="shared" si="8"/>
        <v>103.71108833834792</v>
      </c>
      <c r="K82" s="506">
        <f t="shared" si="8"/>
        <v>100.60184071462285</v>
      </c>
      <c r="L82" s="506">
        <f t="shared" si="8"/>
        <v>100</v>
      </c>
      <c r="M82" s="506">
        <f t="shared" si="8"/>
        <v>99.332062244892683</v>
      </c>
      <c r="N82" s="506">
        <f t="shared" si="8"/>
        <v>99.165882981683922</v>
      </c>
      <c r="O82" s="506">
        <f t="shared" si="8"/>
        <v>99.417375765402724</v>
      </c>
      <c r="P82" s="506">
        <f t="shared" si="8"/>
        <v>99.848863339550661</v>
      </c>
      <c r="Q82" s="506">
        <f t="shared" si="8"/>
        <v>100.40038427218447</v>
      </c>
      <c r="R82" s="506">
        <f t="shared" ref="R82" si="18">IF(R59&lt;&gt;0,R59/R13*100,0)</f>
        <v>101.34307649922991</v>
      </c>
    </row>
    <row r="83" spans="1:18" x14ac:dyDescent="0.2">
      <c r="A83" s="237" t="s">
        <v>78</v>
      </c>
      <c r="B83" s="240" t="s">
        <v>79</v>
      </c>
      <c r="C83" s="506">
        <f t="shared" si="8"/>
        <v>115.78445314577637</v>
      </c>
      <c r="D83" s="506">
        <f t="shared" si="8"/>
        <v>115.95664882320997</v>
      </c>
      <c r="E83" s="506">
        <f t="shared" si="8"/>
        <v>99.782566513263163</v>
      </c>
      <c r="F83" s="506">
        <f t="shared" si="8"/>
        <v>100.98006957215111</v>
      </c>
      <c r="G83" s="506">
        <f t="shared" si="8"/>
        <v>97.707228088240612</v>
      </c>
      <c r="H83" s="506">
        <f t="shared" si="8"/>
        <v>99.003987360651351</v>
      </c>
      <c r="I83" s="506">
        <f t="shared" si="8"/>
        <v>96.617225518267972</v>
      </c>
      <c r="J83" s="506">
        <f t="shared" si="8"/>
        <v>94.76093158031405</v>
      </c>
      <c r="K83" s="506">
        <f t="shared" si="8"/>
        <v>98.354914474119539</v>
      </c>
      <c r="L83" s="506">
        <f t="shared" si="8"/>
        <v>100</v>
      </c>
      <c r="M83" s="506">
        <f t="shared" si="8"/>
        <v>117.14552138033282</v>
      </c>
      <c r="N83" s="506">
        <f t="shared" si="8"/>
        <v>108.80485626693408</v>
      </c>
      <c r="O83" s="506">
        <f t="shared" si="8"/>
        <v>143.57743527258751</v>
      </c>
      <c r="P83" s="506">
        <f t="shared" si="8"/>
        <v>160.49772209802182</v>
      </c>
      <c r="Q83" s="506">
        <f t="shared" si="8"/>
        <v>160.95554747549591</v>
      </c>
      <c r="R83" s="506">
        <f t="shared" ref="R83" si="19">IF(R60&lt;&gt;0,R60/R14*100,0)</f>
        <v>139.5081914219719</v>
      </c>
    </row>
    <row r="84" spans="1:18" x14ac:dyDescent="0.2">
      <c r="A84" s="237" t="s">
        <v>80</v>
      </c>
      <c r="B84" s="240" t="s">
        <v>81</v>
      </c>
      <c r="C84" s="506">
        <f t="shared" si="8"/>
        <v>114.03620117234775</v>
      </c>
      <c r="D84" s="506">
        <f t="shared" si="8"/>
        <v>111.63276133303373</v>
      </c>
      <c r="E84" s="506">
        <f t="shared" si="8"/>
        <v>94.528877307347983</v>
      </c>
      <c r="F84" s="506">
        <f t="shared" si="8"/>
        <v>96.773241909876873</v>
      </c>
      <c r="G84" s="506">
        <f t="shared" si="8"/>
        <v>88.42480719442446</v>
      </c>
      <c r="H84" s="506">
        <f t="shared" si="8"/>
        <v>95.974300674243494</v>
      </c>
      <c r="I84" s="506">
        <f t="shared" si="8"/>
        <v>95.511001244240177</v>
      </c>
      <c r="J84" s="506">
        <f t="shared" si="8"/>
        <v>94.571976202562624</v>
      </c>
      <c r="K84" s="506">
        <f t="shared" si="8"/>
        <v>97.648177488407001</v>
      </c>
      <c r="L84" s="506">
        <f t="shared" si="8"/>
        <v>100</v>
      </c>
      <c r="M84" s="506">
        <f t="shared" si="8"/>
        <v>90.720226137465204</v>
      </c>
      <c r="N84" s="506">
        <f t="shared" si="8"/>
        <v>84.043024461493005</v>
      </c>
      <c r="O84" s="506">
        <f t="shared" si="8"/>
        <v>89.296066302339156</v>
      </c>
      <c r="P84" s="506">
        <f t="shared" si="8"/>
        <v>87.738986616085725</v>
      </c>
      <c r="Q84" s="506">
        <f t="shared" si="8"/>
        <v>92.774359565885575</v>
      </c>
      <c r="R84" s="506">
        <f t="shared" ref="R84" si="20">IF(R61&lt;&gt;0,R61/R15*100,0)</f>
        <v>109.22728102647019</v>
      </c>
    </row>
    <row r="85" spans="1:18" x14ac:dyDescent="0.2">
      <c r="A85" s="237" t="s">
        <v>82</v>
      </c>
      <c r="B85" s="240" t="s">
        <v>83</v>
      </c>
      <c r="C85" s="506">
        <f t="shared" si="8"/>
        <v>119.92081606148737</v>
      </c>
      <c r="D85" s="506">
        <f t="shared" si="8"/>
        <v>118.5126476970362</v>
      </c>
      <c r="E85" s="506">
        <f t="shared" si="8"/>
        <v>99.217205357821001</v>
      </c>
      <c r="F85" s="506">
        <f t="shared" si="8"/>
        <v>100.71811129101313</v>
      </c>
      <c r="G85" s="506">
        <f t="shared" si="8"/>
        <v>99.3416538060726</v>
      </c>
      <c r="H85" s="506">
        <f t="shared" si="8"/>
        <v>99.146182485897839</v>
      </c>
      <c r="I85" s="506">
        <f t="shared" si="8"/>
        <v>95.843297277351226</v>
      </c>
      <c r="J85" s="506">
        <f t="shared" si="8"/>
        <v>92.633080265318412</v>
      </c>
      <c r="K85" s="506">
        <f t="shared" si="8"/>
        <v>98.19379256764492</v>
      </c>
      <c r="L85" s="506">
        <f t="shared" si="8"/>
        <v>100</v>
      </c>
      <c r="M85" s="506">
        <f t="shared" si="8"/>
        <v>102.64384838000633</v>
      </c>
      <c r="N85" s="506">
        <f t="shared" si="8"/>
        <v>102.05969912843717</v>
      </c>
      <c r="O85" s="506">
        <f t="shared" si="8"/>
        <v>106.16693992389459</v>
      </c>
      <c r="P85" s="506">
        <f t="shared" si="8"/>
        <v>96.301111388308883</v>
      </c>
      <c r="Q85" s="506">
        <f t="shared" si="8"/>
        <v>103.27587152758682</v>
      </c>
      <c r="R85" s="506">
        <f t="shared" ref="R85" si="21">IF(R62&lt;&gt;0,R62/R16*100,0)</f>
        <v>117.04740413655192</v>
      </c>
    </row>
    <row r="86" spans="1:18" x14ac:dyDescent="0.2">
      <c r="A86" s="237" t="s">
        <v>84</v>
      </c>
      <c r="B86" s="240" t="s">
        <v>85</v>
      </c>
      <c r="C86" s="506">
        <f t="shared" si="8"/>
        <v>83.175046052592066</v>
      </c>
      <c r="D86" s="506">
        <f t="shared" si="8"/>
        <v>85.347691056475156</v>
      </c>
      <c r="E86" s="506">
        <f t="shared" si="8"/>
        <v>85.252979915848314</v>
      </c>
      <c r="F86" s="506">
        <f t="shared" si="8"/>
        <v>87.555870115848293</v>
      </c>
      <c r="G86" s="506">
        <f t="shared" si="8"/>
        <v>87.294551927536247</v>
      </c>
      <c r="H86" s="506">
        <f t="shared" si="8"/>
        <v>94.02987988100206</v>
      </c>
      <c r="I86" s="506">
        <f t="shared" si="8"/>
        <v>97.968842269039143</v>
      </c>
      <c r="J86" s="506">
        <f t="shared" si="8"/>
        <v>97.76194840322438</v>
      </c>
      <c r="K86" s="506">
        <f t="shared" si="8"/>
        <v>97.563025323683334</v>
      </c>
      <c r="L86" s="506">
        <f t="shared" si="8"/>
        <v>100</v>
      </c>
      <c r="M86" s="506">
        <f t="shared" si="8"/>
        <v>108.98242827159343</v>
      </c>
      <c r="N86" s="506">
        <f t="shared" si="8"/>
        <v>109.84474805251045</v>
      </c>
      <c r="O86" s="506">
        <f t="shared" si="8"/>
        <v>114.2745184219292</v>
      </c>
      <c r="P86" s="506">
        <f t="shared" si="8"/>
        <v>121.13550865483391</v>
      </c>
      <c r="Q86" s="506">
        <f t="shared" si="8"/>
        <v>125.38775822769996</v>
      </c>
      <c r="R86" s="506">
        <f t="shared" ref="R86" si="22">IF(R63&lt;&gt;0,R63/R17*100,0)</f>
        <v>127.81526511319585</v>
      </c>
    </row>
    <row r="87" spans="1:18" x14ac:dyDescent="0.2">
      <c r="A87" s="237"/>
      <c r="B87" s="516" t="s">
        <v>445</v>
      </c>
      <c r="C87" s="506">
        <f t="shared" si="8"/>
        <v>87.487764912377202</v>
      </c>
      <c r="D87" s="506">
        <f t="shared" si="8"/>
        <v>89.934166881633971</v>
      </c>
      <c r="E87" s="506">
        <f t="shared" si="8"/>
        <v>92.332411331810889</v>
      </c>
      <c r="F87" s="506">
        <f t="shared" si="8"/>
        <v>93.83974167901043</v>
      </c>
      <c r="G87" s="506">
        <f t="shared" si="8"/>
        <v>95.640832892597089</v>
      </c>
      <c r="H87" s="506">
        <f t="shared" si="8"/>
        <v>97.399945684769321</v>
      </c>
      <c r="I87" s="506">
        <f t="shared" si="8"/>
        <v>98.68275541266496</v>
      </c>
      <c r="J87" s="506">
        <f t="shared" si="8"/>
        <v>98.525445989657641</v>
      </c>
      <c r="K87" s="506">
        <f t="shared" si="8"/>
        <v>98.28445822161828</v>
      </c>
      <c r="L87" s="506">
        <f t="shared" si="8"/>
        <v>100</v>
      </c>
      <c r="M87" s="506">
        <f t="shared" si="8"/>
        <v>104.08650569023415</v>
      </c>
      <c r="N87" s="506">
        <f t="shared" si="8"/>
        <v>108.66203982552729</v>
      </c>
      <c r="O87" s="506">
        <f t="shared" si="8"/>
        <v>112.61665834038979</v>
      </c>
      <c r="P87" s="506">
        <f t="shared" si="8"/>
        <v>120.0718663705163</v>
      </c>
      <c r="Q87" s="506">
        <f t="shared" si="8"/>
        <v>129.93203000037801</v>
      </c>
      <c r="R87" s="506">
        <f t="shared" ref="R87" si="23">IF(R64&lt;&gt;0,R64/R18*100,0)</f>
        <v>135.4625265457336</v>
      </c>
    </row>
    <row r="88" spans="1:18" s="10" customFormat="1" x14ac:dyDescent="0.2">
      <c r="A88" s="514"/>
      <c r="B88" s="515" t="s">
        <v>647</v>
      </c>
      <c r="C88" s="517">
        <f t="shared" si="8"/>
        <v>99.116349379365602</v>
      </c>
      <c r="D88" s="517">
        <f t="shared" si="8"/>
        <v>100.68025741507482</v>
      </c>
      <c r="E88" s="517">
        <f t="shared" si="8"/>
        <v>98.634820088633191</v>
      </c>
      <c r="F88" s="517">
        <f t="shared" si="8"/>
        <v>100.59055149000586</v>
      </c>
      <c r="G88" s="517">
        <f t="shared" si="8"/>
        <v>99.715120397005691</v>
      </c>
      <c r="H88" s="517">
        <f t="shared" si="8"/>
        <v>102.05165485642328</v>
      </c>
      <c r="I88" s="517">
        <f t="shared" si="8"/>
        <v>102.59873359784567</v>
      </c>
      <c r="J88" s="517">
        <f t="shared" si="8"/>
        <v>100.00432124248209</v>
      </c>
      <c r="K88" s="517">
        <f t="shared" si="8"/>
        <v>99.995070746782886</v>
      </c>
      <c r="L88" s="517">
        <f t="shared" si="8"/>
        <v>100</v>
      </c>
      <c r="M88" s="517">
        <f t="shared" si="8"/>
        <v>101.89894909249804</v>
      </c>
      <c r="N88" s="517">
        <f t="shared" si="8"/>
        <v>100.26011318384398</v>
      </c>
      <c r="O88" s="517">
        <f t="shared" si="8"/>
        <v>105.2403619040527</v>
      </c>
      <c r="P88" s="517">
        <f t="shared" si="8"/>
        <v>107.62085596598725</v>
      </c>
      <c r="Q88" s="517">
        <f t="shared" si="8"/>
        <v>112.22556037370228</v>
      </c>
      <c r="R88" s="517">
        <f t="shared" ref="R88" si="24">IF(R65&lt;&gt;0,R65/R19*100,0)</f>
        <v>117.14581289647978</v>
      </c>
    </row>
    <row r="89" spans="1:18" x14ac:dyDescent="0.2">
      <c r="A89" s="237"/>
      <c r="B89" s="516" t="s">
        <v>717</v>
      </c>
      <c r="C89" s="506">
        <f>IF((C66+C67)&lt;&gt;0,(C66+C67)/(C20+C67)*100,0)</f>
        <v>84.752982959955403</v>
      </c>
      <c r="D89" s="506">
        <f t="shared" ref="D89:Q89" si="25">IF((D66+D67)&lt;&gt;0,(D66+D67)/(D20+D67)*100,0)</f>
        <v>79.391757033700685</v>
      </c>
      <c r="E89" s="506">
        <f t="shared" si="25"/>
        <v>87.914284467179968</v>
      </c>
      <c r="F89" s="506">
        <f t="shared" si="25"/>
        <v>92.80180663138961</v>
      </c>
      <c r="G89" s="506">
        <f t="shared" si="25"/>
        <v>93.910937363749952</v>
      </c>
      <c r="H89" s="506">
        <f t="shared" si="25"/>
        <v>95.597470665894619</v>
      </c>
      <c r="I89" s="506">
        <f t="shared" si="25"/>
        <v>97.193250078829792</v>
      </c>
      <c r="J89" s="506">
        <f t="shared" si="25"/>
        <v>97.245468611214065</v>
      </c>
      <c r="K89" s="506">
        <f t="shared" si="25"/>
        <v>97.74499472672872</v>
      </c>
      <c r="L89" s="506">
        <f t="shared" si="25"/>
        <v>100</v>
      </c>
      <c r="M89" s="506">
        <f t="shared" si="25"/>
        <v>105.04641550887854</v>
      </c>
      <c r="N89" s="506">
        <f t="shared" si="25"/>
        <v>110.42472252609588</v>
      </c>
      <c r="O89" s="506">
        <f t="shared" si="25"/>
        <v>114.2523713304173</v>
      </c>
      <c r="P89" s="506">
        <f t="shared" si="25"/>
        <v>123.06627294671499</v>
      </c>
      <c r="Q89" s="506">
        <f t="shared" si="25"/>
        <v>131.82631291465415</v>
      </c>
      <c r="R89" s="506">
        <f t="shared" ref="R89" si="26">IF((R66+R67)&lt;&gt;0,(R66+R67)/(R20+R67)*100,0)</f>
        <v>139.86790045572269</v>
      </c>
    </row>
    <row r="90" spans="1:18" ht="20.25" customHeight="1" x14ac:dyDescent="0.2">
      <c r="A90" s="245"/>
      <c r="B90" s="246" t="s">
        <v>713</v>
      </c>
      <c r="C90" s="518">
        <f t="shared" ref="C90:Q90" si="27">IF(C68&lt;&gt;0,C68/C22*100,0)</f>
        <v>98.360740808969766</v>
      </c>
      <c r="D90" s="518">
        <f t="shared" si="27"/>
        <v>97.926928861711616</v>
      </c>
      <c r="E90" s="518">
        <f t="shared" si="27"/>
        <v>96.901710571306339</v>
      </c>
      <c r="F90" s="518">
        <f t="shared" si="27"/>
        <v>98.850541676377361</v>
      </c>
      <c r="G90" s="518">
        <f t="shared" si="27"/>
        <v>97.79755973730984</v>
      </c>
      <c r="H90" s="518">
        <f t="shared" si="27"/>
        <v>99.556528405415179</v>
      </c>
      <c r="I90" s="518">
        <f t="shared" si="27"/>
        <v>100.45540181638684</v>
      </c>
      <c r="J90" s="518">
        <f t="shared" si="27"/>
        <v>98.753532638210459</v>
      </c>
      <c r="K90" s="518">
        <f t="shared" si="27"/>
        <v>98.806067791025171</v>
      </c>
      <c r="L90" s="518">
        <f t="shared" si="27"/>
        <v>100</v>
      </c>
      <c r="M90" s="518">
        <f t="shared" si="27"/>
        <v>101.69447216855127</v>
      </c>
      <c r="N90" s="518">
        <f t="shared" si="27"/>
        <v>100.47089551079631</v>
      </c>
      <c r="O90" s="518">
        <f t="shared" si="27"/>
        <v>105.39179793803095</v>
      </c>
      <c r="P90" s="518">
        <f t="shared" si="27"/>
        <v>108.07233670426434</v>
      </c>
      <c r="Q90" s="518">
        <f t="shared" si="27"/>
        <v>113.5080374452244</v>
      </c>
      <c r="R90" s="518">
        <f t="shared" ref="R90" si="28">IF(R68&lt;&gt;0,R68/R22*100,0)</f>
        <v>118.93681130856588</v>
      </c>
    </row>
    <row r="91" spans="1:18" s="197" customFormat="1" ht="20.25" customHeight="1" x14ac:dyDescent="0.2">
      <c r="A91" s="256" t="s">
        <v>437</v>
      </c>
    </row>
    <row r="92" spans="1:18" ht="15" x14ac:dyDescent="0.2">
      <c r="A92" s="509" t="s">
        <v>805</v>
      </c>
    </row>
    <row r="93" spans="1:18" ht="18.75" customHeight="1" x14ac:dyDescent="0.2">
      <c r="A93" s="234"/>
      <c r="B93" s="235"/>
      <c r="C93" s="236" t="str">
        <f t="shared" ref="C93:Q93" si="29">C2</f>
        <v>FY1995</v>
      </c>
      <c r="D93" s="236" t="str">
        <f t="shared" si="29"/>
        <v>FY1996</v>
      </c>
      <c r="E93" s="236" t="str">
        <f t="shared" si="29"/>
        <v>FY1997</v>
      </c>
      <c r="F93" s="236" t="str">
        <f t="shared" si="29"/>
        <v>FY1998</v>
      </c>
      <c r="G93" s="236" t="str">
        <f t="shared" si="29"/>
        <v>FY1999</v>
      </c>
      <c r="H93" s="236" t="str">
        <f t="shared" si="29"/>
        <v>FY2000</v>
      </c>
      <c r="I93" s="236" t="str">
        <f t="shared" si="29"/>
        <v>FY2001</v>
      </c>
      <c r="J93" s="236" t="str">
        <f t="shared" si="29"/>
        <v>FY2002</v>
      </c>
      <c r="K93" s="236" t="str">
        <f t="shared" si="29"/>
        <v>FY2003</v>
      </c>
      <c r="L93" s="236" t="str">
        <f t="shared" si="29"/>
        <v>FY2004</v>
      </c>
      <c r="M93" s="236" t="str">
        <f t="shared" si="29"/>
        <v>FY2005</v>
      </c>
      <c r="N93" s="236" t="str">
        <f t="shared" si="29"/>
        <v>FY2006</v>
      </c>
      <c r="O93" s="236" t="str">
        <f t="shared" si="29"/>
        <v>FY2007</v>
      </c>
      <c r="P93" s="236" t="str">
        <f t="shared" si="29"/>
        <v>FY2008</v>
      </c>
      <c r="Q93" s="236" t="str">
        <f t="shared" si="29"/>
        <v>FY2009</v>
      </c>
      <c r="R93" s="236" t="str">
        <f>R2</f>
        <v>FY2010</v>
      </c>
    </row>
    <row r="94" spans="1:18" ht="17.25" customHeight="1" x14ac:dyDescent="0.2">
      <c r="A94" s="237" t="s">
        <v>56</v>
      </c>
      <c r="B94" s="238" t="s">
        <v>57</v>
      </c>
      <c r="C94" s="521">
        <f>IF(C49/C$68&lt;&gt;0,C49/C$68,"~")</f>
        <v>0.163756130410489</v>
      </c>
      <c r="D94" s="521">
        <f t="shared" ref="D94:Q94" si="30">IF(D49/D$68&lt;&gt;0,D49/D$68,"~")</f>
        <v>0.18135936582309711</v>
      </c>
      <c r="E94" s="521">
        <f t="shared" si="30"/>
        <v>0.19654332609296266</v>
      </c>
      <c r="F94" s="521">
        <f t="shared" si="30"/>
        <v>0.19487869075703151</v>
      </c>
      <c r="G94" s="521">
        <f t="shared" si="30"/>
        <v>0.19172873232050838</v>
      </c>
      <c r="H94" s="521">
        <f t="shared" si="30"/>
        <v>0.17787342418357513</v>
      </c>
      <c r="I94" s="521">
        <f t="shared" si="30"/>
        <v>0.17607526570184878</v>
      </c>
      <c r="J94" s="521">
        <f t="shared" si="30"/>
        <v>0.17522238590120146</v>
      </c>
      <c r="K94" s="521">
        <f t="shared" si="30"/>
        <v>0.16619189201943096</v>
      </c>
      <c r="L94" s="521">
        <f t="shared" si="30"/>
        <v>0.17213924090288729</v>
      </c>
      <c r="M94" s="521">
        <f t="shared" si="30"/>
        <v>0.17304704944916691</v>
      </c>
      <c r="N94" s="521">
        <f t="shared" si="30"/>
        <v>0.16762672909644585</v>
      </c>
      <c r="O94" s="521">
        <f t="shared" si="30"/>
        <v>0.17941020584818426</v>
      </c>
      <c r="P94" s="521">
        <f t="shared" si="30"/>
        <v>0.18461858953490043</v>
      </c>
      <c r="Q94" s="521">
        <f t="shared" si="30"/>
        <v>0.17954552320701306</v>
      </c>
      <c r="R94" s="521">
        <f t="shared" ref="R94" si="31">IF(R49/R$68&lt;&gt;0,R49/R$68,"~")</f>
        <v>0.17168623746976239</v>
      </c>
    </row>
    <row r="95" spans="1:18" x14ac:dyDescent="0.2">
      <c r="A95" s="237" t="s">
        <v>58</v>
      </c>
      <c r="B95" s="240" t="s">
        <v>646</v>
      </c>
      <c r="C95" s="521">
        <f t="shared" ref="C95:Q110" si="32">IF(C50/C$68&lt;&gt;0,C50/C$68,"~")</f>
        <v>0.13672123485974147</v>
      </c>
      <c r="D95" s="521">
        <f t="shared" si="32"/>
        <v>0.14192183685937115</v>
      </c>
      <c r="E95" s="521">
        <f t="shared" si="32"/>
        <v>0.15184116630621536</v>
      </c>
      <c r="F95" s="521">
        <f t="shared" si="32"/>
        <v>0.14955725023933869</v>
      </c>
      <c r="G95" s="521">
        <f t="shared" si="32"/>
        <v>0.14550627063753505</v>
      </c>
      <c r="H95" s="521">
        <f t="shared" si="32"/>
        <v>0.13567716744290176</v>
      </c>
      <c r="I95" s="521">
        <f t="shared" si="32"/>
        <v>0.13397064752654328</v>
      </c>
      <c r="J95" s="521">
        <f t="shared" si="32"/>
        <v>0.13341266660753806</v>
      </c>
      <c r="K95" s="521">
        <f t="shared" si="32"/>
        <v>0.12731752778760355</v>
      </c>
      <c r="L95" s="521">
        <f t="shared" si="32"/>
        <v>0.12292508130186189</v>
      </c>
      <c r="M95" s="521">
        <f t="shared" si="32"/>
        <v>0.12622050912333285</v>
      </c>
      <c r="N95" s="521">
        <f t="shared" si="32"/>
        <v>0.11850473994009729</v>
      </c>
      <c r="O95" s="521">
        <f t="shared" si="32"/>
        <v>0.12985901539340533</v>
      </c>
      <c r="P95" s="521">
        <f t="shared" si="32"/>
        <v>0.13376126656595996</v>
      </c>
      <c r="Q95" s="521">
        <f t="shared" si="32"/>
        <v>0.13190318257453346</v>
      </c>
      <c r="R95" s="521">
        <f t="shared" ref="R95" si="33">IF(R50/R$68&lt;&gt;0,R50/R$68,"~")</f>
        <v>0.12636407612174777</v>
      </c>
    </row>
    <row r="96" spans="1:18" x14ac:dyDescent="0.2">
      <c r="A96" s="237" t="s">
        <v>60</v>
      </c>
      <c r="B96" s="240" t="s">
        <v>61</v>
      </c>
      <c r="C96" s="521" t="str">
        <f t="shared" si="32"/>
        <v>~</v>
      </c>
      <c r="D96" s="521" t="str">
        <f t="shared" si="32"/>
        <v>~</v>
      </c>
      <c r="E96" s="521" t="str">
        <f t="shared" si="32"/>
        <v>~</v>
      </c>
      <c r="F96" s="521" t="str">
        <f t="shared" si="32"/>
        <v>~</v>
      </c>
      <c r="G96" s="521" t="str">
        <f t="shared" si="32"/>
        <v>~</v>
      </c>
      <c r="H96" s="521" t="str">
        <f t="shared" si="32"/>
        <v>~</v>
      </c>
      <c r="I96" s="521" t="str">
        <f t="shared" si="32"/>
        <v>~</v>
      </c>
      <c r="J96" s="521" t="str">
        <f t="shared" si="32"/>
        <v>~</v>
      </c>
      <c r="K96" s="521" t="str">
        <f t="shared" si="32"/>
        <v>~</v>
      </c>
      <c r="L96" s="521" t="str">
        <f t="shared" si="32"/>
        <v>~</v>
      </c>
      <c r="M96" s="521" t="str">
        <f t="shared" si="32"/>
        <v>~</v>
      </c>
      <c r="N96" s="521" t="str">
        <f t="shared" si="32"/>
        <v>~</v>
      </c>
      <c r="O96" s="521" t="str">
        <f t="shared" si="32"/>
        <v>~</v>
      </c>
      <c r="P96" s="521" t="str">
        <f t="shared" si="32"/>
        <v>~</v>
      </c>
      <c r="Q96" s="521" t="str">
        <f t="shared" si="32"/>
        <v>~</v>
      </c>
      <c r="R96" s="521" t="str">
        <f t="shared" ref="R96" si="34">IF(R51/R$68&lt;&gt;0,R51/R$68,"~")</f>
        <v>~</v>
      </c>
    </row>
    <row r="97" spans="1:18" x14ac:dyDescent="0.2">
      <c r="A97" s="237" t="s">
        <v>62</v>
      </c>
      <c r="B97" s="240" t="s">
        <v>63</v>
      </c>
      <c r="C97" s="521">
        <f t="shared" si="32"/>
        <v>7.0565236567407133E-3</v>
      </c>
      <c r="D97" s="521">
        <f t="shared" si="32"/>
        <v>4.9683378963453944E-3</v>
      </c>
      <c r="E97" s="521">
        <f t="shared" si="32"/>
        <v>5.2188054690803041E-3</v>
      </c>
      <c r="F97" s="521">
        <f t="shared" si="32"/>
        <v>7.2216751973028688E-3</v>
      </c>
      <c r="G97" s="521">
        <f t="shared" si="32"/>
        <v>7.7126143776775962E-3</v>
      </c>
      <c r="H97" s="521">
        <f t="shared" si="32"/>
        <v>6.2547939701433249E-3</v>
      </c>
      <c r="I97" s="521">
        <f t="shared" si="32"/>
        <v>5.3636364811914207E-3</v>
      </c>
      <c r="J97" s="521">
        <f t="shared" si="32"/>
        <v>4.514565087209068E-3</v>
      </c>
      <c r="K97" s="521">
        <f t="shared" si="32"/>
        <v>4.0729436705812475E-3</v>
      </c>
      <c r="L97" s="521">
        <f t="shared" si="32"/>
        <v>2.3699610507841406E-3</v>
      </c>
      <c r="M97" s="521">
        <f t="shared" si="32"/>
        <v>1.9165164696072483E-3</v>
      </c>
      <c r="N97" s="521">
        <f t="shared" si="32"/>
        <v>1.6529940798685086E-3</v>
      </c>
      <c r="O97" s="521">
        <f t="shared" si="32"/>
        <v>2.8607432329944994E-3</v>
      </c>
      <c r="P97" s="521">
        <f t="shared" si="32"/>
        <v>2.8119977386739004E-3</v>
      </c>
      <c r="Q97" s="521">
        <f t="shared" si="32"/>
        <v>2.2222830632973307E-3</v>
      </c>
      <c r="R97" s="521">
        <f t="shared" ref="R97" si="35">IF(R52/R$68&lt;&gt;0,R52/R$68,"~")</f>
        <v>2.0272206485363463E-3</v>
      </c>
    </row>
    <row r="98" spans="1:18" x14ac:dyDescent="0.2">
      <c r="A98" s="237" t="s">
        <v>64</v>
      </c>
      <c r="B98" s="240" t="s">
        <v>65</v>
      </c>
      <c r="C98" s="521" t="str">
        <f t="shared" si="32"/>
        <v>~</v>
      </c>
      <c r="D98" s="521">
        <f t="shared" si="32"/>
        <v>3.9744824974478326E-3</v>
      </c>
      <c r="E98" s="521">
        <f t="shared" si="32"/>
        <v>1.9027095006677829E-2</v>
      </c>
      <c r="F98" s="521">
        <f t="shared" si="32"/>
        <v>2.1142715503342832E-2</v>
      </c>
      <c r="G98" s="521">
        <f t="shared" si="32"/>
        <v>1.5829384776544102E-2</v>
      </c>
      <c r="H98" s="521">
        <f t="shared" si="32"/>
        <v>2.4369673040193274E-2</v>
      </c>
      <c r="I98" s="521">
        <f t="shared" si="32"/>
        <v>2.141997272757707E-2</v>
      </c>
      <c r="J98" s="521">
        <f t="shared" si="32"/>
        <v>1.3481311508999711E-2</v>
      </c>
      <c r="K98" s="521">
        <f t="shared" si="32"/>
        <v>1.6960719169978808E-2</v>
      </c>
      <c r="L98" s="521">
        <f t="shared" si="32"/>
        <v>1.2186865402979516E-2</v>
      </c>
      <c r="M98" s="521">
        <f t="shared" si="32"/>
        <v>1.2209208917916794E-2</v>
      </c>
      <c r="N98" s="521">
        <f t="shared" si="32"/>
        <v>6.9929465192923373E-3</v>
      </c>
      <c r="O98" s="521">
        <f t="shared" si="32"/>
        <v>7.1564700968317751E-3</v>
      </c>
      <c r="P98" s="521">
        <f t="shared" si="32"/>
        <v>5.4504259884413974E-3</v>
      </c>
      <c r="Q98" s="521">
        <f t="shared" si="32"/>
        <v>1.5339377379108282E-2</v>
      </c>
      <c r="R98" s="521">
        <f t="shared" ref="R98" si="36">IF(R53/R$68&lt;&gt;0,R53/R$68,"~")</f>
        <v>4.7949058246963367E-3</v>
      </c>
    </row>
    <row r="99" spans="1:18" x14ac:dyDescent="0.2">
      <c r="A99" s="237" t="s">
        <v>66</v>
      </c>
      <c r="B99" s="240" t="s">
        <v>67</v>
      </c>
      <c r="C99" s="521">
        <f t="shared" si="32"/>
        <v>3.4894992371815745E-2</v>
      </c>
      <c r="D99" s="521">
        <f t="shared" si="32"/>
        <v>1.8546694889836794E-2</v>
      </c>
      <c r="E99" s="521">
        <f t="shared" si="32"/>
        <v>4.6629924842940575E-3</v>
      </c>
      <c r="F99" s="521">
        <f t="shared" si="32"/>
        <v>7.2057586403619254E-3</v>
      </c>
      <c r="G99" s="521">
        <f t="shared" si="32"/>
        <v>1.3504387648156313E-2</v>
      </c>
      <c r="H99" s="521">
        <f t="shared" si="32"/>
        <v>2.2730575794517108E-2</v>
      </c>
      <c r="I99" s="521">
        <f t="shared" si="32"/>
        <v>1.5143322046225411E-2</v>
      </c>
      <c r="J99" s="521">
        <f t="shared" si="32"/>
        <v>8.5705427457928984E-3</v>
      </c>
      <c r="K99" s="521">
        <f t="shared" si="32"/>
        <v>6.6622045452833208E-3</v>
      </c>
      <c r="L99" s="521">
        <f t="shared" si="32"/>
        <v>9.2247134518106746E-3</v>
      </c>
      <c r="M99" s="521">
        <f t="shared" si="32"/>
        <v>5.1428845643368545E-3</v>
      </c>
      <c r="N99" s="521">
        <f t="shared" si="32"/>
        <v>4.962895706336486E-3</v>
      </c>
      <c r="O99" s="521">
        <f t="shared" si="32"/>
        <v>6.5464880744247108E-3</v>
      </c>
      <c r="P99" s="521">
        <f t="shared" si="32"/>
        <v>1.0514717731269134E-2</v>
      </c>
      <c r="Q99" s="521">
        <f t="shared" si="32"/>
        <v>1.6242729290944505E-2</v>
      </c>
      <c r="R99" s="521">
        <f t="shared" ref="R99" si="37">IF(R54/R$68&lt;&gt;0,R54/R$68,"~")</f>
        <v>4.4769999020051174E-2</v>
      </c>
    </row>
    <row r="100" spans="1:18" x14ac:dyDescent="0.2">
      <c r="A100" s="237" t="s">
        <v>68</v>
      </c>
      <c r="B100" s="240" t="s">
        <v>69</v>
      </c>
      <c r="C100" s="521">
        <f t="shared" si="32"/>
        <v>7.9954227648085754E-2</v>
      </c>
      <c r="D100" s="521">
        <f t="shared" si="32"/>
        <v>7.9573330239604848E-2</v>
      </c>
      <c r="E100" s="521">
        <f t="shared" si="32"/>
        <v>8.1558943246016161E-2</v>
      </c>
      <c r="F100" s="521">
        <f t="shared" si="32"/>
        <v>8.0893857709038439E-2</v>
      </c>
      <c r="G100" s="521">
        <f t="shared" si="32"/>
        <v>8.8261252643610122E-2</v>
      </c>
      <c r="H100" s="521">
        <f t="shared" si="32"/>
        <v>9.1944618812397183E-2</v>
      </c>
      <c r="I100" s="521">
        <f t="shared" si="32"/>
        <v>9.3710903270109433E-2</v>
      </c>
      <c r="J100" s="521">
        <f t="shared" si="32"/>
        <v>9.0967068192130074E-2</v>
      </c>
      <c r="K100" s="521">
        <f t="shared" si="32"/>
        <v>0.10661968540092007</v>
      </c>
      <c r="L100" s="521">
        <f t="shared" si="32"/>
        <v>0.1044937582359063</v>
      </c>
      <c r="M100" s="521">
        <f t="shared" si="32"/>
        <v>0.10751638231243413</v>
      </c>
      <c r="N100" s="521">
        <f t="shared" si="32"/>
        <v>0.10874293184508517</v>
      </c>
      <c r="O100" s="521">
        <f t="shared" si="32"/>
        <v>0.10585786601881123</v>
      </c>
      <c r="P100" s="521">
        <f t="shared" si="32"/>
        <v>0.11561417221586903</v>
      </c>
      <c r="Q100" s="521">
        <f t="shared" si="32"/>
        <v>0.1067032175908191</v>
      </c>
      <c r="R100" s="521">
        <f t="shared" ref="R100" si="38">IF(R55/R$68&lt;&gt;0,R55/R$68,"~")</f>
        <v>0.10222041964897531</v>
      </c>
    </row>
    <row r="101" spans="1:18" x14ac:dyDescent="0.2">
      <c r="A101" s="237" t="s">
        <v>70</v>
      </c>
      <c r="B101" s="240" t="s">
        <v>71</v>
      </c>
      <c r="C101" s="521">
        <f t="shared" si="32"/>
        <v>1.7911710442588307E-2</v>
      </c>
      <c r="D101" s="521">
        <f t="shared" si="32"/>
        <v>1.9221833614299376E-2</v>
      </c>
      <c r="E101" s="521">
        <f t="shared" si="32"/>
        <v>2.0360513886399343E-2</v>
      </c>
      <c r="F101" s="521">
        <f t="shared" si="32"/>
        <v>2.2989401979335324E-2</v>
      </c>
      <c r="G101" s="521">
        <f t="shared" si="32"/>
        <v>2.1694237238924299E-2</v>
      </c>
      <c r="H101" s="521">
        <f t="shared" si="32"/>
        <v>2.120859724617594E-2</v>
      </c>
      <c r="I101" s="521">
        <f t="shared" si="32"/>
        <v>1.8987234620252091E-2</v>
      </c>
      <c r="J101" s="521">
        <f t="shared" si="32"/>
        <v>1.5934889572883557E-2</v>
      </c>
      <c r="K101" s="521">
        <f t="shared" si="32"/>
        <v>1.6025062832751777E-2</v>
      </c>
      <c r="L101" s="521">
        <f t="shared" si="32"/>
        <v>1.5122691429567927E-2</v>
      </c>
      <c r="M101" s="521">
        <f t="shared" si="32"/>
        <v>1.5104474325071986E-2</v>
      </c>
      <c r="N101" s="521">
        <f t="shared" si="32"/>
        <v>1.5111102735139291E-2</v>
      </c>
      <c r="O101" s="521">
        <f t="shared" si="32"/>
        <v>1.6648566034702796E-2</v>
      </c>
      <c r="P101" s="521">
        <f t="shared" si="32"/>
        <v>1.7784894784453924E-2</v>
      </c>
      <c r="Q101" s="521">
        <f t="shared" si="32"/>
        <v>1.5922195294987524E-2</v>
      </c>
      <c r="R101" s="521">
        <f t="shared" ref="R101" si="39">IF(R56/R$68&lt;&gt;0,R56/R$68,"~")</f>
        <v>1.3267212802848099E-2</v>
      </c>
    </row>
    <row r="102" spans="1:18" x14ac:dyDescent="0.2">
      <c r="A102" s="237" t="s">
        <v>72</v>
      </c>
      <c r="B102" s="240" t="s">
        <v>73</v>
      </c>
      <c r="C102" s="521">
        <f t="shared" si="32"/>
        <v>6.1681091086254539E-2</v>
      </c>
      <c r="D102" s="521">
        <f t="shared" si="32"/>
        <v>5.9022790059931309E-2</v>
      </c>
      <c r="E102" s="521">
        <f t="shared" si="32"/>
        <v>5.3422429651640103E-2</v>
      </c>
      <c r="F102" s="521">
        <f t="shared" si="32"/>
        <v>5.228521344619845E-2</v>
      </c>
      <c r="G102" s="521">
        <f t="shared" si="32"/>
        <v>5.1302615833580992E-2</v>
      </c>
      <c r="H102" s="521">
        <f t="shared" si="32"/>
        <v>5.529320903652566E-2</v>
      </c>
      <c r="I102" s="521">
        <f t="shared" si="32"/>
        <v>5.4770048356796934E-2</v>
      </c>
      <c r="J102" s="521">
        <f t="shared" si="32"/>
        <v>5.6539305928325484E-2</v>
      </c>
      <c r="K102" s="521">
        <f t="shared" si="32"/>
        <v>5.5474216175801512E-2</v>
      </c>
      <c r="L102" s="521">
        <f t="shared" si="32"/>
        <v>5.4993138035946569E-2</v>
      </c>
      <c r="M102" s="521">
        <f t="shared" si="32"/>
        <v>5.4697059351721575E-2</v>
      </c>
      <c r="N102" s="521">
        <f t="shared" si="32"/>
        <v>5.792572707553871E-2</v>
      </c>
      <c r="O102" s="521">
        <f t="shared" si="32"/>
        <v>5.7683986115871347E-2</v>
      </c>
      <c r="P102" s="521">
        <f t="shared" si="32"/>
        <v>5.2764159219162297E-2</v>
      </c>
      <c r="Q102" s="521">
        <f t="shared" si="32"/>
        <v>5.2545368903713037E-2</v>
      </c>
      <c r="R102" s="521">
        <f t="shared" ref="R102" si="40">IF(R57/R$68&lt;&gt;0,R57/R$68,"~")</f>
        <v>5.2730380711735698E-2</v>
      </c>
    </row>
    <row r="103" spans="1:18" x14ac:dyDescent="0.2">
      <c r="A103" s="237" t="s">
        <v>74</v>
      </c>
      <c r="B103" s="240" t="s">
        <v>75</v>
      </c>
      <c r="C103" s="521">
        <f t="shared" si="32"/>
        <v>1.0580463249430145E-2</v>
      </c>
      <c r="D103" s="521">
        <f t="shared" si="32"/>
        <v>8.6189786194631988E-3</v>
      </c>
      <c r="E103" s="521">
        <f t="shared" si="32"/>
        <v>8.9638450030950934E-3</v>
      </c>
      <c r="F103" s="521">
        <f t="shared" si="32"/>
        <v>6.7015427793647095E-3</v>
      </c>
      <c r="G103" s="521">
        <f t="shared" si="32"/>
        <v>9.6541265831784472E-3</v>
      </c>
      <c r="H103" s="521">
        <f t="shared" si="32"/>
        <v>1.3802827215413337E-2</v>
      </c>
      <c r="I103" s="521">
        <f t="shared" si="32"/>
        <v>1.7581299382034878E-2</v>
      </c>
      <c r="J103" s="521">
        <f t="shared" si="32"/>
        <v>2.106619676660092E-2</v>
      </c>
      <c r="K103" s="521">
        <f t="shared" si="32"/>
        <v>1.4800940905401785E-2</v>
      </c>
      <c r="L103" s="521">
        <f t="shared" si="32"/>
        <v>1.3468776950410457E-2</v>
      </c>
      <c r="M103" s="521">
        <f t="shared" si="32"/>
        <v>1.7327510135150794E-2</v>
      </c>
      <c r="N103" s="521">
        <f t="shared" si="32"/>
        <v>1.9998191754211331E-2</v>
      </c>
      <c r="O103" s="521">
        <f t="shared" si="32"/>
        <v>2.1319682038179608E-2</v>
      </c>
      <c r="P103" s="521">
        <f t="shared" si="32"/>
        <v>2.0532364588486802E-2</v>
      </c>
      <c r="Q103" s="521">
        <f t="shared" si="32"/>
        <v>1.6945124723452137E-2</v>
      </c>
      <c r="R103" s="521">
        <f t="shared" ref="R103" si="41">IF(R58/R$68&lt;&gt;0,R58/R$68,"~")</f>
        <v>1.6495461096237691E-2</v>
      </c>
    </row>
    <row r="104" spans="1:18" ht="12" customHeight="1" x14ac:dyDescent="0.2">
      <c r="A104" s="237" t="s">
        <v>76</v>
      </c>
      <c r="B104" s="240" t="s">
        <v>77</v>
      </c>
      <c r="C104" s="521">
        <f t="shared" si="32"/>
        <v>0.13247415254452752</v>
      </c>
      <c r="D104" s="521">
        <f t="shared" si="32"/>
        <v>0.14696155029929056</v>
      </c>
      <c r="E104" s="521">
        <f t="shared" si="32"/>
        <v>0.15878228990419763</v>
      </c>
      <c r="F104" s="521">
        <f t="shared" si="32"/>
        <v>0.15891023217855252</v>
      </c>
      <c r="G104" s="521">
        <f t="shared" si="32"/>
        <v>0.15735850366704057</v>
      </c>
      <c r="H104" s="521">
        <f t="shared" si="32"/>
        <v>0.14786982784832969</v>
      </c>
      <c r="I104" s="521">
        <f t="shared" si="32"/>
        <v>0.14885613549911203</v>
      </c>
      <c r="J104" s="521">
        <f t="shared" si="32"/>
        <v>0.1479867007625342</v>
      </c>
      <c r="K104" s="521">
        <f t="shared" si="32"/>
        <v>0.14333955725052147</v>
      </c>
      <c r="L104" s="521">
        <f t="shared" si="32"/>
        <v>0.14752861932238118</v>
      </c>
      <c r="M104" s="521">
        <f t="shared" si="32"/>
        <v>0.14245863241730247</v>
      </c>
      <c r="N104" s="521">
        <f t="shared" si="32"/>
        <v>0.14147724812926188</v>
      </c>
      <c r="O104" s="521">
        <f t="shared" si="32"/>
        <v>0.14628572580580015</v>
      </c>
      <c r="P104" s="521">
        <f t="shared" si="32"/>
        <v>0.15092639110701173</v>
      </c>
      <c r="Q104" s="521">
        <f t="shared" si="32"/>
        <v>0.14196102477576072</v>
      </c>
      <c r="R104" s="521">
        <f t="shared" ref="R104" si="42">IF(R59/R$68&lt;&gt;0,R59/R$68,"~")</f>
        <v>0.13303626799494866</v>
      </c>
    </row>
    <row r="105" spans="1:18" x14ac:dyDescent="0.2">
      <c r="A105" s="237" t="s">
        <v>78</v>
      </c>
      <c r="B105" s="240" t="s">
        <v>79</v>
      </c>
      <c r="C105" s="521">
        <f t="shared" si="32"/>
        <v>0.10921132330318087</v>
      </c>
      <c r="D105" s="521">
        <f t="shared" si="32"/>
        <v>0.11001546555683213</v>
      </c>
      <c r="E105" s="521">
        <f t="shared" si="32"/>
        <v>9.307264857941204E-2</v>
      </c>
      <c r="F105" s="521">
        <f t="shared" si="32"/>
        <v>9.3769855889922787E-2</v>
      </c>
      <c r="G105" s="521">
        <f t="shared" si="32"/>
        <v>9.8502966425246474E-2</v>
      </c>
      <c r="H105" s="521">
        <f t="shared" si="32"/>
        <v>9.8114895869612861E-2</v>
      </c>
      <c r="I105" s="521">
        <f t="shared" si="32"/>
        <v>0.1124611352366351</v>
      </c>
      <c r="J105" s="521">
        <f t="shared" si="32"/>
        <v>0.12899527743984171</v>
      </c>
      <c r="K105" s="521">
        <f t="shared" si="32"/>
        <v>0.11973392226405895</v>
      </c>
      <c r="L105" s="521">
        <f t="shared" si="32"/>
        <v>0.11496866783130141</v>
      </c>
      <c r="M105" s="521">
        <f t="shared" si="32"/>
        <v>0.11979250921069889</v>
      </c>
      <c r="N105" s="521">
        <f t="shared" si="32"/>
        <v>0.13603052841689461</v>
      </c>
      <c r="O105" s="521">
        <f t="shared" si="32"/>
        <v>0.10486723912556732</v>
      </c>
      <c r="P105" s="521">
        <f t="shared" si="32"/>
        <v>8.1494474463525229E-2</v>
      </c>
      <c r="Q105" s="521">
        <f t="shared" si="32"/>
        <v>7.3066246713378399E-2</v>
      </c>
      <c r="R105" s="521">
        <f t="shared" ref="R105" si="43">IF(R60/R$68&lt;&gt;0,R60/R$68,"~")</f>
        <v>6.5909707920256702E-2</v>
      </c>
    </row>
    <row r="106" spans="1:18" x14ac:dyDescent="0.2">
      <c r="A106" s="237" t="s">
        <v>80</v>
      </c>
      <c r="B106" s="240" t="s">
        <v>81</v>
      </c>
      <c r="C106" s="521">
        <f t="shared" si="32"/>
        <v>0.1487575216876551</v>
      </c>
      <c r="D106" s="521">
        <f t="shared" si="32"/>
        <v>0.15426631599854077</v>
      </c>
      <c r="E106" s="521">
        <f t="shared" si="32"/>
        <v>0.1321555630006114</v>
      </c>
      <c r="F106" s="521">
        <f t="shared" si="32"/>
        <v>0.12337181587945117</v>
      </c>
      <c r="G106" s="521">
        <f t="shared" si="32"/>
        <v>0.11700802338186025</v>
      </c>
      <c r="H106" s="521">
        <f t="shared" si="32"/>
        <v>0.1154440657631889</v>
      </c>
      <c r="I106" s="521">
        <f t="shared" si="32"/>
        <v>0.11994317208094647</v>
      </c>
      <c r="J106" s="521">
        <f t="shared" si="32"/>
        <v>0.12717750621296298</v>
      </c>
      <c r="K106" s="521">
        <f t="shared" si="32"/>
        <v>0.12290290151853794</v>
      </c>
      <c r="L106" s="521">
        <f t="shared" si="32"/>
        <v>0.1252286849125693</v>
      </c>
      <c r="M106" s="521">
        <f t="shared" si="32"/>
        <v>0.11707127206897995</v>
      </c>
      <c r="N106" s="521">
        <f t="shared" si="32"/>
        <v>0.11751848258240039</v>
      </c>
      <c r="O106" s="521">
        <f t="shared" si="32"/>
        <v>0.11828078844678658</v>
      </c>
      <c r="P106" s="521">
        <f t="shared" si="32"/>
        <v>0.11835965424886126</v>
      </c>
      <c r="Q106" s="521">
        <f t="shared" si="32"/>
        <v>0.12967158797666517</v>
      </c>
      <c r="R106" s="521">
        <f t="shared" ref="R106" si="44">IF(R61/R$68&lt;&gt;0,R61/R$68,"~")</f>
        <v>0.13490806630384236</v>
      </c>
    </row>
    <row r="107" spans="1:18" x14ac:dyDescent="0.2">
      <c r="A107" s="237" t="s">
        <v>82</v>
      </c>
      <c r="B107" s="240" t="s">
        <v>83</v>
      </c>
      <c r="C107" s="521">
        <f t="shared" si="32"/>
        <v>4.8367896516481275E-2</v>
      </c>
      <c r="D107" s="521">
        <f t="shared" si="32"/>
        <v>4.8770139649380574E-2</v>
      </c>
      <c r="E107" s="521">
        <f t="shared" si="32"/>
        <v>3.9467888734224625E-2</v>
      </c>
      <c r="F107" s="521">
        <f t="shared" si="32"/>
        <v>3.5290993470948065E-2</v>
      </c>
      <c r="G107" s="521">
        <f t="shared" si="32"/>
        <v>3.2661134227243468E-2</v>
      </c>
      <c r="H107" s="521">
        <f t="shared" si="32"/>
        <v>3.2959730752700069E-2</v>
      </c>
      <c r="I107" s="521">
        <f t="shared" si="32"/>
        <v>3.8938122978382332E-2</v>
      </c>
      <c r="J107" s="521">
        <f t="shared" si="32"/>
        <v>3.9664837953327571E-2</v>
      </c>
      <c r="K107" s="521">
        <f t="shared" si="32"/>
        <v>3.6591351179823407E-2</v>
      </c>
      <c r="L107" s="521">
        <f t="shared" si="32"/>
        <v>3.9222506729148621E-2</v>
      </c>
      <c r="M107" s="521">
        <f t="shared" si="32"/>
        <v>4.0757150332679376E-2</v>
      </c>
      <c r="N107" s="521">
        <f t="shared" si="32"/>
        <v>4.1373179280214591E-2</v>
      </c>
      <c r="O107" s="521">
        <f t="shared" si="32"/>
        <v>4.688899003463004E-2</v>
      </c>
      <c r="P107" s="521">
        <f t="shared" si="32"/>
        <v>4.9065948640915125E-2</v>
      </c>
      <c r="Q107" s="521">
        <f t="shared" si="32"/>
        <v>5.2016120621659612E-2</v>
      </c>
      <c r="R107" s="521">
        <f t="shared" ref="R107" si="45">IF(R62/R$68&lt;&gt;0,R62/R$68,"~")</f>
        <v>5.5994529926286521E-2</v>
      </c>
    </row>
    <row r="108" spans="1:18" x14ac:dyDescent="0.2">
      <c r="A108" s="237" t="s">
        <v>84</v>
      </c>
      <c r="B108" s="240" t="s">
        <v>85</v>
      </c>
      <c r="C108" s="521">
        <f t="shared" si="32"/>
        <v>6.7074339152817502E-3</v>
      </c>
      <c r="D108" s="521">
        <f t="shared" si="32"/>
        <v>6.8721888626933252E-3</v>
      </c>
      <c r="E108" s="521">
        <f t="shared" si="32"/>
        <v>7.3061071918270378E-3</v>
      </c>
      <c r="F108" s="521">
        <f t="shared" si="32"/>
        <v>8.1386196177186017E-3</v>
      </c>
      <c r="G108" s="521">
        <f t="shared" si="32"/>
        <v>7.8906919704089199E-3</v>
      </c>
      <c r="H108" s="521">
        <f t="shared" si="32"/>
        <v>7.9910916768697327E-3</v>
      </c>
      <c r="I108" s="521">
        <f t="shared" si="32"/>
        <v>6.9514738330475204E-3</v>
      </c>
      <c r="J108" s="521">
        <f t="shared" si="32"/>
        <v>8.3243951622523991E-3</v>
      </c>
      <c r="K108" s="521">
        <f t="shared" si="32"/>
        <v>8.2073377465484709E-3</v>
      </c>
      <c r="L108" s="521">
        <f t="shared" si="32"/>
        <v>8.8404966666172629E-3</v>
      </c>
      <c r="M108" s="521">
        <f t="shared" si="32"/>
        <v>7.6921990868837236E-3</v>
      </c>
      <c r="N108" s="521">
        <f t="shared" si="32"/>
        <v>6.9921240637423497E-3</v>
      </c>
      <c r="O108" s="521">
        <f t="shared" si="32"/>
        <v>6.9014868057394145E-3</v>
      </c>
      <c r="P108" s="521">
        <f t="shared" si="32"/>
        <v>8.1099020608944583E-3</v>
      </c>
      <c r="Q108" s="521">
        <f t="shared" si="32"/>
        <v>7.3873685195836982E-3</v>
      </c>
      <c r="R108" s="521">
        <f t="shared" ref="R108" si="46">IF(R63/R$68&lt;&gt;0,R63/R$68,"~")</f>
        <v>6.4863390835050742E-3</v>
      </c>
    </row>
    <row r="109" spans="1:18" x14ac:dyDescent="0.2">
      <c r="A109" s="237"/>
      <c r="B109" s="516" t="s">
        <v>445</v>
      </c>
      <c r="C109" s="521">
        <f t="shared" si="32"/>
        <v>-7.7754420073251731E-3</v>
      </c>
      <c r="D109" s="521">
        <f t="shared" si="32"/>
        <v>-8.442786686043164E-3</v>
      </c>
      <c r="E109" s="521">
        <f t="shared" si="32"/>
        <v>-7.8014632355660465E-3</v>
      </c>
      <c r="F109" s="521">
        <f t="shared" si="32"/>
        <v>-6.3950145381186643E-3</v>
      </c>
      <c r="G109" s="521">
        <f t="shared" si="32"/>
        <v>-7.2617187847199499E-3</v>
      </c>
      <c r="H109" s="521">
        <f t="shared" si="32"/>
        <v>-1.0026211933440219E-2</v>
      </c>
      <c r="I109" s="521">
        <f t="shared" si="32"/>
        <v>-1.4202320030818321E-2</v>
      </c>
      <c r="J109" s="521">
        <f t="shared" si="32"/>
        <v>-1.6456450688084039E-2</v>
      </c>
      <c r="K109" s="521">
        <f t="shared" si="32"/>
        <v>-1.2248388539560832E-2</v>
      </c>
      <c r="L109" s="521">
        <f t="shared" si="32"/>
        <v>-1.1018911108449221E-2</v>
      </c>
      <c r="M109" s="521">
        <f t="shared" si="32"/>
        <v>-1.3180855817918261E-2</v>
      </c>
      <c r="N109" s="521">
        <f t="shared" si="32"/>
        <v>-1.5390865648000093E-2</v>
      </c>
      <c r="O109" s="521">
        <f t="shared" si="32"/>
        <v>-1.6389609126037905E-2</v>
      </c>
      <c r="P109" s="521">
        <f t="shared" si="32"/>
        <v>-1.724195975109882E-2</v>
      </c>
      <c r="Q109" s="521">
        <f t="shared" si="32"/>
        <v>-1.5281707726362212E-2</v>
      </c>
      <c r="R109" s="521">
        <f t="shared" ref="R109" si="47">IF(R64/R$68&lt;&gt;0,R64/R$68,"~")</f>
        <v>-1.5152863797208723E-2</v>
      </c>
    </row>
    <row r="110" spans="1:18" s="10" customFormat="1" x14ac:dyDescent="0.2">
      <c r="A110" s="514"/>
      <c r="B110" s="515" t="s">
        <v>647</v>
      </c>
      <c r="C110" s="522">
        <f t="shared" si="32"/>
        <v>0.95029925968494688</v>
      </c>
      <c r="D110" s="522">
        <f t="shared" si="32"/>
        <v>0.97565052418009102</v>
      </c>
      <c r="E110" s="522">
        <f t="shared" si="32"/>
        <v>0.9645821513210876</v>
      </c>
      <c r="F110" s="522">
        <f t="shared" si="32"/>
        <v>0.95596260874978911</v>
      </c>
      <c r="G110" s="522">
        <f t="shared" si="32"/>
        <v>0.95135322294679514</v>
      </c>
      <c r="H110" s="522">
        <f t="shared" si="32"/>
        <v>0.94150828671910358</v>
      </c>
      <c r="I110" s="522">
        <f t="shared" si="32"/>
        <v>0.94997004970988441</v>
      </c>
      <c r="J110" s="522">
        <f t="shared" si="32"/>
        <v>0.95540119915351607</v>
      </c>
      <c r="K110" s="522">
        <f t="shared" si="32"/>
        <v>0.93265187392768234</v>
      </c>
      <c r="L110" s="522">
        <f t="shared" si="32"/>
        <v>0.93169429111572311</v>
      </c>
      <c r="M110" s="522">
        <f t="shared" si="32"/>
        <v>0.92777250194736527</v>
      </c>
      <c r="N110" s="522">
        <f t="shared" si="32"/>
        <v>0.92951895557652875</v>
      </c>
      <c r="O110" s="522">
        <f t="shared" si="32"/>
        <v>0.9341776439458912</v>
      </c>
      <c r="P110" s="522">
        <f t="shared" si="32"/>
        <v>0.93456699913732555</v>
      </c>
      <c r="Q110" s="522">
        <f t="shared" si="32"/>
        <v>0.92618964290855388</v>
      </c>
      <c r="R110" s="522">
        <f t="shared" ref="R110" si="48">IF(R65/R$68&lt;&gt;0,R65/R$68,"~")</f>
        <v>0.91553796077622152</v>
      </c>
    </row>
    <row r="111" spans="1:18" x14ac:dyDescent="0.2">
      <c r="A111" s="237"/>
      <c r="B111" s="516" t="s">
        <v>710</v>
      </c>
      <c r="C111" s="521">
        <f t="shared" ref="C111:Q113" si="49">IF(C66/C$68&lt;&gt;0,C66/C$68,"~")</f>
        <v>5.4927669206248537E-2</v>
      </c>
      <c r="D111" s="521">
        <f t="shared" si="49"/>
        <v>5.1723756036710269E-2</v>
      </c>
      <c r="E111" s="521">
        <f t="shared" si="49"/>
        <v>5.4825024644224653E-2</v>
      </c>
      <c r="F111" s="521">
        <f t="shared" si="49"/>
        <v>6.3369172412985397E-2</v>
      </c>
      <c r="G111" s="521">
        <f t="shared" si="49"/>
        <v>7.034964486212171E-2</v>
      </c>
      <c r="H111" s="521">
        <f t="shared" si="49"/>
        <v>8.2110806183344889E-2</v>
      </c>
      <c r="I111" s="521">
        <f t="shared" si="49"/>
        <v>7.2387576395251174E-2</v>
      </c>
      <c r="J111" s="521">
        <f t="shared" si="49"/>
        <v>6.0174046062729324E-2</v>
      </c>
      <c r="K111" s="521">
        <f t="shared" si="49"/>
        <v>7.9541533206449938E-2</v>
      </c>
      <c r="L111" s="521">
        <f t="shared" si="49"/>
        <v>6.9906152003330904E-2</v>
      </c>
      <c r="M111" s="521">
        <f t="shared" si="49"/>
        <v>7.818444336932813E-2</v>
      </c>
      <c r="N111" s="521">
        <f t="shared" si="49"/>
        <v>7.6471677307086733E-2</v>
      </c>
      <c r="O111" s="521">
        <f t="shared" si="49"/>
        <v>7.1002777022740229E-2</v>
      </c>
      <c r="P111" s="521">
        <f t="shared" si="49"/>
        <v>7.0623674102827994E-2</v>
      </c>
      <c r="Q111" s="521">
        <f t="shared" si="49"/>
        <v>7.4985145600254183E-2</v>
      </c>
      <c r="R111" s="521">
        <f t="shared" ref="R111" si="50">IF(R66/R$68&lt;&gt;0,R66/R$68,"~")</f>
        <v>8.4462039223778526E-2</v>
      </c>
    </row>
    <row r="112" spans="1:18" x14ac:dyDescent="0.2">
      <c r="A112" s="237"/>
      <c r="B112" s="516" t="s">
        <v>648</v>
      </c>
      <c r="C112" s="521">
        <f t="shared" si="49"/>
        <v>-5.226928891195466E-3</v>
      </c>
      <c r="D112" s="521">
        <f t="shared" si="49"/>
        <v>-2.7374280216801269E-2</v>
      </c>
      <c r="E112" s="521">
        <f t="shared" si="49"/>
        <v>-1.9407175965312225E-2</v>
      </c>
      <c r="F112" s="521">
        <f t="shared" si="49"/>
        <v>-1.9331781162774588E-2</v>
      </c>
      <c r="G112" s="521">
        <f t="shared" si="49"/>
        <v>-2.170286780891667E-2</v>
      </c>
      <c r="H112" s="521">
        <f t="shared" si="49"/>
        <v>-2.361909290244844E-2</v>
      </c>
      <c r="I112" s="521">
        <f t="shared" si="49"/>
        <v>-2.2357626105135614E-2</v>
      </c>
      <c r="J112" s="521">
        <f t="shared" si="49"/>
        <v>-1.5575245216245462E-2</v>
      </c>
      <c r="K112" s="521">
        <f t="shared" si="49"/>
        <v>-1.2193407134132396E-2</v>
      </c>
      <c r="L112" s="521">
        <f t="shared" si="49"/>
        <v>-1.6004431190540635E-3</v>
      </c>
      <c r="M112" s="521">
        <f t="shared" si="49"/>
        <v>-5.9569453166934969E-3</v>
      </c>
      <c r="N112" s="521">
        <f t="shared" si="49"/>
        <v>-5.9906328836153476E-3</v>
      </c>
      <c r="O112" s="521">
        <f t="shared" si="49"/>
        <v>-5.1804209686314813E-3</v>
      </c>
      <c r="P112" s="521">
        <f t="shared" si="49"/>
        <v>-5.1906732401535991E-3</v>
      </c>
      <c r="Q112" s="521">
        <f t="shared" si="49"/>
        <v>-1.1747885088080909E-3</v>
      </c>
      <c r="R112" s="521" t="str">
        <f t="shared" ref="R112" si="51">IF(R67/R$68&lt;&gt;0,R67/R$68,"~")</f>
        <v>~</v>
      </c>
    </row>
    <row r="113" spans="1:19" ht="21" customHeight="1" x14ac:dyDescent="0.2">
      <c r="A113" s="245"/>
      <c r="B113" s="246" t="s">
        <v>713</v>
      </c>
      <c r="C113" s="528">
        <f t="shared" si="49"/>
        <v>1</v>
      </c>
      <c r="D113" s="528">
        <f t="shared" si="49"/>
        <v>1</v>
      </c>
      <c r="E113" s="528">
        <f t="shared" si="49"/>
        <v>1</v>
      </c>
      <c r="F113" s="528">
        <f t="shared" si="49"/>
        <v>1</v>
      </c>
      <c r="G113" s="528">
        <f t="shared" si="49"/>
        <v>1</v>
      </c>
      <c r="H113" s="528">
        <f t="shared" si="49"/>
        <v>1</v>
      </c>
      <c r="I113" s="528">
        <f t="shared" si="49"/>
        <v>1</v>
      </c>
      <c r="J113" s="528">
        <f t="shared" si="49"/>
        <v>1</v>
      </c>
      <c r="K113" s="528">
        <f t="shared" si="49"/>
        <v>1</v>
      </c>
      <c r="L113" s="528">
        <f t="shared" si="49"/>
        <v>1</v>
      </c>
      <c r="M113" s="528">
        <f t="shared" si="49"/>
        <v>1</v>
      </c>
      <c r="N113" s="528">
        <f t="shared" si="49"/>
        <v>1</v>
      </c>
      <c r="O113" s="528">
        <f t="shared" si="49"/>
        <v>1</v>
      </c>
      <c r="P113" s="528">
        <f t="shared" si="49"/>
        <v>1</v>
      </c>
      <c r="Q113" s="528">
        <f t="shared" si="49"/>
        <v>1</v>
      </c>
      <c r="R113" s="528">
        <f t="shared" ref="R113" si="52">IF(R68/R$68&lt;&gt;0,R68/R$68,"~")</f>
        <v>1</v>
      </c>
      <c r="S113" s="523"/>
    </row>
    <row r="114" spans="1:19" s="197" customFormat="1" ht="20.25" customHeight="1" x14ac:dyDescent="0.2">
      <c r="A114" s="256"/>
    </row>
    <row r="115" spans="1:19" s="2" customFormat="1" ht="19.899999999999999" customHeight="1" x14ac:dyDescent="0.2">
      <c r="A115" s="184" t="s">
        <v>806</v>
      </c>
      <c r="O115" s="76"/>
      <c r="P115" s="76"/>
    </row>
    <row r="116" spans="1:19" ht="18.75" customHeight="1" x14ac:dyDescent="0.2">
      <c r="A116" s="234"/>
      <c r="B116" s="235" t="s">
        <v>649</v>
      </c>
      <c r="C116" s="236" t="str">
        <f t="shared" ref="C116:Q116" si="53">C2</f>
        <v>FY1995</v>
      </c>
      <c r="D116" s="236" t="str">
        <f t="shared" si="53"/>
        <v>FY1996</v>
      </c>
      <c r="E116" s="236" t="str">
        <f t="shared" si="53"/>
        <v>FY1997</v>
      </c>
      <c r="F116" s="236" t="str">
        <f t="shared" si="53"/>
        <v>FY1998</v>
      </c>
      <c r="G116" s="236" t="str">
        <f t="shared" si="53"/>
        <v>FY1999</v>
      </c>
      <c r="H116" s="236" t="str">
        <f t="shared" si="53"/>
        <v>FY2000</v>
      </c>
      <c r="I116" s="236" t="str">
        <f t="shared" si="53"/>
        <v>FY2001</v>
      </c>
      <c r="J116" s="236" t="str">
        <f t="shared" si="53"/>
        <v>FY2002</v>
      </c>
      <c r="K116" s="236" t="str">
        <f t="shared" si="53"/>
        <v>FY2003</v>
      </c>
      <c r="L116" s="236" t="str">
        <f t="shared" si="53"/>
        <v>FY2004</v>
      </c>
      <c r="M116" s="236" t="str">
        <f t="shared" si="53"/>
        <v>FY2005</v>
      </c>
      <c r="N116" s="236" t="str">
        <f t="shared" si="53"/>
        <v>FY2006</v>
      </c>
      <c r="O116" s="236" t="str">
        <f t="shared" si="53"/>
        <v>FY2007</v>
      </c>
      <c r="P116" s="236" t="str">
        <f t="shared" si="53"/>
        <v>FY2008</v>
      </c>
      <c r="Q116" s="236" t="str">
        <f t="shared" si="53"/>
        <v>FY2009</v>
      </c>
      <c r="R116" s="236" t="str">
        <f>R2</f>
        <v>FY2010</v>
      </c>
    </row>
    <row r="117" spans="1:19" ht="18.75" customHeight="1" x14ac:dyDescent="0.2">
      <c r="A117" s="237">
        <v>1.1000000000000001</v>
      </c>
      <c r="B117" s="238" t="s">
        <v>432</v>
      </c>
      <c r="C117" s="239">
        <v>17.054664725978007</v>
      </c>
      <c r="D117" s="239">
        <v>13.539318419052879</v>
      </c>
      <c r="E117" s="239">
        <v>11.40975729189007</v>
      </c>
      <c r="F117" s="239">
        <v>11.960854952144132</v>
      </c>
      <c r="G117" s="239">
        <v>13.354334492254196</v>
      </c>
      <c r="H117" s="239">
        <v>15.515137864686746</v>
      </c>
      <c r="I117" s="239">
        <v>14.826967232800961</v>
      </c>
      <c r="J117" s="239">
        <v>13.425855909159463</v>
      </c>
      <c r="K117" s="239">
        <v>14.996489179072462</v>
      </c>
      <c r="L117" s="239">
        <v>13.833819985853692</v>
      </c>
      <c r="M117" s="239">
        <v>12.527228832603058</v>
      </c>
      <c r="N117" s="239">
        <v>12.376533993541951</v>
      </c>
      <c r="O117" s="239">
        <v>11.573497776880751</v>
      </c>
      <c r="P117" s="239">
        <v>10.616827704935824</v>
      </c>
      <c r="Q117" s="239">
        <v>9.5462446499289335</v>
      </c>
      <c r="R117" s="239">
        <v>11.914820686813826</v>
      </c>
    </row>
    <row r="118" spans="1:19" x14ac:dyDescent="0.2">
      <c r="A118" s="237">
        <v>1.2</v>
      </c>
      <c r="B118" s="240" t="s">
        <v>99</v>
      </c>
      <c r="C118" s="239">
        <v>2.2081309211216777</v>
      </c>
      <c r="D118" s="239">
        <v>1.9918595855498515</v>
      </c>
      <c r="E118" s="239">
        <v>2.3184614750655319</v>
      </c>
      <c r="F118" s="239">
        <v>2.5412649177737454</v>
      </c>
      <c r="G118" s="239">
        <v>2.3961030848694826</v>
      </c>
      <c r="H118" s="239">
        <v>2.5336920007906953</v>
      </c>
      <c r="I118" s="239">
        <v>2.3511188523291744</v>
      </c>
      <c r="J118" s="239">
        <v>2.6311101861155901</v>
      </c>
      <c r="K118" s="239">
        <v>2.4700335118723937</v>
      </c>
      <c r="L118" s="239">
        <v>2.1851527575688463</v>
      </c>
      <c r="M118" s="239">
        <v>2.4468230220164187</v>
      </c>
      <c r="N118" s="239">
        <v>2.3538341875303872</v>
      </c>
      <c r="O118" s="239">
        <v>2.2072685678059019</v>
      </c>
      <c r="P118" s="239">
        <v>2.1959204457284178</v>
      </c>
      <c r="Q118" s="239">
        <v>3.1921623691226007</v>
      </c>
      <c r="R118" s="239">
        <v>3.0444316005719005</v>
      </c>
    </row>
    <row r="119" spans="1:19" x14ac:dyDescent="0.2">
      <c r="A119" s="237" t="s">
        <v>100</v>
      </c>
      <c r="B119" s="240" t="s">
        <v>433</v>
      </c>
      <c r="C119" s="239">
        <v>0.75021104766631497</v>
      </c>
      <c r="D119" s="239">
        <v>0.6783143215272085</v>
      </c>
      <c r="E119" s="239">
        <v>0.48733616632352605</v>
      </c>
      <c r="F119" s="239">
        <v>0.32317501335505461</v>
      </c>
      <c r="G119" s="239">
        <v>0.56302841951328464</v>
      </c>
      <c r="H119" s="239">
        <v>0.839086109247699</v>
      </c>
      <c r="I119" s="239">
        <v>1.3288851335077361</v>
      </c>
      <c r="J119" s="239">
        <v>1.5894413456108196</v>
      </c>
      <c r="K119" s="239">
        <v>1.1456429224672346</v>
      </c>
      <c r="L119" s="239">
        <v>0.93193217466780209</v>
      </c>
      <c r="M119" s="239">
        <v>1.2212682543371955</v>
      </c>
      <c r="N119" s="239">
        <v>1.3741467253896626</v>
      </c>
      <c r="O119" s="239">
        <v>1.3312466824993605</v>
      </c>
      <c r="P119" s="239">
        <v>1.1388451468440302</v>
      </c>
      <c r="Q119" s="239">
        <v>0.9097762949361331</v>
      </c>
      <c r="R119" s="239">
        <v>0.93645093846085059</v>
      </c>
    </row>
    <row r="120" spans="1:19" x14ac:dyDescent="0.2">
      <c r="A120" s="237" t="s">
        <v>434</v>
      </c>
      <c r="B120" s="240" t="s">
        <v>7</v>
      </c>
      <c r="C120" s="239">
        <v>21.725716127908768</v>
      </c>
      <c r="D120" s="239">
        <v>20.8072193015077</v>
      </c>
      <c r="E120" s="239">
        <v>19.538055788944881</v>
      </c>
      <c r="F120" s="239">
        <v>18.584590681956218</v>
      </c>
      <c r="G120" s="239">
        <v>20.014227635567472</v>
      </c>
      <c r="H120" s="239">
        <v>20.618505339370515</v>
      </c>
      <c r="I120" s="239">
        <v>23.778221858189948</v>
      </c>
      <c r="J120" s="239">
        <v>25.765128739232676</v>
      </c>
      <c r="K120" s="239">
        <v>23.724558459659583</v>
      </c>
      <c r="L120" s="239">
        <v>22.115199798498139</v>
      </c>
      <c r="M120" s="239">
        <v>22.018548561518042</v>
      </c>
      <c r="N120" s="239">
        <v>25.138189215476647</v>
      </c>
      <c r="O120" s="239">
        <v>19.750393867053607</v>
      </c>
      <c r="P120" s="239">
        <v>17.62993215646053</v>
      </c>
      <c r="Q120" s="239">
        <v>18.437571149107356</v>
      </c>
      <c r="R120" s="239">
        <v>18.525936258505027</v>
      </c>
    </row>
    <row r="121" spans="1:19" x14ac:dyDescent="0.2">
      <c r="A121" s="237" t="s">
        <v>108</v>
      </c>
      <c r="B121" s="240" t="s">
        <v>435</v>
      </c>
      <c r="C121" s="239">
        <v>0.92178636275223536</v>
      </c>
      <c r="D121" s="239">
        <v>0.90389145924755443</v>
      </c>
      <c r="E121" s="239">
        <v>0.94445324052483137</v>
      </c>
      <c r="F121" s="239">
        <v>0.95956449237322849</v>
      </c>
      <c r="G121" s="239">
        <v>0.9842196927574558</v>
      </c>
      <c r="H121" s="239">
        <v>0.89911948497963934</v>
      </c>
      <c r="I121" s="239">
        <v>0.75635792146451752</v>
      </c>
      <c r="J121" s="239">
        <v>0.88917787192148334</v>
      </c>
      <c r="K121" s="239">
        <v>0.88122458147495841</v>
      </c>
      <c r="L121" s="239">
        <v>0.8959381688010295</v>
      </c>
      <c r="M121" s="239">
        <v>0.74562097936170901</v>
      </c>
      <c r="N121" s="239">
        <v>0.81441694172414936</v>
      </c>
      <c r="O121" s="239">
        <v>0.78976174133992216</v>
      </c>
      <c r="P121" s="239">
        <v>0.79691970274179458</v>
      </c>
      <c r="Q121" s="239">
        <v>0.78618276063898584</v>
      </c>
      <c r="R121" s="239">
        <v>0.81998424503671685</v>
      </c>
    </row>
    <row r="122" spans="1:19" x14ac:dyDescent="0.2">
      <c r="A122" s="237" t="s">
        <v>110</v>
      </c>
      <c r="B122" s="240" t="s">
        <v>13</v>
      </c>
      <c r="C122" s="239">
        <v>34.211800897887173</v>
      </c>
      <c r="D122" s="239">
        <v>34.296969559650975</v>
      </c>
      <c r="E122" s="239">
        <v>34.370302466491033</v>
      </c>
      <c r="F122" s="239">
        <v>34.454170196231658</v>
      </c>
      <c r="G122" s="239">
        <v>34.546865804670176</v>
      </c>
      <c r="H122" s="239">
        <v>34.610107805201423</v>
      </c>
      <c r="I122" s="239">
        <v>34.410793094047804</v>
      </c>
      <c r="J122" s="239">
        <v>34.218235582364159</v>
      </c>
      <c r="K122" s="239">
        <v>34.296073558923631</v>
      </c>
      <c r="L122" s="239">
        <v>33.672924835111431</v>
      </c>
      <c r="M122" s="239">
        <v>33.739295608952979</v>
      </c>
      <c r="N122" s="239">
        <v>33.362335004459219</v>
      </c>
      <c r="O122" s="239">
        <v>33.774383507309409</v>
      </c>
      <c r="P122" s="239">
        <v>33.006676155822802</v>
      </c>
      <c r="Q122" s="239">
        <v>32.77633142770943</v>
      </c>
      <c r="R122" s="239">
        <v>32.500945420890538</v>
      </c>
    </row>
    <row r="123" spans="1:19" x14ac:dyDescent="0.2">
      <c r="A123" s="241"/>
      <c r="B123" s="515" t="s">
        <v>647</v>
      </c>
      <c r="C123" s="243">
        <v>76.872310083314176</v>
      </c>
      <c r="D123" s="243">
        <v>72.217572646536169</v>
      </c>
      <c r="E123" s="243">
        <v>69.068366429239873</v>
      </c>
      <c r="F123" s="243">
        <v>68.823620253834036</v>
      </c>
      <c r="G123" s="243">
        <v>71.858779129632069</v>
      </c>
      <c r="H123" s="243">
        <v>75.01564860427672</v>
      </c>
      <c r="I123" s="243">
        <v>77.452344092340155</v>
      </c>
      <c r="J123" s="243">
        <v>78.51894963440418</v>
      </c>
      <c r="K123" s="243">
        <v>77.51402221347027</v>
      </c>
      <c r="L123" s="243">
        <v>73.634967720500953</v>
      </c>
      <c r="M123" s="243">
        <v>72.6987852587894</v>
      </c>
      <c r="N123" s="243">
        <v>75.419456068122003</v>
      </c>
      <c r="O123" s="243">
        <v>69.426552142888951</v>
      </c>
      <c r="P123" s="243">
        <v>65.3851213125334</v>
      </c>
      <c r="Q123" s="243">
        <v>65.648268651443431</v>
      </c>
      <c r="R123" s="243">
        <v>67.742569150278854</v>
      </c>
    </row>
    <row r="124" spans="1:19" x14ac:dyDescent="0.2">
      <c r="A124" s="241"/>
      <c r="B124" s="561" t="s">
        <v>711</v>
      </c>
      <c r="C124" s="239">
        <v>4.5992151102710466</v>
      </c>
      <c r="D124" s="239">
        <v>3.8462412060618223</v>
      </c>
      <c r="E124" s="239">
        <v>3.7840432192298552</v>
      </c>
      <c r="F124" s="239">
        <v>4.4061049074767888</v>
      </c>
      <c r="G124" s="239">
        <v>5.1147576526608685</v>
      </c>
      <c r="H124" s="239">
        <v>6.5838013323946871</v>
      </c>
      <c r="I124" s="239">
        <v>5.7295179452270837</v>
      </c>
      <c r="J124" s="239">
        <v>4.6253797460541479</v>
      </c>
      <c r="K124" s="239">
        <v>6.5105464081361495</v>
      </c>
      <c r="L124" s="239">
        <v>5.3353327999999998</v>
      </c>
      <c r="M124" s="239">
        <v>5.7373896671465969</v>
      </c>
      <c r="N124" s="239">
        <v>5.4649869247368139</v>
      </c>
      <c r="O124" s="239">
        <v>4.7078363421364298</v>
      </c>
      <c r="P124" s="239">
        <v>4.2158994903792566</v>
      </c>
      <c r="Q124" s="239">
        <v>4.3685758834363115</v>
      </c>
      <c r="R124" s="239">
        <v>5.0628563835370342</v>
      </c>
    </row>
    <row r="125" spans="1:19" x14ac:dyDescent="0.2">
      <c r="A125" s="241"/>
      <c r="B125" s="244" t="s">
        <v>436</v>
      </c>
      <c r="C125" s="239">
        <v>-0.70603364396461565</v>
      </c>
      <c r="D125" s="239">
        <v>-0.69289439563467581</v>
      </c>
      <c r="E125" s="239">
        <v>-0.59163782000898724</v>
      </c>
      <c r="F125" s="239">
        <v>-0.49001049201376473</v>
      </c>
      <c r="G125" s="239">
        <v>-0.5673520254380765</v>
      </c>
      <c r="H125" s="239">
        <v>-0.82776498689616729</v>
      </c>
      <c r="I125" s="239">
        <v>-1.185457885522873</v>
      </c>
      <c r="J125" s="239">
        <v>-1.3491740673588795</v>
      </c>
      <c r="K125" s="239">
        <v>-1.0220426784349841</v>
      </c>
      <c r="L125" s="239">
        <v>-0.86068293291259768</v>
      </c>
      <c r="M125" s="239">
        <v>-0.99725407402324351</v>
      </c>
      <c r="N125" s="239">
        <v>-1.1348898841624404</v>
      </c>
      <c r="O125" s="239">
        <v>-1.1199065414488858</v>
      </c>
      <c r="P125" s="239">
        <v>-1.0636225145648108</v>
      </c>
      <c r="Q125" s="239">
        <v>-0.92241281833602562</v>
      </c>
      <c r="R125" s="239">
        <v>-0.95590712886263407</v>
      </c>
    </row>
    <row r="126" spans="1:19" ht="20.25" customHeight="1" x14ac:dyDescent="0.2">
      <c r="A126" s="245"/>
      <c r="B126" s="246" t="s">
        <v>714</v>
      </c>
      <c r="C126" s="247">
        <v>80.765491549620606</v>
      </c>
      <c r="D126" s="247">
        <v>75.370919456963307</v>
      </c>
      <c r="E126" s="247">
        <v>72.260771828460747</v>
      </c>
      <c r="F126" s="247">
        <v>72.739714669297058</v>
      </c>
      <c r="G126" s="247">
        <v>76.406184756854856</v>
      </c>
      <c r="H126" s="247">
        <v>80.771684949775235</v>
      </c>
      <c r="I126" s="247">
        <v>81.996404152044363</v>
      </c>
      <c r="J126" s="247">
        <v>81.795155313099457</v>
      </c>
      <c r="K126" s="247">
        <v>83.002525943171435</v>
      </c>
      <c r="L126" s="247">
        <v>78.10961758758836</v>
      </c>
      <c r="M126" s="247">
        <v>77.438920851912755</v>
      </c>
      <c r="N126" s="247">
        <v>79.749553108696375</v>
      </c>
      <c r="O126" s="247">
        <v>73.014481943576499</v>
      </c>
      <c r="P126" s="247">
        <v>68.537398288347845</v>
      </c>
      <c r="Q126" s="247">
        <v>69.09443171654371</v>
      </c>
      <c r="R126" s="247">
        <v>71.849518404953258</v>
      </c>
    </row>
    <row r="127" spans="1:19" s="197" customFormat="1" ht="20.25" customHeight="1" x14ac:dyDescent="0.2">
      <c r="A127" s="256"/>
    </row>
    <row r="128" spans="1:19" ht="15" x14ac:dyDescent="0.2">
      <c r="A128" s="509" t="s">
        <v>807</v>
      </c>
    </row>
    <row r="129" spans="1:18" ht="18.75" customHeight="1" x14ac:dyDescent="0.2">
      <c r="A129" s="234"/>
      <c r="B129" s="235"/>
      <c r="C129" s="236" t="str">
        <f t="shared" ref="C129:Q129" si="54">C2</f>
        <v>FY1995</v>
      </c>
      <c r="D129" s="236" t="str">
        <f t="shared" si="54"/>
        <v>FY1996</v>
      </c>
      <c r="E129" s="236" t="str">
        <f t="shared" si="54"/>
        <v>FY1997</v>
      </c>
      <c r="F129" s="236" t="str">
        <f t="shared" si="54"/>
        <v>FY1998</v>
      </c>
      <c r="G129" s="236" t="str">
        <f t="shared" si="54"/>
        <v>FY1999</v>
      </c>
      <c r="H129" s="236" t="str">
        <f t="shared" si="54"/>
        <v>FY2000</v>
      </c>
      <c r="I129" s="236" t="str">
        <f t="shared" si="54"/>
        <v>FY2001</v>
      </c>
      <c r="J129" s="236" t="str">
        <f t="shared" si="54"/>
        <v>FY2002</v>
      </c>
      <c r="K129" s="236" t="str">
        <f t="shared" si="54"/>
        <v>FY2003</v>
      </c>
      <c r="L129" s="236" t="str">
        <f t="shared" si="54"/>
        <v>FY2004</v>
      </c>
      <c r="M129" s="236" t="str">
        <f t="shared" si="54"/>
        <v>FY2005</v>
      </c>
      <c r="N129" s="236" t="str">
        <f t="shared" si="54"/>
        <v>FY2006</v>
      </c>
      <c r="O129" s="236" t="str">
        <f t="shared" si="54"/>
        <v>FY2007</v>
      </c>
      <c r="P129" s="236" t="str">
        <f t="shared" si="54"/>
        <v>FY2008</v>
      </c>
      <c r="Q129" s="236" t="str">
        <f t="shared" si="54"/>
        <v>FY2009</v>
      </c>
      <c r="R129" s="236" t="str">
        <f>R2</f>
        <v>FY2010</v>
      </c>
    </row>
    <row r="130" spans="1:18" ht="17.25" customHeight="1" x14ac:dyDescent="0.2">
      <c r="A130" s="237">
        <v>1.1000000000000001</v>
      </c>
      <c r="B130" s="238" t="s">
        <v>432</v>
      </c>
      <c r="C130" s="248"/>
      <c r="D130" s="248">
        <f>D117/C117-1</f>
        <v>-0.2061222758352137</v>
      </c>
      <c r="E130" s="248">
        <f t="shared" ref="E130:R130" si="55">E117/D117-1</f>
        <v>-0.1572871736413286</v>
      </c>
      <c r="F130" s="248">
        <f t="shared" si="55"/>
        <v>4.8300559438348101E-2</v>
      </c>
      <c r="G130" s="248">
        <f t="shared" si="55"/>
        <v>0.11650333907445853</v>
      </c>
      <c r="H130" s="248">
        <f t="shared" si="55"/>
        <v>0.16180539537075878</v>
      </c>
      <c r="I130" s="248">
        <f t="shared" si="55"/>
        <v>-4.4354786782275224E-2</v>
      </c>
      <c r="J130" s="248">
        <f t="shared" si="55"/>
        <v>-9.4497499160980714E-2</v>
      </c>
      <c r="K130" s="248">
        <f t="shared" si="55"/>
        <v>0.11698570880992953</v>
      </c>
      <c r="L130" s="248">
        <f t="shared" si="55"/>
        <v>-7.7529425676595709E-2</v>
      </c>
      <c r="M130" s="248">
        <f t="shared" si="55"/>
        <v>-9.4449049834878562E-2</v>
      </c>
      <c r="N130" s="248">
        <f t="shared" si="55"/>
        <v>-1.2029383439449259E-2</v>
      </c>
      <c r="O130" s="248">
        <f t="shared" si="55"/>
        <v>-6.4883772555403785E-2</v>
      </c>
      <c r="P130" s="248">
        <f t="shared" si="55"/>
        <v>-8.2660410049585353E-2</v>
      </c>
      <c r="Q130" s="248">
        <f t="shared" si="55"/>
        <v>-0.10083831863534631</v>
      </c>
      <c r="R130" s="248">
        <f t="shared" si="55"/>
        <v>0.24811599992909517</v>
      </c>
    </row>
    <row r="131" spans="1:18" x14ac:dyDescent="0.2">
      <c r="A131" s="237">
        <v>1.2</v>
      </c>
      <c r="B131" s="240" t="s">
        <v>99</v>
      </c>
      <c r="C131" s="248"/>
      <c r="D131" s="248">
        <f t="shared" ref="D131:R139" si="56">D118/C118-1</f>
        <v>-9.7943167002962683E-2</v>
      </c>
      <c r="E131" s="248">
        <f t="shared" si="56"/>
        <v>0.16396832983863274</v>
      </c>
      <c r="F131" s="248">
        <f t="shared" si="56"/>
        <v>9.6099695899374726E-2</v>
      </c>
      <c r="G131" s="248">
        <f t="shared" si="56"/>
        <v>-5.7121881268258567E-2</v>
      </c>
      <c r="H131" s="248">
        <f t="shared" si="56"/>
        <v>5.7421951830886053E-2</v>
      </c>
      <c r="I131" s="248">
        <f t="shared" si="56"/>
        <v>-7.2058146137946144E-2</v>
      </c>
      <c r="J131" s="248">
        <f t="shared" si="56"/>
        <v>0.11908854948316949</v>
      </c>
      <c r="K131" s="248">
        <f t="shared" si="56"/>
        <v>-6.1220041294051675E-2</v>
      </c>
      <c r="L131" s="248">
        <f t="shared" si="56"/>
        <v>-0.11533477296330097</v>
      </c>
      <c r="M131" s="248">
        <f t="shared" si="56"/>
        <v>0.11974918620275354</v>
      </c>
      <c r="N131" s="248">
        <f t="shared" si="56"/>
        <v>-3.800390696397804E-2</v>
      </c>
      <c r="O131" s="248">
        <f t="shared" si="56"/>
        <v>-6.2266756299542148E-2</v>
      </c>
      <c r="P131" s="248">
        <f t="shared" si="56"/>
        <v>-5.1412511567472396E-3</v>
      </c>
      <c r="Q131" s="248">
        <f t="shared" si="56"/>
        <v>0.45367851341432153</v>
      </c>
      <c r="R131" s="248">
        <f t="shared" si="56"/>
        <v>-4.6279214985954997E-2</v>
      </c>
    </row>
    <row r="132" spans="1:18" x14ac:dyDescent="0.2">
      <c r="A132" s="237" t="s">
        <v>100</v>
      </c>
      <c r="B132" s="240" t="s">
        <v>433</v>
      </c>
      <c r="C132" s="248"/>
      <c r="D132" s="248">
        <f t="shared" si="56"/>
        <v>-9.5835333754089591E-2</v>
      </c>
      <c r="E132" s="248">
        <f t="shared" si="56"/>
        <v>-0.28154816895757073</v>
      </c>
      <c r="F132" s="248">
        <f t="shared" si="56"/>
        <v>-0.33685403282688109</v>
      </c>
      <c r="G132" s="248">
        <f t="shared" si="56"/>
        <v>0.74217806527856878</v>
      </c>
      <c r="H132" s="248">
        <f t="shared" si="56"/>
        <v>0.49030862415978049</v>
      </c>
      <c r="I132" s="248">
        <f t="shared" si="56"/>
        <v>0.58372915349436205</v>
      </c>
      <c r="J132" s="248">
        <f t="shared" si="56"/>
        <v>0.19607128225997772</v>
      </c>
      <c r="K132" s="248">
        <f t="shared" si="56"/>
        <v>-0.27921660926281866</v>
      </c>
      <c r="L132" s="248">
        <f t="shared" si="56"/>
        <v>-0.1865421970566441</v>
      </c>
      <c r="M132" s="248">
        <f t="shared" si="56"/>
        <v>0.31046903147488236</v>
      </c>
      <c r="N132" s="248">
        <f t="shared" si="56"/>
        <v>0.12518009086827275</v>
      </c>
      <c r="O132" s="248">
        <f t="shared" si="56"/>
        <v>-3.1219404811474671E-2</v>
      </c>
      <c r="P132" s="248">
        <f t="shared" si="56"/>
        <v>-0.14452733530505735</v>
      </c>
      <c r="Q132" s="248">
        <f t="shared" si="56"/>
        <v>-0.2011413514319248</v>
      </c>
      <c r="R132" s="248">
        <f t="shared" si="56"/>
        <v>2.9320002810790058E-2</v>
      </c>
    </row>
    <row r="133" spans="1:18" x14ac:dyDescent="0.2">
      <c r="A133" s="237" t="s">
        <v>434</v>
      </c>
      <c r="B133" s="240" t="s">
        <v>7</v>
      </c>
      <c r="C133" s="248"/>
      <c r="D133" s="248">
        <f t="shared" si="56"/>
        <v>-4.2276941344233543E-2</v>
      </c>
      <c r="E133" s="248">
        <f t="shared" si="56"/>
        <v>-6.0996305857691224E-2</v>
      </c>
      <c r="F133" s="248">
        <f t="shared" si="56"/>
        <v>-4.8800408663392081E-2</v>
      </c>
      <c r="G133" s="248">
        <f t="shared" si="56"/>
        <v>7.6925931707459538E-2</v>
      </c>
      <c r="H133" s="248">
        <f t="shared" si="56"/>
        <v>3.0192406862065146E-2</v>
      </c>
      <c r="I133" s="248">
        <f t="shared" si="56"/>
        <v>0.15324663290631624</v>
      </c>
      <c r="J133" s="248">
        <f t="shared" si="56"/>
        <v>8.3559943754094368E-2</v>
      </c>
      <c r="K133" s="248">
        <f t="shared" si="56"/>
        <v>-7.919891649778199E-2</v>
      </c>
      <c r="L133" s="248">
        <f t="shared" si="56"/>
        <v>-6.783513648517181E-2</v>
      </c>
      <c r="M133" s="248">
        <f t="shared" si="56"/>
        <v>-4.3703533253478533E-3</v>
      </c>
      <c r="N133" s="248">
        <f t="shared" si="56"/>
        <v>0.1416823931533262</v>
      </c>
      <c r="O133" s="248">
        <f t="shared" si="56"/>
        <v>-0.21432710615074757</v>
      </c>
      <c r="P133" s="248">
        <f t="shared" si="56"/>
        <v>-0.10736300880208272</v>
      </c>
      <c r="Q133" s="248">
        <f t="shared" si="56"/>
        <v>4.5810669347973842E-2</v>
      </c>
      <c r="R133" s="248">
        <f t="shared" si="56"/>
        <v>4.7926654049521566E-3</v>
      </c>
    </row>
    <row r="134" spans="1:18" x14ac:dyDescent="0.2">
      <c r="A134" s="237" t="s">
        <v>108</v>
      </c>
      <c r="B134" s="240" t="s">
        <v>435</v>
      </c>
      <c r="C134" s="248"/>
      <c r="D134" s="248">
        <f t="shared" si="56"/>
        <v>-1.941328731665215E-2</v>
      </c>
      <c r="E134" s="248">
        <f t="shared" si="56"/>
        <v>4.4874615046194499E-2</v>
      </c>
      <c r="F134" s="248">
        <f t="shared" si="56"/>
        <v>1.5999999999999792E-2</v>
      </c>
      <c r="G134" s="248">
        <f t="shared" si="56"/>
        <v>2.5694156651471234E-2</v>
      </c>
      <c r="H134" s="248">
        <f t="shared" si="56"/>
        <v>-8.6464646464646577E-2</v>
      </c>
      <c r="I134" s="248">
        <f t="shared" si="56"/>
        <v>-0.15877930119416184</v>
      </c>
      <c r="J134" s="248">
        <f t="shared" si="56"/>
        <v>0.17560462670872767</v>
      </c>
      <c r="K134" s="248">
        <f t="shared" si="56"/>
        <v>-8.9445438282648171E-3</v>
      </c>
      <c r="L134" s="248">
        <f t="shared" si="56"/>
        <v>1.6696750902527091E-2</v>
      </c>
      <c r="M134" s="248">
        <f t="shared" si="56"/>
        <v>-0.16777629826897467</v>
      </c>
      <c r="N134" s="248">
        <f t="shared" si="56"/>
        <v>9.2266666666666719E-2</v>
      </c>
      <c r="O134" s="248">
        <f t="shared" si="56"/>
        <v>-3.02734375E-2</v>
      </c>
      <c r="P134" s="248">
        <f t="shared" si="56"/>
        <v>9.0634441087613649E-3</v>
      </c>
      <c r="Q134" s="248">
        <f t="shared" si="56"/>
        <v>-1.3473053892215758E-2</v>
      </c>
      <c r="R134" s="248">
        <f t="shared" si="56"/>
        <v>4.2994436014163195E-2</v>
      </c>
    </row>
    <row r="135" spans="1:18" x14ac:dyDescent="0.2">
      <c r="A135" s="237" t="s">
        <v>110</v>
      </c>
      <c r="B135" s="240" t="s">
        <v>13</v>
      </c>
      <c r="C135" s="248"/>
      <c r="D135" s="248">
        <f t="shared" si="56"/>
        <v>2.4894527481322815E-3</v>
      </c>
      <c r="E135" s="248">
        <f t="shared" si="56"/>
        <v>2.1381745320825374E-3</v>
      </c>
      <c r="F135" s="248">
        <f t="shared" si="56"/>
        <v>2.4401219576810629E-3</v>
      </c>
      <c r="G135" s="248">
        <f t="shared" si="56"/>
        <v>2.6904031619561231E-3</v>
      </c>
      <c r="H135" s="248">
        <f t="shared" si="56"/>
        <v>1.8306147043503085E-3</v>
      </c>
      <c r="I135" s="248">
        <f t="shared" si="56"/>
        <v>-5.7588584316303759E-3</v>
      </c>
      <c r="J135" s="248">
        <f t="shared" si="56"/>
        <v>-5.5958463717290519E-3</v>
      </c>
      <c r="K135" s="248">
        <f t="shared" si="56"/>
        <v>2.2747513200123137E-3</v>
      </c>
      <c r="L135" s="248">
        <f t="shared" si="56"/>
        <v>-1.8169681224341261E-2</v>
      </c>
      <c r="M135" s="248">
        <f t="shared" si="56"/>
        <v>1.9710427343793135E-3</v>
      </c>
      <c r="N135" s="248">
        <f t="shared" si="56"/>
        <v>-1.1172746724259719E-2</v>
      </c>
      <c r="O135" s="248">
        <f t="shared" si="56"/>
        <v>1.2350709349184141E-2</v>
      </c>
      <c r="P135" s="248">
        <f t="shared" si="56"/>
        <v>-2.2730462313855671E-2</v>
      </c>
      <c r="Q135" s="248">
        <f t="shared" si="56"/>
        <v>-6.9787314246950727E-3</v>
      </c>
      <c r="R135" s="248">
        <f t="shared" si="56"/>
        <v>-8.4019777328123713E-3</v>
      </c>
    </row>
    <row r="136" spans="1:18" x14ac:dyDescent="0.2">
      <c r="A136" s="241"/>
      <c r="B136" s="515" t="s">
        <v>647</v>
      </c>
      <c r="C136" s="249"/>
      <c r="D136" s="249">
        <f t="shared" si="56"/>
        <v>-6.0551548818205236E-2</v>
      </c>
      <c r="E136" s="249">
        <f t="shared" si="56"/>
        <v>-4.3607201154625685E-2</v>
      </c>
      <c r="F136" s="249">
        <f t="shared" si="56"/>
        <v>-3.5435350227456253E-3</v>
      </c>
      <c r="G136" s="249">
        <f t="shared" si="56"/>
        <v>4.4100540840540159E-2</v>
      </c>
      <c r="H136" s="249">
        <f t="shared" si="56"/>
        <v>4.393157680775106E-2</v>
      </c>
      <c r="I136" s="249">
        <f t="shared" si="56"/>
        <v>3.2482495764550645E-2</v>
      </c>
      <c r="J136" s="249">
        <f t="shared" si="56"/>
        <v>1.3771120223196931E-2</v>
      </c>
      <c r="K136" s="249">
        <f t="shared" si="56"/>
        <v>-1.2798533673883838E-2</v>
      </c>
      <c r="L136" s="249">
        <f t="shared" si="56"/>
        <v>-5.0043261621575574E-2</v>
      </c>
      <c r="M136" s="249">
        <f t="shared" si="56"/>
        <v>-1.2713830000782411E-2</v>
      </c>
      <c r="N136" s="249">
        <f t="shared" si="56"/>
        <v>3.7423882663894625E-2</v>
      </c>
      <c r="O136" s="249">
        <f t="shared" si="56"/>
        <v>-7.9460980463980091E-2</v>
      </c>
      <c r="P136" s="249">
        <f t="shared" si="56"/>
        <v>-5.8211602126485462E-2</v>
      </c>
      <c r="Q136" s="249">
        <f t="shared" si="56"/>
        <v>4.0245752187599848E-3</v>
      </c>
      <c r="R136" s="249">
        <f t="shared" si="56"/>
        <v>3.1901839025717749E-2</v>
      </c>
    </row>
    <row r="137" spans="1:18" x14ac:dyDescent="0.2">
      <c r="A137" s="241"/>
      <c r="B137" s="561" t="s">
        <v>711</v>
      </c>
      <c r="C137" s="248"/>
      <c r="D137" s="248">
        <f t="shared" si="56"/>
        <v>-0.16371791406922231</v>
      </c>
      <c r="E137" s="248">
        <f t="shared" si="56"/>
        <v>-1.61711092725908E-2</v>
      </c>
      <c r="F137" s="248">
        <f t="shared" si="56"/>
        <v>0.16439074614310001</v>
      </c>
      <c r="G137" s="248">
        <f t="shared" si="56"/>
        <v>0.16083428789486054</v>
      </c>
      <c r="H137" s="248">
        <f t="shared" si="56"/>
        <v>0.28721667369119097</v>
      </c>
      <c r="I137" s="248">
        <f t="shared" si="56"/>
        <v>-0.12975534103136133</v>
      </c>
      <c r="J137" s="248">
        <f t="shared" si="56"/>
        <v>-0.19271048799013302</v>
      </c>
      <c r="K137" s="248">
        <f t="shared" si="56"/>
        <v>0.40757013814708154</v>
      </c>
      <c r="L137" s="248">
        <f t="shared" si="56"/>
        <v>-0.1805092129698207</v>
      </c>
      <c r="M137" s="248">
        <f t="shared" si="56"/>
        <v>7.5357411096566906E-2</v>
      </c>
      <c r="N137" s="248">
        <f t="shared" si="56"/>
        <v>-4.7478515180799707E-2</v>
      </c>
      <c r="O137" s="248">
        <f t="shared" si="56"/>
        <v>-0.13854572628036932</v>
      </c>
      <c r="P137" s="248">
        <f t="shared" si="56"/>
        <v>-0.10449319305223148</v>
      </c>
      <c r="Q137" s="248">
        <f t="shared" si="56"/>
        <v>3.6214429069161724E-2</v>
      </c>
      <c r="R137" s="248">
        <f t="shared" si="56"/>
        <v>0.15892604789884146</v>
      </c>
    </row>
    <row r="138" spans="1:18" x14ac:dyDescent="0.2">
      <c r="A138" s="241"/>
      <c r="B138" s="244" t="s">
        <v>436</v>
      </c>
      <c r="C138" s="248"/>
      <c r="D138" s="248">
        <f t="shared" si="56"/>
        <v>-1.8609946483794437E-2</v>
      </c>
      <c r="E138" s="248">
        <f t="shared" si="56"/>
        <v>-0.14613565395191253</v>
      </c>
      <c r="F138" s="248">
        <f t="shared" si="56"/>
        <v>-0.17177287279180153</v>
      </c>
      <c r="G138" s="248">
        <f t="shared" si="56"/>
        <v>0.15783648449335486</v>
      </c>
      <c r="H138" s="248">
        <f t="shared" si="56"/>
        <v>0.4589971477708481</v>
      </c>
      <c r="I138" s="248">
        <f t="shared" si="56"/>
        <v>0.43211890366120764</v>
      </c>
      <c r="J138" s="248">
        <f t="shared" si="56"/>
        <v>0.13810375200616742</v>
      </c>
      <c r="K138" s="248">
        <f t="shared" si="56"/>
        <v>-0.24246788968030075</v>
      </c>
      <c r="L138" s="248">
        <f t="shared" si="56"/>
        <v>-0.15787965505459178</v>
      </c>
      <c r="M138" s="248">
        <f t="shared" si="56"/>
        <v>0.15867764526070216</v>
      </c>
      <c r="N138" s="248">
        <f t="shared" si="56"/>
        <v>0.13801478853220406</v>
      </c>
      <c r="O138" s="248">
        <f t="shared" si="56"/>
        <v>-1.3202463888919436E-2</v>
      </c>
      <c r="P138" s="248">
        <f t="shared" si="56"/>
        <v>-5.0257789200210512E-2</v>
      </c>
      <c r="Q138" s="248">
        <f t="shared" si="56"/>
        <v>-0.13276298150435661</v>
      </c>
      <c r="R138" s="248">
        <f t="shared" si="56"/>
        <v>3.6311627354691511E-2</v>
      </c>
    </row>
    <row r="139" spans="1:18" ht="21" customHeight="1" x14ac:dyDescent="0.2">
      <c r="A139" s="245"/>
      <c r="B139" s="246" t="s">
        <v>714</v>
      </c>
      <c r="C139" s="250"/>
      <c r="D139" s="250">
        <f t="shared" si="56"/>
        <v>-6.6793032384913853E-2</v>
      </c>
      <c r="E139" s="250">
        <f t="shared" si="56"/>
        <v>-4.126455735064305E-2</v>
      </c>
      <c r="F139" s="250">
        <f t="shared" si="56"/>
        <v>6.6279784828935373E-3</v>
      </c>
      <c r="G139" s="250">
        <f t="shared" si="56"/>
        <v>5.0405340524457554E-2</v>
      </c>
      <c r="H139" s="250">
        <f t="shared" si="56"/>
        <v>5.7135429635867485E-2</v>
      </c>
      <c r="I139" s="250">
        <f t="shared" si="56"/>
        <v>1.5162729402397268E-2</v>
      </c>
      <c r="J139" s="250">
        <f t="shared" si="56"/>
        <v>-2.4543617616662461E-3</v>
      </c>
      <c r="K139" s="250">
        <f t="shared" si="56"/>
        <v>1.4760906381928729E-2</v>
      </c>
      <c r="L139" s="250">
        <f t="shared" si="56"/>
        <v>-5.8948909084201362E-2</v>
      </c>
      <c r="M139" s="250">
        <f t="shared" si="56"/>
        <v>-8.5866088759622983E-3</v>
      </c>
      <c r="N139" s="250">
        <f t="shared" si="56"/>
        <v>2.9838125730112797E-2</v>
      </c>
      <c r="O139" s="250">
        <f t="shared" si="56"/>
        <v>-8.4452776254936079E-2</v>
      </c>
      <c r="P139" s="250">
        <f t="shared" si="56"/>
        <v>-6.1317748699339036E-2</v>
      </c>
      <c r="Q139" s="250">
        <f t="shared" si="56"/>
        <v>8.1274376049749186E-3</v>
      </c>
      <c r="R139" s="250">
        <f t="shared" si="56"/>
        <v>3.9874221698676715E-2</v>
      </c>
    </row>
    <row r="140" spans="1:18" s="197" customFormat="1" ht="20.25" customHeight="1" x14ac:dyDescent="0.2">
      <c r="A140" s="256" t="s">
        <v>437</v>
      </c>
    </row>
    <row r="141" spans="1:18" ht="15" x14ac:dyDescent="0.2">
      <c r="A141" s="509" t="s">
        <v>808</v>
      </c>
    </row>
    <row r="142" spans="1:18" ht="18.75" customHeight="1" x14ac:dyDescent="0.2">
      <c r="A142" s="234"/>
      <c r="B142" s="235" t="s">
        <v>431</v>
      </c>
      <c r="C142" s="236" t="str">
        <f t="shared" ref="C142:Q142" si="57">C2</f>
        <v>FY1995</v>
      </c>
      <c r="D142" s="236" t="str">
        <f t="shared" si="57"/>
        <v>FY1996</v>
      </c>
      <c r="E142" s="236" t="str">
        <f t="shared" si="57"/>
        <v>FY1997</v>
      </c>
      <c r="F142" s="236" t="str">
        <f t="shared" si="57"/>
        <v>FY1998</v>
      </c>
      <c r="G142" s="236" t="str">
        <f t="shared" si="57"/>
        <v>FY1999</v>
      </c>
      <c r="H142" s="236" t="str">
        <f t="shared" si="57"/>
        <v>FY2000</v>
      </c>
      <c r="I142" s="236" t="str">
        <f t="shared" si="57"/>
        <v>FY2001</v>
      </c>
      <c r="J142" s="236" t="str">
        <f t="shared" si="57"/>
        <v>FY2002</v>
      </c>
      <c r="K142" s="236" t="str">
        <f t="shared" si="57"/>
        <v>FY2003</v>
      </c>
      <c r="L142" s="236" t="str">
        <f t="shared" si="57"/>
        <v>FY2004</v>
      </c>
      <c r="M142" s="236" t="str">
        <f t="shared" si="57"/>
        <v>FY2005</v>
      </c>
      <c r="N142" s="236" t="str">
        <f t="shared" si="57"/>
        <v>FY2006</v>
      </c>
      <c r="O142" s="236" t="str">
        <f t="shared" si="57"/>
        <v>FY2007</v>
      </c>
      <c r="P142" s="236" t="str">
        <f t="shared" si="57"/>
        <v>FY2008</v>
      </c>
      <c r="Q142" s="236" t="str">
        <f t="shared" si="57"/>
        <v>FY2009</v>
      </c>
      <c r="R142" s="236" t="str">
        <f>R2</f>
        <v>FY2010</v>
      </c>
    </row>
    <row r="143" spans="1:18" ht="18.75" customHeight="1" x14ac:dyDescent="0.2">
      <c r="A143" s="237">
        <v>1.1000000000000001</v>
      </c>
      <c r="B143" s="238" t="s">
        <v>432</v>
      </c>
      <c r="C143" s="239">
        <v>14.57811577320275</v>
      </c>
      <c r="D143" s="239">
        <v>11.898267829586745</v>
      </c>
      <c r="E143" s="239">
        <v>10.231511092477739</v>
      </c>
      <c r="F143" s="239">
        <v>10.989231193198163</v>
      </c>
      <c r="G143" s="239">
        <v>12.568970987596547</v>
      </c>
      <c r="H143" s="239">
        <v>14.798943910479768</v>
      </c>
      <c r="I143" s="239">
        <v>14.401728905609989</v>
      </c>
      <c r="J143" s="239">
        <v>13.080945023666386</v>
      </c>
      <c r="K143" s="239">
        <v>14.634422000131536</v>
      </c>
      <c r="L143" s="239">
        <v>13.833819985853692</v>
      </c>
      <c r="M143" s="239">
        <v>13.339965307615115</v>
      </c>
      <c r="N143" s="239">
        <v>14.080295261463661</v>
      </c>
      <c r="O143" s="239">
        <v>13.696656222092422</v>
      </c>
      <c r="P143" s="239">
        <v>13.706384084407546</v>
      </c>
      <c r="Q143" s="239">
        <v>12.387701542785148</v>
      </c>
      <c r="R143" s="239">
        <v>16.082939179341796</v>
      </c>
    </row>
    <row r="144" spans="1:18" x14ac:dyDescent="0.2">
      <c r="A144" s="237">
        <v>1.2</v>
      </c>
      <c r="B144" s="240" t="s">
        <v>99</v>
      </c>
      <c r="C144" s="239">
        <v>2.0957210974189175</v>
      </c>
      <c r="D144" s="239">
        <v>1.7018170227151999</v>
      </c>
      <c r="E144" s="239">
        <v>2.8945558052325797</v>
      </c>
      <c r="F144" s="239">
        <v>3.2790991207430515</v>
      </c>
      <c r="G144" s="239">
        <v>2.8202272252837695</v>
      </c>
      <c r="H144" s="239">
        <v>3.7653672716763795</v>
      </c>
      <c r="I144" s="239">
        <v>3.4031702614803807</v>
      </c>
      <c r="J144" s="239">
        <v>2.6866455536086802</v>
      </c>
      <c r="K144" s="239">
        <v>2.7898611737573247</v>
      </c>
      <c r="L144" s="239">
        <v>2.1851527575688463</v>
      </c>
      <c r="M144" s="239">
        <v>2.4038799785879585</v>
      </c>
      <c r="N144" s="239">
        <v>2.0651718885753363</v>
      </c>
      <c r="O144" s="239">
        <v>1.9975789916261106</v>
      </c>
      <c r="P144" s="239">
        <v>2.3751951368069877</v>
      </c>
      <c r="Q144" s="239">
        <v>5.0258742694427614</v>
      </c>
      <c r="R144" s="239">
        <v>4.0788878216109596</v>
      </c>
    </row>
    <row r="145" spans="1:18" x14ac:dyDescent="0.2">
      <c r="A145" s="237" t="s">
        <v>100</v>
      </c>
      <c r="B145" s="240" t="s">
        <v>433</v>
      </c>
      <c r="C145" s="239">
        <v>0.65634287772898769</v>
      </c>
      <c r="D145" s="239">
        <v>0.6100363339043029</v>
      </c>
      <c r="E145" s="239">
        <v>0.4499692336585161</v>
      </c>
      <c r="F145" s="239">
        <v>0.30326659770349057</v>
      </c>
      <c r="G145" s="239">
        <v>0.53848506984453104</v>
      </c>
      <c r="H145" s="239">
        <v>0.81726941465570291</v>
      </c>
      <c r="I145" s="239">
        <v>1.3113804660147053</v>
      </c>
      <c r="J145" s="239">
        <v>1.5660041745070756</v>
      </c>
      <c r="K145" s="239">
        <v>1.1259889395012359</v>
      </c>
      <c r="L145" s="239">
        <v>0.93193217466780198</v>
      </c>
      <c r="M145" s="239">
        <v>1.2711754510437083</v>
      </c>
      <c r="N145" s="239">
        <v>1.4931758620040942</v>
      </c>
      <c r="O145" s="239">
        <v>1.4992055280980785</v>
      </c>
      <c r="P145" s="239">
        <v>1.3674326228856741</v>
      </c>
      <c r="Q145" s="239">
        <v>1.1820908084727442</v>
      </c>
      <c r="R145" s="239">
        <v>1.268540101100301</v>
      </c>
    </row>
    <row r="146" spans="1:18" x14ac:dyDescent="0.2">
      <c r="A146" s="237" t="s">
        <v>434</v>
      </c>
      <c r="B146" s="240" t="s">
        <v>7</v>
      </c>
      <c r="C146" s="239">
        <v>25.289269608129814</v>
      </c>
      <c r="D146" s="239">
        <v>23.926433767637466</v>
      </c>
      <c r="E146" s="239">
        <v>19.03108464121706</v>
      </c>
      <c r="F146" s="239">
        <v>18.468749802130674</v>
      </c>
      <c r="G146" s="239">
        <v>18.784671770666552</v>
      </c>
      <c r="H146" s="239">
        <v>20.17456841035202</v>
      </c>
      <c r="I146" s="239">
        <v>22.808924204917496</v>
      </c>
      <c r="J146" s="239">
        <v>24.277770213621579</v>
      </c>
      <c r="K146" s="239">
        <v>23.263145713198796</v>
      </c>
      <c r="L146" s="239">
        <v>22.115199798498139</v>
      </c>
      <c r="M146" s="239">
        <v>22.175094328379938</v>
      </c>
      <c r="N146" s="239">
        <v>23.879103123268102</v>
      </c>
      <c r="O146" s="239">
        <v>20.932137400617549</v>
      </c>
      <c r="P146" s="239">
        <v>18.249525447938655</v>
      </c>
      <c r="Q146" s="239">
        <v>19.691837986856832</v>
      </c>
      <c r="R146" s="239">
        <v>21.554124537822197</v>
      </c>
    </row>
    <row r="147" spans="1:18" x14ac:dyDescent="0.2">
      <c r="A147" s="237" t="s">
        <v>108</v>
      </c>
      <c r="B147" s="240" t="s">
        <v>435</v>
      </c>
      <c r="C147" s="239">
        <v>0.72185256102873741</v>
      </c>
      <c r="D147" s="239">
        <v>0.72909065047148758</v>
      </c>
      <c r="E147" s="239">
        <v>0.73891614568632369</v>
      </c>
      <c r="F147" s="239">
        <v>0.76233687415893647</v>
      </c>
      <c r="G147" s="239">
        <v>0.74929784406448874</v>
      </c>
      <c r="H147" s="239">
        <v>0.79438383532377388</v>
      </c>
      <c r="I147" s="239">
        <v>0.73090875835500868</v>
      </c>
      <c r="J147" s="239">
        <v>0.85819964496141066</v>
      </c>
      <c r="K147" s="239">
        <v>0.84999590995376961</v>
      </c>
      <c r="L147" s="239">
        <v>0.8959381688010295</v>
      </c>
      <c r="M147" s="239">
        <v>0.86139970544992395</v>
      </c>
      <c r="N147" s="239">
        <v>0.90384302989687804</v>
      </c>
      <c r="O147" s="239">
        <v>0.91460539128122076</v>
      </c>
      <c r="P147" s="239">
        <v>0.97341054714887731</v>
      </c>
      <c r="Q147" s="239">
        <v>0.95061392027796821</v>
      </c>
      <c r="R147" s="239">
        <v>0.98259536673787939</v>
      </c>
    </row>
    <row r="148" spans="1:18" x14ac:dyDescent="0.2">
      <c r="A148" s="237" t="s">
        <v>110</v>
      </c>
      <c r="B148" s="240" t="s">
        <v>13</v>
      </c>
      <c r="C148" s="239">
        <v>32.769623802003998</v>
      </c>
      <c r="D148" s="239">
        <v>33.768733376080021</v>
      </c>
      <c r="E148" s="239">
        <v>34.742134613589549</v>
      </c>
      <c r="F148" s="239">
        <v>35.394295904414932</v>
      </c>
      <c r="G148" s="239">
        <v>36.169299674796676</v>
      </c>
      <c r="H148" s="239">
        <v>36.165672739640968</v>
      </c>
      <c r="I148" s="239">
        <v>36.762589312017646</v>
      </c>
      <c r="J148" s="239">
        <v>36.032825416847437</v>
      </c>
      <c r="K148" s="239">
        <v>34.829304424424109</v>
      </c>
      <c r="L148" s="239">
        <v>33.672924835111431</v>
      </c>
      <c r="M148" s="239">
        <v>34.04959890793414</v>
      </c>
      <c r="N148" s="239">
        <v>33.289395466861777</v>
      </c>
      <c r="O148" s="239">
        <v>34.107178825274012</v>
      </c>
      <c r="P148" s="239">
        <v>33.828511141713264</v>
      </c>
      <c r="Q148" s="239">
        <v>34.599345587391696</v>
      </c>
      <c r="R148" s="239">
        <v>35.56558707298754</v>
      </c>
    </row>
    <row r="149" spans="1:18" x14ac:dyDescent="0.2">
      <c r="A149" s="241"/>
      <c r="B149" s="515" t="s">
        <v>647</v>
      </c>
      <c r="C149" s="239">
        <v>76.110925719513205</v>
      </c>
      <c r="D149" s="239">
        <v>72.634378980395226</v>
      </c>
      <c r="E149" s="239">
        <v>68.088171531861775</v>
      </c>
      <c r="F149" s="239">
        <v>69.196979492349243</v>
      </c>
      <c r="G149" s="239">
        <v>71.630952572252568</v>
      </c>
      <c r="H149" s="239">
        <v>76.516205582128606</v>
      </c>
      <c r="I149" s="239">
        <v>79.418701908395221</v>
      </c>
      <c r="J149" s="239">
        <v>78.50239002721257</v>
      </c>
      <c r="K149" s="239">
        <v>77.492718160966774</v>
      </c>
      <c r="L149" s="239">
        <v>73.634967720500953</v>
      </c>
      <c r="M149" s="239">
        <v>74.10111367901078</v>
      </c>
      <c r="N149" s="239">
        <v>75.710984632069852</v>
      </c>
      <c r="O149" s="239">
        <v>73.147362358989398</v>
      </c>
      <c r="P149" s="239">
        <v>70.500458980901016</v>
      </c>
      <c r="Q149" s="239">
        <v>73.837464115227149</v>
      </c>
      <c r="R149" s="239">
        <v>79.532674079600667</v>
      </c>
    </row>
    <row r="150" spans="1:18" x14ac:dyDescent="0.2">
      <c r="A150" s="241"/>
      <c r="B150" s="561" t="s">
        <v>711</v>
      </c>
      <c r="C150" s="239">
        <v>3.9483031413335681</v>
      </c>
      <c r="D150" s="239">
        <v>1.7971965007267721</v>
      </c>
      <c r="E150" s="239">
        <v>2.480025907510611</v>
      </c>
      <c r="F150" s="239">
        <v>3.1664470520079755</v>
      </c>
      <c r="G150" s="239">
        <v>3.6350518108938803</v>
      </c>
      <c r="H150" s="239">
        <v>4.7035225360612625</v>
      </c>
      <c r="I150" s="239">
        <v>4.1209578632201129</v>
      </c>
      <c r="J150" s="239">
        <v>3.602495138426177</v>
      </c>
      <c r="K150" s="239">
        <v>5.5233229999999995</v>
      </c>
      <c r="L150" s="239">
        <v>5.3353327999999998</v>
      </c>
      <c r="M150" s="239">
        <v>5.6879950528683638</v>
      </c>
      <c r="N150" s="239">
        <v>5.6473000399999993</v>
      </c>
      <c r="O150" s="239">
        <v>5.0651142399999998</v>
      </c>
      <c r="P150" s="239">
        <v>4.8466202700000007</v>
      </c>
      <c r="Q150" s="239">
        <v>5.7887790099999998</v>
      </c>
      <c r="R150" s="239">
        <v>7.2177479999999994</v>
      </c>
    </row>
    <row r="151" spans="1:18" x14ac:dyDescent="0.2">
      <c r="A151" s="241"/>
      <c r="B151" s="244" t="s">
        <v>436</v>
      </c>
      <c r="C151" s="239">
        <v>-0.61769305463405322</v>
      </c>
      <c r="D151" s="239">
        <v>-0.62314880208357848</v>
      </c>
      <c r="E151" s="239">
        <v>-0.54627346556525702</v>
      </c>
      <c r="F151" s="239">
        <v>-0.45982457990576481</v>
      </c>
      <c r="G151" s="239">
        <v>-0.54262020256199561</v>
      </c>
      <c r="H151" s="239">
        <v>-0.80624264763440479</v>
      </c>
      <c r="I151" s="239">
        <v>-1.1698425056906865</v>
      </c>
      <c r="J151" s="239">
        <v>-1.3292797670421399</v>
      </c>
      <c r="K151" s="239">
        <v>-1.0045091092935403</v>
      </c>
      <c r="L151" s="239">
        <v>-0.86068293291259768</v>
      </c>
      <c r="M151" s="239">
        <v>-1.0380069185042953</v>
      </c>
      <c r="N151" s="239">
        <v>-1.2331944979044716</v>
      </c>
      <c r="O151" s="239">
        <v>-1.2612013235151676</v>
      </c>
      <c r="P151" s="239">
        <v>-1.2771114043749849</v>
      </c>
      <c r="Q151" s="239">
        <v>-1.1985096998476972</v>
      </c>
      <c r="R151" s="239">
        <v>-1.2948959481881055</v>
      </c>
    </row>
    <row r="152" spans="1:18" ht="20.25" customHeight="1" x14ac:dyDescent="0.2">
      <c r="A152" s="245"/>
      <c r="B152" s="246" t="s">
        <v>713</v>
      </c>
      <c r="C152" s="247">
        <v>79.441535806212713</v>
      </c>
      <c r="D152" s="247">
        <v>73.808426679038419</v>
      </c>
      <c r="E152" s="247">
        <v>70.02192397380712</v>
      </c>
      <c r="F152" s="247">
        <v>71.903601964451454</v>
      </c>
      <c r="G152" s="247">
        <v>74.723384180584461</v>
      </c>
      <c r="H152" s="247">
        <v>80.413485470555457</v>
      </c>
      <c r="I152" s="247">
        <v>82.369817265924652</v>
      </c>
      <c r="J152" s="247">
        <v>80.77560539859661</v>
      </c>
      <c r="K152" s="247">
        <v>82.011532051673242</v>
      </c>
      <c r="L152" s="247">
        <v>78.10961758758836</v>
      </c>
      <c r="M152" s="247">
        <v>78.751101813374845</v>
      </c>
      <c r="N152" s="247">
        <v>80.125090174165379</v>
      </c>
      <c r="O152" s="247">
        <v>76.951275275474231</v>
      </c>
      <c r="P152" s="247">
        <v>74.069967846526026</v>
      </c>
      <c r="Q152" s="247">
        <v>78.427733425379458</v>
      </c>
      <c r="R152" s="247">
        <v>85.455526131412569</v>
      </c>
    </row>
    <row r="153" spans="1:18" s="197" customFormat="1" ht="20.25" customHeight="1" x14ac:dyDescent="0.2">
      <c r="A153" s="256"/>
    </row>
    <row r="154" spans="1:18" ht="15" x14ac:dyDescent="0.2">
      <c r="A154" s="509" t="s">
        <v>809</v>
      </c>
    </row>
    <row r="155" spans="1:18" ht="18.75" customHeight="1" x14ac:dyDescent="0.2">
      <c r="A155" s="234"/>
      <c r="B155" s="235" t="s">
        <v>492</v>
      </c>
      <c r="C155" s="236" t="str">
        <f t="shared" ref="C155:Q155" si="58">C2</f>
        <v>FY1995</v>
      </c>
      <c r="D155" s="236" t="str">
        <f t="shared" si="58"/>
        <v>FY1996</v>
      </c>
      <c r="E155" s="236" t="str">
        <f t="shared" si="58"/>
        <v>FY1997</v>
      </c>
      <c r="F155" s="236" t="str">
        <f t="shared" si="58"/>
        <v>FY1998</v>
      </c>
      <c r="G155" s="236" t="str">
        <f t="shared" si="58"/>
        <v>FY1999</v>
      </c>
      <c r="H155" s="236" t="str">
        <f t="shared" si="58"/>
        <v>FY2000</v>
      </c>
      <c r="I155" s="236" t="str">
        <f t="shared" si="58"/>
        <v>FY2001</v>
      </c>
      <c r="J155" s="236" t="str">
        <f t="shared" si="58"/>
        <v>FY2002</v>
      </c>
      <c r="K155" s="236" t="str">
        <f t="shared" si="58"/>
        <v>FY2003</v>
      </c>
      <c r="L155" s="236" t="str">
        <f t="shared" si="58"/>
        <v>FY2004</v>
      </c>
      <c r="M155" s="236" t="str">
        <f t="shared" si="58"/>
        <v>FY2005</v>
      </c>
      <c r="N155" s="236" t="str">
        <f t="shared" si="58"/>
        <v>FY2006</v>
      </c>
      <c r="O155" s="236" t="str">
        <f t="shared" si="58"/>
        <v>FY2007</v>
      </c>
      <c r="P155" s="236" t="str">
        <f t="shared" si="58"/>
        <v>FY2008</v>
      </c>
      <c r="Q155" s="236" t="str">
        <f t="shared" si="58"/>
        <v>FY2009</v>
      </c>
      <c r="R155" s="236" t="str">
        <f>R2</f>
        <v>FY2010</v>
      </c>
    </row>
    <row r="156" spans="1:18" ht="18.75" customHeight="1" x14ac:dyDescent="0.2">
      <c r="A156" s="237">
        <v>1.1000000000000001</v>
      </c>
      <c r="B156" s="238" t="s">
        <v>432</v>
      </c>
      <c r="C156" s="239">
        <f t="shared" ref="C156:Q156" si="59">C143/C117*100</f>
        <v>85.478759081068716</v>
      </c>
      <c r="D156" s="239">
        <f t="shared" si="59"/>
        <v>87.879370743236194</v>
      </c>
      <c r="E156" s="239">
        <f t="shared" si="59"/>
        <v>89.673345635057316</v>
      </c>
      <c r="F156" s="239">
        <f t="shared" si="59"/>
        <v>91.876636220124112</v>
      </c>
      <c r="G156" s="239">
        <f t="shared" si="59"/>
        <v>94.11903674336466</v>
      </c>
      <c r="H156" s="239">
        <f t="shared" si="59"/>
        <v>95.38390209321264</v>
      </c>
      <c r="I156" s="239">
        <f t="shared" si="59"/>
        <v>97.131993883076518</v>
      </c>
      <c r="J156" s="239">
        <f t="shared" si="59"/>
        <v>97.430995179549257</v>
      </c>
      <c r="K156" s="239">
        <f t="shared" si="59"/>
        <v>97.585653717896932</v>
      </c>
      <c r="L156" s="239">
        <f t="shared" si="59"/>
        <v>100</v>
      </c>
      <c r="M156" s="239">
        <f t="shared" si="59"/>
        <v>106.48775947076858</v>
      </c>
      <c r="N156" s="239">
        <f t="shared" si="59"/>
        <v>113.76606139336529</v>
      </c>
      <c r="O156" s="239">
        <f t="shared" si="59"/>
        <v>118.34500240241024</v>
      </c>
      <c r="P156" s="239">
        <f t="shared" si="59"/>
        <v>129.10056059434183</v>
      </c>
      <c r="Q156" s="239">
        <f t="shared" si="59"/>
        <v>129.76517989068475</v>
      </c>
      <c r="R156" s="239">
        <f t="shared" ref="R156" si="60">R143/R117*100</f>
        <v>134.9826371884962</v>
      </c>
    </row>
    <row r="157" spans="1:18" x14ac:dyDescent="0.2">
      <c r="A157" s="237">
        <v>1.2</v>
      </c>
      <c r="B157" s="240" t="s">
        <v>99</v>
      </c>
      <c r="C157" s="239">
        <f t="shared" ref="C157:Q157" si="61">C144/C118*100</f>
        <v>94.909277225027097</v>
      </c>
      <c r="D157" s="239">
        <f t="shared" si="61"/>
        <v>85.438603958893736</v>
      </c>
      <c r="E157" s="239">
        <f t="shared" si="61"/>
        <v>124.84813038141012</v>
      </c>
      <c r="F157" s="239">
        <f t="shared" si="61"/>
        <v>129.03413169594614</v>
      </c>
      <c r="G157" s="239">
        <f t="shared" si="61"/>
        <v>117.70057987456701</v>
      </c>
      <c r="H157" s="239">
        <f t="shared" si="61"/>
        <v>148.61187825912984</v>
      </c>
      <c r="I157" s="239">
        <f t="shared" si="61"/>
        <v>144.74684076940537</v>
      </c>
      <c r="J157" s="239">
        <f t="shared" si="61"/>
        <v>102.11071994575336</v>
      </c>
      <c r="K157" s="239">
        <f t="shared" si="61"/>
        <v>112.94831265841765</v>
      </c>
      <c r="L157" s="239">
        <f t="shared" si="61"/>
        <v>100</v>
      </c>
      <c r="M157" s="239">
        <f t="shared" si="61"/>
        <v>98.244946894725928</v>
      </c>
      <c r="N157" s="239">
        <f t="shared" si="61"/>
        <v>87.73650665436584</v>
      </c>
      <c r="O157" s="239">
        <f t="shared" si="61"/>
        <v>90.500042485168464</v>
      </c>
      <c r="P157" s="239">
        <f t="shared" si="61"/>
        <v>108.16398842805538</v>
      </c>
      <c r="Q157" s="239">
        <f t="shared" si="61"/>
        <v>157.44419262808916</v>
      </c>
      <c r="R157" s="239">
        <f t="shared" ref="R157" si="62">R144/R118*100</f>
        <v>133.97863236095483</v>
      </c>
    </row>
    <row r="158" spans="1:18" x14ac:dyDescent="0.2">
      <c r="A158" s="237" t="s">
        <v>100</v>
      </c>
      <c r="B158" s="240" t="s">
        <v>433</v>
      </c>
      <c r="C158" s="239">
        <f t="shared" ref="C158:Q158" si="63">C145/C119*100</f>
        <v>87.487764912377202</v>
      </c>
      <c r="D158" s="239">
        <f t="shared" si="63"/>
        <v>89.934166881633971</v>
      </c>
      <c r="E158" s="239">
        <f t="shared" si="63"/>
        <v>92.332411331810889</v>
      </c>
      <c r="F158" s="239">
        <f t="shared" si="63"/>
        <v>93.839741679010388</v>
      </c>
      <c r="G158" s="239">
        <f t="shared" si="63"/>
        <v>95.640832892597089</v>
      </c>
      <c r="H158" s="239">
        <f t="shared" si="63"/>
        <v>97.399945684769307</v>
      </c>
      <c r="I158" s="239">
        <f t="shared" si="63"/>
        <v>98.682755412664946</v>
      </c>
      <c r="J158" s="239">
        <f t="shared" si="63"/>
        <v>98.525445989657641</v>
      </c>
      <c r="K158" s="239">
        <f t="shared" si="63"/>
        <v>98.28445822161828</v>
      </c>
      <c r="L158" s="239">
        <f t="shared" si="63"/>
        <v>99.999999999999986</v>
      </c>
      <c r="M158" s="239">
        <f t="shared" si="63"/>
        <v>104.08650569023415</v>
      </c>
      <c r="N158" s="239">
        <f t="shared" si="63"/>
        <v>108.66203982552729</v>
      </c>
      <c r="O158" s="239">
        <f t="shared" si="63"/>
        <v>112.61665834038979</v>
      </c>
      <c r="P158" s="239">
        <f t="shared" si="63"/>
        <v>120.0718663705163</v>
      </c>
      <c r="Q158" s="239">
        <f t="shared" si="63"/>
        <v>129.93203000037803</v>
      </c>
      <c r="R158" s="239">
        <f t="shared" ref="R158" si="64">R145/R119*100</f>
        <v>135.4625265457336</v>
      </c>
    </row>
    <row r="159" spans="1:18" x14ac:dyDescent="0.2">
      <c r="A159" s="237" t="s">
        <v>434</v>
      </c>
      <c r="B159" s="240" t="s">
        <v>7</v>
      </c>
      <c r="C159" s="239">
        <f t="shared" ref="C159:Q159" si="65">C146/C120*100</f>
        <v>116.40246728458041</v>
      </c>
      <c r="D159" s="239">
        <f t="shared" si="65"/>
        <v>114.99102028450167</v>
      </c>
      <c r="E159" s="239">
        <f t="shared" si="65"/>
        <v>97.405211894140066</v>
      </c>
      <c r="F159" s="239">
        <f t="shared" si="65"/>
        <v>99.376683179048896</v>
      </c>
      <c r="G159" s="239">
        <f t="shared" si="65"/>
        <v>93.856590984725969</v>
      </c>
      <c r="H159" s="239">
        <f t="shared" si="65"/>
        <v>97.846900530802259</v>
      </c>
      <c r="I159" s="239">
        <f t="shared" si="65"/>
        <v>95.923590674470063</v>
      </c>
      <c r="J159" s="239">
        <f t="shared" si="65"/>
        <v>94.227242018991788</v>
      </c>
      <c r="K159" s="239">
        <f t="shared" si="65"/>
        <v>98.055126095411396</v>
      </c>
      <c r="L159" s="239">
        <f t="shared" si="65"/>
        <v>100</v>
      </c>
      <c r="M159" s="239">
        <f t="shared" si="65"/>
        <v>100.71097223517944</v>
      </c>
      <c r="N159" s="239">
        <f t="shared" si="65"/>
        <v>94.99134133562265</v>
      </c>
      <c r="O159" s="239">
        <f t="shared" si="65"/>
        <v>105.98339223773787</v>
      </c>
      <c r="P159" s="239">
        <f t="shared" si="65"/>
        <v>103.51443945432923</v>
      </c>
      <c r="Q159" s="239">
        <f t="shared" si="65"/>
        <v>106.80277693632223</v>
      </c>
      <c r="R159" s="239">
        <f t="shared" ref="R159" si="66">R146/R120*100</f>
        <v>116.34566932036682</v>
      </c>
    </row>
    <row r="160" spans="1:18" x14ac:dyDescent="0.2">
      <c r="A160" s="237" t="s">
        <v>108</v>
      </c>
      <c r="B160" s="240" t="s">
        <v>435</v>
      </c>
      <c r="C160" s="239">
        <f t="shared" ref="C160:Q160" si="67">C147/C121*100</f>
        <v>78.310180123890845</v>
      </c>
      <c r="D160" s="239">
        <f t="shared" si="67"/>
        <v>80.661305404790525</v>
      </c>
      <c r="E160" s="239">
        <f t="shared" si="67"/>
        <v>78.23745146723293</v>
      </c>
      <c r="F160" s="239">
        <f t="shared" si="67"/>
        <v>79.446132096186489</v>
      </c>
      <c r="G160" s="239">
        <f t="shared" si="67"/>
        <v>76.131157461928623</v>
      </c>
      <c r="H160" s="239">
        <f t="shared" si="67"/>
        <v>88.351309096784036</v>
      </c>
      <c r="I160" s="239">
        <f t="shared" si="67"/>
        <v>96.63530156989269</v>
      </c>
      <c r="J160" s="239">
        <f t="shared" si="67"/>
        <v>96.516082109293848</v>
      </c>
      <c r="K160" s="239">
        <f t="shared" si="67"/>
        <v>96.456218746313283</v>
      </c>
      <c r="L160" s="239">
        <f t="shared" si="67"/>
        <v>100</v>
      </c>
      <c r="M160" s="239">
        <f t="shared" si="67"/>
        <v>115.52782570406318</v>
      </c>
      <c r="N160" s="239">
        <f t="shared" si="67"/>
        <v>110.98038161919992</v>
      </c>
      <c r="O160" s="239">
        <f t="shared" si="67"/>
        <v>115.8077611773757</v>
      </c>
      <c r="P160" s="239">
        <f t="shared" si="67"/>
        <v>122.14662829891991</v>
      </c>
      <c r="Q160" s="239">
        <f t="shared" si="67"/>
        <v>120.91513168074783</v>
      </c>
      <c r="R160" s="239">
        <f t="shared" ref="R160" si="68">R147/R121*100</f>
        <v>119.83100561814834</v>
      </c>
    </row>
    <row r="161" spans="1:18" x14ac:dyDescent="0.2">
      <c r="A161" s="237" t="s">
        <v>110</v>
      </c>
      <c r="B161" s="240" t="s">
        <v>13</v>
      </c>
      <c r="C161" s="239">
        <f t="shared" ref="C161:Q161" si="69">C148/C122*100</f>
        <v>95.784562466653895</v>
      </c>
      <c r="D161" s="239">
        <f t="shared" si="69"/>
        <v>98.459816740799155</v>
      </c>
      <c r="E161" s="239">
        <f t="shared" si="69"/>
        <v>101.08184135842573</v>
      </c>
      <c r="F161" s="239">
        <f t="shared" si="69"/>
        <v>102.72862676079222</v>
      </c>
      <c r="G161" s="239">
        <f t="shared" si="69"/>
        <v>104.69632724224486</v>
      </c>
      <c r="H161" s="239">
        <f t="shared" si="69"/>
        <v>104.49453940795227</v>
      </c>
      <c r="I161" s="239">
        <f t="shared" si="69"/>
        <v>106.83447257824652</v>
      </c>
      <c r="J161" s="239">
        <f t="shared" si="69"/>
        <v>105.30299065279247</v>
      </c>
      <c r="K161" s="239">
        <f t="shared" si="69"/>
        <v>101.55478691922077</v>
      </c>
      <c r="L161" s="239">
        <f t="shared" si="69"/>
        <v>100</v>
      </c>
      <c r="M161" s="239">
        <f t="shared" si="69"/>
        <v>100.91970888360461</v>
      </c>
      <c r="N161" s="239">
        <f t="shared" si="69"/>
        <v>99.781371604872106</v>
      </c>
      <c r="O161" s="239">
        <f t="shared" si="69"/>
        <v>100.98534831255346</v>
      </c>
      <c r="P161" s="239">
        <f t="shared" si="69"/>
        <v>102.48990532100422</v>
      </c>
      <c r="Q161" s="239">
        <f t="shared" si="69"/>
        <v>105.56198354200517</v>
      </c>
      <c r="R161" s="239">
        <f t="shared" ref="R161" si="70">R148/R122*100</f>
        <v>109.42939232200659</v>
      </c>
    </row>
    <row r="162" spans="1:18" x14ac:dyDescent="0.2">
      <c r="A162" s="241"/>
      <c r="B162" s="515" t="s">
        <v>647</v>
      </c>
      <c r="C162" s="243">
        <f t="shared" ref="C162:Q162" si="71">C149/C123*100</f>
        <v>99.009546658639778</v>
      </c>
      <c r="D162" s="243">
        <f t="shared" si="71"/>
        <v>100.57715361868931</v>
      </c>
      <c r="E162" s="243">
        <f t="shared" si="71"/>
        <v>98.580833820092877</v>
      </c>
      <c r="F162" s="243">
        <f t="shared" si="71"/>
        <v>100.5424870664144</v>
      </c>
      <c r="G162" s="243">
        <f t="shared" si="71"/>
        <v>99.682952368327179</v>
      </c>
      <c r="H162" s="243">
        <f t="shared" si="71"/>
        <v>102.00032527315419</v>
      </c>
      <c r="I162" s="243">
        <f t="shared" si="71"/>
        <v>102.53879703590474</v>
      </c>
      <c r="J162" s="243">
        <f t="shared" si="71"/>
        <v>99.978910050034145</v>
      </c>
      <c r="K162" s="243">
        <f t="shared" si="71"/>
        <v>99.972515872747735</v>
      </c>
      <c r="L162" s="243">
        <f t="shared" si="71"/>
        <v>100</v>
      </c>
      <c r="M162" s="243">
        <f t="shared" si="71"/>
        <v>101.92895715551428</v>
      </c>
      <c r="N162" s="243">
        <f t="shared" si="71"/>
        <v>100.3865429149801</v>
      </c>
      <c r="O162" s="243">
        <f t="shared" si="71"/>
        <v>105.35934754248277</v>
      </c>
      <c r="P162" s="243">
        <f t="shared" si="71"/>
        <v>107.82339707517998</v>
      </c>
      <c r="Q162" s="243">
        <f t="shared" si="71"/>
        <v>112.4743510103273</v>
      </c>
      <c r="R162" s="243">
        <f t="shared" ref="R162" si="72">R149/R123*100</f>
        <v>117.40427780819304</v>
      </c>
    </row>
    <row r="163" spans="1:18" x14ac:dyDescent="0.2">
      <c r="A163" s="241"/>
      <c r="B163" s="561" t="s">
        <v>711</v>
      </c>
      <c r="C163" s="239">
        <f t="shared" ref="C163:Q163" si="73">C150/C124*100</f>
        <v>85.847324960212219</v>
      </c>
      <c r="D163" s="239">
        <f t="shared" si="73"/>
        <v>46.726047703256938</v>
      </c>
      <c r="E163" s="239">
        <f t="shared" si="73"/>
        <v>65.539048151129649</v>
      </c>
      <c r="F163" s="239">
        <f t="shared" si="73"/>
        <v>71.864994558681104</v>
      </c>
      <c r="G163" s="239">
        <f t="shared" si="73"/>
        <v>71.069873838554301</v>
      </c>
      <c r="H163" s="239">
        <f t="shared" si="73"/>
        <v>71.440833320990833</v>
      </c>
      <c r="I163" s="239">
        <f t="shared" si="73"/>
        <v>71.925036322698574</v>
      </c>
      <c r="J163" s="239">
        <f t="shared" si="73"/>
        <v>77.885391821059002</v>
      </c>
      <c r="K163" s="239">
        <f t="shared" si="73"/>
        <v>84.83655063264078</v>
      </c>
      <c r="L163" s="239">
        <f t="shared" si="73"/>
        <v>100</v>
      </c>
      <c r="M163" s="239">
        <f t="shared" si="73"/>
        <v>99.139075134445264</v>
      </c>
      <c r="N163" s="239">
        <f t="shared" si="73"/>
        <v>103.33602106965635</v>
      </c>
      <c r="O163" s="239">
        <f t="shared" si="73"/>
        <v>107.58900420275519</v>
      </c>
      <c r="P163" s="239">
        <f t="shared" si="73"/>
        <v>114.96052695421363</v>
      </c>
      <c r="Q163" s="239">
        <f t="shared" si="73"/>
        <v>132.50952174021893</v>
      </c>
      <c r="R163" s="239">
        <f t="shared" ref="R163" si="74">R150/R124*100</f>
        <v>142.56276404501733</v>
      </c>
    </row>
    <row r="164" spans="1:18" x14ac:dyDescent="0.2">
      <c r="A164" s="241"/>
      <c r="B164" s="244" t="s">
        <v>436</v>
      </c>
      <c r="C164" s="239">
        <f t="shared" ref="C164:Q164" si="75">C151/C125*100</f>
        <v>87.487764912377202</v>
      </c>
      <c r="D164" s="239">
        <f t="shared" si="75"/>
        <v>89.934166881633971</v>
      </c>
      <c r="E164" s="239">
        <f t="shared" si="75"/>
        <v>92.332411331810889</v>
      </c>
      <c r="F164" s="239">
        <f t="shared" si="75"/>
        <v>93.83974167901043</v>
      </c>
      <c r="G164" s="239">
        <f t="shared" si="75"/>
        <v>95.640832892597089</v>
      </c>
      <c r="H164" s="239">
        <f t="shared" si="75"/>
        <v>97.399945684769321</v>
      </c>
      <c r="I164" s="239">
        <f t="shared" si="75"/>
        <v>98.68275541266496</v>
      </c>
      <c r="J164" s="239">
        <f t="shared" si="75"/>
        <v>98.525445989657641</v>
      </c>
      <c r="K164" s="239">
        <f t="shared" si="75"/>
        <v>98.28445822161828</v>
      </c>
      <c r="L164" s="239">
        <f t="shared" si="75"/>
        <v>100</v>
      </c>
      <c r="M164" s="239">
        <f t="shared" si="75"/>
        <v>104.08650569023415</v>
      </c>
      <c r="N164" s="239">
        <f t="shared" si="75"/>
        <v>108.66203982552729</v>
      </c>
      <c r="O164" s="239">
        <f t="shared" si="75"/>
        <v>112.61665834038979</v>
      </c>
      <c r="P164" s="239">
        <f t="shared" si="75"/>
        <v>120.0718663705163</v>
      </c>
      <c r="Q164" s="239">
        <f t="shared" si="75"/>
        <v>129.93203000037801</v>
      </c>
      <c r="R164" s="239">
        <f t="shared" ref="R164" si="76">R151/R125*100</f>
        <v>135.4625265457336</v>
      </c>
    </row>
    <row r="165" spans="1:18" ht="20.25" customHeight="1" x14ac:dyDescent="0.2">
      <c r="A165" s="245"/>
      <c r="B165" s="246" t="s">
        <v>713</v>
      </c>
      <c r="C165" s="247">
        <f t="shared" ref="C165:Q165" si="77">C152/C126*100</f>
        <v>98.36074080896978</v>
      </c>
      <c r="D165" s="247">
        <f t="shared" si="77"/>
        <v>97.926928861711616</v>
      </c>
      <c r="E165" s="247">
        <f t="shared" si="77"/>
        <v>96.901710571306367</v>
      </c>
      <c r="F165" s="247">
        <f t="shared" si="77"/>
        <v>98.850541676377347</v>
      </c>
      <c r="G165" s="247">
        <f t="shared" si="77"/>
        <v>97.797559737309854</v>
      </c>
      <c r="H165" s="247">
        <f t="shared" si="77"/>
        <v>99.556528405415207</v>
      </c>
      <c r="I165" s="247">
        <f t="shared" si="77"/>
        <v>100.45540181638681</v>
      </c>
      <c r="J165" s="247">
        <f t="shared" si="77"/>
        <v>98.753532638210459</v>
      </c>
      <c r="K165" s="247">
        <f t="shared" si="77"/>
        <v>98.8060677910252</v>
      </c>
      <c r="L165" s="247">
        <f t="shared" si="77"/>
        <v>100</v>
      </c>
      <c r="M165" s="247">
        <f t="shared" si="77"/>
        <v>101.69447216855126</v>
      </c>
      <c r="N165" s="247">
        <f t="shared" si="77"/>
        <v>100.47089551079635</v>
      </c>
      <c r="O165" s="247">
        <f t="shared" si="77"/>
        <v>105.39179793803095</v>
      </c>
      <c r="P165" s="247">
        <f t="shared" si="77"/>
        <v>108.07233670426439</v>
      </c>
      <c r="Q165" s="247">
        <f t="shared" si="77"/>
        <v>113.50803744522442</v>
      </c>
      <c r="R165" s="247">
        <f t="shared" ref="R165" si="78">R152/R126*100</f>
        <v>118.93681130856588</v>
      </c>
    </row>
    <row r="166" spans="1:18" s="197" customFormat="1" ht="20.25" customHeight="1" x14ac:dyDescent="0.2">
      <c r="A166" s="256"/>
    </row>
    <row r="167" spans="1:18" ht="15" x14ac:dyDescent="0.2">
      <c r="A167" s="509" t="s">
        <v>810</v>
      </c>
    </row>
    <row r="168" spans="1:18" ht="18.75" customHeight="1" x14ac:dyDescent="0.2">
      <c r="A168" s="234"/>
      <c r="B168" s="235"/>
      <c r="C168" s="236" t="str">
        <f t="shared" ref="C168:Q168" si="79">C2</f>
        <v>FY1995</v>
      </c>
      <c r="D168" s="236" t="str">
        <f t="shared" si="79"/>
        <v>FY1996</v>
      </c>
      <c r="E168" s="236" t="str">
        <f t="shared" si="79"/>
        <v>FY1997</v>
      </c>
      <c r="F168" s="236" t="str">
        <f t="shared" si="79"/>
        <v>FY1998</v>
      </c>
      <c r="G168" s="236" t="str">
        <f t="shared" si="79"/>
        <v>FY1999</v>
      </c>
      <c r="H168" s="236" t="str">
        <f t="shared" si="79"/>
        <v>FY2000</v>
      </c>
      <c r="I168" s="236" t="str">
        <f t="shared" si="79"/>
        <v>FY2001</v>
      </c>
      <c r="J168" s="236" t="str">
        <f t="shared" si="79"/>
        <v>FY2002</v>
      </c>
      <c r="K168" s="236" t="str">
        <f t="shared" si="79"/>
        <v>FY2003</v>
      </c>
      <c r="L168" s="236" t="str">
        <f t="shared" si="79"/>
        <v>FY2004</v>
      </c>
      <c r="M168" s="236" t="str">
        <f t="shared" si="79"/>
        <v>FY2005</v>
      </c>
      <c r="N168" s="236" t="str">
        <f t="shared" si="79"/>
        <v>FY2006</v>
      </c>
      <c r="O168" s="236" t="str">
        <f t="shared" si="79"/>
        <v>FY2007</v>
      </c>
      <c r="P168" s="236" t="str">
        <f t="shared" si="79"/>
        <v>FY2008</v>
      </c>
      <c r="Q168" s="236" t="str">
        <f t="shared" si="79"/>
        <v>FY2009</v>
      </c>
      <c r="R168" s="236" t="str">
        <f>R2</f>
        <v>FY2010</v>
      </c>
    </row>
    <row r="169" spans="1:18" ht="18.75" customHeight="1" x14ac:dyDescent="0.2">
      <c r="A169" s="237">
        <v>1.1000000000000001</v>
      </c>
      <c r="B169" s="238" t="s">
        <v>432</v>
      </c>
      <c r="C169" s="248">
        <f>C143/C$152</f>
        <v>0.18350747660221683</v>
      </c>
      <c r="D169" s="248">
        <f>D143/D$152</f>
        <v>0.16120473453969247</v>
      </c>
      <c r="E169" s="248">
        <f t="shared" ref="E169:P169" si="80">E143/E$152</f>
        <v>0.14611867986239577</v>
      </c>
      <c r="F169" s="248">
        <f t="shared" si="80"/>
        <v>0.1528328330287424</v>
      </c>
      <c r="G169" s="248">
        <f t="shared" si="80"/>
        <v>0.16820666148124444</v>
      </c>
      <c r="H169" s="248">
        <f t="shared" si="80"/>
        <v>0.18403559830643842</v>
      </c>
      <c r="I169" s="248">
        <f t="shared" si="80"/>
        <v>0.17484230733589112</v>
      </c>
      <c r="J169" s="248">
        <f t="shared" si="80"/>
        <v>0.16194177634592699</v>
      </c>
      <c r="K169" s="248">
        <f t="shared" si="80"/>
        <v>0.17844346562030794</v>
      </c>
      <c r="L169" s="248">
        <f t="shared" si="80"/>
        <v>0.17710776743134241</v>
      </c>
      <c r="M169" s="248">
        <f t="shared" si="80"/>
        <v>0.16939401481935198</v>
      </c>
      <c r="N169" s="248">
        <f t="shared" si="80"/>
        <v>0.17572891625903655</v>
      </c>
      <c r="O169" s="248">
        <f t="shared" si="80"/>
        <v>0.17799128309518472</v>
      </c>
      <c r="P169" s="248">
        <f t="shared" si="80"/>
        <v>0.18504644301732867</v>
      </c>
      <c r="Q169" s="248">
        <f t="shared" ref="Q169:R169" si="81">Q143/Q$152</f>
        <v>0.15795052338942706</v>
      </c>
      <c r="R169" s="248">
        <f t="shared" si="81"/>
        <v>0.18820244760543198</v>
      </c>
    </row>
    <row r="170" spans="1:18" x14ac:dyDescent="0.2">
      <c r="A170" s="237">
        <v>1.2</v>
      </c>
      <c r="B170" s="240" t="s">
        <v>99</v>
      </c>
      <c r="C170" s="248">
        <f t="shared" ref="C170:D178" si="82">C144/C$152</f>
        <v>2.6380671976573518E-2</v>
      </c>
      <c r="D170" s="248">
        <f t="shared" si="82"/>
        <v>2.3057218522157114E-2</v>
      </c>
      <c r="E170" s="248">
        <f t="shared" ref="E170:P170" si="83">E144/E$152</f>
        <v>4.1337850218387845E-2</v>
      </c>
      <c r="F170" s="248">
        <f t="shared" si="83"/>
        <v>4.5604100923403126E-2</v>
      </c>
      <c r="G170" s="248">
        <f t="shared" si="83"/>
        <v>3.7742230979101656E-2</v>
      </c>
      <c r="H170" s="248">
        <f t="shared" si="83"/>
        <v>4.6825072307742743E-2</v>
      </c>
      <c r="I170" s="248">
        <f t="shared" si="83"/>
        <v>4.1315743732847021E-2</v>
      </c>
      <c r="J170" s="248">
        <f t="shared" si="83"/>
        <v>3.3260605604267718E-2</v>
      </c>
      <c r="K170" s="248">
        <f t="shared" si="83"/>
        <v>3.4017913139331536E-2</v>
      </c>
      <c r="L170" s="248">
        <f t="shared" si="83"/>
        <v>2.7975463522382775E-2</v>
      </c>
      <c r="M170" s="248">
        <f t="shared" si="83"/>
        <v>3.0525032961249195E-2</v>
      </c>
      <c r="N170" s="248">
        <f t="shared" si="83"/>
        <v>2.5774347137536287E-2</v>
      </c>
      <c r="O170" s="248">
        <f t="shared" si="83"/>
        <v>2.5959010873764888E-2</v>
      </c>
      <c r="P170" s="248">
        <f t="shared" si="83"/>
        <v>3.2066911946396735E-2</v>
      </c>
      <c r="Q170" s="248">
        <f t="shared" ref="Q170:R170" si="84">Q144/Q$152</f>
        <v>6.4082870305370479E-2</v>
      </c>
      <c r="R170" s="248">
        <f t="shared" si="84"/>
        <v>4.7731118234980975E-2</v>
      </c>
    </row>
    <row r="171" spans="1:18" x14ac:dyDescent="0.2">
      <c r="A171" s="237" t="s">
        <v>100</v>
      </c>
      <c r="B171" s="240" t="s">
        <v>433</v>
      </c>
      <c r="C171" s="248">
        <f t="shared" si="82"/>
        <v>8.2619610895999125E-3</v>
      </c>
      <c r="D171" s="248">
        <f t="shared" si="82"/>
        <v>8.2651312506238951E-3</v>
      </c>
      <c r="E171" s="248">
        <f t="shared" ref="E171:P171" si="85">E145/E$152</f>
        <v>6.4261192512624285E-3</v>
      </c>
      <c r="F171" s="248">
        <f t="shared" si="85"/>
        <v>4.2176829730090999E-3</v>
      </c>
      <c r="G171" s="248">
        <f t="shared" si="85"/>
        <v>7.206379579157856E-3</v>
      </c>
      <c r="H171" s="248">
        <f t="shared" si="85"/>
        <v>1.0163337776907554E-2</v>
      </c>
      <c r="I171" s="248">
        <f t="shared" si="85"/>
        <v>1.5920643137777201E-2</v>
      </c>
      <c r="J171" s="248">
        <f t="shared" si="85"/>
        <v>1.9387093006353169E-2</v>
      </c>
      <c r="K171" s="248">
        <f t="shared" si="85"/>
        <v>1.3729641567868538E-2</v>
      </c>
      <c r="L171" s="248">
        <f t="shared" si="85"/>
        <v>1.1931081004497022E-2</v>
      </c>
      <c r="M171" s="248">
        <f t="shared" si="85"/>
        <v>1.614168464659901E-2</v>
      </c>
      <c r="N171" s="248">
        <f t="shared" si="85"/>
        <v>1.863555920821337E-2</v>
      </c>
      <c r="O171" s="248">
        <f t="shared" si="85"/>
        <v>1.9482529987074854E-2</v>
      </c>
      <c r="P171" s="248">
        <f t="shared" si="85"/>
        <v>1.8461363797524701E-2</v>
      </c>
      <c r="Q171" s="248">
        <f t="shared" ref="Q171:R171" si="86">Q145/Q$152</f>
        <v>1.5072357147710403E-2</v>
      </c>
      <c r="R171" s="248">
        <f t="shared" si="86"/>
        <v>1.4844447849394244E-2</v>
      </c>
    </row>
    <row r="172" spans="1:18" x14ac:dyDescent="0.2">
      <c r="A172" s="237" t="s">
        <v>434</v>
      </c>
      <c r="B172" s="240" t="s">
        <v>7</v>
      </c>
      <c r="C172" s="248">
        <f t="shared" si="82"/>
        <v>0.31833812566035602</v>
      </c>
      <c r="D172" s="248">
        <f t="shared" si="82"/>
        <v>0.32416940509629599</v>
      </c>
      <c r="E172" s="248">
        <f t="shared" ref="E172:P172" si="87">E146/E$152</f>
        <v>0.27178751398399104</v>
      </c>
      <c r="F172" s="248">
        <f t="shared" si="87"/>
        <v>0.25685430628720757</v>
      </c>
      <c r="G172" s="248">
        <f t="shared" si="87"/>
        <v>0.25138946765673142</v>
      </c>
      <c r="H172" s="248">
        <f t="shared" si="87"/>
        <v>0.25088538685142836</v>
      </c>
      <c r="I172" s="248">
        <f t="shared" si="87"/>
        <v>0.27690876296690847</v>
      </c>
      <c r="J172" s="248">
        <f t="shared" si="87"/>
        <v>0.30055819568073927</v>
      </c>
      <c r="K172" s="248">
        <f t="shared" si="87"/>
        <v>0.28365700690167961</v>
      </c>
      <c r="L172" s="248">
        <f t="shared" si="87"/>
        <v>0.28313030432775094</v>
      </c>
      <c r="M172" s="248">
        <f t="shared" si="87"/>
        <v>0.28158455967931345</v>
      </c>
      <c r="N172" s="248">
        <f t="shared" si="87"/>
        <v>0.29802279250310793</v>
      </c>
      <c r="O172" s="248">
        <f t="shared" si="87"/>
        <v>0.2720180702097994</v>
      </c>
      <c r="P172" s="248">
        <f t="shared" si="87"/>
        <v>0.24638225151861709</v>
      </c>
      <c r="Q172" s="248">
        <f t="shared" ref="Q172:R172" si="88">Q146/Q$152</f>
        <v>0.25108258426966718</v>
      </c>
      <c r="R172" s="248">
        <f t="shared" si="88"/>
        <v>0.25222622238234776</v>
      </c>
    </row>
    <row r="173" spans="1:18" x14ac:dyDescent="0.2">
      <c r="A173" s="237" t="s">
        <v>108</v>
      </c>
      <c r="B173" s="240" t="s">
        <v>435</v>
      </c>
      <c r="C173" s="248">
        <f t="shared" si="82"/>
        <v>9.0865886932196618E-3</v>
      </c>
      <c r="D173" s="248">
        <f t="shared" si="82"/>
        <v>9.8781491934788693E-3</v>
      </c>
      <c r="E173" s="248">
        <f t="shared" ref="E173:P173" si="89">E147/E$152</f>
        <v>1.0552639855521932E-2</v>
      </c>
      <c r="F173" s="248">
        <f t="shared" si="89"/>
        <v>1.0602207029014061E-2</v>
      </c>
      <c r="G173" s="248">
        <f t="shared" si="89"/>
        <v>1.0027621905529012E-2</v>
      </c>
      <c r="H173" s="248">
        <f t="shared" si="89"/>
        <v>9.878739003480316E-3</v>
      </c>
      <c r="I173" s="248">
        <f t="shared" si="89"/>
        <v>8.873502244096592E-3</v>
      </c>
      <c r="J173" s="248">
        <f t="shared" si="89"/>
        <v>1.0624490410520909E-2</v>
      </c>
      <c r="K173" s="248">
        <f t="shared" si="89"/>
        <v>1.0364346192413651E-2</v>
      </c>
      <c r="L173" s="248">
        <f t="shared" si="89"/>
        <v>1.1470266997484243E-2</v>
      </c>
      <c r="M173" s="248">
        <f t="shared" si="89"/>
        <v>1.0938255917882618E-2</v>
      </c>
      <c r="N173" s="248">
        <f t="shared" si="89"/>
        <v>1.1280399534430764E-2</v>
      </c>
      <c r="O173" s="248">
        <f t="shared" si="89"/>
        <v>1.188551311212281E-2</v>
      </c>
      <c r="P173" s="248">
        <f t="shared" si="89"/>
        <v>1.3141770888382146E-2</v>
      </c>
      <c r="Q173" s="248">
        <f t="shared" ref="Q173:R173" si="90">Q147/Q$152</f>
        <v>1.212088987860953E-2</v>
      </c>
      <c r="R173" s="248">
        <f t="shared" si="90"/>
        <v>1.1498324464433758E-2</v>
      </c>
    </row>
    <row r="174" spans="1:18" x14ac:dyDescent="0.2">
      <c r="A174" s="237" t="s">
        <v>110</v>
      </c>
      <c r="B174" s="240" t="s">
        <v>13</v>
      </c>
      <c r="C174" s="248">
        <f t="shared" si="82"/>
        <v>0.41249987767030627</v>
      </c>
      <c r="D174" s="248">
        <f t="shared" si="82"/>
        <v>0.45751867226388576</v>
      </c>
      <c r="E174" s="248">
        <f t="shared" ref="E174:P174" si="91">E148/E$152</f>
        <v>0.4961608113850946</v>
      </c>
      <c r="F174" s="248">
        <f t="shared" si="91"/>
        <v>0.49224649304653167</v>
      </c>
      <c r="G174" s="248">
        <f t="shared" si="91"/>
        <v>0.48404258012975038</v>
      </c>
      <c r="H174" s="248">
        <f t="shared" si="91"/>
        <v>0.44974636440654653</v>
      </c>
      <c r="I174" s="248">
        <f t="shared" si="91"/>
        <v>0.44631141032318233</v>
      </c>
      <c r="J174" s="248">
        <f t="shared" si="91"/>
        <v>0.44608548879379206</v>
      </c>
      <c r="K174" s="248">
        <f t="shared" si="91"/>
        <v>0.42468788904564186</v>
      </c>
      <c r="L174" s="248">
        <f t="shared" si="91"/>
        <v>0.43109831894071476</v>
      </c>
      <c r="M174" s="248">
        <f t="shared" si="91"/>
        <v>0.43236980974088746</v>
      </c>
      <c r="N174" s="248">
        <f t="shared" si="91"/>
        <v>0.41546780658220378</v>
      </c>
      <c r="O174" s="248">
        <f t="shared" si="91"/>
        <v>0.44323084579398242</v>
      </c>
      <c r="P174" s="248">
        <f t="shared" si="91"/>
        <v>0.456710217720175</v>
      </c>
      <c r="Q174" s="248">
        <f t="shared" ref="Q174:R174" si="92">Q148/Q$152</f>
        <v>0.44116212564413138</v>
      </c>
      <c r="R174" s="248">
        <f t="shared" si="92"/>
        <v>0.41618826403684145</v>
      </c>
    </row>
    <row r="175" spans="1:18" x14ac:dyDescent="0.2">
      <c r="A175" s="241"/>
      <c r="B175" s="515" t="s">
        <v>647</v>
      </c>
      <c r="C175" s="263">
        <f t="shared" si="82"/>
        <v>0.95807470169227216</v>
      </c>
      <c r="D175" s="263">
        <f t="shared" si="82"/>
        <v>0.98409331086613416</v>
      </c>
      <c r="E175" s="263">
        <f t="shared" ref="E175:P175" si="93">E149/E$152</f>
        <v>0.97238361455665379</v>
      </c>
      <c r="F175" s="263">
        <f t="shared" si="93"/>
        <v>0.96235762328790786</v>
      </c>
      <c r="G175" s="263">
        <f t="shared" si="93"/>
        <v>0.95861494173151485</v>
      </c>
      <c r="H175" s="263">
        <f t="shared" si="93"/>
        <v>0.9515344986525438</v>
      </c>
      <c r="I175" s="263">
        <f t="shared" si="93"/>
        <v>0.96417236974070275</v>
      </c>
      <c r="J175" s="263">
        <f t="shared" si="93"/>
        <v>0.97185764984160017</v>
      </c>
      <c r="K175" s="263">
        <f t="shared" si="93"/>
        <v>0.94490026246724323</v>
      </c>
      <c r="L175" s="263">
        <f t="shared" si="93"/>
        <v>0.94271320222417232</v>
      </c>
      <c r="M175" s="263">
        <f t="shared" si="93"/>
        <v>0.94095335776528366</v>
      </c>
      <c r="N175" s="263">
        <f t="shared" si="93"/>
        <v>0.94490982122452871</v>
      </c>
      <c r="O175" s="263">
        <f t="shared" si="93"/>
        <v>0.95056725307192913</v>
      </c>
      <c r="P175" s="263">
        <f t="shared" si="93"/>
        <v>0.95180895888842454</v>
      </c>
      <c r="Q175" s="263">
        <f t="shared" ref="Q175:R175" si="94">Q149/Q$152</f>
        <v>0.94147135063491605</v>
      </c>
      <c r="R175" s="263">
        <f t="shared" si="94"/>
        <v>0.93069082457343011</v>
      </c>
    </row>
    <row r="176" spans="1:18" x14ac:dyDescent="0.2">
      <c r="A176" s="241"/>
      <c r="B176" s="561" t="s">
        <v>711</v>
      </c>
      <c r="C176" s="248">
        <f t="shared" si="82"/>
        <v>4.9700740315053067E-2</v>
      </c>
      <c r="D176" s="248">
        <f t="shared" si="82"/>
        <v>2.4349475819908997E-2</v>
      </c>
      <c r="E176" s="248">
        <f t="shared" ref="E176:P176" si="95">E150/E$152</f>
        <v>3.5417848678912428E-2</v>
      </c>
      <c r="F176" s="248">
        <f t="shared" si="95"/>
        <v>4.4037391250210813E-2</v>
      </c>
      <c r="G176" s="248">
        <f t="shared" si="95"/>
        <v>4.8646777053205033E-2</v>
      </c>
      <c r="H176" s="248">
        <f t="shared" si="95"/>
        <v>5.8491713280896453E-2</v>
      </c>
      <c r="I176" s="248">
        <f t="shared" si="95"/>
        <v>5.002995029011556E-2</v>
      </c>
      <c r="J176" s="248">
        <f t="shared" si="95"/>
        <v>4.4598800846483863E-2</v>
      </c>
      <c r="K176" s="248">
        <f t="shared" si="95"/>
        <v>6.7348126072317535E-2</v>
      </c>
      <c r="L176" s="248">
        <f t="shared" si="95"/>
        <v>6.8305708884276825E-2</v>
      </c>
      <c r="M176" s="248">
        <f t="shared" si="95"/>
        <v>7.2227498052634634E-2</v>
      </c>
      <c r="N176" s="248">
        <f t="shared" si="95"/>
        <v>7.0481044423471362E-2</v>
      </c>
      <c r="O176" s="248">
        <f t="shared" si="95"/>
        <v>6.5822356054108744E-2</v>
      </c>
      <c r="P176" s="248">
        <f t="shared" si="95"/>
        <v>6.5433000862674381E-2</v>
      </c>
      <c r="Q176" s="248">
        <f t="shared" ref="Q176:R176" si="96">Q150/Q$152</f>
        <v>7.381035709144608E-2</v>
      </c>
      <c r="R176" s="248">
        <f t="shared" si="96"/>
        <v>8.4462039223778526E-2</v>
      </c>
    </row>
    <row r="177" spans="1:18" x14ac:dyDescent="0.2">
      <c r="A177" s="241"/>
      <c r="B177" s="244" t="s">
        <v>436</v>
      </c>
      <c r="C177" s="248">
        <f t="shared" si="82"/>
        <v>-7.7754420073251731E-3</v>
      </c>
      <c r="D177" s="248">
        <f t="shared" si="82"/>
        <v>-8.4427866860431623E-3</v>
      </c>
      <c r="E177" s="248">
        <f t="shared" ref="E177:P177" si="97">E151/E$152</f>
        <v>-7.8014632355660465E-3</v>
      </c>
      <c r="F177" s="248">
        <f t="shared" si="97"/>
        <v>-6.3950145381186643E-3</v>
      </c>
      <c r="G177" s="248">
        <f t="shared" si="97"/>
        <v>-7.2617187847199482E-3</v>
      </c>
      <c r="H177" s="248">
        <f t="shared" si="97"/>
        <v>-1.0026211933440219E-2</v>
      </c>
      <c r="I177" s="248">
        <f t="shared" si="97"/>
        <v>-1.4202320030818321E-2</v>
      </c>
      <c r="J177" s="248">
        <f t="shared" si="97"/>
        <v>-1.6456450688084039E-2</v>
      </c>
      <c r="K177" s="248">
        <f t="shared" si="97"/>
        <v>-1.2248388539560831E-2</v>
      </c>
      <c r="L177" s="248">
        <f t="shared" si="97"/>
        <v>-1.1018911108449216E-2</v>
      </c>
      <c r="M177" s="248">
        <f t="shared" si="97"/>
        <v>-1.3180855817918263E-2</v>
      </c>
      <c r="N177" s="248">
        <f t="shared" si="97"/>
        <v>-1.5390865648000091E-2</v>
      </c>
      <c r="O177" s="248">
        <f t="shared" si="97"/>
        <v>-1.6389609126037905E-2</v>
      </c>
      <c r="P177" s="248">
        <f t="shared" si="97"/>
        <v>-1.7241959751098813E-2</v>
      </c>
      <c r="Q177" s="248">
        <f t="shared" ref="Q177:R177" si="98">Q151/Q$152</f>
        <v>-1.5281707726362212E-2</v>
      </c>
      <c r="R177" s="248">
        <f t="shared" si="98"/>
        <v>-1.5152863797208723E-2</v>
      </c>
    </row>
    <row r="178" spans="1:18" ht="20.25" customHeight="1" x14ac:dyDescent="0.2">
      <c r="A178" s="245"/>
      <c r="B178" s="246" t="s">
        <v>713</v>
      </c>
      <c r="C178" s="264">
        <f t="shared" si="82"/>
        <v>1</v>
      </c>
      <c r="D178" s="264">
        <f t="shared" si="82"/>
        <v>1</v>
      </c>
      <c r="E178" s="264">
        <f t="shared" ref="E178:P178" si="99">E152/E$152</f>
        <v>1</v>
      </c>
      <c r="F178" s="264">
        <f t="shared" si="99"/>
        <v>1</v>
      </c>
      <c r="G178" s="264">
        <f t="shared" si="99"/>
        <v>1</v>
      </c>
      <c r="H178" s="264">
        <f t="shared" si="99"/>
        <v>1</v>
      </c>
      <c r="I178" s="264">
        <f t="shared" si="99"/>
        <v>1</v>
      </c>
      <c r="J178" s="264">
        <f t="shared" si="99"/>
        <v>1</v>
      </c>
      <c r="K178" s="264">
        <f t="shared" si="99"/>
        <v>1</v>
      </c>
      <c r="L178" s="264">
        <f t="shared" si="99"/>
        <v>1</v>
      </c>
      <c r="M178" s="264">
        <f t="shared" si="99"/>
        <v>1</v>
      </c>
      <c r="N178" s="264">
        <f t="shared" si="99"/>
        <v>1</v>
      </c>
      <c r="O178" s="264">
        <f t="shared" si="99"/>
        <v>1</v>
      </c>
      <c r="P178" s="264">
        <f t="shared" si="99"/>
        <v>1</v>
      </c>
      <c r="Q178" s="264">
        <f t="shared" ref="Q178:R178" si="100">Q152/Q$152</f>
        <v>1</v>
      </c>
      <c r="R178" s="264">
        <f t="shared" si="100"/>
        <v>1</v>
      </c>
    </row>
    <row r="179" spans="1:18" s="197" customFormat="1" ht="20.25" customHeight="1" x14ac:dyDescent="0.2">
      <c r="A179" s="256" t="s">
        <v>437</v>
      </c>
    </row>
    <row r="180" spans="1:18" ht="15" x14ac:dyDescent="0.2">
      <c r="A180" s="509" t="s">
        <v>811</v>
      </c>
    </row>
    <row r="181" spans="1:18" ht="18.75" customHeight="1" x14ac:dyDescent="0.2">
      <c r="A181" s="234"/>
      <c r="B181" s="235" t="s">
        <v>431</v>
      </c>
      <c r="C181" s="236" t="str">
        <f t="shared" ref="C181:Q181" si="101">C2</f>
        <v>FY1995</v>
      </c>
      <c r="D181" s="236" t="str">
        <f t="shared" si="101"/>
        <v>FY1996</v>
      </c>
      <c r="E181" s="236" t="str">
        <f t="shared" si="101"/>
        <v>FY1997</v>
      </c>
      <c r="F181" s="236" t="str">
        <f t="shared" si="101"/>
        <v>FY1998</v>
      </c>
      <c r="G181" s="236" t="str">
        <f t="shared" si="101"/>
        <v>FY1999</v>
      </c>
      <c r="H181" s="236" t="str">
        <f t="shared" si="101"/>
        <v>FY2000</v>
      </c>
      <c r="I181" s="236" t="str">
        <f t="shared" si="101"/>
        <v>FY2001</v>
      </c>
      <c r="J181" s="236" t="str">
        <f t="shared" si="101"/>
        <v>FY2002</v>
      </c>
      <c r="K181" s="236" t="str">
        <f t="shared" si="101"/>
        <v>FY2003</v>
      </c>
      <c r="L181" s="236" t="str">
        <f t="shared" si="101"/>
        <v>FY2004</v>
      </c>
      <c r="M181" s="236" t="str">
        <f t="shared" si="101"/>
        <v>FY2005</v>
      </c>
      <c r="N181" s="236" t="str">
        <f t="shared" si="101"/>
        <v>FY2006</v>
      </c>
      <c r="O181" s="236" t="str">
        <f t="shared" si="101"/>
        <v>FY2007</v>
      </c>
      <c r="P181" s="236" t="str">
        <f t="shared" si="101"/>
        <v>FY2008</v>
      </c>
      <c r="Q181" s="236" t="str">
        <f t="shared" si="101"/>
        <v>FY2009</v>
      </c>
      <c r="R181" s="236" t="str">
        <f>R2</f>
        <v>FY2010</v>
      </c>
    </row>
    <row r="182" spans="1:18" ht="18.75" customHeight="1" x14ac:dyDescent="0.2">
      <c r="A182" s="237"/>
      <c r="B182" s="238" t="s">
        <v>388</v>
      </c>
      <c r="C182" s="239">
        <v>33.593245795410013</v>
      </c>
      <c r="D182" s="239">
        <v>31.914840166864817</v>
      </c>
      <c r="E182" s="239">
        <v>26.826614070777225</v>
      </c>
      <c r="F182" s="239">
        <v>26.500369214212078</v>
      </c>
      <c r="G182" s="239">
        <v>27.179349170653925</v>
      </c>
      <c r="H182" s="239">
        <v>30.052381078385039</v>
      </c>
      <c r="I182" s="239">
        <v>32.609681192099131</v>
      </c>
      <c r="J182" s="239">
        <v>34.103617337003911</v>
      </c>
      <c r="K182" s="239">
        <v>33.308688081380659</v>
      </c>
      <c r="L182" s="239">
        <v>31.930257700832115</v>
      </c>
      <c r="M182" s="239">
        <v>31.604323983598345</v>
      </c>
      <c r="N182" s="239">
        <v>33.497864770333372</v>
      </c>
      <c r="O182" s="239">
        <v>30.618035683358187</v>
      </c>
      <c r="P182" s="239">
        <v>27.555195178312385</v>
      </c>
      <c r="Q182" s="239">
        <v>29.170864382950967</v>
      </c>
      <c r="R182" s="239">
        <v>32.587422580351756</v>
      </c>
    </row>
    <row r="183" spans="1:18" x14ac:dyDescent="0.2">
      <c r="A183" s="237"/>
      <c r="B183" s="240" t="s">
        <v>438</v>
      </c>
      <c r="C183" s="239">
        <v>9.748056122099193</v>
      </c>
      <c r="D183" s="239">
        <v>6.9508054374503825</v>
      </c>
      <c r="E183" s="239">
        <v>6.5194228474949938</v>
      </c>
      <c r="F183" s="239">
        <v>7.302314373722238</v>
      </c>
      <c r="G183" s="239">
        <v>8.2823037268019668</v>
      </c>
      <c r="H183" s="239">
        <v>10.298151764102604</v>
      </c>
      <c r="I183" s="239">
        <v>10.046431404278444</v>
      </c>
      <c r="J183" s="239">
        <v>8.3659472733612201</v>
      </c>
      <c r="K183" s="239">
        <v>9.3547256551620013</v>
      </c>
      <c r="L183" s="239">
        <v>8.0317851845573962</v>
      </c>
      <c r="M183" s="239">
        <v>8.4471907874782968</v>
      </c>
      <c r="N183" s="239">
        <v>8.9237243948746965</v>
      </c>
      <c r="O183" s="239">
        <v>8.4221478503571916</v>
      </c>
      <c r="P183" s="239">
        <v>9.1167526608753544</v>
      </c>
      <c r="Q183" s="239">
        <v>10.067254144884489</v>
      </c>
      <c r="R183" s="239">
        <v>11.379664426261378</v>
      </c>
    </row>
    <row r="184" spans="1:18" x14ac:dyDescent="0.2">
      <c r="A184" s="237"/>
      <c r="B184" s="240" t="s">
        <v>439</v>
      </c>
      <c r="C184" s="239">
        <v>2.9370154594578768</v>
      </c>
      <c r="D184" s="239">
        <v>3.0244247127459767</v>
      </c>
      <c r="E184" s="239">
        <v>3.0980362553636565</v>
      </c>
      <c r="F184" s="239">
        <v>3.1519740079776732</v>
      </c>
      <c r="G184" s="239">
        <v>3.2245476593160376</v>
      </c>
      <c r="H184" s="239">
        <v>3.1961930608978957</v>
      </c>
      <c r="I184" s="239">
        <v>3.3014430542500697</v>
      </c>
      <c r="J184" s="239">
        <v>3.281363315039945</v>
      </c>
      <c r="K184" s="239">
        <v>3.4744266366306693</v>
      </c>
      <c r="L184" s="239">
        <v>3.0147437205825387</v>
      </c>
      <c r="M184" s="239">
        <v>3.3709461878025699</v>
      </c>
      <c r="N184" s="239">
        <v>3.2014470295749722</v>
      </c>
      <c r="O184" s="239">
        <v>3.933578341593857</v>
      </c>
      <c r="P184" s="239">
        <v>3.4810303351086045</v>
      </c>
      <c r="Q184" s="239">
        <v>3.6541458384769463</v>
      </c>
      <c r="R184" s="239">
        <v>3.8186347802643517</v>
      </c>
    </row>
    <row r="185" spans="1:18" x14ac:dyDescent="0.2">
      <c r="A185" s="237"/>
      <c r="B185" s="240" t="s">
        <v>711</v>
      </c>
      <c r="C185" s="239">
        <v>3.9483031413335681</v>
      </c>
      <c r="D185" s="239">
        <v>1.7971965007267721</v>
      </c>
      <c r="E185" s="239">
        <v>2.480025907510611</v>
      </c>
      <c r="F185" s="239">
        <v>3.1664470520079755</v>
      </c>
      <c r="G185" s="239">
        <v>3.6350518108938803</v>
      </c>
      <c r="H185" s="239">
        <v>4.7035225360612625</v>
      </c>
      <c r="I185" s="239">
        <v>4.1209578632201129</v>
      </c>
      <c r="J185" s="239">
        <v>3.602495138426177</v>
      </c>
      <c r="K185" s="239">
        <v>5.5233229999999995</v>
      </c>
      <c r="L185" s="239">
        <v>5.3353327999999998</v>
      </c>
      <c r="M185" s="239">
        <v>5.6879950528683638</v>
      </c>
      <c r="N185" s="239">
        <v>5.6473000399999993</v>
      </c>
      <c r="O185" s="239">
        <v>5.0651142399999998</v>
      </c>
      <c r="P185" s="239">
        <v>4.8466202700000007</v>
      </c>
      <c r="Q185" s="239">
        <v>5.7887790099999998</v>
      </c>
      <c r="R185" s="239">
        <v>7.2177479999999994</v>
      </c>
    </row>
    <row r="186" spans="1:18" x14ac:dyDescent="0.2">
      <c r="A186" s="237"/>
      <c r="B186" s="240" t="s">
        <v>436</v>
      </c>
      <c r="C186" s="239">
        <v>-0.61769305463405322</v>
      </c>
      <c r="D186" s="239">
        <v>-0.62314880208357848</v>
      </c>
      <c r="E186" s="239">
        <v>-0.54627346556525702</v>
      </c>
      <c r="F186" s="239">
        <v>-0.45982457990576481</v>
      </c>
      <c r="G186" s="239">
        <v>-0.54262020256199561</v>
      </c>
      <c r="H186" s="239">
        <v>-0.80624264763440479</v>
      </c>
      <c r="I186" s="239">
        <v>-1.1698425056906865</v>
      </c>
      <c r="J186" s="239">
        <v>-1.3292797670421399</v>
      </c>
      <c r="K186" s="239">
        <v>-1.0045091092935403</v>
      </c>
      <c r="L186" s="239">
        <v>-0.86068293291259768</v>
      </c>
      <c r="M186" s="239">
        <v>-1.0380069185042953</v>
      </c>
      <c r="N186" s="239">
        <v>-1.2331944979044716</v>
      </c>
      <c r="O186" s="239">
        <v>-1.2612013235151676</v>
      </c>
      <c r="P186" s="239">
        <v>-1.2771114043749849</v>
      </c>
      <c r="Q186" s="239">
        <v>-1.1985096998476972</v>
      </c>
      <c r="R186" s="239">
        <v>-1.2948959481881055</v>
      </c>
    </row>
    <row r="187" spans="1:18" x14ac:dyDescent="0.2">
      <c r="A187" s="241"/>
      <c r="B187" s="242" t="s">
        <v>440</v>
      </c>
      <c r="C187" s="243">
        <v>49.608927463666596</v>
      </c>
      <c r="D187" s="243">
        <v>43.064118015704366</v>
      </c>
      <c r="E187" s="243">
        <v>38.37782561558123</v>
      </c>
      <c r="F187" s="243">
        <v>39.6612800680142</v>
      </c>
      <c r="G187" s="243">
        <v>41.778632165103808</v>
      </c>
      <c r="H187" s="243">
        <v>47.444005791812401</v>
      </c>
      <c r="I187" s="243">
        <v>48.908671008157071</v>
      </c>
      <c r="J187" s="243">
        <v>48.02414329678912</v>
      </c>
      <c r="K187" s="243">
        <v>50.65665426387978</v>
      </c>
      <c r="L187" s="243">
        <v>47.451436473059445</v>
      </c>
      <c r="M187" s="243">
        <v>48.072449093243286</v>
      </c>
      <c r="N187" s="243">
        <v>50.037141736878567</v>
      </c>
      <c r="O187" s="243">
        <v>46.77767479179407</v>
      </c>
      <c r="P187" s="243">
        <v>43.722487039921361</v>
      </c>
      <c r="Q187" s="243">
        <v>47.482533676464705</v>
      </c>
      <c r="R187" s="243">
        <v>53.708573838689382</v>
      </c>
    </row>
    <row r="188" spans="1:18" s="12" customFormat="1" x14ac:dyDescent="0.2">
      <c r="A188" s="260"/>
      <c r="B188" s="244" t="s">
        <v>441</v>
      </c>
      <c r="C188" s="261">
        <v>0.62447090127614235</v>
      </c>
      <c r="D188" s="261">
        <v>0.58345801358118599</v>
      </c>
      <c r="E188" s="261">
        <v>0.54808299226306756</v>
      </c>
      <c r="F188" s="261">
        <v>0.55158961421184993</v>
      </c>
      <c r="G188" s="261">
        <v>0.55911054649421577</v>
      </c>
      <c r="H188" s="261">
        <v>0.59000061387943059</v>
      </c>
      <c r="I188" s="261">
        <v>0.59376932754699663</v>
      </c>
      <c r="J188" s="261">
        <v>0.59453770800984285</v>
      </c>
      <c r="K188" s="261">
        <v>0.61767720949247007</v>
      </c>
      <c r="L188" s="261">
        <v>0.60749800010030397</v>
      </c>
      <c r="M188" s="261">
        <v>0.61043525723825243</v>
      </c>
      <c r="N188" s="261">
        <v>0.62448780560638895</v>
      </c>
      <c r="O188" s="261">
        <v>0.60788693396356186</v>
      </c>
      <c r="P188" s="261">
        <v>0.59028629701196778</v>
      </c>
      <c r="Q188" s="261">
        <v>0.60543039563475654</v>
      </c>
      <c r="R188" s="261">
        <v>0.62849737483444812</v>
      </c>
    </row>
    <row r="189" spans="1:18" ht="17.25" customHeight="1" x14ac:dyDescent="0.2">
      <c r="A189" s="241"/>
      <c r="B189" s="244" t="s">
        <v>442</v>
      </c>
      <c r="C189" s="239">
        <v>19.9494098783541</v>
      </c>
      <c r="D189" s="239">
        <v>20.524905250785018</v>
      </c>
      <c r="E189" s="239">
        <v>21.09037665995417</v>
      </c>
      <c r="F189" s="239">
        <v>21.453130531753359</v>
      </c>
      <c r="G189" s="239">
        <v>21.883709169915601</v>
      </c>
      <c r="H189" s="239">
        <v>21.843228604381494</v>
      </c>
      <c r="I189" s="239">
        <v>22.16339474345639</v>
      </c>
      <c r="J189" s="239">
        <v>21.586897897503469</v>
      </c>
      <c r="K189" s="239">
        <v>20.586173528770292</v>
      </c>
      <c r="L189" s="239">
        <v>20.021599548279767</v>
      </c>
      <c r="M189" s="239">
        <v>20.191799904037474</v>
      </c>
      <c r="N189" s="239">
        <v>19.723013838864588</v>
      </c>
      <c r="O189" s="239">
        <v>19.861919870231088</v>
      </c>
      <c r="P189" s="239">
        <v>20.089845841343426</v>
      </c>
      <c r="Q189" s="239">
        <v>20.742408680338567</v>
      </c>
      <c r="R189" s="239">
        <v>21.599810000673045</v>
      </c>
    </row>
    <row r="190" spans="1:18" x14ac:dyDescent="0.2">
      <c r="A190" s="241"/>
      <c r="B190" s="253" t="s">
        <v>15</v>
      </c>
      <c r="C190" s="239">
        <v>9.8831984641920219</v>
      </c>
      <c r="D190" s="239">
        <v>10.219403412549031</v>
      </c>
      <c r="E190" s="239">
        <v>10.553721698271721</v>
      </c>
      <c r="F190" s="239">
        <v>10.789191364683898</v>
      </c>
      <c r="G190" s="239">
        <v>11.061042845565041</v>
      </c>
      <c r="H190" s="239">
        <v>11.126251074361578</v>
      </c>
      <c r="I190" s="239">
        <v>11.297751514311187</v>
      </c>
      <c r="J190" s="239">
        <v>11.164564204304019</v>
      </c>
      <c r="K190" s="239">
        <v>10.768704259023147</v>
      </c>
      <c r="L190" s="239">
        <v>10.636581566249129</v>
      </c>
      <c r="M190" s="239">
        <v>10.4868528160941</v>
      </c>
      <c r="N190" s="239">
        <v>10.364934598422213</v>
      </c>
      <c r="O190" s="239">
        <v>10.311680613449068</v>
      </c>
      <c r="P190" s="239">
        <v>10.257634965261234</v>
      </c>
      <c r="Q190" s="239">
        <v>10.202791068576182</v>
      </c>
      <c r="R190" s="239">
        <v>10.147142292050148</v>
      </c>
    </row>
    <row r="191" spans="1:18" x14ac:dyDescent="0.2">
      <c r="A191" s="241"/>
      <c r="B191" s="242" t="s">
        <v>443</v>
      </c>
      <c r="C191" s="243">
        <v>29.832608342546123</v>
      </c>
      <c r="D191" s="243">
        <v>30.744308663334049</v>
      </c>
      <c r="E191" s="243">
        <v>31.644098358225889</v>
      </c>
      <c r="F191" s="243">
        <v>32.242321896437261</v>
      </c>
      <c r="G191" s="243">
        <v>32.944752015480645</v>
      </c>
      <c r="H191" s="243">
        <v>32.96947967874307</v>
      </c>
      <c r="I191" s="243">
        <v>33.461146257767581</v>
      </c>
      <c r="J191" s="243">
        <v>32.751462101807491</v>
      </c>
      <c r="K191" s="243">
        <v>31.354877787793441</v>
      </c>
      <c r="L191" s="243">
        <v>30.658181114528894</v>
      </c>
      <c r="M191" s="243">
        <v>30.678652720131574</v>
      </c>
      <c r="N191" s="243">
        <v>30.087948437286801</v>
      </c>
      <c r="O191" s="243">
        <v>30.173600483680154</v>
      </c>
      <c r="P191" s="243">
        <v>30.347480806604658</v>
      </c>
      <c r="Q191" s="243">
        <v>30.945199748914749</v>
      </c>
      <c r="R191" s="243">
        <v>31.746952292723194</v>
      </c>
    </row>
    <row r="192" spans="1:18" s="12" customFormat="1" x14ac:dyDescent="0.2">
      <c r="A192" s="260"/>
      <c r="B192" s="244" t="s">
        <v>444</v>
      </c>
      <c r="C192" s="261">
        <v>0.37552909872385754</v>
      </c>
      <c r="D192" s="261">
        <v>0.41654198641881401</v>
      </c>
      <c r="E192" s="261">
        <v>0.4519170077369325</v>
      </c>
      <c r="F192" s="261">
        <v>0.44841038578814996</v>
      </c>
      <c r="G192" s="261">
        <v>0.44088945350578429</v>
      </c>
      <c r="H192" s="261">
        <v>0.40999938612056941</v>
      </c>
      <c r="I192" s="261">
        <v>0.40623067245300337</v>
      </c>
      <c r="J192" s="261">
        <v>0.4054622919901571</v>
      </c>
      <c r="K192" s="261">
        <v>0.38232279050752999</v>
      </c>
      <c r="L192" s="261">
        <v>0.39250199989969609</v>
      </c>
      <c r="M192" s="261">
        <v>0.38956474276174763</v>
      </c>
      <c r="N192" s="261">
        <v>0.37551219439361105</v>
      </c>
      <c r="O192" s="261">
        <v>0.3921130660364382</v>
      </c>
      <c r="P192" s="261">
        <v>0.40971370298803217</v>
      </c>
      <c r="Q192" s="261">
        <v>0.39456960436524341</v>
      </c>
      <c r="R192" s="261">
        <v>0.37150262516555194</v>
      </c>
    </row>
    <row r="193" spans="1:18" ht="20.25" customHeight="1" x14ac:dyDescent="0.2">
      <c r="A193" s="245"/>
      <c r="B193" s="246" t="s">
        <v>713</v>
      </c>
      <c r="C193" s="247">
        <v>79.441535806212727</v>
      </c>
      <c r="D193" s="247">
        <v>73.808426679038419</v>
      </c>
      <c r="E193" s="247">
        <v>70.02192397380712</v>
      </c>
      <c r="F193" s="247">
        <v>71.903601964451468</v>
      </c>
      <c r="G193" s="247">
        <v>74.723384180584446</v>
      </c>
      <c r="H193" s="247">
        <v>80.413485470555472</v>
      </c>
      <c r="I193" s="247">
        <v>82.369817265924652</v>
      </c>
      <c r="J193" s="247">
        <v>80.77560539859661</v>
      </c>
      <c r="K193" s="247">
        <v>82.011532051673214</v>
      </c>
      <c r="L193" s="247">
        <v>78.109617587588332</v>
      </c>
      <c r="M193" s="247">
        <v>78.751101813374859</v>
      </c>
      <c r="N193" s="247">
        <v>80.125090174165365</v>
      </c>
      <c r="O193" s="247">
        <v>76.951275275474217</v>
      </c>
      <c r="P193" s="247">
        <v>74.069967846526026</v>
      </c>
      <c r="Q193" s="247">
        <v>78.427733425379458</v>
      </c>
      <c r="R193" s="247">
        <v>85.455526131412569</v>
      </c>
    </row>
    <row r="194" spans="1:18" s="197" customFormat="1" ht="20.25" customHeight="1" x14ac:dyDescent="0.2">
      <c r="A194" s="256"/>
    </row>
    <row r="195" spans="1:18" ht="15" x14ac:dyDescent="0.2">
      <c r="A195" s="509" t="s">
        <v>812</v>
      </c>
    </row>
    <row r="196" spans="1:18" ht="18.75" customHeight="1" x14ac:dyDescent="0.2">
      <c r="A196" s="234"/>
      <c r="B196" s="235" t="s">
        <v>431</v>
      </c>
      <c r="C196" s="236" t="str">
        <f t="shared" ref="C196:Q196" si="102">C2</f>
        <v>FY1995</v>
      </c>
      <c r="D196" s="236" t="str">
        <f t="shared" si="102"/>
        <v>FY1996</v>
      </c>
      <c r="E196" s="236" t="str">
        <f t="shared" si="102"/>
        <v>FY1997</v>
      </c>
      <c r="F196" s="236" t="str">
        <f t="shared" si="102"/>
        <v>FY1998</v>
      </c>
      <c r="G196" s="236" t="str">
        <f t="shared" si="102"/>
        <v>FY1999</v>
      </c>
      <c r="H196" s="236" t="str">
        <f t="shared" si="102"/>
        <v>FY2000</v>
      </c>
      <c r="I196" s="236" t="str">
        <f t="shared" si="102"/>
        <v>FY2001</v>
      </c>
      <c r="J196" s="236" t="str">
        <f t="shared" si="102"/>
        <v>FY2002</v>
      </c>
      <c r="K196" s="236" t="str">
        <f t="shared" si="102"/>
        <v>FY2003</v>
      </c>
      <c r="L196" s="236" t="str">
        <f t="shared" si="102"/>
        <v>FY2004</v>
      </c>
      <c r="M196" s="236" t="str">
        <f t="shared" si="102"/>
        <v>FY2005</v>
      </c>
      <c r="N196" s="236" t="str">
        <f t="shared" si="102"/>
        <v>FY2006</v>
      </c>
      <c r="O196" s="236" t="str">
        <f t="shared" si="102"/>
        <v>FY2007</v>
      </c>
      <c r="P196" s="236" t="str">
        <f t="shared" si="102"/>
        <v>FY2008</v>
      </c>
      <c r="Q196" s="236" t="str">
        <f t="shared" si="102"/>
        <v>FY2009</v>
      </c>
      <c r="R196" s="236" t="str">
        <f>R2</f>
        <v>FY2010</v>
      </c>
    </row>
    <row r="197" spans="1:18" ht="18.75" customHeight="1" x14ac:dyDescent="0.2">
      <c r="A197" s="237">
        <v>1</v>
      </c>
      <c r="B197" s="238" t="s">
        <v>0</v>
      </c>
      <c r="C197" s="239">
        <v>16.258601611955235</v>
      </c>
      <c r="D197" s="239">
        <v>11.579632298028717</v>
      </c>
      <c r="E197" s="239">
        <v>11.767139097720928</v>
      </c>
      <c r="F197" s="239">
        <v>12.878305615949191</v>
      </c>
      <c r="G197" s="239">
        <v>13.767486483774197</v>
      </c>
      <c r="H197" s="239">
        <v>16.66501759821741</v>
      </c>
      <c r="I197" s="239">
        <v>15.963305590310483</v>
      </c>
      <c r="J197" s="239">
        <v>14.509490715701244</v>
      </c>
      <c r="K197" s="239">
        <v>16.42428317388886</v>
      </c>
      <c r="L197" s="239">
        <v>15.893962743422538</v>
      </c>
      <c r="M197" s="239">
        <v>15.274729279071437</v>
      </c>
      <c r="N197" s="239">
        <v>15.665467150038998</v>
      </c>
      <c r="O197" s="239">
        <v>15.295595213718531</v>
      </c>
      <c r="P197" s="239">
        <v>15.697106221214533</v>
      </c>
      <c r="Q197" s="239">
        <v>17.321439812227908</v>
      </c>
      <c r="R197" s="239">
        <v>20.161827000952755</v>
      </c>
    </row>
    <row r="198" spans="1:18" x14ac:dyDescent="0.2">
      <c r="A198" s="237">
        <v>1.1000000000000001</v>
      </c>
      <c r="B198" s="5" t="s">
        <v>1</v>
      </c>
      <c r="C198" s="131">
        <v>14.57811577320275</v>
      </c>
      <c r="D198" s="131">
        <v>11.898267829586745</v>
      </c>
      <c r="E198" s="131">
        <v>10.231511092477739</v>
      </c>
      <c r="F198" s="131">
        <v>10.989231193198163</v>
      </c>
      <c r="G198" s="131">
        <v>12.568970987596547</v>
      </c>
      <c r="H198" s="131">
        <v>14.798943910479768</v>
      </c>
      <c r="I198" s="131">
        <v>14.401728905609989</v>
      </c>
      <c r="J198" s="131">
        <v>13.080945023666386</v>
      </c>
      <c r="K198" s="131">
        <v>14.634422000131536</v>
      </c>
      <c r="L198" s="131">
        <v>13.833819985853692</v>
      </c>
      <c r="M198" s="131">
        <v>13.339965307615115</v>
      </c>
      <c r="N198" s="131">
        <v>14.080295261463661</v>
      </c>
      <c r="O198" s="131">
        <v>13.696656222092422</v>
      </c>
      <c r="P198" s="131">
        <v>13.706384084407546</v>
      </c>
      <c r="Q198" s="131">
        <v>12.387701542785148</v>
      </c>
      <c r="R198" s="131">
        <v>16.082939179341796</v>
      </c>
    </row>
    <row r="199" spans="1:18" x14ac:dyDescent="0.2">
      <c r="A199" s="237"/>
      <c r="B199" s="6" t="s">
        <v>2</v>
      </c>
      <c r="C199" s="131">
        <v>6.0628177732027515</v>
      </c>
      <c r="D199" s="131">
        <v>5.3768748295867441</v>
      </c>
      <c r="E199" s="131">
        <v>4.9225440924777386</v>
      </c>
      <c r="F199" s="131">
        <v>4.9573781931981635</v>
      </c>
      <c r="G199" s="131">
        <v>5.2889259875965475</v>
      </c>
      <c r="H199" s="131">
        <v>6.5445529104797693</v>
      </c>
      <c r="I199" s="131">
        <v>6.3592009056099892</v>
      </c>
      <c r="J199" s="131">
        <v>6.3512630236663856</v>
      </c>
      <c r="K199" s="131">
        <v>6.6271780001315372</v>
      </c>
      <c r="L199" s="131">
        <v>6.617499541893693</v>
      </c>
      <c r="M199" s="131">
        <v>6.3096061947201152</v>
      </c>
      <c r="N199" s="131">
        <v>6.2687528304886584</v>
      </c>
      <c r="O199" s="131">
        <v>6.307998404582503</v>
      </c>
      <c r="P199" s="131">
        <v>6.0300149869238311</v>
      </c>
      <c r="Q199" s="131">
        <v>6.1330095186651485</v>
      </c>
      <c r="R199" s="131">
        <v>7.5414261022801279</v>
      </c>
    </row>
    <row r="200" spans="1:18" x14ac:dyDescent="0.2">
      <c r="A200" s="237"/>
      <c r="B200" s="6" t="s">
        <v>3</v>
      </c>
      <c r="C200" s="131">
        <v>8.5152979999999996</v>
      </c>
      <c r="D200" s="131">
        <v>6.5213930000000007</v>
      </c>
      <c r="E200" s="131">
        <v>5.3089670000000009</v>
      </c>
      <c r="F200" s="131">
        <v>6.0318529999999999</v>
      </c>
      <c r="G200" s="131">
        <v>7.2800450000000003</v>
      </c>
      <c r="H200" s="131">
        <v>8.2543909999999983</v>
      </c>
      <c r="I200" s="131">
        <v>8.042527999999999</v>
      </c>
      <c r="J200" s="131">
        <v>6.7296820000000004</v>
      </c>
      <c r="K200" s="131">
        <v>8.007244</v>
      </c>
      <c r="L200" s="131">
        <v>7.2163204439599991</v>
      </c>
      <c r="M200" s="131">
        <v>7.0303591128949998</v>
      </c>
      <c r="N200" s="131">
        <v>7.8115424309750017</v>
      </c>
      <c r="O200" s="131">
        <v>7.3886578175099187</v>
      </c>
      <c r="P200" s="131">
        <v>7.6763690974837147</v>
      </c>
      <c r="Q200" s="131">
        <v>6.2546920241199997</v>
      </c>
      <c r="R200" s="131">
        <v>8.5415130770616674</v>
      </c>
    </row>
    <row r="201" spans="1:18" x14ac:dyDescent="0.2">
      <c r="A201" s="237" t="s">
        <v>98</v>
      </c>
      <c r="B201" s="5" t="s">
        <v>4</v>
      </c>
      <c r="C201" s="131">
        <v>1.6804858387524853</v>
      </c>
      <c r="D201" s="131">
        <v>-0.31863553155802804</v>
      </c>
      <c r="E201" s="131">
        <v>1.5356280052431903</v>
      </c>
      <c r="F201" s="131">
        <v>1.889074422751027</v>
      </c>
      <c r="G201" s="131">
        <v>1.1985154961776501</v>
      </c>
      <c r="H201" s="131">
        <v>1.8660736877376425</v>
      </c>
      <c r="I201" s="131">
        <v>1.5615766847004935</v>
      </c>
      <c r="J201" s="131">
        <v>1.4285456920348572</v>
      </c>
      <c r="K201" s="131">
        <v>1.7898611737573247</v>
      </c>
      <c r="L201" s="131">
        <v>2.0601427575688462</v>
      </c>
      <c r="M201" s="131">
        <v>1.9347639714563225</v>
      </c>
      <c r="N201" s="131">
        <v>1.5851718885753363</v>
      </c>
      <c r="O201" s="131">
        <v>1.5989389916261105</v>
      </c>
      <c r="P201" s="131">
        <v>1.9907221368069876</v>
      </c>
      <c r="Q201" s="131">
        <v>4.9337382694427614</v>
      </c>
      <c r="R201" s="131">
        <v>4.0788878216109596</v>
      </c>
    </row>
    <row r="202" spans="1:18" x14ac:dyDescent="0.2">
      <c r="A202" s="237"/>
      <c r="B202" s="6" t="s">
        <v>2</v>
      </c>
      <c r="C202" s="131">
        <v>0.82489632935541501</v>
      </c>
      <c r="D202" s="131">
        <v>1.1312111292764193</v>
      </c>
      <c r="E202" s="131">
        <v>1.4708345501575766</v>
      </c>
      <c r="F202" s="131">
        <v>1.7508321714960913</v>
      </c>
      <c r="G202" s="131">
        <v>1.7943667509349495</v>
      </c>
      <c r="H202" s="131">
        <v>1.8569823710821094</v>
      </c>
      <c r="I202" s="131">
        <v>1.8108469991767953</v>
      </c>
      <c r="J202" s="131">
        <v>1.7779064128342243</v>
      </c>
      <c r="K202" s="131">
        <v>1.6210364701295039</v>
      </c>
      <c r="L202" s="131">
        <v>1.507265862243544</v>
      </c>
      <c r="M202" s="131">
        <v>1.4427255509990111</v>
      </c>
      <c r="N202" s="131">
        <v>1.5632755715158368</v>
      </c>
      <c r="O202" s="131">
        <v>1.5870908452491577</v>
      </c>
      <c r="P202" s="131">
        <v>1.4927743854096716</v>
      </c>
      <c r="Q202" s="131">
        <v>1.6215306110817678</v>
      </c>
      <c r="R202" s="131">
        <v>1.6396323164247559</v>
      </c>
    </row>
    <row r="203" spans="1:18" x14ac:dyDescent="0.2">
      <c r="A203" s="237"/>
      <c r="B203" s="6" t="s">
        <v>3</v>
      </c>
      <c r="C203" s="131">
        <v>1.2708247680635023</v>
      </c>
      <c r="D203" s="131">
        <v>0.57060589343878054</v>
      </c>
      <c r="E203" s="131">
        <v>1.4237212550750029</v>
      </c>
      <c r="F203" s="131">
        <v>1.52826694924696</v>
      </c>
      <c r="G203" s="131">
        <v>1.0258604743488198</v>
      </c>
      <c r="H203" s="131">
        <v>1.9083849005942699</v>
      </c>
      <c r="I203" s="131">
        <v>1.5923232623035855</v>
      </c>
      <c r="J203" s="131">
        <v>0.90873914077445606</v>
      </c>
      <c r="K203" s="131">
        <v>1.1688247036278208</v>
      </c>
      <c r="L203" s="131">
        <v>0.67788689532530244</v>
      </c>
      <c r="M203" s="131">
        <v>0.96115442758894742</v>
      </c>
      <c r="N203" s="131">
        <v>0.50189631705949922</v>
      </c>
      <c r="O203" s="131">
        <v>0.41048814637695297</v>
      </c>
      <c r="P203" s="131">
        <v>0.88242075139731613</v>
      </c>
      <c r="Q203" s="131">
        <v>3.4043436583609936</v>
      </c>
      <c r="R203" s="131">
        <v>2.4392555051862037</v>
      </c>
    </row>
    <row r="204" spans="1:18" x14ac:dyDescent="0.2">
      <c r="A204" s="237"/>
      <c r="B204" s="6" t="s">
        <v>5</v>
      </c>
      <c r="C204" s="131">
        <v>-0.41523525866643229</v>
      </c>
      <c r="D204" s="131">
        <v>-2.0204525542732279</v>
      </c>
      <c r="E204" s="131">
        <v>-1.3589277999893894</v>
      </c>
      <c r="F204" s="131">
        <v>-1.3900246979920245</v>
      </c>
      <c r="G204" s="131">
        <v>-1.6217117291061194</v>
      </c>
      <c r="H204" s="131">
        <v>-1.899293583938737</v>
      </c>
      <c r="I204" s="131">
        <v>-1.8415935767798872</v>
      </c>
      <c r="J204" s="131">
        <v>-1.258099861573823</v>
      </c>
      <c r="K204" s="131">
        <v>-1</v>
      </c>
      <c r="L204" s="131">
        <v>-0.12501000000000001</v>
      </c>
      <c r="M204" s="131">
        <v>-0.46911600713163609</v>
      </c>
      <c r="N204" s="131">
        <v>-0.48</v>
      </c>
      <c r="O204" s="131">
        <v>-0.39863999999999999</v>
      </c>
      <c r="P204" s="131">
        <v>-0.38447300000000001</v>
      </c>
      <c r="Q204" s="131">
        <v>-9.2135999999999996E-2</v>
      </c>
      <c r="R204" s="131">
        <v>0</v>
      </c>
    </row>
    <row r="205" spans="1:18" ht="17.25" customHeight="1" x14ac:dyDescent="0.2">
      <c r="A205" s="237">
        <v>2</v>
      </c>
      <c r="B205" s="29" t="s">
        <v>6</v>
      </c>
      <c r="C205" s="251">
        <v>0.65634287772898769</v>
      </c>
      <c r="D205" s="251">
        <v>0.6100363339043029</v>
      </c>
      <c r="E205" s="251">
        <v>0.4499692336585161</v>
      </c>
      <c r="F205" s="251">
        <v>0.30326659770349057</v>
      </c>
      <c r="G205" s="251">
        <v>0.53848506984453104</v>
      </c>
      <c r="H205" s="251">
        <v>0.81726941465570291</v>
      </c>
      <c r="I205" s="251">
        <v>1.3113804660147053</v>
      </c>
      <c r="J205" s="251">
        <v>1.5660041745070756</v>
      </c>
      <c r="K205" s="251">
        <v>1.1259889395012359</v>
      </c>
      <c r="L205" s="251">
        <v>0.93193217466780198</v>
      </c>
      <c r="M205" s="251">
        <v>1.2711754510437083</v>
      </c>
      <c r="N205" s="251">
        <v>1.4931758620040942</v>
      </c>
      <c r="O205" s="251">
        <v>1.4992055280980785</v>
      </c>
      <c r="P205" s="251">
        <v>1.3674326228856741</v>
      </c>
      <c r="Q205" s="251">
        <v>1.1820908084727442</v>
      </c>
      <c r="R205" s="251">
        <v>1.268540101100301</v>
      </c>
    </row>
    <row r="206" spans="1:18" x14ac:dyDescent="0.2">
      <c r="A206" s="237"/>
      <c r="B206" s="252" t="s">
        <v>2</v>
      </c>
      <c r="C206" s="131">
        <v>0.69440952369329612</v>
      </c>
      <c r="D206" s="131">
        <v>0.75122978989270128</v>
      </c>
      <c r="E206" s="131">
        <v>0.66323464123852649</v>
      </c>
      <c r="F206" s="131">
        <v>0.56107217322821301</v>
      </c>
      <c r="G206" s="131">
        <v>0.56208681739138566</v>
      </c>
      <c r="H206" s="131">
        <v>0.68189355114736694</v>
      </c>
      <c r="I206" s="131">
        <v>0.899800324039845</v>
      </c>
      <c r="J206" s="131">
        <v>0.8384780419203125</v>
      </c>
      <c r="K206" s="131">
        <v>0.94733198796705387</v>
      </c>
      <c r="L206" s="131">
        <v>0.79435432939570794</v>
      </c>
      <c r="M206" s="131">
        <v>0.8154982040493588</v>
      </c>
      <c r="N206" s="131">
        <v>0.88289021516389987</v>
      </c>
      <c r="O206" s="131">
        <v>0.87620364162775854</v>
      </c>
      <c r="P206" s="131">
        <v>0.80946981089135095</v>
      </c>
      <c r="Q206" s="131">
        <v>0.77387234606924882</v>
      </c>
      <c r="R206" s="131">
        <v>0.86964425708679416</v>
      </c>
    </row>
    <row r="207" spans="1:18" x14ac:dyDescent="0.2">
      <c r="A207" s="237"/>
      <c r="B207" s="252" t="s">
        <v>3</v>
      </c>
      <c r="C207" s="131">
        <v>-3.8066645964308379E-2</v>
      </c>
      <c r="D207" s="131">
        <v>-0.14119345598839841</v>
      </c>
      <c r="E207" s="131">
        <v>-0.21326540758001039</v>
      </c>
      <c r="F207" s="131">
        <v>-0.25780557552472244</v>
      </c>
      <c r="G207" s="131">
        <v>-2.3601747546854637E-2</v>
      </c>
      <c r="H207" s="131">
        <v>0.13537586350833594</v>
      </c>
      <c r="I207" s="131">
        <v>0.41158014197486015</v>
      </c>
      <c r="J207" s="131">
        <v>0.72752613258676313</v>
      </c>
      <c r="K207" s="131">
        <v>0.17865695153418193</v>
      </c>
      <c r="L207" s="131">
        <v>0.13757784527209407</v>
      </c>
      <c r="M207" s="131">
        <v>0.45567724699434947</v>
      </c>
      <c r="N207" s="131">
        <v>0.61028564684019437</v>
      </c>
      <c r="O207" s="131">
        <v>0.62300188647032007</v>
      </c>
      <c r="P207" s="131">
        <v>0.55796281199432329</v>
      </c>
      <c r="Q207" s="131">
        <v>0.40821846240349535</v>
      </c>
      <c r="R207" s="131">
        <v>0.39889584401350686</v>
      </c>
    </row>
    <row r="208" spans="1:18" ht="17.25" customHeight="1" x14ac:dyDescent="0.2">
      <c r="A208" s="237">
        <v>3</v>
      </c>
      <c r="B208" s="29" t="s">
        <v>7</v>
      </c>
      <c r="C208" s="251">
        <v>25.289269608129814</v>
      </c>
      <c r="D208" s="251">
        <v>23.926433767637466</v>
      </c>
      <c r="E208" s="251">
        <v>19.03108464121706</v>
      </c>
      <c r="F208" s="251">
        <v>18.468749802130674</v>
      </c>
      <c r="G208" s="251">
        <v>18.784671770666552</v>
      </c>
      <c r="H208" s="251">
        <v>20.17456841035202</v>
      </c>
      <c r="I208" s="251">
        <v>22.808924204917496</v>
      </c>
      <c r="J208" s="251">
        <v>24.277770213621579</v>
      </c>
      <c r="K208" s="251">
        <v>23.263145713198796</v>
      </c>
      <c r="L208" s="251">
        <v>22.115199798498139</v>
      </c>
      <c r="M208" s="251">
        <v>22.175094328379938</v>
      </c>
      <c r="N208" s="251">
        <v>23.879103123268102</v>
      </c>
      <c r="O208" s="251">
        <v>20.932137400617549</v>
      </c>
      <c r="P208" s="251">
        <v>18.249525447938655</v>
      </c>
      <c r="Q208" s="251">
        <v>19.691837986856832</v>
      </c>
      <c r="R208" s="251">
        <v>21.554124537822197</v>
      </c>
    </row>
    <row r="209" spans="1:18" x14ac:dyDescent="0.2">
      <c r="A209" s="237">
        <v>3.1</v>
      </c>
      <c r="B209" s="5" t="s">
        <v>8</v>
      </c>
      <c r="C209" s="131">
        <v>0.89313122463120787</v>
      </c>
      <c r="D209" s="131">
        <v>0.8474545526044801</v>
      </c>
      <c r="E209" s="131">
        <v>0.83936126038495362</v>
      </c>
      <c r="F209" s="131">
        <v>0.83668010815933691</v>
      </c>
      <c r="G209" s="131">
        <v>1.8014372222222221</v>
      </c>
      <c r="H209" s="131">
        <v>1.8551896714285716</v>
      </c>
      <c r="I209" s="131">
        <v>1.8157626923076926</v>
      </c>
      <c r="J209" s="131">
        <v>1.7830260027472531</v>
      </c>
      <c r="K209" s="131">
        <v>2.1498600274725272</v>
      </c>
      <c r="L209" s="131">
        <v>2.3275117445054945</v>
      </c>
      <c r="M209" s="131">
        <v>0.96494769230769217</v>
      </c>
      <c r="N209" s="131">
        <v>0.99229662087912096</v>
      </c>
      <c r="O209" s="131">
        <v>1.478349271978022</v>
      </c>
      <c r="P209" s="131">
        <v>2.0142222647828363</v>
      </c>
      <c r="Q209" s="131">
        <v>2.2024519999999996</v>
      </c>
      <c r="R209" s="131">
        <v>2.5407860000000002</v>
      </c>
    </row>
    <row r="210" spans="1:18" x14ac:dyDescent="0.2">
      <c r="A210" s="237">
        <v>3.2</v>
      </c>
      <c r="B210" s="5" t="s">
        <v>9</v>
      </c>
      <c r="C210" s="131">
        <v>21.971028985003464</v>
      </c>
      <c r="D210" s="131">
        <v>20.529780974947744</v>
      </c>
      <c r="E210" s="131">
        <v>15.583095601607097</v>
      </c>
      <c r="F210" s="131">
        <v>14.757692137698367</v>
      </c>
      <c r="G210" s="131">
        <v>13.646308596840601</v>
      </c>
      <c r="H210" s="131">
        <v>15.097458630357091</v>
      </c>
      <c r="I210" s="131">
        <v>17.918511849285746</v>
      </c>
      <c r="J210" s="131">
        <v>18.236872704807784</v>
      </c>
      <c r="K210" s="131">
        <v>16.989554324175838</v>
      </c>
      <c r="L210" s="131">
        <v>15.764239509285758</v>
      </c>
      <c r="M210" s="131">
        <v>17.683915192719791</v>
      </c>
      <c r="N210" s="131">
        <v>20.143118265384707</v>
      </c>
      <c r="O210" s="131">
        <v>17.377334389714306</v>
      </c>
      <c r="P210" s="131">
        <v>14.51811854725273</v>
      </c>
      <c r="Q210" s="131">
        <v>15.834573914285716</v>
      </c>
      <c r="R210" s="131">
        <v>17.565176771978024</v>
      </c>
    </row>
    <row r="211" spans="1:18" x14ac:dyDescent="0.2">
      <c r="A211" s="237">
        <v>3.3</v>
      </c>
      <c r="B211" s="5" t="s">
        <v>10</v>
      </c>
      <c r="C211" s="131">
        <v>1.1051291931486897</v>
      </c>
      <c r="D211" s="131">
        <v>0.99625160494807352</v>
      </c>
      <c r="E211" s="131">
        <v>0.97518579337491729</v>
      </c>
      <c r="F211" s="131">
        <v>1.1134337197927817</v>
      </c>
      <c r="G211" s="131">
        <v>1.442442552501789</v>
      </c>
      <c r="H211" s="131">
        <v>1.2672997385212177</v>
      </c>
      <c r="I211" s="131">
        <v>0.97988888254872786</v>
      </c>
      <c r="J211" s="131">
        <v>1.6868961176668622</v>
      </c>
      <c r="K211" s="131">
        <v>1.4772408480009707</v>
      </c>
      <c r="L211" s="131">
        <v>0.42083550892103228</v>
      </c>
      <c r="M211" s="131">
        <v>0.74999979068695866</v>
      </c>
      <c r="N211" s="131">
        <v>1.4199776351812026</v>
      </c>
      <c r="O211" s="131">
        <v>0.41743357555998389</v>
      </c>
      <c r="P211" s="131">
        <v>6.21470069362903E-2</v>
      </c>
      <c r="Q211" s="131">
        <v>6.2000424086377695E-2</v>
      </c>
      <c r="R211" s="131">
        <v>6.644800057137093E-2</v>
      </c>
    </row>
    <row r="212" spans="1:18" x14ac:dyDescent="0.2">
      <c r="A212" s="237">
        <v>3.4</v>
      </c>
      <c r="B212" s="5" t="s">
        <v>11</v>
      </c>
      <c r="C212" s="131">
        <v>1.3199802053464538</v>
      </c>
      <c r="D212" s="131">
        <v>1.5529466351371672</v>
      </c>
      <c r="E212" s="131">
        <v>1.6334419858500935</v>
      </c>
      <c r="F212" s="131">
        <v>1.7609438364801879</v>
      </c>
      <c r="G212" s="131">
        <v>1.8944833991019416</v>
      </c>
      <c r="H212" s="131">
        <v>1.9546203700451419</v>
      </c>
      <c r="I212" s="131">
        <v>2.0947607807753283</v>
      </c>
      <c r="J212" s="131">
        <v>2.5709753883996829</v>
      </c>
      <c r="K212" s="131">
        <v>2.6464905135494572</v>
      </c>
      <c r="L212" s="131">
        <v>3.602613035785855</v>
      </c>
      <c r="M212" s="131">
        <v>2.7762316526654951</v>
      </c>
      <c r="N212" s="131">
        <v>1.3237106018230744</v>
      </c>
      <c r="O212" s="131">
        <v>1.6590201633652379</v>
      </c>
      <c r="P212" s="131">
        <v>1.6550376289667978</v>
      </c>
      <c r="Q212" s="131">
        <v>1.592811648484739</v>
      </c>
      <c r="R212" s="131">
        <v>1.3817137652728022</v>
      </c>
    </row>
    <row r="213" spans="1:18" ht="17.25" customHeight="1" x14ac:dyDescent="0.2">
      <c r="A213" s="237">
        <v>4</v>
      </c>
      <c r="B213" s="29" t="s">
        <v>12</v>
      </c>
      <c r="C213" s="251">
        <v>0.72185256102873741</v>
      </c>
      <c r="D213" s="251">
        <v>0.72909065047148758</v>
      </c>
      <c r="E213" s="251">
        <v>0.73891614568632369</v>
      </c>
      <c r="F213" s="251">
        <v>0.76233687415893647</v>
      </c>
      <c r="G213" s="251">
        <v>0.74929784406448874</v>
      </c>
      <c r="H213" s="251">
        <v>0.79438383532377388</v>
      </c>
      <c r="I213" s="251">
        <v>0.73090875835500868</v>
      </c>
      <c r="J213" s="251">
        <v>0.85819964496141066</v>
      </c>
      <c r="K213" s="251">
        <v>0.84999590995376961</v>
      </c>
      <c r="L213" s="251">
        <v>0.8959381688010295</v>
      </c>
      <c r="M213" s="251">
        <v>0.86139970544992395</v>
      </c>
      <c r="N213" s="251">
        <v>0.90384302989687804</v>
      </c>
      <c r="O213" s="251">
        <v>0.91460539128122076</v>
      </c>
      <c r="P213" s="251">
        <v>0.97341054714887731</v>
      </c>
      <c r="Q213" s="251">
        <v>0.95061392027796821</v>
      </c>
      <c r="R213" s="251">
        <v>0.98259536673787939</v>
      </c>
    </row>
    <row r="214" spans="1:18" ht="17.25" customHeight="1" x14ac:dyDescent="0.2">
      <c r="A214" s="237">
        <v>5</v>
      </c>
      <c r="B214" s="29" t="s">
        <v>13</v>
      </c>
      <c r="C214" s="251">
        <v>32.769623802003998</v>
      </c>
      <c r="D214" s="251">
        <v>33.768733376080021</v>
      </c>
      <c r="E214" s="251">
        <v>34.742134613589549</v>
      </c>
      <c r="F214" s="251">
        <v>35.394295904414932</v>
      </c>
      <c r="G214" s="251">
        <v>36.169299674796676</v>
      </c>
      <c r="H214" s="251">
        <v>36.165672739640968</v>
      </c>
      <c r="I214" s="251">
        <v>36.762589312017646</v>
      </c>
      <c r="J214" s="251">
        <v>36.032825416847437</v>
      </c>
      <c r="K214" s="251">
        <v>34.829304424424109</v>
      </c>
      <c r="L214" s="251">
        <v>33.672924835111431</v>
      </c>
      <c r="M214" s="251">
        <v>34.04959890793414</v>
      </c>
      <c r="N214" s="251">
        <v>33.289395466861777</v>
      </c>
      <c r="O214" s="251">
        <v>34.107178825274012</v>
      </c>
      <c r="P214" s="251">
        <v>33.828511141713264</v>
      </c>
      <c r="Q214" s="251">
        <v>34.599345587391696</v>
      </c>
      <c r="R214" s="251">
        <v>35.56558707298754</v>
      </c>
    </row>
    <row r="215" spans="1:18" x14ac:dyDescent="0.2">
      <c r="A215" s="237"/>
      <c r="B215" s="510" t="s">
        <v>645</v>
      </c>
      <c r="C215" s="329">
        <v>2.9370154594578768</v>
      </c>
      <c r="D215" s="329">
        <v>3.0244247127459767</v>
      </c>
      <c r="E215" s="329">
        <v>3.0980362553636565</v>
      </c>
      <c r="F215" s="329">
        <v>3.1519740079776732</v>
      </c>
      <c r="G215" s="329">
        <v>3.2245476593160376</v>
      </c>
      <c r="H215" s="329">
        <v>3.1961930608978957</v>
      </c>
      <c r="I215" s="329">
        <v>3.3014430542500697</v>
      </c>
      <c r="J215" s="329">
        <v>3.281363315039945</v>
      </c>
      <c r="K215" s="329">
        <v>3.4744266366306693</v>
      </c>
      <c r="L215" s="329">
        <v>3.0147437205825387</v>
      </c>
      <c r="M215" s="329">
        <v>3.3709461878025699</v>
      </c>
      <c r="N215" s="329">
        <v>3.2014470295749722</v>
      </c>
      <c r="O215" s="329">
        <v>3.933578341593857</v>
      </c>
      <c r="P215" s="329">
        <v>3.4810303351086045</v>
      </c>
      <c r="Q215" s="329">
        <v>3.6541458384769463</v>
      </c>
      <c r="R215" s="329">
        <v>3.8186347802643517</v>
      </c>
    </row>
    <row r="216" spans="1:18" x14ac:dyDescent="0.2">
      <c r="A216" s="237"/>
      <c r="B216" s="253" t="s">
        <v>14</v>
      </c>
      <c r="C216" s="131">
        <v>19.9494098783541</v>
      </c>
      <c r="D216" s="131">
        <v>20.524905250785018</v>
      </c>
      <c r="E216" s="131">
        <v>21.09037665995417</v>
      </c>
      <c r="F216" s="131">
        <v>21.453130531753359</v>
      </c>
      <c r="G216" s="131">
        <v>21.883709169915601</v>
      </c>
      <c r="H216" s="131">
        <v>21.843228604381494</v>
      </c>
      <c r="I216" s="131">
        <v>22.16339474345639</v>
      </c>
      <c r="J216" s="131">
        <v>21.586897897503469</v>
      </c>
      <c r="K216" s="131">
        <v>20.586173528770292</v>
      </c>
      <c r="L216" s="131">
        <v>20.021599548279767</v>
      </c>
      <c r="M216" s="131">
        <v>20.191799904037474</v>
      </c>
      <c r="N216" s="131">
        <v>19.723013838864588</v>
      </c>
      <c r="O216" s="131">
        <v>19.861919870231088</v>
      </c>
      <c r="P216" s="131">
        <v>20.089845841343426</v>
      </c>
      <c r="Q216" s="131">
        <v>20.742408680338567</v>
      </c>
      <c r="R216" s="131">
        <v>21.599810000673045</v>
      </c>
    </row>
    <row r="217" spans="1:18" x14ac:dyDescent="0.2">
      <c r="A217" s="237"/>
      <c r="B217" s="253" t="s">
        <v>15</v>
      </c>
      <c r="C217" s="131">
        <v>9.8831984641920219</v>
      </c>
      <c r="D217" s="131">
        <v>10.219403412549031</v>
      </c>
      <c r="E217" s="131">
        <v>10.553721698271721</v>
      </c>
      <c r="F217" s="131">
        <v>10.789191364683898</v>
      </c>
      <c r="G217" s="131">
        <v>11.061042845565041</v>
      </c>
      <c r="H217" s="131">
        <v>11.126251074361578</v>
      </c>
      <c r="I217" s="131">
        <v>11.297751514311187</v>
      </c>
      <c r="J217" s="131">
        <v>11.164564204304019</v>
      </c>
      <c r="K217" s="131">
        <v>10.768704259023147</v>
      </c>
      <c r="L217" s="131">
        <v>10.636581566249129</v>
      </c>
      <c r="M217" s="131">
        <v>10.4868528160941</v>
      </c>
      <c r="N217" s="131">
        <v>10.364934598422213</v>
      </c>
      <c r="O217" s="131">
        <v>10.311680613449068</v>
      </c>
      <c r="P217" s="131">
        <v>10.257634965261234</v>
      </c>
      <c r="Q217" s="131">
        <v>10.202791068576182</v>
      </c>
      <c r="R217" s="131">
        <v>10.147142292050148</v>
      </c>
    </row>
    <row r="218" spans="1:18" s="171" customFormat="1" x14ac:dyDescent="0.2">
      <c r="A218" s="237"/>
      <c r="B218" s="171" t="s">
        <v>712</v>
      </c>
      <c r="C218" s="564">
        <v>4.3635384000000004</v>
      </c>
      <c r="D218" s="564">
        <v>3.817649055</v>
      </c>
      <c r="E218" s="564">
        <v>3.8389537075000004</v>
      </c>
      <c r="F218" s="564">
        <v>4.55647175</v>
      </c>
      <c r="G218" s="564">
        <v>5.2567635399999997</v>
      </c>
      <c r="H218" s="564">
        <v>6.60281612</v>
      </c>
      <c r="I218" s="564">
        <v>5.9625514400000004</v>
      </c>
      <c r="J218" s="564">
        <v>4.860595</v>
      </c>
      <c r="K218" s="564">
        <v>6.5233229999999995</v>
      </c>
      <c r="L218" s="564">
        <v>5.4603427999999994</v>
      </c>
      <c r="M218" s="564">
        <v>6.1571110600000001</v>
      </c>
      <c r="N218" s="564">
        <v>6.1273000399999997</v>
      </c>
      <c r="O218" s="564">
        <v>5.4637542400000001</v>
      </c>
      <c r="P218" s="564">
        <v>5.2310932700000006</v>
      </c>
      <c r="Q218" s="564">
        <v>5.8809150099999998</v>
      </c>
      <c r="R218" s="564">
        <v>7.2177479999999994</v>
      </c>
    </row>
    <row r="219" spans="1:18" s="171" customFormat="1" x14ac:dyDescent="0.2">
      <c r="A219" s="237"/>
      <c r="B219" s="171" t="s">
        <v>445</v>
      </c>
      <c r="C219" s="564">
        <v>-0.61769305463405322</v>
      </c>
      <c r="D219" s="564">
        <v>-0.62314880208357848</v>
      </c>
      <c r="E219" s="564">
        <v>-0.54627346556525702</v>
      </c>
      <c r="F219" s="564">
        <v>-0.45982457990576481</v>
      </c>
      <c r="G219" s="564">
        <v>-0.54262020256199561</v>
      </c>
      <c r="H219" s="564">
        <v>-0.80624264763440479</v>
      </c>
      <c r="I219" s="564">
        <v>-1.1698425056906865</v>
      </c>
      <c r="J219" s="564">
        <v>-1.3292797670421399</v>
      </c>
      <c r="K219" s="564">
        <v>-1.0045091092935403</v>
      </c>
      <c r="L219" s="564">
        <v>-0.86068293291259768</v>
      </c>
      <c r="M219" s="564">
        <v>-1.0380069185042953</v>
      </c>
      <c r="N219" s="564">
        <v>-1.2331944979044716</v>
      </c>
      <c r="O219" s="564">
        <v>-1.2612013235151676</v>
      </c>
      <c r="P219" s="564">
        <v>-1.2771114043749849</v>
      </c>
      <c r="Q219" s="564">
        <v>-1.1985096998476972</v>
      </c>
      <c r="R219" s="564">
        <v>-1.2948959481881055</v>
      </c>
    </row>
    <row r="220" spans="1:18" ht="20.25" customHeight="1" x14ac:dyDescent="0.2">
      <c r="A220" s="245"/>
      <c r="B220" s="246" t="s">
        <v>446</v>
      </c>
      <c r="C220" s="247">
        <v>79.441535806212713</v>
      </c>
      <c r="D220" s="247">
        <v>73.808426679038419</v>
      </c>
      <c r="E220" s="247">
        <v>70.021923973807105</v>
      </c>
      <c r="F220" s="247">
        <v>71.903601964451454</v>
      </c>
      <c r="G220" s="247">
        <v>74.723384180584446</v>
      </c>
      <c r="H220" s="247">
        <v>80.413485470555457</v>
      </c>
      <c r="I220" s="247">
        <v>82.369817265924652</v>
      </c>
      <c r="J220" s="247">
        <v>80.77560539859661</v>
      </c>
      <c r="K220" s="247">
        <v>82.011532051673242</v>
      </c>
      <c r="L220" s="247">
        <v>78.10961758758836</v>
      </c>
      <c r="M220" s="247">
        <v>78.751101813374859</v>
      </c>
      <c r="N220" s="247">
        <v>80.125090174165365</v>
      </c>
      <c r="O220" s="247">
        <v>76.951275275474231</v>
      </c>
      <c r="P220" s="247">
        <v>74.069967846526012</v>
      </c>
      <c r="Q220" s="247">
        <v>78.427733425379458</v>
      </c>
      <c r="R220" s="247">
        <v>85.455526131412569</v>
      </c>
    </row>
    <row r="221" spans="1:18" s="197" customFormat="1" ht="20.25" customHeight="1" x14ac:dyDescent="0.2">
      <c r="A221" s="256" t="s">
        <v>437</v>
      </c>
    </row>
    <row r="222" spans="1:18" s="8" customFormat="1" ht="15" x14ac:dyDescent="0.2">
      <c r="A222" s="322"/>
    </row>
    <row r="223" spans="1:18" s="8" customFormat="1" ht="18.75" customHeight="1" x14ac:dyDescent="0.2">
      <c r="A223" s="323"/>
      <c r="B223" s="324"/>
      <c r="C223" s="275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</row>
    <row r="224" spans="1:18" s="8" customFormat="1" ht="18.75" customHeight="1" x14ac:dyDescent="0.2">
      <c r="A224" s="325"/>
      <c r="B224" s="326"/>
      <c r="C224" s="327"/>
      <c r="D224" s="327"/>
      <c r="E224" s="327"/>
      <c r="F224" s="327"/>
      <c r="G224" s="327"/>
      <c r="H224" s="327"/>
      <c r="I224" s="327"/>
      <c r="J224" s="327"/>
      <c r="K224" s="327"/>
      <c r="L224" s="327"/>
      <c r="M224" s="327"/>
      <c r="N224" s="327"/>
      <c r="O224" s="327"/>
      <c r="P224" s="327"/>
    </row>
    <row r="225" spans="1:16" x14ac:dyDescent="0.2">
      <c r="A225" s="237"/>
      <c r="B225" s="5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</row>
    <row r="226" spans="1:16" x14ac:dyDescent="0.2">
      <c r="A226" s="237"/>
      <c r="B226" s="6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</row>
    <row r="227" spans="1:16" x14ac:dyDescent="0.2">
      <c r="A227" s="237"/>
      <c r="B227" s="6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</row>
    <row r="228" spans="1:16" x14ac:dyDescent="0.2">
      <c r="A228" s="237"/>
      <c r="B228" s="5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</row>
    <row r="229" spans="1:16" x14ac:dyDescent="0.2">
      <c r="A229" s="237"/>
      <c r="B229" s="6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</row>
    <row r="230" spans="1:16" x14ac:dyDescent="0.2">
      <c r="A230" s="237"/>
      <c r="B230" s="6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</row>
    <row r="231" spans="1:16" x14ac:dyDescent="0.2">
      <c r="A231" s="237"/>
      <c r="B231" s="6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</row>
    <row r="232" spans="1:16" ht="17.25" customHeight="1" x14ac:dyDescent="0.2">
      <c r="A232" s="237"/>
      <c r="B232" s="29"/>
      <c r="C232" s="251"/>
      <c r="D232" s="251"/>
      <c r="E232" s="251"/>
      <c r="F232" s="251"/>
      <c r="G232" s="251"/>
      <c r="H232" s="251"/>
      <c r="I232" s="251"/>
      <c r="J232" s="251"/>
      <c r="K232" s="251"/>
      <c r="L232" s="251"/>
      <c r="M232" s="251"/>
      <c r="N232" s="251"/>
      <c r="O232" s="251"/>
      <c r="P232" s="251"/>
    </row>
    <row r="233" spans="1:16" x14ac:dyDescent="0.2">
      <c r="A233" s="237"/>
      <c r="B233" s="252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</row>
    <row r="234" spans="1:16" x14ac:dyDescent="0.2">
      <c r="A234" s="237"/>
      <c r="B234" s="252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</row>
    <row r="235" spans="1:16" ht="17.25" customHeight="1" x14ac:dyDescent="0.2">
      <c r="A235" s="237"/>
      <c r="B235" s="29"/>
      <c r="C235" s="251"/>
      <c r="D235" s="251"/>
      <c r="E235" s="251"/>
      <c r="F235" s="251"/>
      <c r="G235" s="251"/>
      <c r="H235" s="251"/>
      <c r="I235" s="251"/>
      <c r="J235" s="251"/>
      <c r="K235" s="251"/>
      <c r="L235" s="251"/>
      <c r="M235" s="251"/>
      <c r="N235" s="251"/>
      <c r="O235" s="251"/>
      <c r="P235" s="251"/>
    </row>
    <row r="236" spans="1:16" x14ac:dyDescent="0.2">
      <c r="A236" s="237"/>
      <c r="B236" s="5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</row>
    <row r="237" spans="1:16" x14ac:dyDescent="0.2">
      <c r="A237" s="237"/>
      <c r="B237" s="5"/>
      <c r="C237" s="131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</row>
    <row r="238" spans="1:16" x14ac:dyDescent="0.2">
      <c r="A238" s="237"/>
      <c r="B238" s="5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</row>
    <row r="239" spans="1:16" x14ac:dyDescent="0.2">
      <c r="A239" s="237"/>
      <c r="B239" s="5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</row>
    <row r="240" spans="1:16" ht="17.25" customHeight="1" x14ac:dyDescent="0.2">
      <c r="A240" s="237"/>
      <c r="B240" s="29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  <c r="O240" s="251"/>
      <c r="P240" s="251"/>
    </row>
    <row r="241" spans="1:16" ht="17.25" customHeight="1" x14ac:dyDescent="0.2">
      <c r="A241" s="237"/>
      <c r="B241" s="29"/>
      <c r="C241" s="251"/>
      <c r="D241" s="251"/>
      <c r="E241" s="251"/>
      <c r="F241" s="251"/>
      <c r="G241" s="251"/>
      <c r="H241" s="251"/>
      <c r="I241" s="251"/>
      <c r="J241" s="251"/>
      <c r="K241" s="251"/>
      <c r="L241" s="251"/>
      <c r="M241" s="251"/>
      <c r="N241" s="251"/>
      <c r="O241" s="251"/>
      <c r="P241" s="251"/>
    </row>
    <row r="242" spans="1:16" x14ac:dyDescent="0.2">
      <c r="A242" s="237"/>
      <c r="B242" s="253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</row>
    <row r="243" spans="1:16" x14ac:dyDescent="0.2">
      <c r="A243" s="237"/>
      <c r="B243" s="253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</row>
    <row r="244" spans="1:16" x14ac:dyDescent="0.2">
      <c r="A244" s="237"/>
      <c r="B244" s="253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</row>
    <row r="245" spans="1:16" x14ac:dyDescent="0.2">
      <c r="A245" s="237"/>
      <c r="B245" s="29"/>
      <c r="C245" s="251"/>
      <c r="D245" s="251"/>
      <c r="E245" s="251"/>
      <c r="F245" s="251"/>
      <c r="G245" s="251"/>
      <c r="H245" s="251"/>
      <c r="I245" s="251"/>
      <c r="J245" s="251"/>
      <c r="K245" s="251"/>
      <c r="L245" s="251"/>
      <c r="M245" s="251"/>
      <c r="N245" s="251"/>
      <c r="O245" s="251"/>
      <c r="P245" s="251"/>
    </row>
    <row r="246" spans="1:16" x14ac:dyDescent="0.2">
      <c r="A246" s="237"/>
      <c r="B246" s="29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  <c r="O246" s="251"/>
      <c r="P246" s="251"/>
    </row>
    <row r="247" spans="1:16" ht="20.25" customHeight="1" x14ac:dyDescent="0.2">
      <c r="A247" s="257"/>
      <c r="B247" s="258"/>
      <c r="C247" s="259"/>
      <c r="D247" s="259"/>
      <c r="E247" s="259"/>
      <c r="F247" s="259"/>
      <c r="G247" s="259"/>
      <c r="H247" s="259"/>
      <c r="I247" s="259"/>
      <c r="J247" s="259"/>
      <c r="K247" s="259"/>
      <c r="L247" s="259"/>
      <c r="M247" s="259"/>
      <c r="N247" s="259"/>
      <c r="O247" s="259"/>
      <c r="P247" s="259"/>
    </row>
    <row r="248" spans="1:16" x14ac:dyDescent="0.2">
      <c r="A248" s="37"/>
      <c r="B248" s="254"/>
      <c r="C248" s="255"/>
      <c r="D248" s="255"/>
      <c r="E248" s="255"/>
      <c r="F248" s="255"/>
      <c r="G248" s="255"/>
      <c r="H248" s="255"/>
      <c r="I248" s="255"/>
      <c r="J248" s="255"/>
      <c r="K248" s="255"/>
      <c r="L248" s="255"/>
      <c r="M248" s="255"/>
      <c r="N248" s="255"/>
      <c r="O248" s="255"/>
      <c r="P248" s="255"/>
    </row>
    <row r="249" spans="1:16" s="197" customFormat="1" ht="20.25" customHeight="1" x14ac:dyDescent="0.2">
      <c r="A249" s="25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3" fitToHeight="0" orientation="landscape" r:id="rId1"/>
  <headerFooter alignWithMargins="0">
    <oddFooter>&amp;L&amp;"Times New Roman,Bold Italic"&amp;12FSM Compact Economic Report - FY 2010&amp;RPage S&amp;P  of  &amp;N</oddFooter>
  </headerFooter>
  <rowBreaks count="4" manualBreakCount="4">
    <brk id="46" max="16383" man="1"/>
    <brk id="91" max="16383" man="1"/>
    <brk id="140" max="17" man="1"/>
    <brk id="178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249"/>
  <sheetViews>
    <sheetView zoomScale="80" zoomScaleNormal="80" zoomScaleSheetLayoutView="80" workbookViewId="0">
      <pane xSplit="2" topLeftCell="C1" activePane="topRight" state="frozen"/>
      <selection activeCell="A2" sqref="A2"/>
      <selection pane="topRight" activeCell="A2" sqref="A2"/>
    </sheetView>
  </sheetViews>
  <sheetFormatPr defaultRowHeight="12.75" x14ac:dyDescent="0.2"/>
  <cols>
    <col min="2" max="2" width="44" customWidth="1"/>
    <col min="3" max="13" width="8.7109375" customWidth="1"/>
  </cols>
  <sheetData>
    <row r="1" spans="1:18" ht="15" x14ac:dyDescent="0.2">
      <c r="A1" s="184" t="s">
        <v>789</v>
      </c>
    </row>
    <row r="2" spans="1:18" ht="18.75" customHeight="1" x14ac:dyDescent="0.2">
      <c r="A2" s="234"/>
      <c r="B2" s="235" t="s">
        <v>649</v>
      </c>
      <c r="C2" s="236" t="s">
        <v>237</v>
      </c>
      <c r="D2" s="236" t="s">
        <v>17</v>
      </c>
      <c r="E2" s="236" t="s">
        <v>18</v>
      </c>
      <c r="F2" s="236" t="s">
        <v>19</v>
      </c>
      <c r="G2" s="236" t="s">
        <v>20</v>
      </c>
      <c r="H2" s="236" t="s">
        <v>21</v>
      </c>
      <c r="I2" s="236" t="s">
        <v>22</v>
      </c>
      <c r="J2" s="236" t="s">
        <v>23</v>
      </c>
      <c r="K2" s="236" t="s">
        <v>24</v>
      </c>
      <c r="L2" s="236" t="s">
        <v>25</v>
      </c>
      <c r="M2" s="236" t="s">
        <v>26</v>
      </c>
      <c r="N2" s="236" t="s">
        <v>191</v>
      </c>
      <c r="O2" s="236" t="s">
        <v>203</v>
      </c>
      <c r="P2" s="236" t="s">
        <v>232</v>
      </c>
      <c r="Q2" s="236" t="s">
        <v>545</v>
      </c>
      <c r="R2" s="236" t="s">
        <v>584</v>
      </c>
    </row>
    <row r="3" spans="1:18" ht="18.75" customHeight="1" x14ac:dyDescent="0.2">
      <c r="A3" s="237" t="s">
        <v>56</v>
      </c>
      <c r="B3" s="238" t="s">
        <v>57</v>
      </c>
      <c r="C3" s="506">
        <v>1.1632672865809051</v>
      </c>
      <c r="D3" s="506">
        <v>1.1588978874716267</v>
      </c>
      <c r="E3" s="506">
        <v>1.1553720625278563</v>
      </c>
      <c r="F3" s="506">
        <v>1.1530355175751936</v>
      </c>
      <c r="G3" s="506">
        <v>1.1418697754814366</v>
      </c>
      <c r="H3" s="506">
        <v>1.1382302519831726</v>
      </c>
      <c r="I3" s="506">
        <v>1.1116618347941891</v>
      </c>
      <c r="J3" s="506">
        <v>1.0712585998959123</v>
      </c>
      <c r="K3" s="506">
        <v>1.0430528712908025</v>
      </c>
      <c r="L3" s="506">
        <v>1.0052784736692078</v>
      </c>
      <c r="M3" s="506">
        <v>0.9762385289258303</v>
      </c>
      <c r="N3" s="506">
        <v>0.94406408248172213</v>
      </c>
      <c r="O3" s="506">
        <v>0.94045905577675448</v>
      </c>
      <c r="P3" s="506">
        <v>0.9018767056724607</v>
      </c>
      <c r="Q3" s="506">
        <v>0.88314648383823802</v>
      </c>
      <c r="R3" s="506">
        <v>0.85330451051437606</v>
      </c>
    </row>
    <row r="4" spans="1:18" x14ac:dyDescent="0.2">
      <c r="A4" s="237" t="s">
        <v>58</v>
      </c>
      <c r="B4" s="240" t="s">
        <v>646</v>
      </c>
      <c r="C4" s="506">
        <v>1.3978058909876498</v>
      </c>
      <c r="D4" s="506">
        <v>0.89244137019311931</v>
      </c>
      <c r="E4" s="506">
        <v>1.0310837325841486</v>
      </c>
      <c r="F4" s="506">
        <v>1.1092486090878719</v>
      </c>
      <c r="G4" s="506">
        <v>1.0125769768267496</v>
      </c>
      <c r="H4" s="506">
        <v>0.94220921020376891</v>
      </c>
      <c r="I4" s="506">
        <v>0.82905978432713556</v>
      </c>
      <c r="J4" s="506">
        <v>0.8164578562482333</v>
      </c>
      <c r="K4" s="506">
        <v>0.79948612091575344</v>
      </c>
      <c r="L4" s="506">
        <v>0.78230942859497987</v>
      </c>
      <c r="M4" s="506">
        <v>0.79037023376009796</v>
      </c>
      <c r="N4" s="506">
        <v>0.80411676615174343</v>
      </c>
      <c r="O4" s="506">
        <v>0.8661471321357106</v>
      </c>
      <c r="P4" s="506">
        <v>0.84878518055972885</v>
      </c>
      <c r="Q4" s="506">
        <v>0.96518471624185309</v>
      </c>
      <c r="R4" s="506">
        <v>1.0002075214002786</v>
      </c>
    </row>
    <row r="5" spans="1:18" x14ac:dyDescent="0.2">
      <c r="A5" s="237" t="s">
        <v>60</v>
      </c>
      <c r="B5" s="240" t="s">
        <v>61</v>
      </c>
      <c r="C5" s="506">
        <v>0</v>
      </c>
      <c r="D5" s="506">
        <v>0</v>
      </c>
      <c r="E5" s="506">
        <v>0</v>
      </c>
      <c r="F5" s="506">
        <v>0</v>
      </c>
      <c r="G5" s="506">
        <v>0</v>
      </c>
      <c r="H5" s="506">
        <v>0</v>
      </c>
      <c r="I5" s="506">
        <v>0</v>
      </c>
      <c r="J5" s="506">
        <v>0</v>
      </c>
      <c r="K5" s="506">
        <v>0</v>
      </c>
      <c r="L5" s="506">
        <v>0</v>
      </c>
      <c r="M5" s="506">
        <v>0</v>
      </c>
      <c r="N5" s="506">
        <v>0</v>
      </c>
      <c r="O5" s="506">
        <v>0</v>
      </c>
      <c r="P5" s="506">
        <v>0</v>
      </c>
      <c r="Q5" s="506">
        <v>0</v>
      </c>
      <c r="R5" s="506">
        <v>0</v>
      </c>
    </row>
    <row r="6" spans="1:18" x14ac:dyDescent="0.2">
      <c r="A6" s="237" t="s">
        <v>62</v>
      </c>
      <c r="B6" s="240" t="s">
        <v>63</v>
      </c>
      <c r="C6" s="506">
        <v>0.11423174104956224</v>
      </c>
      <c r="D6" s="506">
        <v>0.12216021612135491</v>
      </c>
      <c r="E6" s="506">
        <v>0.18930003946781965</v>
      </c>
      <c r="F6" s="506">
        <v>0.31388662055297867</v>
      </c>
      <c r="G6" s="506">
        <v>0.34000373742025447</v>
      </c>
      <c r="H6" s="506">
        <v>0.46545011972442701</v>
      </c>
      <c r="I6" s="506">
        <v>0.30896891824038719</v>
      </c>
      <c r="J6" s="506">
        <v>0.31769820104693464</v>
      </c>
      <c r="K6" s="506">
        <v>0.31940418799899273</v>
      </c>
      <c r="L6" s="506">
        <v>0.29378594142125047</v>
      </c>
      <c r="M6" s="506">
        <v>0.24955943329645774</v>
      </c>
      <c r="N6" s="506">
        <v>0.22829377015898042</v>
      </c>
      <c r="O6" s="506">
        <v>0.23910042705622503</v>
      </c>
      <c r="P6" s="506">
        <v>0.23035930079815642</v>
      </c>
      <c r="Q6" s="506">
        <v>0.18171042094796344</v>
      </c>
      <c r="R6" s="506">
        <v>0.22558967253387233</v>
      </c>
    </row>
    <row r="7" spans="1:18" x14ac:dyDescent="0.2">
      <c r="A7" s="237" t="s">
        <v>64</v>
      </c>
      <c r="B7" s="240" t="s">
        <v>65</v>
      </c>
      <c r="C7" s="506">
        <v>0.72897292258408974</v>
      </c>
      <c r="D7" s="506">
        <v>0.61164717325146822</v>
      </c>
      <c r="E7" s="506">
        <v>0.57963307287773636</v>
      </c>
      <c r="F7" s="506">
        <v>0.57388239188467693</v>
      </c>
      <c r="G7" s="506">
        <v>0.55338158753835454</v>
      </c>
      <c r="H7" s="506">
        <v>0.49193106351789617</v>
      </c>
      <c r="I7" s="506">
        <v>0.49366928483715966</v>
      </c>
      <c r="J7" s="506">
        <v>0.37171927656166576</v>
      </c>
      <c r="K7" s="506">
        <v>0.48305720341697811</v>
      </c>
      <c r="L7" s="506">
        <v>0.44416600000000001</v>
      </c>
      <c r="M7" s="506">
        <v>0.41701330005339027</v>
      </c>
      <c r="N7" s="506">
        <v>0.38903060491190611</v>
      </c>
      <c r="O7" s="506">
        <v>0.3784185234917245</v>
      </c>
      <c r="P7" s="506">
        <v>0.3660871663107314</v>
      </c>
      <c r="Q7" s="506">
        <v>0.35701650453817402</v>
      </c>
      <c r="R7" s="506">
        <v>0.38559205339028296</v>
      </c>
    </row>
    <row r="8" spans="1:18" x14ac:dyDescent="0.2">
      <c r="A8" s="237" t="s">
        <v>66</v>
      </c>
      <c r="B8" s="240" t="s">
        <v>67</v>
      </c>
      <c r="C8" s="506">
        <v>1.2241160417205832</v>
      </c>
      <c r="D8" s="506">
        <v>1.7342572541168098</v>
      </c>
      <c r="E8" s="506">
        <v>1.1951749236700062</v>
      </c>
      <c r="F8" s="506">
        <v>0.99330024004999096</v>
      </c>
      <c r="G8" s="506">
        <v>1.304254314882926</v>
      </c>
      <c r="H8" s="506">
        <v>1.1932338049517746</v>
      </c>
      <c r="I8" s="506">
        <v>1.1348756397281043</v>
      </c>
      <c r="J8" s="506">
        <v>0.90408126481514572</v>
      </c>
      <c r="K8" s="506">
        <v>1.2011328634186977</v>
      </c>
      <c r="L8" s="506">
        <v>1.2140822868522703</v>
      </c>
      <c r="M8" s="506">
        <v>1.0910754629203239</v>
      </c>
      <c r="N8" s="506">
        <v>1.0336862662873518</v>
      </c>
      <c r="O8" s="506">
        <v>0.91327218716124547</v>
      </c>
      <c r="P8" s="506">
        <v>1.0728990735583885</v>
      </c>
      <c r="Q8" s="506">
        <v>1.7563728387114432</v>
      </c>
      <c r="R8" s="506">
        <v>1.3711163016673236</v>
      </c>
    </row>
    <row r="9" spans="1:18" x14ac:dyDescent="0.2">
      <c r="A9" s="237" t="s">
        <v>68</v>
      </c>
      <c r="B9" s="240" t="s">
        <v>69</v>
      </c>
      <c r="C9" s="506">
        <v>2.1808882946545549</v>
      </c>
      <c r="D9" s="506">
        <v>2.1235323841032621</v>
      </c>
      <c r="E9" s="506">
        <v>1.5145604668078962</v>
      </c>
      <c r="F9" s="506">
        <v>1.0760635261149776</v>
      </c>
      <c r="G9" s="506">
        <v>1.3457098024771814</v>
      </c>
      <c r="H9" s="506">
        <v>1.30298731216552</v>
      </c>
      <c r="I9" s="506">
        <v>3.106803179084304</v>
      </c>
      <c r="J9" s="506">
        <v>2.0254003058494403</v>
      </c>
      <c r="K9" s="506">
        <v>1.8688435019321452</v>
      </c>
      <c r="L9" s="506">
        <v>1.9887005649168719</v>
      </c>
      <c r="M9" s="506">
        <v>1.7303269389713003</v>
      </c>
      <c r="N9" s="506">
        <v>1.9366235798846987</v>
      </c>
      <c r="O9" s="506">
        <v>1.801102728306782</v>
      </c>
      <c r="P9" s="506">
        <v>1.6792948492306683</v>
      </c>
      <c r="Q9" s="506">
        <v>1.7883290173590738</v>
      </c>
      <c r="R9" s="506">
        <v>1.9757321127393368</v>
      </c>
    </row>
    <row r="10" spans="1:18" x14ac:dyDescent="0.2">
      <c r="A10" s="237" t="s">
        <v>70</v>
      </c>
      <c r="B10" s="240" t="s">
        <v>71</v>
      </c>
      <c r="C10" s="506">
        <v>0.21762119275865849</v>
      </c>
      <c r="D10" s="506">
        <v>0.32430494694913214</v>
      </c>
      <c r="E10" s="506">
        <v>0.3374972862774438</v>
      </c>
      <c r="F10" s="506">
        <v>0.26633097349507184</v>
      </c>
      <c r="G10" s="506">
        <v>0.2842186734232654</v>
      </c>
      <c r="H10" s="506">
        <v>0.3168904544238198</v>
      </c>
      <c r="I10" s="506">
        <v>0.33757356170215325</v>
      </c>
      <c r="J10" s="506">
        <v>0.30546384280854433</v>
      </c>
      <c r="K10" s="506">
        <v>0.28673550736158604</v>
      </c>
      <c r="L10" s="506">
        <v>0.26862874888669513</v>
      </c>
      <c r="M10" s="506">
        <v>0.25846939070368774</v>
      </c>
      <c r="N10" s="506">
        <v>0.23997962376867205</v>
      </c>
      <c r="O10" s="506">
        <v>0.24990874410946728</v>
      </c>
      <c r="P10" s="506">
        <v>0.24283198445261295</v>
      </c>
      <c r="Q10" s="506">
        <v>0.21402916137805716</v>
      </c>
      <c r="R10" s="506">
        <v>0.23454407709719455</v>
      </c>
    </row>
    <row r="11" spans="1:18" x14ac:dyDescent="0.2">
      <c r="A11" s="237" t="s">
        <v>72</v>
      </c>
      <c r="B11" s="240" t="s">
        <v>73</v>
      </c>
      <c r="C11" s="506">
        <v>0.98325082576065281</v>
      </c>
      <c r="D11" s="506">
        <v>0.96152965123737544</v>
      </c>
      <c r="E11" s="506">
        <v>0.94626982122033443</v>
      </c>
      <c r="F11" s="506">
        <v>0.92754890230324361</v>
      </c>
      <c r="G11" s="506">
        <v>1.1131544777036344</v>
      </c>
      <c r="H11" s="506">
        <v>1.086020809541997</v>
      </c>
      <c r="I11" s="506">
        <v>1.0611368316863694</v>
      </c>
      <c r="J11" s="506">
        <v>1.0264961107527626</v>
      </c>
      <c r="K11" s="506">
        <v>0.98162216481251796</v>
      </c>
      <c r="L11" s="506">
        <v>0.93735341193848654</v>
      </c>
      <c r="M11" s="506">
        <v>0.89300136284071607</v>
      </c>
      <c r="N11" s="506">
        <v>0.87938189967213698</v>
      </c>
      <c r="O11" s="506">
        <v>0.77427198940368691</v>
      </c>
      <c r="P11" s="506">
        <v>0.68677778223742014</v>
      </c>
      <c r="Q11" s="506">
        <v>0.72262112292666125</v>
      </c>
      <c r="R11" s="506">
        <v>0.6963476041286033</v>
      </c>
    </row>
    <row r="12" spans="1:18" x14ac:dyDescent="0.2">
      <c r="A12" s="237" t="s">
        <v>74</v>
      </c>
      <c r="B12" s="240" t="s">
        <v>75</v>
      </c>
      <c r="C12" s="506">
        <v>0.2137764401933811</v>
      </c>
      <c r="D12" s="506">
        <v>0.2075636356170231</v>
      </c>
      <c r="E12" s="506">
        <v>0.22625421692428063</v>
      </c>
      <c r="F12" s="506">
        <v>0.1514073631736223</v>
      </c>
      <c r="G12" s="506">
        <v>0.2130944882369723</v>
      </c>
      <c r="H12" s="506">
        <v>0.35901300508123535</v>
      </c>
      <c r="I12" s="506">
        <v>0.45499216649080504</v>
      </c>
      <c r="J12" s="506">
        <v>0.74023563344893506</v>
      </c>
      <c r="K12" s="506">
        <v>0.25282917557474466</v>
      </c>
      <c r="L12" s="506">
        <v>0.17735424851303833</v>
      </c>
      <c r="M12" s="506">
        <v>0.24552304393905047</v>
      </c>
      <c r="N12" s="506">
        <v>0.2730256861791901</v>
      </c>
      <c r="O12" s="506">
        <v>0.28062840550217011</v>
      </c>
      <c r="P12" s="506">
        <v>0.25833811835893367</v>
      </c>
      <c r="Q12" s="506">
        <v>0.20907812190038849</v>
      </c>
      <c r="R12" s="506">
        <v>0.28297587932000751</v>
      </c>
    </row>
    <row r="13" spans="1:18" x14ac:dyDescent="0.2">
      <c r="A13" s="237" t="s">
        <v>76</v>
      </c>
      <c r="B13" s="240" t="s">
        <v>77</v>
      </c>
      <c r="C13" s="506">
        <v>1.6185393477555281</v>
      </c>
      <c r="D13" s="506">
        <v>1.7115222057104358</v>
      </c>
      <c r="E13" s="506">
        <v>1.7828663297032299</v>
      </c>
      <c r="F13" s="506">
        <v>1.8138532601761139</v>
      </c>
      <c r="G13" s="506">
        <v>1.9600118669643489</v>
      </c>
      <c r="H13" s="506">
        <v>2.060199147812892</v>
      </c>
      <c r="I13" s="506">
        <v>2.1033609582068795</v>
      </c>
      <c r="J13" s="506">
        <v>2.0705517186021529</v>
      </c>
      <c r="K13" s="506">
        <v>2.0038355916941768</v>
      </c>
      <c r="L13" s="506">
        <v>2.014237810891629</v>
      </c>
      <c r="M13" s="506">
        <v>1.9505201877973484</v>
      </c>
      <c r="N13" s="506">
        <v>1.8270419591062022</v>
      </c>
      <c r="O13" s="506">
        <v>1.8072258971886965</v>
      </c>
      <c r="P13" s="506">
        <v>1.7200583418514999</v>
      </c>
      <c r="Q13" s="506">
        <v>1.6927278411660469</v>
      </c>
      <c r="R13" s="506">
        <v>1.7356400949490021</v>
      </c>
    </row>
    <row r="14" spans="1:18" x14ac:dyDescent="0.2">
      <c r="A14" s="237" t="s">
        <v>78</v>
      </c>
      <c r="B14" s="240" t="s">
        <v>79</v>
      </c>
      <c r="C14" s="506">
        <v>3.6731339456177596</v>
      </c>
      <c r="D14" s="506">
        <v>3.6483041456292913</v>
      </c>
      <c r="E14" s="506">
        <v>3.6405768156452987</v>
      </c>
      <c r="F14" s="506">
        <v>2.8480402856567486</v>
      </c>
      <c r="G14" s="506">
        <v>2.8399340879706685</v>
      </c>
      <c r="H14" s="506">
        <v>3.3066282789085601</v>
      </c>
      <c r="I14" s="506">
        <v>3.2713456819731119</v>
      </c>
      <c r="J14" s="506">
        <v>3.7053202382806738</v>
      </c>
      <c r="K14" s="506">
        <v>3.3781123295076534</v>
      </c>
      <c r="L14" s="506">
        <v>3.0458201616190119</v>
      </c>
      <c r="M14" s="506">
        <v>3.0704021362036746</v>
      </c>
      <c r="N14" s="506">
        <v>3.0452591293865443</v>
      </c>
      <c r="O14" s="506">
        <v>2.7672122078006063</v>
      </c>
      <c r="P14" s="506">
        <v>2.4261340845897688</v>
      </c>
      <c r="Q14" s="506">
        <v>2.3107639483849685</v>
      </c>
      <c r="R14" s="506">
        <v>2.3141888824232799</v>
      </c>
    </row>
    <row r="15" spans="1:18" x14ac:dyDescent="0.2">
      <c r="A15" s="237" t="s">
        <v>80</v>
      </c>
      <c r="B15" s="240" t="s">
        <v>81</v>
      </c>
      <c r="C15" s="506">
        <v>2.041547252166318</v>
      </c>
      <c r="D15" s="506">
        <v>2.2309649355860111</v>
      </c>
      <c r="E15" s="506">
        <v>2.2518342160638118</v>
      </c>
      <c r="F15" s="506">
        <v>1.7400789635354565</v>
      </c>
      <c r="G15" s="506">
        <v>1.6845408961114106</v>
      </c>
      <c r="H15" s="506">
        <v>1.6898113663384531</v>
      </c>
      <c r="I15" s="506">
        <v>1.8649534421220757</v>
      </c>
      <c r="J15" s="506">
        <v>2.2943582480721072</v>
      </c>
      <c r="K15" s="506">
        <v>2.2964601062235674</v>
      </c>
      <c r="L15" s="506">
        <v>2.4007739299282047</v>
      </c>
      <c r="M15" s="506">
        <v>2.4530522582825962</v>
      </c>
      <c r="N15" s="506">
        <v>2.6145751781920419</v>
      </c>
      <c r="O15" s="506">
        <v>2.9110297606324833</v>
      </c>
      <c r="P15" s="506">
        <v>2.9034844632780983</v>
      </c>
      <c r="Q15" s="506">
        <v>2.8713644279375541</v>
      </c>
      <c r="R15" s="506">
        <v>2.7477812076026193</v>
      </c>
    </row>
    <row r="16" spans="1:18" x14ac:dyDescent="0.2">
      <c r="A16" s="237" t="s">
        <v>82</v>
      </c>
      <c r="B16" s="240" t="s">
        <v>83</v>
      </c>
      <c r="C16" s="506">
        <v>0.78175681700324484</v>
      </c>
      <c r="D16" s="506">
        <v>0.79842932378255127</v>
      </c>
      <c r="E16" s="506">
        <v>0.76256792484807467</v>
      </c>
      <c r="F16" s="506">
        <v>0.59154104400659102</v>
      </c>
      <c r="G16" s="506">
        <v>0.61003262420021842</v>
      </c>
      <c r="H16" s="506">
        <v>0.77668674373189439</v>
      </c>
      <c r="I16" s="506">
        <v>0.80898434191389013</v>
      </c>
      <c r="J16" s="506">
        <v>1.0422949908550874</v>
      </c>
      <c r="K16" s="506">
        <v>1.0126862203594997</v>
      </c>
      <c r="L16" s="506">
        <v>1.0588823756241696</v>
      </c>
      <c r="M16" s="506">
        <v>1.0939979316105104</v>
      </c>
      <c r="N16" s="506">
        <v>1.0788437388415419</v>
      </c>
      <c r="O16" s="506">
        <v>1.1292939503856323</v>
      </c>
      <c r="P16" s="506">
        <v>1.142470748527489</v>
      </c>
      <c r="Q16" s="506">
        <v>1.1583936696179453</v>
      </c>
      <c r="R16" s="506">
        <v>1.2021760204888019</v>
      </c>
    </row>
    <row r="17" spans="1:18" x14ac:dyDescent="0.2">
      <c r="A17" s="237" t="s">
        <v>84</v>
      </c>
      <c r="B17" s="240" t="s">
        <v>85</v>
      </c>
      <c r="C17" s="506">
        <v>0.10508522293347998</v>
      </c>
      <c r="D17" s="506">
        <v>0.10291151536075609</v>
      </c>
      <c r="E17" s="506">
        <v>7.1503494462876793E-2</v>
      </c>
      <c r="F17" s="506">
        <v>6.513389701582771E-2</v>
      </c>
      <c r="G17" s="506">
        <v>4.6384802832309668E-2</v>
      </c>
      <c r="H17" s="506">
        <v>0.1411159897641204</v>
      </c>
      <c r="I17" s="506">
        <v>0.20577938280180652</v>
      </c>
      <c r="J17" s="506">
        <v>0.24899942106765074</v>
      </c>
      <c r="K17" s="506">
        <v>0.22859981591475892</v>
      </c>
      <c r="L17" s="506">
        <v>0.11124773657983721</v>
      </c>
      <c r="M17" s="506">
        <v>0.11874919974833406</v>
      </c>
      <c r="N17" s="506">
        <v>0.15563110618463974</v>
      </c>
      <c r="O17" s="506">
        <v>0.19911916568868654</v>
      </c>
      <c r="P17" s="506">
        <v>0.15835764278557543</v>
      </c>
      <c r="Q17" s="506">
        <v>0.14018596678508535</v>
      </c>
      <c r="R17" s="506">
        <v>0.10955990576312255</v>
      </c>
    </row>
    <row r="18" spans="1:18" x14ac:dyDescent="0.2">
      <c r="A18" s="237"/>
      <c r="B18" s="516" t="s">
        <v>445</v>
      </c>
      <c r="C18" s="506">
        <v>-0.1658977236351489</v>
      </c>
      <c r="D18" s="506">
        <v>-0.16470303343347556</v>
      </c>
      <c r="E18" s="506">
        <v>-0.14103486419357358</v>
      </c>
      <c r="F18" s="506">
        <v>-0.19306063936856133</v>
      </c>
      <c r="G18" s="506">
        <v>-0.13680344552589219</v>
      </c>
      <c r="H18" s="506">
        <v>-0.28551598797212002</v>
      </c>
      <c r="I18" s="506">
        <v>-0.25907213926239042</v>
      </c>
      <c r="J18" s="506">
        <v>-0.49794199030381758</v>
      </c>
      <c r="K18" s="506">
        <v>-0.17645148645619094</v>
      </c>
      <c r="L18" s="506">
        <v>-0.12287580627227682</v>
      </c>
      <c r="M18" s="506">
        <v>-0.16020747652795822</v>
      </c>
      <c r="N18" s="506">
        <v>-0.18245386223996765</v>
      </c>
      <c r="O18" s="506">
        <v>-0.19115577555470742</v>
      </c>
      <c r="P18" s="506">
        <v>-0.19474435526192482</v>
      </c>
      <c r="Q18" s="506">
        <v>-0.16949181635837157</v>
      </c>
      <c r="R18" s="506">
        <v>-0.22137414648486126</v>
      </c>
    </row>
    <row r="19" spans="1:18" s="10" customFormat="1" x14ac:dyDescent="0.2">
      <c r="A19" s="514"/>
      <c r="B19" s="515" t="s">
        <v>647</v>
      </c>
      <c r="C19" s="517">
        <v>16.278095498131218</v>
      </c>
      <c r="D19" s="517">
        <v>16.463763611696741</v>
      </c>
      <c r="E19" s="517">
        <v>15.543459538887239</v>
      </c>
      <c r="F19" s="517">
        <v>13.430290955259807</v>
      </c>
      <c r="G19" s="517">
        <v>14.312364666543841</v>
      </c>
      <c r="H19" s="517">
        <v>14.984891570177412</v>
      </c>
      <c r="I19" s="517">
        <v>16.834092868645985</v>
      </c>
      <c r="J19" s="517">
        <v>16.44239371800143</v>
      </c>
      <c r="K19" s="517">
        <v>15.979406173965685</v>
      </c>
      <c r="L19" s="517">
        <v>15.619745313163378</v>
      </c>
      <c r="M19" s="517">
        <v>15.17809193252536</v>
      </c>
      <c r="N19" s="517">
        <v>15.267099528967403</v>
      </c>
      <c r="O19" s="517">
        <v>15.066034399085163</v>
      </c>
      <c r="P19" s="517">
        <v>14.443011086949605</v>
      </c>
      <c r="Q19" s="517">
        <v>15.081432425375079</v>
      </c>
      <c r="R19" s="517">
        <v>14.913381697533239</v>
      </c>
    </row>
    <row r="20" spans="1:18" x14ac:dyDescent="0.2">
      <c r="A20" s="237"/>
      <c r="B20" s="516" t="s">
        <v>710</v>
      </c>
      <c r="C20" s="506">
        <v>1.3547297431133698</v>
      </c>
      <c r="D20" s="506">
        <v>1.4019724700699079</v>
      </c>
      <c r="E20" s="506">
        <v>1.2568476657800831</v>
      </c>
      <c r="F20" s="506">
        <v>1.3420579062425997</v>
      </c>
      <c r="G20" s="506">
        <v>1.6157088915134061</v>
      </c>
      <c r="H20" s="506">
        <v>1.6394289369632371</v>
      </c>
      <c r="I20" s="506">
        <v>1.6078376992136363</v>
      </c>
      <c r="J20" s="506">
        <v>1.4065054111401862</v>
      </c>
      <c r="K20" s="506">
        <v>1.3694683904778078</v>
      </c>
      <c r="L20" s="506">
        <v>1.2616319999999999</v>
      </c>
      <c r="M20" s="506">
        <v>1.3364477615339974</v>
      </c>
      <c r="N20" s="506">
        <v>1.2726371253563935</v>
      </c>
      <c r="O20" s="506">
        <v>1.2572109339395283</v>
      </c>
      <c r="P20" s="506">
        <v>1.1720497255365974</v>
      </c>
      <c r="Q20" s="506">
        <v>1.2643424017532712</v>
      </c>
      <c r="R20" s="506">
        <v>1.1449414806458438</v>
      </c>
    </row>
    <row r="21" spans="1:18" x14ac:dyDescent="0.2">
      <c r="A21" s="237"/>
      <c r="B21" s="516" t="s">
        <v>648</v>
      </c>
      <c r="C21" s="506">
        <v>-0.47305054631295373</v>
      </c>
      <c r="D21" s="506">
        <v>-0.40748649044729024</v>
      </c>
      <c r="E21" s="506">
        <v>-0.3634376211691136</v>
      </c>
      <c r="F21" s="506">
        <v>-0.37644573499541928</v>
      </c>
      <c r="G21" s="506">
        <v>-0.37723355695186189</v>
      </c>
      <c r="H21" s="506">
        <v>-0.27602818154317732</v>
      </c>
      <c r="I21" s="506">
        <v>-0.9273689795449378</v>
      </c>
      <c r="J21" s="506">
        <v>-0.24411363507462361</v>
      </c>
      <c r="K21" s="506">
        <v>-0.24340899305926322</v>
      </c>
      <c r="L21" s="506">
        <v>-0.22381200000000001</v>
      </c>
      <c r="M21" s="506">
        <v>-0.21285807405619334</v>
      </c>
      <c r="N21" s="506">
        <v>-0.19602967752269085</v>
      </c>
      <c r="O21" s="506">
        <v>-0.19068232728243459</v>
      </c>
      <c r="P21" s="506">
        <v>-0.18446864655632675</v>
      </c>
      <c r="Q21" s="506">
        <v>-0.17989800640683398</v>
      </c>
      <c r="R21" s="506">
        <v>-0.19429701655098772</v>
      </c>
    </row>
    <row r="22" spans="1:18" ht="20.25" customHeight="1" x14ac:dyDescent="0.2">
      <c r="A22" s="245"/>
      <c r="B22" s="246" t="s">
        <v>713</v>
      </c>
      <c r="C22" s="518">
        <v>17.159774694931635</v>
      </c>
      <c r="D22" s="518">
        <v>17.458249591319358</v>
      </c>
      <c r="E22" s="518">
        <v>16.436869583498211</v>
      </c>
      <c r="F22" s="518">
        <v>14.395903126506987</v>
      </c>
      <c r="G22" s="518">
        <v>15.550840001105385</v>
      </c>
      <c r="H22" s="518">
        <v>16.34829232559747</v>
      </c>
      <c r="I22" s="518">
        <v>17.514561588314685</v>
      </c>
      <c r="J22" s="518">
        <v>17.604785494066995</v>
      </c>
      <c r="K22" s="518">
        <v>17.105465571384229</v>
      </c>
      <c r="L22" s="518">
        <v>16.657565313163378</v>
      </c>
      <c r="M22" s="518">
        <v>16.301681620003166</v>
      </c>
      <c r="N22" s="518">
        <v>16.343706976801105</v>
      </c>
      <c r="O22" s="518">
        <v>16.132563005742256</v>
      </c>
      <c r="P22" s="518">
        <v>15.430592165929875</v>
      </c>
      <c r="Q22" s="518">
        <v>16.165876820721515</v>
      </c>
      <c r="R22" s="518">
        <v>15.864026161628097</v>
      </c>
    </row>
    <row r="23" spans="1:18" s="197" customFormat="1" ht="20.25" customHeight="1" x14ac:dyDescent="0.2">
      <c r="A23" s="256"/>
      <c r="P23" s="519"/>
      <c r="Q23" s="519"/>
      <c r="R23" s="519"/>
    </row>
    <row r="24" spans="1:18" ht="15" x14ac:dyDescent="0.2">
      <c r="A24" s="509" t="s">
        <v>790</v>
      </c>
    </row>
    <row r="25" spans="1:18" ht="18.75" customHeight="1" x14ac:dyDescent="0.2">
      <c r="A25" s="234"/>
      <c r="B25" s="235"/>
      <c r="C25" s="236" t="str">
        <f t="shared" ref="C25:Q25" si="0">C2</f>
        <v>FY1995</v>
      </c>
      <c r="D25" s="236" t="str">
        <f t="shared" si="0"/>
        <v>FY1996</v>
      </c>
      <c r="E25" s="236" t="str">
        <f t="shared" si="0"/>
        <v>FY1997</v>
      </c>
      <c r="F25" s="236" t="str">
        <f t="shared" si="0"/>
        <v>FY1998</v>
      </c>
      <c r="G25" s="236" t="str">
        <f t="shared" si="0"/>
        <v>FY1999</v>
      </c>
      <c r="H25" s="236" t="str">
        <f t="shared" si="0"/>
        <v>FY2000</v>
      </c>
      <c r="I25" s="236" t="str">
        <f t="shared" si="0"/>
        <v>FY2001</v>
      </c>
      <c r="J25" s="236" t="str">
        <f t="shared" si="0"/>
        <v>FY2002</v>
      </c>
      <c r="K25" s="236" t="str">
        <f t="shared" si="0"/>
        <v>FY2003</v>
      </c>
      <c r="L25" s="236" t="str">
        <f t="shared" si="0"/>
        <v>FY2004</v>
      </c>
      <c r="M25" s="236" t="str">
        <f t="shared" si="0"/>
        <v>FY2005</v>
      </c>
      <c r="N25" s="236" t="str">
        <f t="shared" si="0"/>
        <v>FY2006</v>
      </c>
      <c r="O25" s="236" t="str">
        <f t="shared" si="0"/>
        <v>FY2007</v>
      </c>
      <c r="P25" s="236" t="str">
        <f t="shared" si="0"/>
        <v>FY2008</v>
      </c>
      <c r="Q25" s="236" t="str">
        <f t="shared" si="0"/>
        <v>FY2009</v>
      </c>
      <c r="R25" s="236" t="str">
        <f>R2</f>
        <v>FY2010</v>
      </c>
    </row>
    <row r="26" spans="1:18" ht="17.25" customHeight="1" x14ac:dyDescent="0.2">
      <c r="A26" s="237" t="s">
        <v>56</v>
      </c>
      <c r="B26" s="238" t="s">
        <v>57</v>
      </c>
      <c r="C26" s="248"/>
      <c r="D26" s="248">
        <f>IF(C3&gt;0.1,D3/C3-1,"")</f>
        <v>-3.7561437166525602E-3</v>
      </c>
      <c r="E26" s="248">
        <f t="shared" ref="E26:R26" si="1">IF(D3&gt;0.1,E3/D3-1,"")</f>
        <v>-3.042394832095785E-3</v>
      </c>
      <c r="F26" s="248">
        <f t="shared" si="1"/>
        <v>-2.0223311852898274E-3</v>
      </c>
      <c r="G26" s="248">
        <f t="shared" si="1"/>
        <v>-9.6837798346735005E-3</v>
      </c>
      <c r="H26" s="248">
        <f t="shared" si="1"/>
        <v>-3.1873367492624149E-3</v>
      </c>
      <c r="I26" s="248">
        <f t="shared" si="1"/>
        <v>-2.3341865270838258E-2</v>
      </c>
      <c r="J26" s="248">
        <f t="shared" si="1"/>
        <v>-3.6344897012459687E-2</v>
      </c>
      <c r="K26" s="248">
        <f t="shared" si="1"/>
        <v>-2.6329523616286821E-2</v>
      </c>
      <c r="L26" s="248">
        <f t="shared" si="1"/>
        <v>-3.6215228068782412E-2</v>
      </c>
      <c r="M26" s="248">
        <f t="shared" si="1"/>
        <v>-2.8887463030401239E-2</v>
      </c>
      <c r="N26" s="248">
        <f t="shared" si="1"/>
        <v>-3.2957566712215502E-2</v>
      </c>
      <c r="O26" s="248">
        <f t="shared" si="1"/>
        <v>-3.818624997882436E-3</v>
      </c>
      <c r="P26" s="248">
        <f t="shared" si="1"/>
        <v>-4.1025018438923366E-2</v>
      </c>
      <c r="Q26" s="248">
        <f t="shared" si="1"/>
        <v>-2.0768051460268055E-2</v>
      </c>
      <c r="R26" s="248">
        <f t="shared" si="1"/>
        <v>-3.3790513657673049E-2</v>
      </c>
    </row>
    <row r="27" spans="1:18" x14ac:dyDescent="0.2">
      <c r="A27" s="237" t="s">
        <v>58</v>
      </c>
      <c r="B27" s="240" t="s">
        <v>646</v>
      </c>
      <c r="C27" s="248"/>
      <c r="D27" s="248">
        <f t="shared" ref="D27:R42" si="2">IF(C4&gt;0.1,D4/C4-1,"")</f>
        <v>-0.36154127268518976</v>
      </c>
      <c r="E27" s="248">
        <f t="shared" si="2"/>
        <v>0.1553517878278412</v>
      </c>
      <c r="F27" s="248">
        <f t="shared" si="2"/>
        <v>7.5808466406334318E-2</v>
      </c>
      <c r="G27" s="248">
        <f t="shared" si="2"/>
        <v>-8.715055531204563E-2</v>
      </c>
      <c r="H27" s="248">
        <f t="shared" si="2"/>
        <v>-6.9493745397512185E-2</v>
      </c>
      <c r="I27" s="248">
        <f t="shared" si="2"/>
        <v>-0.12008949249409573</v>
      </c>
      <c r="J27" s="248">
        <f t="shared" si="2"/>
        <v>-1.5200264585418233E-2</v>
      </c>
      <c r="K27" s="248">
        <f t="shared" si="2"/>
        <v>-2.0787031691345326E-2</v>
      </c>
      <c r="L27" s="248">
        <f t="shared" si="2"/>
        <v>-2.1484666051611923E-2</v>
      </c>
      <c r="M27" s="248">
        <f t="shared" si="2"/>
        <v>1.0303857873214195E-2</v>
      </c>
      <c r="N27" s="248">
        <f t="shared" si="2"/>
        <v>1.7392522901890972E-2</v>
      </c>
      <c r="O27" s="248">
        <f t="shared" si="2"/>
        <v>7.7140993192848617E-2</v>
      </c>
      <c r="P27" s="248">
        <f t="shared" si="2"/>
        <v>-2.0045037305811308E-2</v>
      </c>
      <c r="Q27" s="248">
        <f t="shared" si="2"/>
        <v>0.13713662578953723</v>
      </c>
      <c r="R27" s="248">
        <f t="shared" si="2"/>
        <v>3.6286116604492102E-2</v>
      </c>
    </row>
    <row r="28" spans="1:18" x14ac:dyDescent="0.2">
      <c r="A28" s="237" t="s">
        <v>60</v>
      </c>
      <c r="B28" s="240" t="s">
        <v>61</v>
      </c>
      <c r="C28" s="248"/>
      <c r="D28" s="248" t="str">
        <f t="shared" si="2"/>
        <v/>
      </c>
      <c r="E28" s="248" t="str">
        <f t="shared" si="2"/>
        <v/>
      </c>
      <c r="F28" s="248" t="str">
        <f t="shared" si="2"/>
        <v/>
      </c>
      <c r="G28" s="248" t="str">
        <f t="shared" si="2"/>
        <v/>
      </c>
      <c r="H28" s="248" t="str">
        <f t="shared" si="2"/>
        <v/>
      </c>
      <c r="I28" s="248" t="str">
        <f t="shared" si="2"/>
        <v/>
      </c>
      <c r="J28" s="248" t="str">
        <f t="shared" si="2"/>
        <v/>
      </c>
      <c r="K28" s="248" t="str">
        <f t="shared" si="2"/>
        <v/>
      </c>
      <c r="L28" s="248" t="str">
        <f t="shared" si="2"/>
        <v/>
      </c>
      <c r="M28" s="248" t="str">
        <f t="shared" si="2"/>
        <v/>
      </c>
      <c r="N28" s="248" t="str">
        <f t="shared" si="2"/>
        <v/>
      </c>
      <c r="O28" s="248" t="str">
        <f t="shared" si="2"/>
        <v/>
      </c>
      <c r="P28" s="248" t="str">
        <f t="shared" si="2"/>
        <v/>
      </c>
      <c r="Q28" s="248" t="str">
        <f t="shared" si="2"/>
        <v/>
      </c>
      <c r="R28" s="248" t="str">
        <f t="shared" si="2"/>
        <v/>
      </c>
    </row>
    <row r="29" spans="1:18" x14ac:dyDescent="0.2">
      <c r="A29" s="237" t="s">
        <v>62</v>
      </c>
      <c r="B29" s="240" t="s">
        <v>63</v>
      </c>
      <c r="C29" s="248"/>
      <c r="D29" s="248">
        <f t="shared" si="2"/>
        <v>6.9406935401192138E-2</v>
      </c>
      <c r="E29" s="248">
        <f t="shared" si="2"/>
        <v>0.54960465426622607</v>
      </c>
      <c r="F29" s="248">
        <f t="shared" si="2"/>
        <v>0.65814345013033293</v>
      </c>
      <c r="G29" s="248">
        <f t="shared" si="2"/>
        <v>8.3205575380259633E-2</v>
      </c>
      <c r="H29" s="248">
        <f t="shared" si="2"/>
        <v>0.36895589223808201</v>
      </c>
      <c r="I29" s="248">
        <f t="shared" si="2"/>
        <v>-0.33619327797506127</v>
      </c>
      <c r="J29" s="248">
        <f t="shared" si="2"/>
        <v>2.8252948083780316E-2</v>
      </c>
      <c r="K29" s="248">
        <f t="shared" si="2"/>
        <v>5.3698351027364755E-3</v>
      </c>
      <c r="L29" s="248">
        <f t="shared" si="2"/>
        <v>-8.0206357775819304E-2</v>
      </c>
      <c r="M29" s="248">
        <f t="shared" si="2"/>
        <v>-0.15053990640545223</v>
      </c>
      <c r="N29" s="248">
        <f t="shared" si="2"/>
        <v>-8.5212820275222034E-2</v>
      </c>
      <c r="O29" s="248">
        <f t="shared" si="2"/>
        <v>4.7336626355239719E-2</v>
      </c>
      <c r="P29" s="248">
        <f t="shared" si="2"/>
        <v>-3.6558388312761592E-2</v>
      </c>
      <c r="Q29" s="248">
        <f t="shared" si="2"/>
        <v>-0.2111869574253471</v>
      </c>
      <c r="R29" s="248">
        <f t="shared" si="2"/>
        <v>0.24147900465474481</v>
      </c>
    </row>
    <row r="30" spans="1:18" x14ac:dyDescent="0.2">
      <c r="A30" s="237" t="s">
        <v>64</v>
      </c>
      <c r="B30" s="240" t="s">
        <v>65</v>
      </c>
      <c r="C30" s="248"/>
      <c r="D30" s="248">
        <f t="shared" si="2"/>
        <v>-0.1609466493168511</v>
      </c>
      <c r="E30" s="248">
        <f t="shared" si="2"/>
        <v>-5.2340796743239104E-2</v>
      </c>
      <c r="F30" s="248">
        <f t="shared" si="2"/>
        <v>-9.921243735297347E-3</v>
      </c>
      <c r="G30" s="248">
        <f t="shared" si="2"/>
        <v>-3.572300637940129E-2</v>
      </c>
      <c r="H30" s="248">
        <f t="shared" si="2"/>
        <v>-0.11104548001644388</v>
      </c>
      <c r="I30" s="248">
        <f t="shared" si="2"/>
        <v>3.5334652518852483E-3</v>
      </c>
      <c r="J30" s="248">
        <f t="shared" si="2"/>
        <v>-0.24702774108322334</v>
      </c>
      <c r="K30" s="248">
        <f t="shared" si="2"/>
        <v>0.29952153110047863</v>
      </c>
      <c r="L30" s="248">
        <f t="shared" si="2"/>
        <v>-8.0510554737358797E-2</v>
      </c>
      <c r="M30" s="248">
        <f t="shared" si="2"/>
        <v>-6.1131873998932273E-2</v>
      </c>
      <c r="N30" s="248">
        <f t="shared" si="2"/>
        <v>-6.7102644299118386E-2</v>
      </c>
      <c r="O30" s="248">
        <f t="shared" si="2"/>
        <v>-2.7278268820481788E-2</v>
      </c>
      <c r="P30" s="248">
        <f t="shared" si="2"/>
        <v>-3.2586558044806591E-2</v>
      </c>
      <c r="Q30" s="248">
        <f t="shared" si="2"/>
        <v>-2.4777327935222693E-2</v>
      </c>
      <c r="R30" s="248">
        <f t="shared" si="2"/>
        <v>8.0039853869146471E-2</v>
      </c>
    </row>
    <row r="31" spans="1:18" x14ac:dyDescent="0.2">
      <c r="A31" s="237" t="s">
        <v>66</v>
      </c>
      <c r="B31" s="240" t="s">
        <v>67</v>
      </c>
      <c r="C31" s="248"/>
      <c r="D31" s="248">
        <f t="shared" si="2"/>
        <v>0.41674252685977908</v>
      </c>
      <c r="E31" s="248">
        <f t="shared" si="2"/>
        <v>-0.31084334758705523</v>
      </c>
      <c r="F31" s="248">
        <f t="shared" si="2"/>
        <v>-0.16890806493841215</v>
      </c>
      <c r="G31" s="248">
        <f t="shared" si="2"/>
        <v>0.31305144436216503</v>
      </c>
      <c r="H31" s="248">
        <f t="shared" si="2"/>
        <v>-8.5121826828011615E-2</v>
      </c>
      <c r="I31" s="248">
        <f t="shared" si="2"/>
        <v>-4.8907569481765445E-2</v>
      </c>
      <c r="J31" s="248">
        <f t="shared" si="2"/>
        <v>-0.20336534403738971</v>
      </c>
      <c r="K31" s="248">
        <f t="shared" si="2"/>
        <v>0.32856736464314307</v>
      </c>
      <c r="L31" s="248">
        <f t="shared" si="2"/>
        <v>1.0781008352994004E-2</v>
      </c>
      <c r="M31" s="248">
        <f t="shared" si="2"/>
        <v>-0.1013167107897307</v>
      </c>
      <c r="N31" s="248">
        <f t="shared" si="2"/>
        <v>-5.2598741868290833E-2</v>
      </c>
      <c r="O31" s="248">
        <f t="shared" si="2"/>
        <v>-0.1164899670753996</v>
      </c>
      <c r="P31" s="248">
        <f t="shared" si="2"/>
        <v>0.17478566482279145</v>
      </c>
      <c r="Q31" s="248">
        <f t="shared" si="2"/>
        <v>0.63703453754157713</v>
      </c>
      <c r="R31" s="248">
        <f t="shared" si="2"/>
        <v>-0.21934781075683329</v>
      </c>
    </row>
    <row r="32" spans="1:18" x14ac:dyDescent="0.2">
      <c r="A32" s="237" t="s">
        <v>68</v>
      </c>
      <c r="B32" s="240" t="s">
        <v>69</v>
      </c>
      <c r="C32" s="248"/>
      <c r="D32" s="248">
        <f t="shared" si="2"/>
        <v>-2.6299334400516794E-2</v>
      </c>
      <c r="E32" s="248">
        <f t="shared" si="2"/>
        <v>-0.286773077657832</v>
      </c>
      <c r="F32" s="248">
        <f t="shared" si="2"/>
        <v>-0.28952092062530821</v>
      </c>
      <c r="G32" s="248">
        <f t="shared" si="2"/>
        <v>0.25058583421718184</v>
      </c>
      <c r="H32" s="248">
        <f t="shared" si="2"/>
        <v>-3.1747179245493973E-2</v>
      </c>
      <c r="I32" s="248">
        <f t="shared" si="2"/>
        <v>1.3843694793320007</v>
      </c>
      <c r="J32" s="248">
        <f t="shared" si="2"/>
        <v>-0.34807575855307171</v>
      </c>
      <c r="K32" s="248">
        <f t="shared" si="2"/>
        <v>-7.7296721771569099E-2</v>
      </c>
      <c r="L32" s="248">
        <f t="shared" si="2"/>
        <v>6.4134349859048978E-2</v>
      </c>
      <c r="M32" s="248">
        <f t="shared" si="2"/>
        <v>-0.12992082895917101</v>
      </c>
      <c r="N32" s="248">
        <f t="shared" si="2"/>
        <v>0.11922408203159818</v>
      </c>
      <c r="O32" s="248">
        <f t="shared" si="2"/>
        <v>-6.9977900189558406E-2</v>
      </c>
      <c r="P32" s="248">
        <f t="shared" si="2"/>
        <v>-6.7629612215748147E-2</v>
      </c>
      <c r="Q32" s="248">
        <f t="shared" si="2"/>
        <v>6.4928543178916387E-2</v>
      </c>
      <c r="R32" s="248">
        <f t="shared" si="2"/>
        <v>0.10479229132959644</v>
      </c>
    </row>
    <row r="33" spans="1:18" x14ac:dyDescent="0.2">
      <c r="A33" s="237" t="s">
        <v>70</v>
      </c>
      <c r="B33" s="240" t="s">
        <v>71</v>
      </c>
      <c r="C33" s="248"/>
      <c r="D33" s="248">
        <f t="shared" si="2"/>
        <v>0.49022686089578493</v>
      </c>
      <c r="E33" s="248">
        <f t="shared" si="2"/>
        <v>4.0678810028700774E-2</v>
      </c>
      <c r="F33" s="248">
        <f t="shared" si="2"/>
        <v>-0.2108648444772051</v>
      </c>
      <c r="G33" s="248">
        <f t="shared" si="2"/>
        <v>6.7163423365493635E-2</v>
      </c>
      <c r="H33" s="248">
        <f t="shared" si="2"/>
        <v>0.11495297127046533</v>
      </c>
      <c r="I33" s="248">
        <f t="shared" si="2"/>
        <v>6.5268950167464368E-2</v>
      </c>
      <c r="J33" s="248">
        <f t="shared" si="2"/>
        <v>-9.5119175600427708E-2</v>
      </c>
      <c r="K33" s="248">
        <f t="shared" si="2"/>
        <v>-6.1311136777312925E-2</v>
      </c>
      <c r="L33" s="248">
        <f t="shared" si="2"/>
        <v>-6.314794648734412E-2</v>
      </c>
      <c r="M33" s="248">
        <f t="shared" si="2"/>
        <v>-3.7819325835793172E-2</v>
      </c>
      <c r="N33" s="248">
        <f t="shared" si="2"/>
        <v>-7.1535615434682454E-2</v>
      </c>
      <c r="O33" s="248">
        <f t="shared" si="2"/>
        <v>4.1374847517747559E-2</v>
      </c>
      <c r="P33" s="248">
        <f t="shared" si="2"/>
        <v>-2.8317375136559852E-2</v>
      </c>
      <c r="Q33" s="248">
        <f t="shared" si="2"/>
        <v>-0.11861214715797241</v>
      </c>
      <c r="R33" s="248">
        <f t="shared" si="2"/>
        <v>9.5851030705578655E-2</v>
      </c>
    </row>
    <row r="34" spans="1:18" x14ac:dyDescent="0.2">
      <c r="A34" s="237" t="s">
        <v>72</v>
      </c>
      <c r="B34" s="240" t="s">
        <v>73</v>
      </c>
      <c r="C34" s="248"/>
      <c r="D34" s="248">
        <f t="shared" si="2"/>
        <v>-2.2091183606658737E-2</v>
      </c>
      <c r="E34" s="248">
        <f t="shared" si="2"/>
        <v>-1.5870368633357668E-2</v>
      </c>
      <c r="F34" s="248">
        <f t="shared" si="2"/>
        <v>-1.9783912048413232E-2</v>
      </c>
      <c r="G34" s="248">
        <f t="shared" si="2"/>
        <v>0.20010327750860801</v>
      </c>
      <c r="H34" s="248">
        <f t="shared" si="2"/>
        <v>-2.4375474118931262E-2</v>
      </c>
      <c r="I34" s="248">
        <f t="shared" si="2"/>
        <v>-2.2912984389426017E-2</v>
      </c>
      <c r="J34" s="248">
        <f t="shared" si="2"/>
        <v>-3.2644914302480177E-2</v>
      </c>
      <c r="K34" s="248">
        <f t="shared" si="2"/>
        <v>-4.3715651204306205E-2</v>
      </c>
      <c r="L34" s="248">
        <f t="shared" si="2"/>
        <v>-4.50975481818775E-2</v>
      </c>
      <c r="M34" s="248">
        <f t="shared" si="2"/>
        <v>-4.7316250768265289E-2</v>
      </c>
      <c r="N34" s="248">
        <f t="shared" si="2"/>
        <v>-1.5251335255810128E-2</v>
      </c>
      <c r="O34" s="248">
        <f t="shared" si="2"/>
        <v>-0.11952703405384912</v>
      </c>
      <c r="P34" s="248">
        <f t="shared" si="2"/>
        <v>-0.1130019016103776</v>
      </c>
      <c r="Q34" s="248">
        <f t="shared" si="2"/>
        <v>5.2190594419739167E-2</v>
      </c>
      <c r="R34" s="248">
        <f t="shared" si="2"/>
        <v>-3.6358636586277138E-2</v>
      </c>
    </row>
    <row r="35" spans="1:18" x14ac:dyDescent="0.2">
      <c r="A35" s="237" t="s">
        <v>74</v>
      </c>
      <c r="B35" s="240" t="s">
        <v>75</v>
      </c>
      <c r="C35" s="248"/>
      <c r="D35" s="248">
        <f t="shared" si="2"/>
        <v>-2.9062157507805497E-2</v>
      </c>
      <c r="E35" s="248">
        <f t="shared" si="2"/>
        <v>9.0047475087320361E-2</v>
      </c>
      <c r="F35" s="248">
        <f t="shared" si="2"/>
        <v>-0.33080865748330757</v>
      </c>
      <c r="G35" s="248">
        <f t="shared" si="2"/>
        <v>0.4074248687140265</v>
      </c>
      <c r="H35" s="248">
        <f t="shared" si="2"/>
        <v>0.68475969534225567</v>
      </c>
      <c r="I35" s="248">
        <f t="shared" si="2"/>
        <v>0.26734173985661625</v>
      </c>
      <c r="J35" s="248">
        <f t="shared" si="2"/>
        <v>0.62691951195140971</v>
      </c>
      <c r="K35" s="248">
        <f t="shared" si="2"/>
        <v>-0.65844771022876458</v>
      </c>
      <c r="L35" s="248">
        <f t="shared" si="2"/>
        <v>-0.29852143009260201</v>
      </c>
      <c r="M35" s="248">
        <f t="shared" si="2"/>
        <v>0.38436516744057969</v>
      </c>
      <c r="N35" s="248">
        <f t="shared" si="2"/>
        <v>0.11201654149810469</v>
      </c>
      <c r="O35" s="248">
        <f t="shared" si="2"/>
        <v>2.7846168722712283E-2</v>
      </c>
      <c r="P35" s="248">
        <f t="shared" si="2"/>
        <v>-7.9429903410344838E-2</v>
      </c>
      <c r="Q35" s="248">
        <f t="shared" si="2"/>
        <v>-0.19068032534828483</v>
      </c>
      <c r="R35" s="248">
        <f t="shared" si="2"/>
        <v>0.35344567259326287</v>
      </c>
    </row>
    <row r="36" spans="1:18" x14ac:dyDescent="0.2">
      <c r="A36" s="237" t="s">
        <v>76</v>
      </c>
      <c r="B36" s="240" t="s">
        <v>77</v>
      </c>
      <c r="C36" s="248"/>
      <c r="D36" s="248">
        <f t="shared" si="2"/>
        <v>5.7448623713627578E-2</v>
      </c>
      <c r="E36" s="248">
        <f t="shared" si="2"/>
        <v>4.1684603188177682E-2</v>
      </c>
      <c r="F36" s="248">
        <f t="shared" si="2"/>
        <v>1.7380400289483289E-2</v>
      </c>
      <c r="G36" s="248">
        <f t="shared" si="2"/>
        <v>8.0579068879057969E-2</v>
      </c>
      <c r="H36" s="248">
        <f t="shared" si="2"/>
        <v>5.1115650133135349E-2</v>
      </c>
      <c r="I36" s="248">
        <f t="shared" si="2"/>
        <v>2.0950309798840605E-2</v>
      </c>
      <c r="J36" s="248">
        <f t="shared" si="2"/>
        <v>-1.5598482741020603E-2</v>
      </c>
      <c r="K36" s="248">
        <f t="shared" si="2"/>
        <v>-3.222142499923486E-2</v>
      </c>
      <c r="L36" s="248">
        <f t="shared" si="2"/>
        <v>5.1911540250952903E-3</v>
      </c>
      <c r="M36" s="248">
        <f t="shared" si="2"/>
        <v>-3.1633614834226109E-2</v>
      </c>
      <c r="N36" s="248">
        <f t="shared" si="2"/>
        <v>-6.3305281054581442E-2</v>
      </c>
      <c r="O36" s="248">
        <f t="shared" si="2"/>
        <v>-1.0845980749779716E-2</v>
      </c>
      <c r="P36" s="248">
        <f t="shared" si="2"/>
        <v>-4.8232794512735655E-2</v>
      </c>
      <c r="Q36" s="248">
        <f t="shared" si="2"/>
        <v>-1.588928702036585E-2</v>
      </c>
      <c r="R36" s="248">
        <f t="shared" si="2"/>
        <v>2.5350946997714008E-2</v>
      </c>
    </row>
    <row r="37" spans="1:18" x14ac:dyDescent="0.2">
      <c r="A37" s="237" t="s">
        <v>78</v>
      </c>
      <c r="B37" s="240" t="s">
        <v>79</v>
      </c>
      <c r="C37" s="248"/>
      <c r="D37" s="248">
        <f t="shared" si="2"/>
        <v>-6.7598406037143732E-3</v>
      </c>
      <c r="E37" s="248">
        <f t="shared" si="2"/>
        <v>-2.1180607963429132E-3</v>
      </c>
      <c r="F37" s="248">
        <f t="shared" si="2"/>
        <v>-0.21769531866012048</v>
      </c>
      <c r="G37" s="248">
        <f t="shared" si="2"/>
        <v>-2.8462370166968398E-3</v>
      </c>
      <c r="H37" s="248">
        <f t="shared" si="2"/>
        <v>0.16433275438141504</v>
      </c>
      <c r="I37" s="248">
        <f t="shared" si="2"/>
        <v>-1.0670264075493319E-2</v>
      </c>
      <c r="J37" s="248">
        <f t="shared" si="2"/>
        <v>0.13265933915177386</v>
      </c>
      <c r="K37" s="248">
        <f t="shared" si="2"/>
        <v>-8.8307592254117773E-2</v>
      </c>
      <c r="L37" s="248">
        <f t="shared" si="2"/>
        <v>-9.8366228081311791E-2</v>
      </c>
      <c r="M37" s="248">
        <f t="shared" si="2"/>
        <v>8.0707242319901784E-3</v>
      </c>
      <c r="N37" s="248">
        <f t="shared" si="2"/>
        <v>-8.1888318538684279E-3</v>
      </c>
      <c r="O37" s="248">
        <f t="shared" si="2"/>
        <v>-9.130484788726323E-2</v>
      </c>
      <c r="P37" s="248">
        <f t="shared" si="2"/>
        <v>-0.1232569451122536</v>
      </c>
      <c r="Q37" s="248">
        <f t="shared" si="2"/>
        <v>-4.7553075049563076E-2</v>
      </c>
      <c r="R37" s="248">
        <f t="shared" si="2"/>
        <v>1.482165255652923E-3</v>
      </c>
    </row>
    <row r="38" spans="1:18" x14ac:dyDescent="0.2">
      <c r="A38" s="237" t="s">
        <v>80</v>
      </c>
      <c r="B38" s="240" t="s">
        <v>81</v>
      </c>
      <c r="C38" s="248"/>
      <c r="D38" s="248">
        <f t="shared" si="2"/>
        <v>9.2781434874308566E-2</v>
      </c>
      <c r="E38" s="248">
        <f t="shared" si="2"/>
        <v>9.3543740400918729E-3</v>
      </c>
      <c r="F38" s="248">
        <f t="shared" si="2"/>
        <v>-0.22726151369300152</v>
      </c>
      <c r="G38" s="248">
        <f t="shared" si="2"/>
        <v>-3.1916981118606746E-2</v>
      </c>
      <c r="H38" s="248">
        <f t="shared" si="2"/>
        <v>3.1287279752061359E-3</v>
      </c>
      <c r="I38" s="248">
        <f t="shared" si="2"/>
        <v>0.1036459330742503</v>
      </c>
      <c r="J38" s="248">
        <f t="shared" si="2"/>
        <v>0.23024961173369807</v>
      </c>
      <c r="K38" s="248">
        <f t="shared" si="2"/>
        <v>9.1609850084495292E-4</v>
      </c>
      <c r="L38" s="248">
        <f t="shared" si="2"/>
        <v>4.5423747367498102E-2</v>
      </c>
      <c r="M38" s="248">
        <f t="shared" si="2"/>
        <v>2.1775614814325772E-2</v>
      </c>
      <c r="N38" s="248">
        <f t="shared" si="2"/>
        <v>6.5845690553094638E-2</v>
      </c>
      <c r="O38" s="248">
        <f t="shared" si="2"/>
        <v>0.11338537323888986</v>
      </c>
      <c r="P38" s="248">
        <f t="shared" si="2"/>
        <v>-2.5919684698605394E-3</v>
      </c>
      <c r="Q38" s="248">
        <f t="shared" si="2"/>
        <v>-1.1062582130809795E-2</v>
      </c>
      <c r="R38" s="248">
        <f t="shared" si="2"/>
        <v>-4.3039893902879545E-2</v>
      </c>
    </row>
    <row r="39" spans="1:18" x14ac:dyDescent="0.2">
      <c r="A39" s="237" t="s">
        <v>82</v>
      </c>
      <c r="B39" s="240" t="s">
        <v>83</v>
      </c>
      <c r="C39" s="248"/>
      <c r="D39" s="248">
        <f t="shared" si="2"/>
        <v>2.1326973320447751E-2</v>
      </c>
      <c r="E39" s="248">
        <f t="shared" si="2"/>
        <v>-4.4914932187840484E-2</v>
      </c>
      <c r="F39" s="248">
        <f t="shared" si="2"/>
        <v>-0.22427756960215328</v>
      </c>
      <c r="G39" s="248">
        <f t="shared" si="2"/>
        <v>3.1260012100565948E-2</v>
      </c>
      <c r="H39" s="248">
        <f t="shared" si="2"/>
        <v>0.27318886387456298</v>
      </c>
      <c r="I39" s="248">
        <f t="shared" si="2"/>
        <v>4.1583815409040437E-2</v>
      </c>
      <c r="J39" s="248">
        <f t="shared" si="2"/>
        <v>0.28839946195896982</v>
      </c>
      <c r="K39" s="248">
        <f t="shared" si="2"/>
        <v>-2.8407284651053466E-2</v>
      </c>
      <c r="L39" s="248">
        <f t="shared" si="2"/>
        <v>4.561744233892151E-2</v>
      </c>
      <c r="M39" s="248">
        <f t="shared" si="2"/>
        <v>3.3162848673953471E-2</v>
      </c>
      <c r="N39" s="248">
        <f t="shared" si="2"/>
        <v>-1.3852121956628771E-2</v>
      </c>
      <c r="O39" s="248">
        <f t="shared" si="2"/>
        <v>4.6763224114609647E-2</v>
      </c>
      <c r="P39" s="248">
        <f t="shared" si="2"/>
        <v>1.1668173850888808E-2</v>
      </c>
      <c r="Q39" s="248">
        <f t="shared" si="2"/>
        <v>1.393726807533513E-2</v>
      </c>
      <c r="R39" s="248">
        <f t="shared" si="2"/>
        <v>3.7795744244093266E-2</v>
      </c>
    </row>
    <row r="40" spans="1:18" x14ac:dyDescent="0.2">
      <c r="A40" s="237" t="s">
        <v>84</v>
      </c>
      <c r="B40" s="240" t="s">
        <v>85</v>
      </c>
      <c r="C40" s="248"/>
      <c r="D40" s="248">
        <f t="shared" si="2"/>
        <v>-2.0685187812751527E-2</v>
      </c>
      <c r="E40" s="248">
        <f t="shared" si="2"/>
        <v>-0.30519442637472149</v>
      </c>
      <c r="F40" s="248" t="str">
        <f t="shared" si="2"/>
        <v/>
      </c>
      <c r="G40" s="248" t="str">
        <f t="shared" si="2"/>
        <v/>
      </c>
      <c r="H40" s="248" t="str">
        <f t="shared" si="2"/>
        <v/>
      </c>
      <c r="I40" s="248">
        <f t="shared" si="2"/>
        <v>0.45822867518962895</v>
      </c>
      <c r="J40" s="248">
        <f t="shared" si="2"/>
        <v>0.21003094516748066</v>
      </c>
      <c r="K40" s="248">
        <f t="shared" si="2"/>
        <v>-8.1926315593117138E-2</v>
      </c>
      <c r="L40" s="248">
        <f t="shared" si="2"/>
        <v>-0.51335159158081023</v>
      </c>
      <c r="M40" s="248">
        <f t="shared" si="2"/>
        <v>6.7430254305564263E-2</v>
      </c>
      <c r="N40" s="248">
        <f t="shared" si="2"/>
        <v>0.31058656828399456</v>
      </c>
      <c r="O40" s="248">
        <f t="shared" si="2"/>
        <v>0.27943038233277639</v>
      </c>
      <c r="P40" s="248">
        <f t="shared" si="2"/>
        <v>-0.20470918890268874</v>
      </c>
      <c r="Q40" s="248">
        <f t="shared" si="2"/>
        <v>-0.11475086191511119</v>
      </c>
      <c r="R40" s="248">
        <f t="shared" si="2"/>
        <v>-0.2184673810390354</v>
      </c>
    </row>
    <row r="41" spans="1:18" x14ac:dyDescent="0.2">
      <c r="A41" s="237"/>
      <c r="B41" s="516" t="s">
        <v>445</v>
      </c>
      <c r="C41" s="248"/>
      <c r="D41" s="248" t="str">
        <f t="shared" si="2"/>
        <v/>
      </c>
      <c r="E41" s="248" t="str">
        <f t="shared" si="2"/>
        <v/>
      </c>
      <c r="F41" s="248" t="str">
        <f t="shared" si="2"/>
        <v/>
      </c>
      <c r="G41" s="248" t="str">
        <f t="shared" si="2"/>
        <v/>
      </c>
      <c r="H41" s="248" t="str">
        <f t="shared" si="2"/>
        <v/>
      </c>
      <c r="I41" s="248" t="str">
        <f t="shared" si="2"/>
        <v/>
      </c>
      <c r="J41" s="248" t="str">
        <f t="shared" si="2"/>
        <v/>
      </c>
      <c r="K41" s="248" t="str">
        <f t="shared" si="2"/>
        <v/>
      </c>
      <c r="L41" s="248" t="str">
        <f t="shared" si="2"/>
        <v/>
      </c>
      <c r="M41" s="248" t="str">
        <f t="shared" si="2"/>
        <v/>
      </c>
      <c r="N41" s="248" t="str">
        <f t="shared" si="2"/>
        <v/>
      </c>
      <c r="O41" s="248" t="str">
        <f t="shared" si="2"/>
        <v/>
      </c>
      <c r="P41" s="248" t="str">
        <f t="shared" si="2"/>
        <v/>
      </c>
      <c r="Q41" s="248" t="str">
        <f t="shared" si="2"/>
        <v/>
      </c>
      <c r="R41" s="248" t="str">
        <f t="shared" si="2"/>
        <v/>
      </c>
    </row>
    <row r="42" spans="1:18" s="10" customFormat="1" x14ac:dyDescent="0.2">
      <c r="A42" s="514"/>
      <c r="B42" s="515" t="s">
        <v>647</v>
      </c>
      <c r="C42" s="249"/>
      <c r="D42" s="249">
        <f t="shared" si="2"/>
        <v>1.1406009602710432E-2</v>
      </c>
      <c r="E42" s="249">
        <f t="shared" si="2"/>
        <v>-5.5898766194363292E-2</v>
      </c>
      <c r="F42" s="249">
        <f t="shared" si="2"/>
        <v>-0.13595226843423269</v>
      </c>
      <c r="G42" s="249">
        <f t="shared" si="2"/>
        <v>6.5677930152256314E-2</v>
      </c>
      <c r="H42" s="249">
        <f t="shared" si="2"/>
        <v>4.698922360507285E-2</v>
      </c>
      <c r="I42" s="249">
        <f t="shared" si="2"/>
        <v>0.12340438299525713</v>
      </c>
      <c r="J42" s="249">
        <f t="shared" si="2"/>
        <v>-2.3268206591286367E-2</v>
      </c>
      <c r="K42" s="249">
        <f t="shared" si="2"/>
        <v>-2.8158159449062303E-2</v>
      </c>
      <c r="L42" s="249">
        <f t="shared" si="2"/>
        <v>-2.250777387386782E-2</v>
      </c>
      <c r="M42" s="249">
        <f t="shared" si="2"/>
        <v>-2.8275325351548419E-2</v>
      </c>
      <c r="N42" s="249">
        <f t="shared" si="2"/>
        <v>5.8642151357186645E-3</v>
      </c>
      <c r="O42" s="249">
        <f t="shared" si="2"/>
        <v>-1.3169831604277205E-2</v>
      </c>
      <c r="P42" s="249">
        <f t="shared" si="2"/>
        <v>-4.1352840145737924E-2</v>
      </c>
      <c r="Q42" s="249">
        <f t="shared" si="2"/>
        <v>4.4202786702998376E-2</v>
      </c>
      <c r="R42" s="249">
        <f t="shared" si="2"/>
        <v>-1.1142889024194247E-2</v>
      </c>
    </row>
    <row r="43" spans="1:18" x14ac:dyDescent="0.2">
      <c r="A43" s="237"/>
      <c r="B43" s="516" t="s">
        <v>710</v>
      </c>
      <c r="C43" s="248"/>
      <c r="D43" s="248">
        <f t="shared" ref="D43:R45" si="3">IF(C20&gt;0.1,D20/C20-1,"")</f>
        <v>3.487243651118721E-2</v>
      </c>
      <c r="E43" s="248">
        <f t="shared" si="3"/>
        <v>-0.10351473184247928</v>
      </c>
      <c r="F43" s="248">
        <f t="shared" si="3"/>
        <v>6.7796792548943774E-2</v>
      </c>
      <c r="G43" s="248">
        <f t="shared" si="3"/>
        <v>0.20390400741869286</v>
      </c>
      <c r="H43" s="248">
        <f t="shared" si="3"/>
        <v>1.468089058271671E-2</v>
      </c>
      <c r="I43" s="248">
        <f t="shared" si="3"/>
        <v>-1.9269659719510779E-2</v>
      </c>
      <c r="J43" s="248">
        <f t="shared" si="3"/>
        <v>-0.12521928561067941</v>
      </c>
      <c r="K43" s="248">
        <f t="shared" si="3"/>
        <v>-2.633265422872022E-2</v>
      </c>
      <c r="L43" s="248">
        <f t="shared" si="3"/>
        <v>-7.8743249006414606E-2</v>
      </c>
      <c r="M43" s="248">
        <f t="shared" si="3"/>
        <v>5.9300779889855049E-2</v>
      </c>
      <c r="N43" s="248">
        <f t="shared" si="3"/>
        <v>-4.774644996551225E-2</v>
      </c>
      <c r="O43" s="248">
        <f t="shared" si="3"/>
        <v>-1.2121437532749302E-2</v>
      </c>
      <c r="P43" s="248">
        <f t="shared" si="3"/>
        <v>-6.7738202161569117E-2</v>
      </c>
      <c r="Q43" s="248">
        <f t="shared" si="3"/>
        <v>7.8744676275931624E-2</v>
      </c>
      <c r="R43" s="248">
        <f t="shared" si="3"/>
        <v>-9.4437172194694607E-2</v>
      </c>
    </row>
    <row r="44" spans="1:18" x14ac:dyDescent="0.2">
      <c r="A44" s="237"/>
      <c r="B44" s="516" t="s">
        <v>648</v>
      </c>
      <c r="C44" s="248"/>
      <c r="D44" s="248" t="str">
        <f t="shared" si="3"/>
        <v/>
      </c>
      <c r="E44" s="248" t="str">
        <f t="shared" si="3"/>
        <v/>
      </c>
      <c r="F44" s="248" t="str">
        <f t="shared" si="3"/>
        <v/>
      </c>
      <c r="G44" s="248" t="str">
        <f t="shared" si="3"/>
        <v/>
      </c>
      <c r="H44" s="248" t="str">
        <f t="shared" si="3"/>
        <v/>
      </c>
      <c r="I44" s="248" t="str">
        <f t="shared" si="3"/>
        <v/>
      </c>
      <c r="J44" s="248" t="str">
        <f t="shared" si="3"/>
        <v/>
      </c>
      <c r="K44" s="248" t="str">
        <f t="shared" si="3"/>
        <v/>
      </c>
      <c r="L44" s="248" t="str">
        <f t="shared" si="3"/>
        <v/>
      </c>
      <c r="M44" s="248" t="str">
        <f t="shared" si="3"/>
        <v/>
      </c>
      <c r="N44" s="248" t="str">
        <f t="shared" si="3"/>
        <v/>
      </c>
      <c r="O44" s="248" t="str">
        <f t="shared" si="3"/>
        <v/>
      </c>
      <c r="P44" s="248" t="str">
        <f t="shared" si="3"/>
        <v/>
      </c>
      <c r="Q44" s="248" t="str">
        <f t="shared" si="3"/>
        <v/>
      </c>
      <c r="R44" s="248" t="str">
        <f t="shared" si="3"/>
        <v/>
      </c>
    </row>
    <row r="45" spans="1:18" ht="21" customHeight="1" x14ac:dyDescent="0.2">
      <c r="A45" s="245"/>
      <c r="B45" s="246" t="s">
        <v>713</v>
      </c>
      <c r="C45" s="250"/>
      <c r="D45" s="250">
        <f t="shared" si="3"/>
        <v>1.7393870356344543E-2</v>
      </c>
      <c r="E45" s="250">
        <f t="shared" si="3"/>
        <v>-5.850414742203025E-2</v>
      </c>
      <c r="F45" s="250">
        <f t="shared" si="3"/>
        <v>-0.12417002195115379</v>
      </c>
      <c r="G45" s="250">
        <f t="shared" si="3"/>
        <v>8.0226774551700686E-2</v>
      </c>
      <c r="H45" s="250">
        <f t="shared" si="3"/>
        <v>5.1280337553174071E-2</v>
      </c>
      <c r="I45" s="250">
        <f t="shared" si="3"/>
        <v>7.1338904363186462E-2</v>
      </c>
      <c r="J45" s="250">
        <f t="shared" si="3"/>
        <v>5.1513653537582638E-3</v>
      </c>
      <c r="K45" s="250">
        <f t="shared" si="3"/>
        <v>-2.8362738236773266E-2</v>
      </c>
      <c r="L45" s="250">
        <f t="shared" si="3"/>
        <v>-2.6184628319625758E-2</v>
      </c>
      <c r="M45" s="250">
        <f t="shared" si="3"/>
        <v>-2.1364688444533986E-2</v>
      </c>
      <c r="N45" s="250">
        <f t="shared" si="3"/>
        <v>2.5779767865403702E-3</v>
      </c>
      <c r="O45" s="250">
        <f t="shared" si="3"/>
        <v>-1.2918976787735792E-2</v>
      </c>
      <c r="P45" s="250">
        <f t="shared" si="3"/>
        <v>-4.3512666869022554E-2</v>
      </c>
      <c r="Q45" s="250">
        <f t="shared" si="3"/>
        <v>4.7651097695078581E-2</v>
      </c>
      <c r="R45" s="250">
        <f t="shared" si="3"/>
        <v>-1.8672087041174512E-2</v>
      </c>
    </row>
    <row r="46" spans="1:18" s="197" customFormat="1" ht="20.25" customHeight="1" x14ac:dyDescent="0.2">
      <c r="A46" s="256" t="s">
        <v>437</v>
      </c>
    </row>
    <row r="47" spans="1:18" ht="15" x14ac:dyDescent="0.2">
      <c r="A47" s="509" t="s">
        <v>791</v>
      </c>
      <c r="B47" s="10"/>
      <c r="C47" s="512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3"/>
      <c r="R47" s="513"/>
    </row>
    <row r="48" spans="1:18" ht="18.75" customHeight="1" x14ac:dyDescent="0.2">
      <c r="A48" s="234"/>
      <c r="B48" s="235" t="s">
        <v>431</v>
      </c>
      <c r="C48" s="236" t="str">
        <f t="shared" ref="C48:Q48" si="4">C2</f>
        <v>FY1995</v>
      </c>
      <c r="D48" s="236" t="str">
        <f t="shared" si="4"/>
        <v>FY1996</v>
      </c>
      <c r="E48" s="236" t="str">
        <f t="shared" si="4"/>
        <v>FY1997</v>
      </c>
      <c r="F48" s="236" t="str">
        <f t="shared" si="4"/>
        <v>FY1998</v>
      </c>
      <c r="G48" s="236" t="str">
        <f t="shared" si="4"/>
        <v>FY1999</v>
      </c>
      <c r="H48" s="236" t="str">
        <f t="shared" si="4"/>
        <v>FY2000</v>
      </c>
      <c r="I48" s="236" t="str">
        <f t="shared" si="4"/>
        <v>FY2001</v>
      </c>
      <c r="J48" s="236" t="str">
        <f t="shared" si="4"/>
        <v>FY2002</v>
      </c>
      <c r="K48" s="236" t="str">
        <f t="shared" si="4"/>
        <v>FY2003</v>
      </c>
      <c r="L48" s="236" t="str">
        <f t="shared" si="4"/>
        <v>FY2004</v>
      </c>
      <c r="M48" s="236" t="str">
        <f t="shared" si="4"/>
        <v>FY2005</v>
      </c>
      <c r="N48" s="236" t="str">
        <f t="shared" si="4"/>
        <v>FY2006</v>
      </c>
      <c r="O48" s="236" t="str">
        <f t="shared" si="4"/>
        <v>FY2007</v>
      </c>
      <c r="P48" s="236" t="str">
        <f t="shared" si="4"/>
        <v>FY2008</v>
      </c>
      <c r="Q48" s="236" t="str">
        <f t="shared" si="4"/>
        <v>FY2009</v>
      </c>
      <c r="R48" s="236" t="str">
        <f>R2</f>
        <v>FY2010</v>
      </c>
    </row>
    <row r="49" spans="1:18" ht="18.75" customHeight="1" x14ac:dyDescent="0.2">
      <c r="A49" s="237" t="s">
        <v>56</v>
      </c>
      <c r="B49" s="238" t="s">
        <v>57</v>
      </c>
      <c r="C49" s="506">
        <v>1.0173497522897461</v>
      </c>
      <c r="D49" s="506">
        <v>1.0418696730222847</v>
      </c>
      <c r="E49" s="506">
        <v>1.0663990318812422</v>
      </c>
      <c r="F49" s="506">
        <v>1.0816167501691973</v>
      </c>
      <c r="G49" s="506">
        <v>1.0917014299599086</v>
      </c>
      <c r="H49" s="506">
        <v>1.0824988148461248</v>
      </c>
      <c r="I49" s="506">
        <v>1.054215533467231</v>
      </c>
      <c r="J49" s="506">
        <v>1.0124666519442456</v>
      </c>
      <c r="K49" s="506">
        <v>1.0011824776711813</v>
      </c>
      <c r="L49" s="506">
        <v>1.0052784736692078</v>
      </c>
      <c r="M49" s="506">
        <v>0.98503236798180449</v>
      </c>
      <c r="N49" s="506">
        <v>0.95575030505519554</v>
      </c>
      <c r="O49" s="506">
        <v>0.99907757794719343</v>
      </c>
      <c r="P49" s="506">
        <v>1.0511353419726095</v>
      </c>
      <c r="Q49" s="506">
        <v>1.1461037398850351</v>
      </c>
      <c r="R49" s="506">
        <v>1.1390141994067835</v>
      </c>
    </row>
    <row r="50" spans="1:18" x14ac:dyDescent="0.2">
      <c r="A50" s="237" t="s">
        <v>58</v>
      </c>
      <c r="B50" s="240" t="s">
        <v>646</v>
      </c>
      <c r="C50" s="506">
        <v>1.3562686934474169</v>
      </c>
      <c r="D50" s="506">
        <v>0.76092750592855984</v>
      </c>
      <c r="E50" s="506">
        <v>0.91238492801612781</v>
      </c>
      <c r="F50" s="506">
        <v>0.96768361496863342</v>
      </c>
      <c r="G50" s="506">
        <v>0.91411609365366631</v>
      </c>
      <c r="H50" s="506">
        <v>0.87840993828412184</v>
      </c>
      <c r="I50" s="506">
        <v>0.81764347767060563</v>
      </c>
      <c r="J50" s="506">
        <v>0.80546086247247239</v>
      </c>
      <c r="K50" s="506">
        <v>0.79827698572226646</v>
      </c>
      <c r="L50" s="506">
        <v>0.78230942859497987</v>
      </c>
      <c r="M50" s="506">
        <v>0.80970997249488597</v>
      </c>
      <c r="N50" s="506">
        <v>0.82379287173539273</v>
      </c>
      <c r="O50" s="506">
        <v>0.90884604000695801</v>
      </c>
      <c r="P50" s="506">
        <v>1.0942216001700045</v>
      </c>
      <c r="Q50" s="506">
        <v>1.4477392636550999</v>
      </c>
      <c r="R50" s="506">
        <v>1.5174993373691799</v>
      </c>
    </row>
    <row r="51" spans="1:18" x14ac:dyDescent="0.2">
      <c r="A51" s="237" t="s">
        <v>60</v>
      </c>
      <c r="B51" s="240" t="s">
        <v>61</v>
      </c>
      <c r="C51" s="506">
        <v>0</v>
      </c>
      <c r="D51" s="506">
        <v>0</v>
      </c>
      <c r="E51" s="506">
        <v>0</v>
      </c>
      <c r="F51" s="506">
        <v>0</v>
      </c>
      <c r="G51" s="506">
        <v>0</v>
      </c>
      <c r="H51" s="506">
        <v>0</v>
      </c>
      <c r="I51" s="506">
        <v>0</v>
      </c>
      <c r="J51" s="506">
        <v>0</v>
      </c>
      <c r="K51" s="506">
        <v>0</v>
      </c>
      <c r="L51" s="506">
        <v>0</v>
      </c>
      <c r="M51" s="506">
        <v>0</v>
      </c>
      <c r="N51" s="506">
        <v>0</v>
      </c>
      <c r="O51" s="506">
        <v>0</v>
      </c>
      <c r="P51" s="506">
        <v>0</v>
      </c>
      <c r="Q51" s="506">
        <v>0</v>
      </c>
      <c r="R51" s="506">
        <v>0</v>
      </c>
    </row>
    <row r="52" spans="1:18" x14ac:dyDescent="0.2">
      <c r="A52" s="237" t="s">
        <v>62</v>
      </c>
      <c r="B52" s="240" t="s">
        <v>63</v>
      </c>
      <c r="C52" s="506">
        <v>9.9938797064756488E-2</v>
      </c>
      <c r="D52" s="506">
        <v>0.10986377262954405</v>
      </c>
      <c r="E52" s="506">
        <v>0.1747852910927076</v>
      </c>
      <c r="F52" s="506">
        <v>0.29455039389189075</v>
      </c>
      <c r="G52" s="506">
        <v>0.32518240633469014</v>
      </c>
      <c r="H52" s="506">
        <v>0.45334816380128562</v>
      </c>
      <c r="I52" s="506">
        <v>0.30489904188831801</v>
      </c>
      <c r="J52" s="506">
        <v>0.31301356948261155</v>
      </c>
      <c r="K52" s="506">
        <v>0.31392467571196908</v>
      </c>
      <c r="L52" s="506">
        <v>0.29378594142125047</v>
      </c>
      <c r="M52" s="506">
        <v>0.25975769373863367</v>
      </c>
      <c r="N52" s="506">
        <v>0.24806866744934902</v>
      </c>
      <c r="O52" s="506">
        <v>0.26926691102832184</v>
      </c>
      <c r="P52" s="506">
        <v>0.27669665050980968</v>
      </c>
      <c r="Q52" s="506">
        <v>0.23614558484978576</v>
      </c>
      <c r="R52" s="506">
        <v>0.3049662767887597</v>
      </c>
    </row>
    <row r="53" spans="1:18" x14ac:dyDescent="0.2">
      <c r="A53" s="237" t="s">
        <v>64</v>
      </c>
      <c r="B53" s="240" t="s">
        <v>65</v>
      </c>
      <c r="C53" s="506">
        <v>0.99703699999999995</v>
      </c>
      <c r="D53" s="506">
        <v>1.138714</v>
      </c>
      <c r="E53" s="506">
        <v>0.77463899999999997</v>
      </c>
      <c r="F53" s="506">
        <v>0.88812899999999995</v>
      </c>
      <c r="G53" s="506">
        <v>0.78557264983128061</v>
      </c>
      <c r="H53" s="506">
        <v>0.9381519990778372</v>
      </c>
      <c r="I53" s="506">
        <v>1.1598569999999999</v>
      </c>
      <c r="J53" s="506">
        <v>0.79328200000000004</v>
      </c>
      <c r="K53" s="506">
        <v>0.80833599999999994</v>
      </c>
      <c r="L53" s="506">
        <v>0.44416600000000001</v>
      </c>
      <c r="M53" s="506">
        <v>0.243981</v>
      </c>
      <c r="N53" s="506">
        <v>6.2679999999999958E-2</v>
      </c>
      <c r="O53" s="506">
        <v>8.3462000000000008E-2</v>
      </c>
      <c r="P53" s="506">
        <v>9.3791000000000013E-2</v>
      </c>
      <c r="Q53" s="506">
        <v>0.17905400000000002</v>
      </c>
      <c r="R53" s="506">
        <v>0.24533800000000003</v>
      </c>
    </row>
    <row r="54" spans="1:18" x14ac:dyDescent="0.2">
      <c r="A54" s="237" t="s">
        <v>66</v>
      </c>
      <c r="B54" s="240" t="s">
        <v>67</v>
      </c>
      <c r="C54" s="506">
        <v>1.1133700219933627</v>
      </c>
      <c r="D54" s="506">
        <v>1.5919149504001613</v>
      </c>
      <c r="E54" s="506">
        <v>1.11970363862462</v>
      </c>
      <c r="F54" s="506">
        <v>0.95783705517125961</v>
      </c>
      <c r="G54" s="506">
        <v>1.2805424606934053</v>
      </c>
      <c r="H54" s="506">
        <v>1.1691622786693336</v>
      </c>
      <c r="I54" s="506">
        <v>1.1289329904314445</v>
      </c>
      <c r="J54" s="506">
        <v>0.89869941755138627</v>
      </c>
      <c r="K54" s="506">
        <v>1.1789679701526807</v>
      </c>
      <c r="L54" s="506">
        <v>1.2140822868522705</v>
      </c>
      <c r="M54" s="506">
        <v>0.94924497510143035</v>
      </c>
      <c r="N54" s="506">
        <v>0.93973840251820229</v>
      </c>
      <c r="O54" s="506">
        <v>0.85202330969684792</v>
      </c>
      <c r="P54" s="506">
        <v>1.2090085506955675</v>
      </c>
      <c r="Q54" s="506">
        <v>2.1794066912797603</v>
      </c>
      <c r="R54" s="506">
        <v>1.7431283031743461</v>
      </c>
    </row>
    <row r="55" spans="1:18" x14ac:dyDescent="0.2">
      <c r="A55" s="237" t="s">
        <v>68</v>
      </c>
      <c r="B55" s="240" t="s">
        <v>69</v>
      </c>
      <c r="C55" s="506">
        <v>1.7806110703584719</v>
      </c>
      <c r="D55" s="506">
        <v>1.8027335882274222</v>
      </c>
      <c r="E55" s="506">
        <v>1.4066766766083219</v>
      </c>
      <c r="F55" s="506">
        <v>1.1306898035790001</v>
      </c>
      <c r="G55" s="506">
        <v>1.3632087822052259</v>
      </c>
      <c r="H55" s="506">
        <v>1.3693300719346617</v>
      </c>
      <c r="I55" s="506">
        <v>2.8803054014601739</v>
      </c>
      <c r="J55" s="506">
        <v>1.9654351215519692</v>
      </c>
      <c r="K55" s="506">
        <v>1.8392041850321139</v>
      </c>
      <c r="L55" s="506">
        <v>1.9887005649168719</v>
      </c>
      <c r="M55" s="506">
        <v>1.8009195366548145</v>
      </c>
      <c r="N55" s="506">
        <v>2.1806242453420674</v>
      </c>
      <c r="O55" s="506">
        <v>2.1042956726283326</v>
      </c>
      <c r="P55" s="506">
        <v>2.1029121181929886</v>
      </c>
      <c r="Q55" s="506">
        <v>2.4973979361971499</v>
      </c>
      <c r="R55" s="506">
        <v>2.8713512439197375</v>
      </c>
    </row>
    <row r="56" spans="1:18" x14ac:dyDescent="0.2">
      <c r="A56" s="237" t="s">
        <v>70</v>
      </c>
      <c r="B56" s="240" t="s">
        <v>71</v>
      </c>
      <c r="C56" s="506">
        <v>0.19039191752020637</v>
      </c>
      <c r="D56" s="506">
        <v>0.29166095219462707</v>
      </c>
      <c r="E56" s="506">
        <v>0.31161938259938882</v>
      </c>
      <c r="F56" s="506">
        <v>0.24992429753896911</v>
      </c>
      <c r="G56" s="506">
        <v>0.27182910649830144</v>
      </c>
      <c r="H56" s="506">
        <v>0.30865113048901904</v>
      </c>
      <c r="I56" s="506">
        <v>0.33312689223235747</v>
      </c>
      <c r="J56" s="506">
        <v>0.30095961346426503</v>
      </c>
      <c r="K56" s="506">
        <v>0.28181643993934319</v>
      </c>
      <c r="L56" s="506">
        <v>0.26862874888669513</v>
      </c>
      <c r="M56" s="506">
        <v>0.26903175706230753</v>
      </c>
      <c r="N56" s="506">
        <v>0.26076675435266494</v>
      </c>
      <c r="O56" s="506">
        <v>0.28143887651651778</v>
      </c>
      <c r="P56" s="506">
        <v>0.29157289587681434</v>
      </c>
      <c r="Q56" s="506">
        <v>0.27809243417129481</v>
      </c>
      <c r="R56" s="506">
        <v>0.31771933269923303</v>
      </c>
    </row>
    <row r="57" spans="1:18" x14ac:dyDescent="0.2">
      <c r="A57" s="237" t="s">
        <v>72</v>
      </c>
      <c r="B57" s="240" t="s">
        <v>73</v>
      </c>
      <c r="C57" s="506">
        <v>0.86022417094048742</v>
      </c>
      <c r="D57" s="506">
        <v>0.86474368116021427</v>
      </c>
      <c r="E57" s="506">
        <v>0.87371374363795073</v>
      </c>
      <c r="F57" s="506">
        <v>0.8704094938678606</v>
      </c>
      <c r="G57" s="506">
        <v>1.0646302138569947</v>
      </c>
      <c r="H57" s="506">
        <v>1.0578017424613062</v>
      </c>
      <c r="I57" s="506">
        <v>1.0475729795752633</v>
      </c>
      <c r="J57" s="506">
        <v>1.0118785663902117</v>
      </c>
      <c r="K57" s="506">
        <v>0.96057008745402117</v>
      </c>
      <c r="L57" s="506">
        <v>0.93735341193848654</v>
      </c>
      <c r="M57" s="506">
        <v>0.92506585304022781</v>
      </c>
      <c r="N57" s="506">
        <v>0.95491143926845112</v>
      </c>
      <c r="O57" s="506">
        <v>0.87314939420565596</v>
      </c>
      <c r="P57" s="506">
        <v>0.83724703907928488</v>
      </c>
      <c r="Q57" s="506">
        <v>0.9811369373250054</v>
      </c>
      <c r="R57" s="506">
        <v>0.9762561962873102</v>
      </c>
    </row>
    <row r="58" spans="1:18" x14ac:dyDescent="0.2">
      <c r="A58" s="237" t="s">
        <v>74</v>
      </c>
      <c r="B58" s="240" t="s">
        <v>75</v>
      </c>
      <c r="C58" s="506">
        <v>0.1870282294344339</v>
      </c>
      <c r="D58" s="506">
        <v>0.18667062644140023</v>
      </c>
      <c r="E58" s="506">
        <v>0.20890597422609444</v>
      </c>
      <c r="F58" s="506">
        <v>0.14208027848512839</v>
      </c>
      <c r="G58" s="506">
        <v>0.20380534339805761</v>
      </c>
      <c r="H58" s="506">
        <v>0.34967847195038126</v>
      </c>
      <c r="I58" s="506">
        <v>0.44899880680490639</v>
      </c>
      <c r="J58" s="506">
        <v>0.72932045922993072</v>
      </c>
      <c r="K58" s="506">
        <v>0.24849178543982178</v>
      </c>
      <c r="L58" s="506">
        <v>0.17735424851303833</v>
      </c>
      <c r="M58" s="506">
        <v>0.25555635710045588</v>
      </c>
      <c r="N58" s="506">
        <v>0.29667527984995068</v>
      </c>
      <c r="O58" s="506">
        <v>0.31603433263046254</v>
      </c>
      <c r="P58" s="506">
        <v>0.31019140026004505</v>
      </c>
      <c r="Q58" s="506">
        <v>0.27165944807183973</v>
      </c>
      <c r="R58" s="506">
        <v>0.38332627564188826</v>
      </c>
    </row>
    <row r="59" spans="1:18" x14ac:dyDescent="0.2">
      <c r="A59" s="237" t="s">
        <v>76</v>
      </c>
      <c r="B59" s="240" t="s">
        <v>77</v>
      </c>
      <c r="C59" s="506">
        <v>1.4514774583631209</v>
      </c>
      <c r="D59" s="506">
        <v>1.5762659236963366</v>
      </c>
      <c r="E59" s="506">
        <v>1.6847759891524161</v>
      </c>
      <c r="F59" s="506">
        <v>1.7419801830798143</v>
      </c>
      <c r="G59" s="506">
        <v>1.9158458763544508</v>
      </c>
      <c r="H59" s="506">
        <v>2.0419587498381029</v>
      </c>
      <c r="I59" s="506">
        <v>2.093439763024326</v>
      </c>
      <c r="J59" s="506">
        <v>2.0598014627390051</v>
      </c>
      <c r="K59" s="506">
        <v>1.9923204253801883</v>
      </c>
      <c r="L59" s="506">
        <v>2.014237810891629</v>
      </c>
      <c r="M59" s="506">
        <v>1.9765268067428114</v>
      </c>
      <c r="N59" s="506">
        <v>1.872360010677355</v>
      </c>
      <c r="O59" s="506">
        <v>1.8720562631891626</v>
      </c>
      <c r="P59" s="506">
        <v>1.8078514653085642</v>
      </c>
      <c r="Q59" s="506">
        <v>1.9247213835427952</v>
      </c>
      <c r="R59" s="506">
        <v>2.0441843218245941</v>
      </c>
    </row>
    <row r="60" spans="1:18" x14ac:dyDescent="0.2">
      <c r="A60" s="237" t="s">
        <v>78</v>
      </c>
      <c r="B60" s="240" t="s">
        <v>79</v>
      </c>
      <c r="C60" s="506">
        <v>3.497716308596277</v>
      </c>
      <c r="D60" s="506">
        <v>3.4841346325083169</v>
      </c>
      <c r="E60" s="506">
        <v>3.4905704477540764</v>
      </c>
      <c r="F60" s="506">
        <v>2.8000245654540863</v>
      </c>
      <c r="G60" s="506">
        <v>2.8869177711757885</v>
      </c>
      <c r="H60" s="506">
        <v>3.2947109857856356</v>
      </c>
      <c r="I60" s="506">
        <v>3.3033381587075916</v>
      </c>
      <c r="J60" s="506">
        <v>3.7260733335226899</v>
      </c>
      <c r="K60" s="506">
        <v>3.3735895932800162</v>
      </c>
      <c r="L60" s="506">
        <v>3.0458201616190128</v>
      </c>
      <c r="M60" s="506">
        <v>3.3417164931430996</v>
      </c>
      <c r="N60" s="506">
        <v>3.3595774431687162</v>
      </c>
      <c r="O60" s="506">
        <v>3.0943523762547285</v>
      </c>
      <c r="P60" s="506">
        <v>2.6953001925503992</v>
      </c>
      <c r="Q60" s="506">
        <v>2.6211403281764936</v>
      </c>
      <c r="R60" s="506">
        <v>2.2133536383184285</v>
      </c>
    </row>
    <row r="61" spans="1:18" x14ac:dyDescent="0.2">
      <c r="A61" s="237" t="s">
        <v>80</v>
      </c>
      <c r="B61" s="240" t="s">
        <v>81</v>
      </c>
      <c r="C61" s="506">
        <v>1.9179958687961418</v>
      </c>
      <c r="D61" s="506">
        <v>2.1194894105491344</v>
      </c>
      <c r="E61" s="506">
        <v>2.1412518211020664</v>
      </c>
      <c r="F61" s="506">
        <v>1.7237100965407037</v>
      </c>
      <c r="G61" s="506">
        <v>1.7913528003663561</v>
      </c>
      <c r="H61" s="506">
        <v>1.7158995134096402</v>
      </c>
      <c r="I61" s="506">
        <v>1.9382756476290246</v>
      </c>
      <c r="J61" s="506">
        <v>2.3442935641345906</v>
      </c>
      <c r="K61" s="506">
        <v>2.3005082002961288</v>
      </c>
      <c r="L61" s="506">
        <v>2.4007739299282052</v>
      </c>
      <c r="M61" s="506">
        <v>2.34625806708517</v>
      </c>
      <c r="N61" s="506">
        <v>2.4909818662429735</v>
      </c>
      <c r="O61" s="506">
        <v>2.789069566394951</v>
      </c>
      <c r="P61" s="506">
        <v>2.6939768033843228</v>
      </c>
      <c r="Q61" s="506">
        <v>2.7673030835004222</v>
      </c>
      <c r="R61" s="506">
        <v>2.9132134216728627</v>
      </c>
    </row>
    <row r="62" spans="1:18" x14ac:dyDescent="0.2">
      <c r="A62" s="237" t="s">
        <v>82</v>
      </c>
      <c r="B62" s="240" t="s">
        <v>83</v>
      </c>
      <c r="C62" s="506">
        <v>0.72936133482123588</v>
      </c>
      <c r="D62" s="506">
        <v>0.75437874416620632</v>
      </c>
      <c r="E62" s="506">
        <v>0.722160090208401</v>
      </c>
      <c r="F62" s="506">
        <v>0.58112796104568265</v>
      </c>
      <c r="G62" s="506">
        <v>0.6468401822881602</v>
      </c>
      <c r="H62" s="506">
        <v>0.78470235298453006</v>
      </c>
      <c r="I62" s="506">
        <v>0.82804948867489114</v>
      </c>
      <c r="J62" s="506">
        <v>1.0493197984637856</v>
      </c>
      <c r="K62" s="506">
        <v>1.0154226605576289</v>
      </c>
      <c r="L62" s="506">
        <v>1.0588823756241699</v>
      </c>
      <c r="M62" s="506">
        <v>1.0431515503147446</v>
      </c>
      <c r="N62" s="506">
        <v>1.0529421200588607</v>
      </c>
      <c r="O62" s="506">
        <v>1.1199045703906101</v>
      </c>
      <c r="P62" s="506">
        <v>1.0955285416858369</v>
      </c>
      <c r="Q62" s="506">
        <v>1.2130010005387124</v>
      </c>
      <c r="R62" s="506">
        <v>1.5227522715290394</v>
      </c>
    </row>
    <row r="63" spans="1:18" x14ac:dyDescent="0.2">
      <c r="A63" s="237" t="s">
        <v>84</v>
      </c>
      <c r="B63" s="240" t="s">
        <v>85</v>
      </c>
      <c r="C63" s="506">
        <v>9.1936712797690459E-2</v>
      </c>
      <c r="D63" s="506">
        <v>9.255261396496077E-2</v>
      </c>
      <c r="E63" s="506">
        <v>6.602090062408203E-2</v>
      </c>
      <c r="F63" s="506">
        <v>6.1121480705125408E-2</v>
      </c>
      <c r="G63" s="506">
        <v>4.4362811764409926E-2</v>
      </c>
      <c r="H63" s="506">
        <v>0.13744689738277791</v>
      </c>
      <c r="I63" s="506">
        <v>0.20306876501999827</v>
      </c>
      <c r="J63" s="506">
        <v>0.2453277901185684</v>
      </c>
      <c r="K63" s="506">
        <v>0.22467809056743748</v>
      </c>
      <c r="L63" s="506">
        <v>0.11124773657983719</v>
      </c>
      <c r="M63" s="506">
        <v>0.12360189255315726</v>
      </c>
      <c r="N63" s="506">
        <v>0.16911193458326187</v>
      </c>
      <c r="O63" s="506">
        <v>0.22424135051386279</v>
      </c>
      <c r="P63" s="506">
        <v>0.1901429772329957</v>
      </c>
      <c r="Q63" s="506">
        <v>0.18214647241951709</v>
      </c>
      <c r="R63" s="506">
        <v>0.14841261642785059</v>
      </c>
    </row>
    <row r="64" spans="1:18" x14ac:dyDescent="0.2">
      <c r="A64" s="237"/>
      <c r="B64" s="516" t="s">
        <v>445</v>
      </c>
      <c r="C64" s="506">
        <v>-0.14514021044890429</v>
      </c>
      <c r="D64" s="506">
        <v>-0.1481243009471753</v>
      </c>
      <c r="E64" s="506">
        <v>-0.13022089092847122</v>
      </c>
      <c r="F64" s="506">
        <v>-0.18116760526730383</v>
      </c>
      <c r="G64" s="506">
        <v>-0.13083995472673363</v>
      </c>
      <c r="H64" s="506">
        <v>-0.27809241720617739</v>
      </c>
      <c r="I64" s="506">
        <v>-0.25565952553066346</v>
      </c>
      <c r="J64" s="506">
        <v>-0.49059956671661409</v>
      </c>
      <c r="K64" s="506">
        <v>-0.17342438748745939</v>
      </c>
      <c r="L64" s="506">
        <v>-0.12287580627227682</v>
      </c>
      <c r="M64" s="506">
        <v>-0.16675436417245379</v>
      </c>
      <c r="N64" s="506">
        <v>-0.19825808845040632</v>
      </c>
      <c r="O64" s="506">
        <v>-0.21527324665436723</v>
      </c>
      <c r="P64" s="506">
        <v>-0.2338331820142219</v>
      </c>
      <c r="Q64" s="506">
        <v>-0.22022415767894499</v>
      </c>
      <c r="R64" s="506">
        <v>-0.29987901194744637</v>
      </c>
    </row>
    <row r="65" spans="1:18" s="10" customFormat="1" x14ac:dyDescent="0.2">
      <c r="A65" s="514"/>
      <c r="B65" s="515" t="s">
        <v>647</v>
      </c>
      <c r="C65" s="517">
        <v>15.145567125974445</v>
      </c>
      <c r="D65" s="517">
        <v>15.667795773941993</v>
      </c>
      <c r="E65" s="517">
        <v>14.823386024599026</v>
      </c>
      <c r="F65" s="517">
        <v>13.309717369230048</v>
      </c>
      <c r="G65" s="517">
        <v>14.455067973653962</v>
      </c>
      <c r="H65" s="517">
        <v>15.303658693708579</v>
      </c>
      <c r="I65" s="517">
        <v>17.286064421055471</v>
      </c>
      <c r="J65" s="517">
        <v>16.764732644349117</v>
      </c>
      <c r="K65" s="517">
        <v>16.163865189717338</v>
      </c>
      <c r="L65" s="517">
        <v>15.619745313163378</v>
      </c>
      <c r="M65" s="517">
        <v>15.162799958841092</v>
      </c>
      <c r="N65" s="517">
        <v>15.469723251852033</v>
      </c>
      <c r="O65" s="517">
        <v>15.571944994749234</v>
      </c>
      <c r="P65" s="517">
        <v>15.515743394905023</v>
      </c>
      <c r="Q65" s="517">
        <v>17.704824145933966</v>
      </c>
      <c r="R65" s="517">
        <v>18.04063642311257</v>
      </c>
    </row>
    <row r="66" spans="1:18" x14ac:dyDescent="0.2">
      <c r="A66" s="237"/>
      <c r="B66" s="516" t="s">
        <v>710</v>
      </c>
      <c r="C66" s="506">
        <v>1.159465</v>
      </c>
      <c r="D66" s="506">
        <v>1.2439875</v>
      </c>
      <c r="E66" s="506">
        <v>1.1461634999999999</v>
      </c>
      <c r="F66" s="506">
        <v>1.2792377100000001</v>
      </c>
      <c r="G66" s="506">
        <v>1.5278113500000001</v>
      </c>
      <c r="H66" s="506">
        <v>1.58235875</v>
      </c>
      <c r="I66" s="506">
        <v>1.57285041</v>
      </c>
      <c r="J66" s="506">
        <v>1.377046</v>
      </c>
      <c r="K66" s="506">
        <v>1.3424290000000001</v>
      </c>
      <c r="L66" s="506">
        <v>1.2616319999999999</v>
      </c>
      <c r="M66" s="506">
        <v>1.39838811</v>
      </c>
      <c r="N66" s="506">
        <v>1.3988254999999998</v>
      </c>
      <c r="O66" s="506">
        <v>1.4293508899999998</v>
      </c>
      <c r="P66" s="506">
        <v>1.7440166499999998</v>
      </c>
      <c r="Q66" s="506">
        <v>1.9860444699999997</v>
      </c>
      <c r="R66" s="506">
        <v>1.7955515954517594</v>
      </c>
    </row>
    <row r="67" spans="1:18" x14ac:dyDescent="0.2">
      <c r="A67" s="237"/>
      <c r="B67" s="516" t="s">
        <v>648</v>
      </c>
      <c r="C67" s="506">
        <v>-0.68644668205273451</v>
      </c>
      <c r="D67" s="506">
        <v>-0.59505239616059691</v>
      </c>
      <c r="E67" s="506">
        <v>-0.64657279781866295</v>
      </c>
      <c r="F67" s="506">
        <v>-0.66320149951262064</v>
      </c>
      <c r="G67" s="506">
        <v>-0.66889642152310202</v>
      </c>
      <c r="H67" s="506">
        <v>-0.72518430125615618</v>
      </c>
      <c r="I67" s="506">
        <v>-1.4470949656930991</v>
      </c>
      <c r="J67" s="506">
        <v>-0.58261335930612124</v>
      </c>
      <c r="K67" s="506">
        <v>-0.62597800000000003</v>
      </c>
      <c r="L67" s="506">
        <v>-0.22381200000000001</v>
      </c>
      <c r="M67" s="506">
        <v>-9.5476605861163799E-2</v>
      </c>
      <c r="N67" s="506">
        <v>-2.1429999999999999E-3</v>
      </c>
      <c r="O67" s="506">
        <v>-1.0016000000000001E-2</v>
      </c>
      <c r="P67" s="506">
        <v>-1.2277E-2</v>
      </c>
      <c r="Q67" s="506">
        <v>-8.9189999999999998E-3</v>
      </c>
      <c r="R67" s="506">
        <v>0</v>
      </c>
    </row>
    <row r="68" spans="1:18" ht="20.25" customHeight="1" x14ac:dyDescent="0.2">
      <c r="A68" s="245"/>
      <c r="B68" s="246" t="s">
        <v>713</v>
      </c>
      <c r="C68" s="518">
        <v>15.618585443921711</v>
      </c>
      <c r="D68" s="518">
        <v>16.316730877781396</v>
      </c>
      <c r="E68" s="518">
        <v>15.322976726780363</v>
      </c>
      <c r="F68" s="518">
        <v>13.925753579717428</v>
      </c>
      <c r="G68" s="518">
        <v>15.31398290213086</v>
      </c>
      <c r="H68" s="518">
        <v>16.160833142452422</v>
      </c>
      <c r="I68" s="518">
        <v>17.411819865362371</v>
      </c>
      <c r="J68" s="518">
        <v>17.559165285042994</v>
      </c>
      <c r="K68" s="518">
        <v>16.880316189717337</v>
      </c>
      <c r="L68" s="518">
        <v>16.657565313163378</v>
      </c>
      <c r="M68" s="518">
        <v>16.465711462979925</v>
      </c>
      <c r="N68" s="518">
        <v>16.866405751852032</v>
      </c>
      <c r="O68" s="518">
        <v>16.991279884749233</v>
      </c>
      <c r="P68" s="518">
        <v>17.247483044905021</v>
      </c>
      <c r="Q68" s="518">
        <v>19.681949615933966</v>
      </c>
      <c r="R68" s="518">
        <v>19.836188018564329</v>
      </c>
    </row>
    <row r="69" spans="1:18" s="197" customFormat="1" ht="20.25" customHeight="1" x14ac:dyDescent="0.2">
      <c r="A69" s="256"/>
    </row>
    <row r="70" spans="1:18" ht="15" x14ac:dyDescent="0.2">
      <c r="A70" s="509" t="s">
        <v>792</v>
      </c>
    </row>
    <row r="71" spans="1:18" ht="18.75" customHeight="1" x14ac:dyDescent="0.2">
      <c r="A71" s="234"/>
      <c r="B71" s="235" t="s">
        <v>492</v>
      </c>
      <c r="C71" s="236" t="str">
        <f t="shared" ref="C71:Q71" si="5">C2</f>
        <v>FY1995</v>
      </c>
      <c r="D71" s="236" t="str">
        <f t="shared" si="5"/>
        <v>FY1996</v>
      </c>
      <c r="E71" s="236" t="str">
        <f t="shared" si="5"/>
        <v>FY1997</v>
      </c>
      <c r="F71" s="236" t="str">
        <f t="shared" si="5"/>
        <v>FY1998</v>
      </c>
      <c r="G71" s="236" t="str">
        <f t="shared" si="5"/>
        <v>FY1999</v>
      </c>
      <c r="H71" s="236" t="str">
        <f t="shared" si="5"/>
        <v>FY2000</v>
      </c>
      <c r="I71" s="236" t="str">
        <f t="shared" si="5"/>
        <v>FY2001</v>
      </c>
      <c r="J71" s="236" t="str">
        <f t="shared" si="5"/>
        <v>FY2002</v>
      </c>
      <c r="K71" s="236" t="str">
        <f t="shared" si="5"/>
        <v>FY2003</v>
      </c>
      <c r="L71" s="236" t="str">
        <f t="shared" si="5"/>
        <v>FY2004</v>
      </c>
      <c r="M71" s="236" t="str">
        <f t="shared" si="5"/>
        <v>FY2005</v>
      </c>
      <c r="N71" s="236" t="str">
        <f t="shared" si="5"/>
        <v>FY2006</v>
      </c>
      <c r="O71" s="236" t="str">
        <f t="shared" si="5"/>
        <v>FY2007</v>
      </c>
      <c r="P71" s="236" t="str">
        <f t="shared" si="5"/>
        <v>FY2008</v>
      </c>
      <c r="Q71" s="236" t="str">
        <f t="shared" si="5"/>
        <v>FY2009</v>
      </c>
      <c r="R71" s="236" t="str">
        <f>R2</f>
        <v>FY2010</v>
      </c>
    </row>
    <row r="72" spans="1:18" ht="18.75" customHeight="1" x14ac:dyDescent="0.2">
      <c r="A72" s="237" t="s">
        <v>56</v>
      </c>
      <c r="B72" s="238" t="s">
        <v>57</v>
      </c>
      <c r="C72" s="506">
        <f>IF(C49&lt;&gt;0,C49/C3*100,0)</f>
        <v>87.456233320199161</v>
      </c>
      <c r="D72" s="506">
        <f t="shared" ref="D72:Q72" si="6">IF(D49&lt;&gt;0,D49/D3*100,0)</f>
        <v>89.901766521926874</v>
      </c>
      <c r="E72" s="506">
        <f t="shared" si="6"/>
        <v>92.299187981752937</v>
      </c>
      <c r="F72" s="506">
        <f t="shared" si="6"/>
        <v>93.806021903281163</v>
      </c>
      <c r="G72" s="506">
        <f t="shared" si="6"/>
        <v>95.606473995655421</v>
      </c>
      <c r="H72" s="506">
        <f t="shared" si="6"/>
        <v>95.103676339655763</v>
      </c>
      <c r="I72" s="506">
        <f t="shared" si="6"/>
        <v>94.832394211177203</v>
      </c>
      <c r="J72" s="506">
        <f t="shared" si="6"/>
        <v>94.511880888762136</v>
      </c>
      <c r="K72" s="506">
        <f t="shared" si="6"/>
        <v>95.985784156098859</v>
      </c>
      <c r="L72" s="506">
        <f t="shared" si="6"/>
        <v>100</v>
      </c>
      <c r="M72" s="506">
        <f t="shared" si="6"/>
        <v>100.9007879524741</v>
      </c>
      <c r="N72" s="506">
        <f t="shared" si="6"/>
        <v>101.23786327542015</v>
      </c>
      <c r="O72" s="506">
        <f t="shared" si="6"/>
        <v>106.23296908146884</v>
      </c>
      <c r="P72" s="506">
        <f t="shared" si="6"/>
        <v>116.54978284297275</v>
      </c>
      <c r="Q72" s="506">
        <f t="shared" si="6"/>
        <v>129.77504421508422</v>
      </c>
      <c r="R72" s="506">
        <f t="shared" ref="R72" si="7">IF(R49&lt;&gt;0,R49/R3*100,0)</f>
        <v>133.48273510474945</v>
      </c>
    </row>
    <row r="73" spans="1:18" x14ac:dyDescent="0.2">
      <c r="A73" s="237" t="s">
        <v>58</v>
      </c>
      <c r="B73" s="240" t="s">
        <v>646</v>
      </c>
      <c r="C73" s="506">
        <f t="shared" ref="C73:Q88" si="8">IF(C50&lt;&gt;0,C50/C4*100,0)</f>
        <v>97.02840016571372</v>
      </c>
      <c r="D73" s="506">
        <f t="shared" si="8"/>
        <v>85.263584964007151</v>
      </c>
      <c r="E73" s="506">
        <f t="shared" si="8"/>
        <v>88.487956815055895</v>
      </c>
      <c r="F73" s="506">
        <f t="shared" si="8"/>
        <v>87.237757797537697</v>
      </c>
      <c r="G73" s="506">
        <f t="shared" si="8"/>
        <v>90.276207594444472</v>
      </c>
      <c r="H73" s="506">
        <f t="shared" si="8"/>
        <v>93.228757347229774</v>
      </c>
      <c r="I73" s="506">
        <f t="shared" si="8"/>
        <v>98.622981493934674</v>
      </c>
      <c r="J73" s="506">
        <f t="shared" si="8"/>
        <v>98.653084945952514</v>
      </c>
      <c r="K73" s="506">
        <f t="shared" si="8"/>
        <v>99.848760952585152</v>
      </c>
      <c r="L73" s="506">
        <f t="shared" si="8"/>
        <v>100</v>
      </c>
      <c r="M73" s="506">
        <f t="shared" si="8"/>
        <v>102.44692144373673</v>
      </c>
      <c r="N73" s="506">
        <f t="shared" si="8"/>
        <v>102.44692144373673</v>
      </c>
      <c r="O73" s="506">
        <f t="shared" si="8"/>
        <v>104.92975226575676</v>
      </c>
      <c r="P73" s="506">
        <f t="shared" si="8"/>
        <v>128.91619990919531</v>
      </c>
      <c r="Q73" s="506">
        <f t="shared" si="8"/>
        <v>149.99608254181365</v>
      </c>
      <c r="R73" s="506">
        <f t="shared" ref="R73" si="9">IF(R50&lt;&gt;0,R50/R4*100,0)</f>
        <v>151.71844891195167</v>
      </c>
    </row>
    <row r="74" spans="1:18" x14ac:dyDescent="0.2">
      <c r="A74" s="237" t="s">
        <v>60</v>
      </c>
      <c r="B74" s="240" t="s">
        <v>61</v>
      </c>
      <c r="C74" s="506">
        <f t="shared" si="8"/>
        <v>0</v>
      </c>
      <c r="D74" s="506">
        <f t="shared" si="8"/>
        <v>0</v>
      </c>
      <c r="E74" s="506">
        <f t="shared" si="8"/>
        <v>0</v>
      </c>
      <c r="F74" s="506">
        <f t="shared" si="8"/>
        <v>0</v>
      </c>
      <c r="G74" s="506">
        <f t="shared" si="8"/>
        <v>0</v>
      </c>
      <c r="H74" s="506">
        <f t="shared" si="8"/>
        <v>0</v>
      </c>
      <c r="I74" s="506">
        <f t="shared" si="8"/>
        <v>0</v>
      </c>
      <c r="J74" s="506">
        <f t="shared" si="8"/>
        <v>0</v>
      </c>
      <c r="K74" s="506">
        <f t="shared" si="8"/>
        <v>0</v>
      </c>
      <c r="L74" s="506">
        <f t="shared" si="8"/>
        <v>0</v>
      </c>
      <c r="M74" s="506">
        <f t="shared" si="8"/>
        <v>0</v>
      </c>
      <c r="N74" s="506">
        <f t="shared" si="8"/>
        <v>0</v>
      </c>
      <c r="O74" s="506">
        <f t="shared" si="8"/>
        <v>0</v>
      </c>
      <c r="P74" s="506">
        <f t="shared" si="8"/>
        <v>0</v>
      </c>
      <c r="Q74" s="506">
        <f t="shared" si="8"/>
        <v>0</v>
      </c>
      <c r="R74" s="506">
        <f t="shared" ref="R74" si="10">IF(R51&lt;&gt;0,R51/R5*100,0)</f>
        <v>0</v>
      </c>
    </row>
    <row r="75" spans="1:18" x14ac:dyDescent="0.2">
      <c r="A75" s="237" t="s">
        <v>62</v>
      </c>
      <c r="B75" s="240" t="s">
        <v>63</v>
      </c>
      <c r="C75" s="506">
        <f t="shared" si="8"/>
        <v>87.487764912377202</v>
      </c>
      <c r="D75" s="506">
        <f t="shared" si="8"/>
        <v>89.934166881633971</v>
      </c>
      <c r="E75" s="506">
        <f t="shared" si="8"/>
        <v>92.332411331810889</v>
      </c>
      <c r="F75" s="506">
        <f t="shared" si="8"/>
        <v>93.839741679010402</v>
      </c>
      <c r="G75" s="506">
        <f t="shared" si="8"/>
        <v>95.640832892597089</v>
      </c>
      <c r="H75" s="506">
        <f t="shared" si="8"/>
        <v>97.399945684769307</v>
      </c>
      <c r="I75" s="506">
        <f t="shared" si="8"/>
        <v>98.682755412664946</v>
      </c>
      <c r="J75" s="506">
        <f t="shared" si="8"/>
        <v>98.525445989657641</v>
      </c>
      <c r="K75" s="506">
        <f t="shared" si="8"/>
        <v>98.284458221618266</v>
      </c>
      <c r="L75" s="506">
        <f t="shared" si="8"/>
        <v>100</v>
      </c>
      <c r="M75" s="506">
        <f t="shared" si="8"/>
        <v>104.08650569023419</v>
      </c>
      <c r="N75" s="506">
        <f t="shared" si="8"/>
        <v>108.66203982552729</v>
      </c>
      <c r="O75" s="506">
        <f t="shared" si="8"/>
        <v>112.61665834038979</v>
      </c>
      <c r="P75" s="506">
        <f t="shared" si="8"/>
        <v>120.11525019875565</v>
      </c>
      <c r="Q75" s="506">
        <f t="shared" si="8"/>
        <v>129.95709526060202</v>
      </c>
      <c r="R75" s="506">
        <f t="shared" ref="R75" si="11">IF(R52&lt;&gt;0,R52/R6*100,0)</f>
        <v>135.18627575602733</v>
      </c>
    </row>
    <row r="76" spans="1:18" x14ac:dyDescent="0.2">
      <c r="A76" s="237" t="s">
        <v>64</v>
      </c>
      <c r="B76" s="240" t="s">
        <v>65</v>
      </c>
      <c r="C76" s="506">
        <f t="shared" si="8"/>
        <v>136.77284424580091</v>
      </c>
      <c r="D76" s="506">
        <f t="shared" si="8"/>
        <v>186.17170973695275</v>
      </c>
      <c r="E76" s="506">
        <f t="shared" si="8"/>
        <v>133.64299524078342</v>
      </c>
      <c r="F76" s="506">
        <f t="shared" si="8"/>
        <v>154.75801532842144</v>
      </c>
      <c r="G76" s="506">
        <f t="shared" si="8"/>
        <v>141.95858111683793</v>
      </c>
      <c r="H76" s="506">
        <f t="shared" si="8"/>
        <v>190.70802164208274</v>
      </c>
      <c r="I76" s="506">
        <f t="shared" si="8"/>
        <v>234.94615436376338</v>
      </c>
      <c r="J76" s="506">
        <f t="shared" si="8"/>
        <v>213.40889483529378</v>
      </c>
      <c r="K76" s="506">
        <f t="shared" si="8"/>
        <v>167.33753151430369</v>
      </c>
      <c r="L76" s="506">
        <f t="shared" si="8"/>
        <v>100</v>
      </c>
      <c r="M76" s="506">
        <f t="shared" si="8"/>
        <v>58.506767042864837</v>
      </c>
      <c r="N76" s="506">
        <f t="shared" si="8"/>
        <v>16.11184292664931</v>
      </c>
      <c r="O76" s="506">
        <f t="shared" si="8"/>
        <v>22.055474248428332</v>
      </c>
      <c r="P76" s="506">
        <f t="shared" si="8"/>
        <v>25.619854677011833</v>
      </c>
      <c r="Q76" s="506">
        <f t="shared" si="8"/>
        <v>50.152863445800342</v>
      </c>
      <c r="R76" s="506">
        <f t="shared" ref="R76" si="12">IF(R53&lt;&gt;0,R53/R7*100,0)</f>
        <v>63.626311238234301</v>
      </c>
    </row>
    <row r="77" spans="1:18" x14ac:dyDescent="0.2">
      <c r="A77" s="237" t="s">
        <v>66</v>
      </c>
      <c r="B77" s="240" t="s">
        <v>67</v>
      </c>
      <c r="C77" s="506">
        <f t="shared" si="8"/>
        <v>90.952980276971203</v>
      </c>
      <c r="D77" s="506">
        <f t="shared" si="8"/>
        <v>91.792318966591964</v>
      </c>
      <c r="E77" s="506">
        <f t="shared" si="8"/>
        <v>93.685335631571178</v>
      </c>
      <c r="F77" s="506">
        <f t="shared" si="8"/>
        <v>96.429761773041903</v>
      </c>
      <c r="G77" s="506">
        <f t="shared" si="8"/>
        <v>98.181960840079782</v>
      </c>
      <c r="H77" s="506">
        <f t="shared" si="8"/>
        <v>97.982664739923806</v>
      </c>
      <c r="I77" s="506">
        <f t="shared" si="8"/>
        <v>99.476361189840716</v>
      </c>
      <c r="J77" s="506">
        <f t="shared" si="8"/>
        <v>99.404716426143409</v>
      </c>
      <c r="K77" s="506">
        <f t="shared" si="8"/>
        <v>98.154667652425175</v>
      </c>
      <c r="L77" s="506">
        <f t="shared" si="8"/>
        <v>100.00000000000003</v>
      </c>
      <c r="M77" s="506">
        <f t="shared" si="8"/>
        <v>87.000854419429757</v>
      </c>
      <c r="N77" s="506">
        <f t="shared" si="8"/>
        <v>90.911375449866611</v>
      </c>
      <c r="O77" s="506">
        <f t="shared" si="8"/>
        <v>93.293469534555797</v>
      </c>
      <c r="P77" s="506">
        <f t="shared" si="8"/>
        <v>112.68613987015171</v>
      </c>
      <c r="Q77" s="506">
        <f t="shared" si="8"/>
        <v>124.08565216020276</v>
      </c>
      <c r="R77" s="506">
        <f t="shared" ref="R77" si="13">IF(R54&lt;&gt;0,R54/R8*100,0)</f>
        <v>127.13205298884154</v>
      </c>
    </row>
    <row r="78" spans="1:18" x14ac:dyDescent="0.2">
      <c r="A78" s="237" t="s">
        <v>68</v>
      </c>
      <c r="B78" s="240" t="s">
        <v>69</v>
      </c>
      <c r="C78" s="506">
        <f t="shared" si="8"/>
        <v>81.646138168691223</v>
      </c>
      <c r="D78" s="506">
        <f t="shared" si="8"/>
        <v>84.893152641450826</v>
      </c>
      <c r="E78" s="506">
        <f t="shared" si="8"/>
        <v>92.87689117972613</v>
      </c>
      <c r="F78" s="506">
        <f t="shared" si="8"/>
        <v>105.07649187415964</v>
      </c>
      <c r="G78" s="506">
        <f t="shared" si="8"/>
        <v>101.30035314417955</v>
      </c>
      <c r="H78" s="506">
        <f t="shared" si="8"/>
        <v>105.091589085306</v>
      </c>
      <c r="I78" s="506">
        <f t="shared" si="8"/>
        <v>92.709619355710586</v>
      </c>
      <c r="J78" s="506">
        <f t="shared" si="8"/>
        <v>97.039341599569767</v>
      </c>
      <c r="K78" s="506">
        <f t="shared" si="8"/>
        <v>98.414028950557494</v>
      </c>
      <c r="L78" s="506">
        <f t="shared" si="8"/>
        <v>100</v>
      </c>
      <c r="M78" s="506">
        <f t="shared" si="8"/>
        <v>104.07972598088789</v>
      </c>
      <c r="N78" s="506">
        <f t="shared" si="8"/>
        <v>112.59928196639513</v>
      </c>
      <c r="O78" s="506">
        <f t="shared" si="8"/>
        <v>116.8337396616229</v>
      </c>
      <c r="P78" s="506">
        <f t="shared" si="8"/>
        <v>125.22590176206347</v>
      </c>
      <c r="Q78" s="506">
        <f t="shared" si="8"/>
        <v>139.64980224305694</v>
      </c>
      <c r="R78" s="506">
        <f t="shared" ref="R78" si="14">IF(R55&lt;&gt;0,R55/R9*100,0)</f>
        <v>145.33100036212053</v>
      </c>
    </row>
    <row r="79" spans="1:18" x14ac:dyDescent="0.2">
      <c r="A79" s="237" t="s">
        <v>70</v>
      </c>
      <c r="B79" s="240" t="s">
        <v>71</v>
      </c>
      <c r="C79" s="506">
        <f t="shared" si="8"/>
        <v>87.487764912377202</v>
      </c>
      <c r="D79" s="506">
        <f t="shared" si="8"/>
        <v>89.934166881633985</v>
      </c>
      <c r="E79" s="506">
        <f t="shared" si="8"/>
        <v>92.332411331810903</v>
      </c>
      <c r="F79" s="506">
        <f t="shared" si="8"/>
        <v>93.839741679010416</v>
      </c>
      <c r="G79" s="506">
        <f t="shared" si="8"/>
        <v>95.640832892597061</v>
      </c>
      <c r="H79" s="506">
        <f t="shared" si="8"/>
        <v>97.399945684769278</v>
      </c>
      <c r="I79" s="506">
        <f t="shared" si="8"/>
        <v>98.682755412664946</v>
      </c>
      <c r="J79" s="506">
        <f t="shared" si="8"/>
        <v>98.525445989657641</v>
      </c>
      <c r="K79" s="506">
        <f t="shared" si="8"/>
        <v>98.284458221618266</v>
      </c>
      <c r="L79" s="506">
        <f t="shared" si="8"/>
        <v>100</v>
      </c>
      <c r="M79" s="506">
        <f t="shared" si="8"/>
        <v>104.08650569023416</v>
      </c>
      <c r="N79" s="506">
        <f t="shared" si="8"/>
        <v>108.66203982552727</v>
      </c>
      <c r="O79" s="506">
        <f t="shared" si="8"/>
        <v>112.61665834038979</v>
      </c>
      <c r="P79" s="506">
        <f t="shared" si="8"/>
        <v>120.0718663705163</v>
      </c>
      <c r="Q79" s="506">
        <f t="shared" si="8"/>
        <v>129.93203000037806</v>
      </c>
      <c r="R79" s="506">
        <f t="shared" ref="R79" si="15">IF(R56&lt;&gt;0,R56/R10*100,0)</f>
        <v>135.4625265457336</v>
      </c>
    </row>
    <row r="80" spans="1:18" x14ac:dyDescent="0.2">
      <c r="A80" s="237" t="s">
        <v>72</v>
      </c>
      <c r="B80" s="240" t="s">
        <v>73</v>
      </c>
      <c r="C80" s="506">
        <f t="shared" si="8"/>
        <v>87.487764912377202</v>
      </c>
      <c r="D80" s="506">
        <f t="shared" si="8"/>
        <v>89.934166881633971</v>
      </c>
      <c r="E80" s="506">
        <f t="shared" si="8"/>
        <v>92.332411331810889</v>
      </c>
      <c r="F80" s="506">
        <f t="shared" si="8"/>
        <v>93.83974167901043</v>
      </c>
      <c r="G80" s="506">
        <f t="shared" si="8"/>
        <v>95.640832892597075</v>
      </c>
      <c r="H80" s="506">
        <f t="shared" si="8"/>
        <v>97.401608990108443</v>
      </c>
      <c r="I80" s="506">
        <f t="shared" si="8"/>
        <v>98.721762198231275</v>
      </c>
      <c r="J80" s="506">
        <f t="shared" si="8"/>
        <v>98.575976644292268</v>
      </c>
      <c r="K80" s="506">
        <f t="shared" si="8"/>
        <v>97.855378768620454</v>
      </c>
      <c r="L80" s="506">
        <f t="shared" si="8"/>
        <v>100</v>
      </c>
      <c r="M80" s="506">
        <f t="shared" si="8"/>
        <v>103.59064291878701</v>
      </c>
      <c r="N80" s="506">
        <f t="shared" si="8"/>
        <v>108.58893498086259</v>
      </c>
      <c r="O80" s="506">
        <f t="shared" si="8"/>
        <v>112.7703708974569</v>
      </c>
      <c r="P80" s="506">
        <f t="shared" si="8"/>
        <v>121.90945320794424</v>
      </c>
      <c r="Q80" s="506">
        <f t="shared" si="8"/>
        <v>135.77473812989837</v>
      </c>
      <c r="R80" s="506">
        <f t="shared" ref="R80" si="16">IF(R57&lt;&gt;0,R57/R11*100,0)</f>
        <v>140.19667627190006</v>
      </c>
    </row>
    <row r="81" spans="1:18" x14ac:dyDescent="0.2">
      <c r="A81" s="237" t="s">
        <v>74</v>
      </c>
      <c r="B81" s="240" t="s">
        <v>75</v>
      </c>
      <c r="C81" s="506">
        <f t="shared" si="8"/>
        <v>87.487764912377202</v>
      </c>
      <c r="D81" s="506">
        <f t="shared" si="8"/>
        <v>89.934166881633985</v>
      </c>
      <c r="E81" s="506">
        <f t="shared" si="8"/>
        <v>92.332411331810874</v>
      </c>
      <c r="F81" s="506">
        <f t="shared" si="8"/>
        <v>93.839741679010473</v>
      </c>
      <c r="G81" s="506">
        <f t="shared" si="8"/>
        <v>95.640832892597075</v>
      </c>
      <c r="H81" s="506">
        <f t="shared" si="8"/>
        <v>97.399945684769293</v>
      </c>
      <c r="I81" s="506">
        <f t="shared" si="8"/>
        <v>98.682755412664946</v>
      </c>
      <c r="J81" s="506">
        <f t="shared" si="8"/>
        <v>98.525445989657655</v>
      </c>
      <c r="K81" s="506">
        <f t="shared" si="8"/>
        <v>98.284458221618252</v>
      </c>
      <c r="L81" s="506">
        <f t="shared" si="8"/>
        <v>100</v>
      </c>
      <c r="M81" s="506">
        <f t="shared" si="8"/>
        <v>104.08650569023416</v>
      </c>
      <c r="N81" s="506">
        <f t="shared" si="8"/>
        <v>108.66203982552729</v>
      </c>
      <c r="O81" s="506">
        <f t="shared" si="8"/>
        <v>112.61665834038979</v>
      </c>
      <c r="P81" s="506">
        <f t="shared" si="8"/>
        <v>120.0718663705163</v>
      </c>
      <c r="Q81" s="506">
        <f t="shared" si="8"/>
        <v>129.93203000037803</v>
      </c>
      <c r="R81" s="506">
        <f t="shared" ref="R81" si="17">IF(R58&lt;&gt;0,R58/R12*100,0)</f>
        <v>135.4625265457336</v>
      </c>
    </row>
    <row r="82" spans="1:18" x14ac:dyDescent="0.2">
      <c r="A82" s="237" t="s">
        <v>76</v>
      </c>
      <c r="B82" s="240" t="s">
        <v>77</v>
      </c>
      <c r="C82" s="506">
        <f t="shared" si="8"/>
        <v>89.678231201232379</v>
      </c>
      <c r="D82" s="506">
        <f t="shared" si="8"/>
        <v>92.097310711901883</v>
      </c>
      <c r="E82" s="506">
        <f t="shared" si="8"/>
        <v>94.498166300154338</v>
      </c>
      <c r="F82" s="506">
        <f t="shared" si="8"/>
        <v>96.03754732125789</v>
      </c>
      <c r="G82" s="506">
        <f t="shared" si="8"/>
        <v>97.746646775241103</v>
      </c>
      <c r="H82" s="506">
        <f t="shared" si="8"/>
        <v>99.114629379681418</v>
      </c>
      <c r="I82" s="506">
        <f t="shared" si="8"/>
        <v>99.528317042120463</v>
      </c>
      <c r="J82" s="506">
        <f t="shared" si="8"/>
        <v>99.480802350090272</v>
      </c>
      <c r="K82" s="506">
        <f t="shared" si="8"/>
        <v>99.425343757655654</v>
      </c>
      <c r="L82" s="506">
        <f t="shared" si="8"/>
        <v>100</v>
      </c>
      <c r="M82" s="506">
        <f t="shared" si="8"/>
        <v>101.33331708680397</v>
      </c>
      <c r="N82" s="506">
        <f t="shared" si="8"/>
        <v>102.4804056275381</v>
      </c>
      <c r="O82" s="506">
        <f t="shared" si="8"/>
        <v>103.58728624359111</v>
      </c>
      <c r="P82" s="506">
        <f t="shared" si="8"/>
        <v>105.10407823507674</v>
      </c>
      <c r="Q82" s="506">
        <f t="shared" si="8"/>
        <v>113.70530670878185</v>
      </c>
      <c r="R82" s="506">
        <f t="shared" ref="R82" si="18">IF(R59&lt;&gt;0,R59/R13*100,0)</f>
        <v>117.77697045450302</v>
      </c>
    </row>
    <row r="83" spans="1:18" x14ac:dyDescent="0.2">
      <c r="A83" s="237" t="s">
        <v>78</v>
      </c>
      <c r="B83" s="240" t="s">
        <v>79</v>
      </c>
      <c r="C83" s="506">
        <f t="shared" si="8"/>
        <v>95.224306011743323</v>
      </c>
      <c r="D83" s="506">
        <f t="shared" si="8"/>
        <v>95.500114393761521</v>
      </c>
      <c r="E83" s="506">
        <f t="shared" si="8"/>
        <v>95.879598879865043</v>
      </c>
      <c r="F83" s="506">
        <f t="shared" si="8"/>
        <v>98.314078615935372</v>
      </c>
      <c r="G83" s="506">
        <f t="shared" si="8"/>
        <v>101.65439343835945</v>
      </c>
      <c r="H83" s="506">
        <f t="shared" si="8"/>
        <v>99.639593806206179</v>
      </c>
      <c r="I83" s="506">
        <f t="shared" si="8"/>
        <v>100.97796074902068</v>
      </c>
      <c r="J83" s="506">
        <f t="shared" si="8"/>
        <v>100.56008911261192</v>
      </c>
      <c r="K83" s="506">
        <f t="shared" si="8"/>
        <v>99.866116464271144</v>
      </c>
      <c r="L83" s="506">
        <f t="shared" si="8"/>
        <v>100.00000000000003</v>
      </c>
      <c r="M83" s="506">
        <f t="shared" si="8"/>
        <v>108.8364437263871</v>
      </c>
      <c r="N83" s="506">
        <f t="shared" si="8"/>
        <v>110.32156215374323</v>
      </c>
      <c r="O83" s="506">
        <f t="shared" si="8"/>
        <v>111.82201233183106</v>
      </c>
      <c r="P83" s="506">
        <f t="shared" si="8"/>
        <v>111.09444484830043</v>
      </c>
      <c r="Q83" s="506">
        <f t="shared" si="8"/>
        <v>113.4317648502545</v>
      </c>
      <c r="R83" s="506">
        <f t="shared" ref="R83" si="19">IF(R60&lt;&gt;0,R60/R14*100,0)</f>
        <v>95.642739239190249</v>
      </c>
    </row>
    <row r="84" spans="1:18" x14ac:dyDescent="0.2">
      <c r="A84" s="237" t="s">
        <v>80</v>
      </c>
      <c r="B84" s="240" t="s">
        <v>81</v>
      </c>
      <c r="C84" s="506">
        <f t="shared" si="8"/>
        <v>93.94814970659759</v>
      </c>
      <c r="D84" s="506">
        <f t="shared" si="8"/>
        <v>95.003259654208989</v>
      </c>
      <c r="E84" s="506">
        <f t="shared" si="8"/>
        <v>95.08923018520241</v>
      </c>
      <c r="F84" s="506">
        <f t="shared" si="8"/>
        <v>99.059303207625987</v>
      </c>
      <c r="G84" s="506">
        <f t="shared" si="8"/>
        <v>106.34071303947027</v>
      </c>
      <c r="H84" s="506">
        <f t="shared" si="8"/>
        <v>101.54384966220911</v>
      </c>
      <c r="I84" s="506">
        <f t="shared" si="8"/>
        <v>103.93158369806368</v>
      </c>
      <c r="J84" s="506">
        <f t="shared" si="8"/>
        <v>102.1764393640114</v>
      </c>
      <c r="K84" s="506">
        <f t="shared" si="8"/>
        <v>100.17627539279219</v>
      </c>
      <c r="L84" s="506">
        <f t="shared" si="8"/>
        <v>100.00000000000003</v>
      </c>
      <c r="M84" s="506">
        <f t="shared" si="8"/>
        <v>95.646477125106429</v>
      </c>
      <c r="N84" s="506">
        <f t="shared" si="8"/>
        <v>95.272910376417926</v>
      </c>
      <c r="O84" s="506">
        <f t="shared" si="8"/>
        <v>95.810410601537995</v>
      </c>
      <c r="P84" s="506">
        <f t="shared" si="8"/>
        <v>92.784267918649832</v>
      </c>
      <c r="Q84" s="506">
        <f t="shared" si="8"/>
        <v>96.375892122064172</v>
      </c>
      <c r="R84" s="506">
        <f t="shared" ref="R84" si="20">IF(R61&lt;&gt;0,R61/R15*100,0)</f>
        <v>106.02057447705523</v>
      </c>
    </row>
    <row r="85" spans="1:18" x14ac:dyDescent="0.2">
      <c r="A85" s="237" t="s">
        <v>82</v>
      </c>
      <c r="B85" s="240" t="s">
        <v>83</v>
      </c>
      <c r="C85" s="506">
        <f t="shared" si="8"/>
        <v>93.297726218383403</v>
      </c>
      <c r="D85" s="506">
        <f t="shared" si="8"/>
        <v>94.482845468693995</v>
      </c>
      <c r="E85" s="506">
        <f t="shared" si="8"/>
        <v>94.701083887350222</v>
      </c>
      <c r="F85" s="506">
        <f t="shared" si="8"/>
        <v>98.239668562915085</v>
      </c>
      <c r="G85" s="506">
        <f t="shared" si="8"/>
        <v>106.03370321975783</v>
      </c>
      <c r="H85" s="506">
        <f t="shared" si="8"/>
        <v>101.03202601529178</v>
      </c>
      <c r="I85" s="506">
        <f t="shared" si="8"/>
        <v>102.35667685679759</v>
      </c>
      <c r="J85" s="506">
        <f t="shared" si="8"/>
        <v>100.67397499463517</v>
      </c>
      <c r="K85" s="506">
        <f t="shared" si="8"/>
        <v>100.2702160000911</v>
      </c>
      <c r="L85" s="506">
        <f t="shared" si="8"/>
        <v>100.00000000000003</v>
      </c>
      <c r="M85" s="506">
        <f t="shared" si="8"/>
        <v>95.352241551232808</v>
      </c>
      <c r="N85" s="506">
        <f t="shared" si="8"/>
        <v>97.599131565569053</v>
      </c>
      <c r="O85" s="506">
        <f t="shared" si="8"/>
        <v>99.16856191500753</v>
      </c>
      <c r="P85" s="506">
        <f t="shared" si="8"/>
        <v>95.891167725549636</v>
      </c>
      <c r="Q85" s="506">
        <f t="shared" si="8"/>
        <v>104.7140564000818</v>
      </c>
      <c r="R85" s="506">
        <f t="shared" ref="R85" si="21">IF(R62&lt;&gt;0,R62/R16*100,0)</f>
        <v>126.66633218236146</v>
      </c>
    </row>
    <row r="86" spans="1:18" x14ac:dyDescent="0.2">
      <c r="A86" s="237" t="s">
        <v>84</v>
      </c>
      <c r="B86" s="240" t="s">
        <v>85</v>
      </c>
      <c r="C86" s="506">
        <f t="shared" si="8"/>
        <v>87.487764912377202</v>
      </c>
      <c r="D86" s="506">
        <f t="shared" si="8"/>
        <v>89.934166881633985</v>
      </c>
      <c r="E86" s="506">
        <f t="shared" si="8"/>
        <v>92.332411331810889</v>
      </c>
      <c r="F86" s="506">
        <f t="shared" si="8"/>
        <v>93.83974167901043</v>
      </c>
      <c r="G86" s="506">
        <f t="shared" si="8"/>
        <v>95.640832892597089</v>
      </c>
      <c r="H86" s="506">
        <f t="shared" si="8"/>
        <v>97.399945684769321</v>
      </c>
      <c r="I86" s="506">
        <f t="shared" si="8"/>
        <v>98.68275541266496</v>
      </c>
      <c r="J86" s="506">
        <f t="shared" si="8"/>
        <v>98.525445989657626</v>
      </c>
      <c r="K86" s="506">
        <f t="shared" si="8"/>
        <v>98.284458221618266</v>
      </c>
      <c r="L86" s="506">
        <f t="shared" si="8"/>
        <v>99.999999999999986</v>
      </c>
      <c r="M86" s="506">
        <f t="shared" si="8"/>
        <v>104.08650569023416</v>
      </c>
      <c r="N86" s="506">
        <f t="shared" si="8"/>
        <v>108.66203982552727</v>
      </c>
      <c r="O86" s="506">
        <f t="shared" si="8"/>
        <v>112.6166583403898</v>
      </c>
      <c r="P86" s="506">
        <f t="shared" si="8"/>
        <v>120.07186637051632</v>
      </c>
      <c r="Q86" s="506">
        <f t="shared" si="8"/>
        <v>129.93203000037803</v>
      </c>
      <c r="R86" s="506">
        <f t="shared" ref="R86" si="22">IF(R63&lt;&gt;0,R63/R17*100,0)</f>
        <v>135.4625265457336</v>
      </c>
    </row>
    <row r="87" spans="1:18" x14ac:dyDescent="0.2">
      <c r="A87" s="237"/>
      <c r="B87" s="516" t="s">
        <v>445</v>
      </c>
      <c r="C87" s="506">
        <f t="shared" si="8"/>
        <v>87.487764912377202</v>
      </c>
      <c r="D87" s="506">
        <f t="shared" si="8"/>
        <v>89.934166881633971</v>
      </c>
      <c r="E87" s="506">
        <f t="shared" si="8"/>
        <v>92.332411331810889</v>
      </c>
      <c r="F87" s="506">
        <f t="shared" si="8"/>
        <v>93.839741679010416</v>
      </c>
      <c r="G87" s="506">
        <f t="shared" si="8"/>
        <v>95.640832892597089</v>
      </c>
      <c r="H87" s="506">
        <f t="shared" si="8"/>
        <v>97.399945684769321</v>
      </c>
      <c r="I87" s="506">
        <f t="shared" si="8"/>
        <v>98.682755412664946</v>
      </c>
      <c r="J87" s="506">
        <f t="shared" si="8"/>
        <v>98.525445989657641</v>
      </c>
      <c r="K87" s="506">
        <f t="shared" si="8"/>
        <v>98.284458221618266</v>
      </c>
      <c r="L87" s="506">
        <f t="shared" si="8"/>
        <v>100</v>
      </c>
      <c r="M87" s="506">
        <f t="shared" si="8"/>
        <v>104.08650569023416</v>
      </c>
      <c r="N87" s="506">
        <f t="shared" si="8"/>
        <v>108.66203982552727</v>
      </c>
      <c r="O87" s="506">
        <f t="shared" si="8"/>
        <v>112.6166583403898</v>
      </c>
      <c r="P87" s="506">
        <f t="shared" si="8"/>
        <v>120.0718663705163</v>
      </c>
      <c r="Q87" s="506">
        <f t="shared" si="8"/>
        <v>129.93203000037803</v>
      </c>
      <c r="R87" s="506">
        <f t="shared" ref="R87" si="23">IF(R64&lt;&gt;0,R64/R18*100,0)</f>
        <v>135.4625265457336</v>
      </c>
    </row>
    <row r="88" spans="1:18" s="10" customFormat="1" x14ac:dyDescent="0.2">
      <c r="A88" s="514"/>
      <c r="B88" s="515" t="s">
        <v>647</v>
      </c>
      <c r="C88" s="517">
        <f t="shared" si="8"/>
        <v>93.042623614741714</v>
      </c>
      <c r="D88" s="517">
        <f t="shared" si="8"/>
        <v>95.165334874042713</v>
      </c>
      <c r="E88" s="517">
        <f t="shared" si="8"/>
        <v>95.367353628793481</v>
      </c>
      <c r="F88" s="517">
        <f t="shared" si="8"/>
        <v>99.102226553159383</v>
      </c>
      <c r="G88" s="517">
        <f t="shared" si="8"/>
        <v>100.99706310197433</v>
      </c>
      <c r="H88" s="517">
        <f t="shared" si="8"/>
        <v>102.1272567908704</v>
      </c>
      <c r="I88" s="517">
        <f t="shared" si="8"/>
        <v>102.68485837601202</v>
      </c>
      <c r="J88" s="517">
        <f t="shared" si="8"/>
        <v>101.96041362271227</v>
      </c>
      <c r="K88" s="517">
        <f t="shared" si="8"/>
        <v>101.15435463460575</v>
      </c>
      <c r="L88" s="517">
        <f t="shared" si="8"/>
        <v>100</v>
      </c>
      <c r="M88" s="517">
        <f t="shared" si="8"/>
        <v>99.89924969652148</v>
      </c>
      <c r="N88" s="517">
        <f t="shared" si="8"/>
        <v>101.32719199544206</v>
      </c>
      <c r="O88" s="517">
        <f t="shared" si="8"/>
        <v>103.35795460346746</v>
      </c>
      <c r="P88" s="517">
        <f t="shared" si="8"/>
        <v>107.42734531945845</v>
      </c>
      <c r="Q88" s="517">
        <f t="shared" si="8"/>
        <v>117.39484451188424</v>
      </c>
      <c r="R88" s="517">
        <f t="shared" ref="R88" si="24">IF(R65&lt;&gt;0,R65/R19*100,0)</f>
        <v>120.96945407155104</v>
      </c>
    </row>
    <row r="89" spans="1:18" x14ac:dyDescent="0.2">
      <c r="A89" s="237"/>
      <c r="B89" s="516" t="s">
        <v>717</v>
      </c>
      <c r="C89" s="506">
        <f>IF((C66+C67)&lt;&gt;0,(C66+C67)/(C20+C67)*100,0)</f>
        <v>70.781132353786703</v>
      </c>
      <c r="D89" s="506">
        <f t="shared" ref="D89:Q89" si="25">IF((D66+D67)&lt;&gt;0,(D66+D67)/(D20+D67)*100,0)</f>
        <v>80.421236851313765</v>
      </c>
      <c r="E89" s="506">
        <f t="shared" si="25"/>
        <v>81.863227278256474</v>
      </c>
      <c r="F89" s="506">
        <f t="shared" si="25"/>
        <v>90.746173178919875</v>
      </c>
      <c r="G89" s="506">
        <f t="shared" si="25"/>
        <v>90.716478257378029</v>
      </c>
      <c r="H89" s="506">
        <f t="shared" si="25"/>
        <v>93.75766783481329</v>
      </c>
      <c r="I89" s="506">
        <f t="shared" si="25"/>
        <v>78.23398392738784</v>
      </c>
      <c r="J89" s="506">
        <f t="shared" si="25"/>
        <v>96.424360318247196</v>
      </c>
      <c r="K89" s="506">
        <f t="shared" si="25"/>
        <v>96.363182251699214</v>
      </c>
      <c r="L89" s="506">
        <f t="shared" si="25"/>
        <v>100</v>
      </c>
      <c r="M89" s="506">
        <f t="shared" si="25"/>
        <v>104.99128027133069</v>
      </c>
      <c r="N89" s="506">
        <f t="shared" si="25"/>
        <v>109.93222810913892</v>
      </c>
      <c r="O89" s="506">
        <f t="shared" si="25"/>
        <v>113.80216928212907</v>
      </c>
      <c r="P89" s="506">
        <f t="shared" si="25"/>
        <v>149.31715601423269</v>
      </c>
      <c r="Q89" s="506">
        <f t="shared" si="25"/>
        <v>157.48674648240822</v>
      </c>
      <c r="R89" s="506">
        <f t="shared" ref="R89" si="26">IF((R66+R67)&lt;&gt;0,(R66+R67)/(R20+R67)*100,0)</f>
        <v>156.82474832154008</v>
      </c>
    </row>
    <row r="90" spans="1:18" ht="20.25" customHeight="1" x14ac:dyDescent="0.2">
      <c r="A90" s="245"/>
      <c r="B90" s="246" t="s">
        <v>713</v>
      </c>
      <c r="C90" s="518">
        <f t="shared" ref="C90:Q90" si="27">IF(C68&lt;&gt;0,C68/C22*100,0)</f>
        <v>91.018592735572838</v>
      </c>
      <c r="D90" s="518">
        <f t="shared" si="27"/>
        <v>93.461436625894322</v>
      </c>
      <c r="E90" s="518">
        <f t="shared" si="27"/>
        <v>93.223205604574844</v>
      </c>
      <c r="F90" s="518">
        <f t="shared" si="27"/>
        <v>96.734143438879656</v>
      </c>
      <c r="G90" s="518">
        <f t="shared" si="27"/>
        <v>98.47688549970492</v>
      </c>
      <c r="H90" s="518">
        <f t="shared" si="27"/>
        <v>98.85334089083095</v>
      </c>
      <c r="I90" s="518">
        <f t="shared" si="27"/>
        <v>99.413392550911126</v>
      </c>
      <c r="J90" s="518">
        <f t="shared" si="27"/>
        <v>99.740864726585983</v>
      </c>
      <c r="K90" s="518">
        <f t="shared" si="27"/>
        <v>98.683757652036405</v>
      </c>
      <c r="L90" s="518">
        <f t="shared" si="27"/>
        <v>100</v>
      </c>
      <c r="M90" s="518">
        <f t="shared" si="27"/>
        <v>101.00621424709635</v>
      </c>
      <c r="N90" s="518">
        <f t="shared" si="27"/>
        <v>103.19816535987133</v>
      </c>
      <c r="O90" s="518">
        <f t="shared" si="27"/>
        <v>105.32287943770203</v>
      </c>
      <c r="P90" s="518">
        <f t="shared" si="27"/>
        <v>111.77460242249657</v>
      </c>
      <c r="Q90" s="518">
        <f t="shared" si="27"/>
        <v>121.74996651406826</v>
      </c>
      <c r="R90" s="518">
        <f t="shared" ref="R90" si="28">IF(R68&lt;&gt;0,R68/R22*100,0)</f>
        <v>125.03880046885006</v>
      </c>
    </row>
    <row r="91" spans="1:18" s="197" customFormat="1" ht="20.25" customHeight="1" x14ac:dyDescent="0.2">
      <c r="A91" s="256" t="s">
        <v>437</v>
      </c>
    </row>
    <row r="92" spans="1:18" ht="15" x14ac:dyDescent="0.2">
      <c r="A92" s="509" t="s">
        <v>793</v>
      </c>
    </row>
    <row r="93" spans="1:18" ht="18.75" customHeight="1" x14ac:dyDescent="0.2">
      <c r="A93" s="234"/>
      <c r="B93" s="235"/>
      <c r="C93" s="236" t="str">
        <f t="shared" ref="C93:Q93" si="29">C2</f>
        <v>FY1995</v>
      </c>
      <c r="D93" s="236" t="str">
        <f t="shared" si="29"/>
        <v>FY1996</v>
      </c>
      <c r="E93" s="236" t="str">
        <f t="shared" si="29"/>
        <v>FY1997</v>
      </c>
      <c r="F93" s="236" t="str">
        <f t="shared" si="29"/>
        <v>FY1998</v>
      </c>
      <c r="G93" s="236" t="str">
        <f t="shared" si="29"/>
        <v>FY1999</v>
      </c>
      <c r="H93" s="236" t="str">
        <f t="shared" si="29"/>
        <v>FY2000</v>
      </c>
      <c r="I93" s="236" t="str">
        <f t="shared" si="29"/>
        <v>FY2001</v>
      </c>
      <c r="J93" s="236" t="str">
        <f t="shared" si="29"/>
        <v>FY2002</v>
      </c>
      <c r="K93" s="236" t="str">
        <f t="shared" si="29"/>
        <v>FY2003</v>
      </c>
      <c r="L93" s="236" t="str">
        <f t="shared" si="29"/>
        <v>FY2004</v>
      </c>
      <c r="M93" s="236" t="str">
        <f t="shared" si="29"/>
        <v>FY2005</v>
      </c>
      <c r="N93" s="236" t="str">
        <f t="shared" si="29"/>
        <v>FY2006</v>
      </c>
      <c r="O93" s="236" t="str">
        <f t="shared" si="29"/>
        <v>FY2007</v>
      </c>
      <c r="P93" s="236" t="str">
        <f t="shared" si="29"/>
        <v>FY2008</v>
      </c>
      <c r="Q93" s="236" t="str">
        <f t="shared" si="29"/>
        <v>FY2009</v>
      </c>
      <c r="R93" s="236" t="str">
        <f>R2</f>
        <v>FY2010</v>
      </c>
    </row>
    <row r="94" spans="1:18" ht="17.25" customHeight="1" x14ac:dyDescent="0.2">
      <c r="A94" s="237" t="s">
        <v>56</v>
      </c>
      <c r="B94" s="238" t="s">
        <v>57</v>
      </c>
      <c r="C94" s="521">
        <f>IF(C49/C$68&lt;&gt;0,C49/C$68,"~")</f>
        <v>6.5137124993971104E-2</v>
      </c>
      <c r="D94" s="521">
        <f t="shared" ref="D94:Q94" si="30">IF(D49/D$68&lt;&gt;0,D49/D$68,"~")</f>
        <v>6.3852844103778519E-2</v>
      </c>
      <c r="E94" s="521">
        <f t="shared" si="30"/>
        <v>6.9594769403876267E-2</v>
      </c>
      <c r="F94" s="521">
        <f t="shared" si="30"/>
        <v>7.767024915222899E-2</v>
      </c>
      <c r="G94" s="521">
        <f t="shared" si="30"/>
        <v>7.1287883559541132E-2</v>
      </c>
      <c r="H94" s="521">
        <f t="shared" si="30"/>
        <v>6.6982859441976433E-2</v>
      </c>
      <c r="I94" s="521">
        <f t="shared" si="30"/>
        <v>6.0545970588887138E-2</v>
      </c>
      <c r="J94" s="521">
        <f t="shared" si="30"/>
        <v>5.7660295094247499E-2</v>
      </c>
      <c r="K94" s="521">
        <f t="shared" si="30"/>
        <v>5.9310647171470207E-2</v>
      </c>
      <c r="L94" s="521">
        <f t="shared" si="30"/>
        <v>6.0349664237834465E-2</v>
      </c>
      <c r="M94" s="521">
        <f t="shared" si="30"/>
        <v>5.9823249678367413E-2</v>
      </c>
      <c r="N94" s="521">
        <f t="shared" si="30"/>
        <v>5.6665914428760171E-2</v>
      </c>
      <c r="O94" s="521">
        <f t="shared" si="30"/>
        <v>5.8799430338613269E-2</v>
      </c>
      <c r="P94" s="521">
        <f t="shared" si="30"/>
        <v>6.0944274549272238E-2</v>
      </c>
      <c r="Q94" s="521">
        <f t="shared" si="30"/>
        <v>5.8231209928369138E-2</v>
      </c>
      <c r="R94" s="521">
        <f t="shared" ref="R94" si="31">IF(R49/R$68&lt;&gt;0,R49/R$68,"~")</f>
        <v>5.7421022544291309E-2</v>
      </c>
    </row>
    <row r="95" spans="1:18" x14ac:dyDescent="0.2">
      <c r="A95" s="237" t="s">
        <v>58</v>
      </c>
      <c r="B95" s="240" t="s">
        <v>646</v>
      </c>
      <c r="C95" s="521">
        <f t="shared" ref="C95:Q110" si="32">IF(C50/C$68&lt;&gt;0,C50/C$68,"~")</f>
        <v>8.683684564886357E-2</v>
      </c>
      <c r="D95" s="521">
        <f t="shared" si="32"/>
        <v>4.6634801519262664E-2</v>
      </c>
      <c r="E95" s="521">
        <f t="shared" si="32"/>
        <v>5.9543582443842592E-2</v>
      </c>
      <c r="F95" s="521">
        <f t="shared" si="32"/>
        <v>6.9488779147869204E-2</v>
      </c>
      <c r="G95" s="521">
        <f t="shared" si="32"/>
        <v>5.9691596855999618E-2</v>
      </c>
      <c r="H95" s="521">
        <f t="shared" si="32"/>
        <v>5.4354248357199625E-2</v>
      </c>
      <c r="I95" s="521">
        <f t="shared" si="32"/>
        <v>4.6959105021362968E-2</v>
      </c>
      <c r="J95" s="521">
        <f t="shared" si="32"/>
        <v>4.5871250107689852E-2</v>
      </c>
      <c r="K95" s="521">
        <f t="shared" si="32"/>
        <v>4.7290404797543886E-2</v>
      </c>
      <c r="L95" s="521">
        <f t="shared" si="32"/>
        <v>4.6964211989417935E-2</v>
      </c>
      <c r="M95" s="521">
        <f t="shared" si="32"/>
        <v>4.9175522983951683E-2</v>
      </c>
      <c r="N95" s="521">
        <f t="shared" si="32"/>
        <v>4.8842230161866902E-2</v>
      </c>
      <c r="O95" s="521">
        <f t="shared" si="32"/>
        <v>5.3488968822337266E-2</v>
      </c>
      <c r="P95" s="521">
        <f t="shared" si="32"/>
        <v>6.3442393149256759E-2</v>
      </c>
      <c r="Q95" s="521">
        <f t="shared" si="32"/>
        <v>7.3556700017311794E-2</v>
      </c>
      <c r="R95" s="521">
        <f t="shared" ref="R95" si="33">IF(R50/R$68&lt;&gt;0,R50/R$68,"~")</f>
        <v>7.6501560478705877E-2</v>
      </c>
    </row>
    <row r="96" spans="1:18" x14ac:dyDescent="0.2">
      <c r="A96" s="237" t="s">
        <v>60</v>
      </c>
      <c r="B96" s="240" t="s">
        <v>61</v>
      </c>
      <c r="C96" s="521" t="str">
        <f t="shared" si="32"/>
        <v>~</v>
      </c>
      <c r="D96" s="521" t="str">
        <f t="shared" si="32"/>
        <v>~</v>
      </c>
      <c r="E96" s="521" t="str">
        <f t="shared" si="32"/>
        <v>~</v>
      </c>
      <c r="F96" s="521" t="str">
        <f t="shared" si="32"/>
        <v>~</v>
      </c>
      <c r="G96" s="521" t="str">
        <f t="shared" si="32"/>
        <v>~</v>
      </c>
      <c r="H96" s="521" t="str">
        <f t="shared" si="32"/>
        <v>~</v>
      </c>
      <c r="I96" s="521" t="str">
        <f t="shared" si="32"/>
        <v>~</v>
      </c>
      <c r="J96" s="521" t="str">
        <f t="shared" si="32"/>
        <v>~</v>
      </c>
      <c r="K96" s="521" t="str">
        <f t="shared" si="32"/>
        <v>~</v>
      </c>
      <c r="L96" s="521" t="str">
        <f t="shared" si="32"/>
        <v>~</v>
      </c>
      <c r="M96" s="521" t="str">
        <f t="shared" si="32"/>
        <v>~</v>
      </c>
      <c r="N96" s="521" t="str">
        <f t="shared" si="32"/>
        <v>~</v>
      </c>
      <c r="O96" s="521" t="str">
        <f t="shared" si="32"/>
        <v>~</v>
      </c>
      <c r="P96" s="521" t="str">
        <f t="shared" si="32"/>
        <v>~</v>
      </c>
      <c r="Q96" s="521" t="str">
        <f t="shared" si="32"/>
        <v>~</v>
      </c>
      <c r="R96" s="521" t="str">
        <f t="shared" ref="R96" si="34">IF(R51/R$68&lt;&gt;0,R51/R$68,"~")</f>
        <v>~</v>
      </c>
    </row>
    <row r="97" spans="1:18" x14ac:dyDescent="0.2">
      <c r="A97" s="237" t="s">
        <v>62</v>
      </c>
      <c r="B97" s="240" t="s">
        <v>63</v>
      </c>
      <c r="C97" s="521">
        <f t="shared" si="32"/>
        <v>6.3987098846809906E-3</v>
      </c>
      <c r="D97" s="521">
        <f t="shared" si="32"/>
        <v>6.733197565889029E-3</v>
      </c>
      <c r="E97" s="521">
        <f t="shared" si="32"/>
        <v>1.1406745191176257E-2</v>
      </c>
      <c r="F97" s="521">
        <f t="shared" si="32"/>
        <v>2.1151486862506119E-2</v>
      </c>
      <c r="G97" s="521">
        <f t="shared" si="32"/>
        <v>2.1234345657356241E-2</v>
      </c>
      <c r="H97" s="521">
        <f t="shared" si="32"/>
        <v>2.8052276748678169E-2</v>
      </c>
      <c r="I97" s="521">
        <f t="shared" si="32"/>
        <v>1.7511038147991573E-2</v>
      </c>
      <c r="J97" s="521">
        <f t="shared" si="32"/>
        <v>1.7826221486122604E-2</v>
      </c>
      <c r="K97" s="521">
        <f t="shared" si="32"/>
        <v>1.8597085041759859E-2</v>
      </c>
      <c r="L97" s="521">
        <f t="shared" si="32"/>
        <v>1.7636787603593593E-2</v>
      </c>
      <c r="M97" s="521">
        <f t="shared" si="32"/>
        <v>1.5775673849420371E-2</v>
      </c>
      <c r="N97" s="521">
        <f t="shared" si="32"/>
        <v>1.4707856024518419E-2</v>
      </c>
      <c r="O97" s="521">
        <f t="shared" si="32"/>
        <v>1.5847358930859954E-2</v>
      </c>
      <c r="P97" s="521">
        <f t="shared" si="32"/>
        <v>1.604272633806398E-2</v>
      </c>
      <c r="Q97" s="521">
        <f t="shared" si="32"/>
        <v>1.1998078922964459E-2</v>
      </c>
      <c r="R97" s="521">
        <f t="shared" ref="R97" si="35">IF(R52/R$68&lt;&gt;0,R52/R$68,"~")</f>
        <v>1.5374238059416824E-2</v>
      </c>
    </row>
    <row r="98" spans="1:18" x14ac:dyDescent="0.2">
      <c r="A98" s="237" t="s">
        <v>64</v>
      </c>
      <c r="B98" s="240" t="s">
        <v>65</v>
      </c>
      <c r="C98" s="521">
        <f t="shared" si="32"/>
        <v>6.3836574930543219E-2</v>
      </c>
      <c r="D98" s="521">
        <f t="shared" si="32"/>
        <v>6.9788121684999704E-2</v>
      </c>
      <c r="E98" s="521">
        <f t="shared" si="32"/>
        <v>5.0554080568832517E-2</v>
      </c>
      <c r="F98" s="521">
        <f t="shared" si="32"/>
        <v>6.3776010031768873E-2</v>
      </c>
      <c r="G98" s="521">
        <f t="shared" si="32"/>
        <v>5.1297735856944984E-2</v>
      </c>
      <c r="H98" s="521">
        <f t="shared" si="32"/>
        <v>5.8050967472303955E-2</v>
      </c>
      <c r="I98" s="521">
        <f t="shared" si="32"/>
        <v>6.6613197756962964E-2</v>
      </c>
      <c r="J98" s="521">
        <f t="shared" si="32"/>
        <v>4.5177660049462748E-2</v>
      </c>
      <c r="K98" s="521">
        <f t="shared" si="32"/>
        <v>4.7886306803447125E-2</v>
      </c>
      <c r="L98" s="521">
        <f t="shared" si="32"/>
        <v>2.6664520993893676E-2</v>
      </c>
      <c r="M98" s="521">
        <f t="shared" si="32"/>
        <v>1.4817519458454357E-2</v>
      </c>
      <c r="N98" s="521">
        <f t="shared" si="32"/>
        <v>3.7162630214275095E-3</v>
      </c>
      <c r="O98" s="521">
        <f t="shared" si="32"/>
        <v>4.9120490372777936E-3</v>
      </c>
      <c r="P98" s="521">
        <f t="shared" si="32"/>
        <v>5.4379528743880266E-3</v>
      </c>
      <c r="Q98" s="521">
        <f t="shared" si="32"/>
        <v>9.0973711189181582E-3</v>
      </c>
      <c r="R98" s="521">
        <f t="shared" ref="R98" si="36">IF(R53/R$68&lt;&gt;0,R53/R$68,"~")</f>
        <v>1.236820299194546E-2</v>
      </c>
    </row>
    <row r="99" spans="1:18" x14ac:dyDescent="0.2">
      <c r="A99" s="237" t="s">
        <v>66</v>
      </c>
      <c r="B99" s="240" t="s">
        <v>67</v>
      </c>
      <c r="C99" s="521">
        <f t="shared" si="32"/>
        <v>7.1284946129782395E-2</v>
      </c>
      <c r="D99" s="521">
        <f t="shared" si="32"/>
        <v>9.7563351526982825E-2</v>
      </c>
      <c r="E99" s="521">
        <f t="shared" si="32"/>
        <v>7.3073506446543438E-2</v>
      </c>
      <c r="F99" s="521">
        <f t="shared" si="32"/>
        <v>6.8781703603195271E-2</v>
      </c>
      <c r="G99" s="521">
        <f t="shared" si="32"/>
        <v>8.3619164842819865E-2</v>
      </c>
      <c r="H99" s="521">
        <f t="shared" si="32"/>
        <v>7.2345421078452654E-2</v>
      </c>
      <c r="I99" s="521">
        <f t="shared" si="32"/>
        <v>6.4837162293256312E-2</v>
      </c>
      <c r="J99" s="521">
        <f t="shared" si="32"/>
        <v>5.1181215220800047E-2</v>
      </c>
      <c r="K99" s="521">
        <f t="shared" si="32"/>
        <v>6.9842765793146119E-2</v>
      </c>
      <c r="L99" s="521">
        <f t="shared" si="32"/>
        <v>7.2884738197175863E-2</v>
      </c>
      <c r="M99" s="521">
        <f t="shared" si="32"/>
        <v>5.7649800145935404E-2</v>
      </c>
      <c r="N99" s="521">
        <f t="shared" si="32"/>
        <v>5.5716577458419882E-2</v>
      </c>
      <c r="O99" s="521">
        <f t="shared" si="32"/>
        <v>5.0144739859272973E-2</v>
      </c>
      <c r="P99" s="521">
        <f t="shared" si="32"/>
        <v>7.0097680197616641E-2</v>
      </c>
      <c r="Q99" s="521">
        <f t="shared" si="32"/>
        <v>0.11073124023828272</v>
      </c>
      <c r="R99" s="521">
        <f t="shared" ref="R99" si="37">IF(R54/R$68&lt;&gt;0,R54/R$68,"~")</f>
        <v>8.7876173665171142E-2</v>
      </c>
    </row>
    <row r="100" spans="1:18" x14ac:dyDescent="0.2">
      <c r="A100" s="237" t="s">
        <v>68</v>
      </c>
      <c r="B100" s="240" t="s">
        <v>69</v>
      </c>
      <c r="C100" s="521">
        <f t="shared" si="32"/>
        <v>0.1140059115309596</v>
      </c>
      <c r="D100" s="521">
        <f t="shared" si="32"/>
        <v>0.11048374835195798</v>
      </c>
      <c r="E100" s="521">
        <f t="shared" si="32"/>
        <v>9.1801789018568211E-2</v>
      </c>
      <c r="F100" s="521">
        <f t="shared" si="32"/>
        <v>8.1194155641661381E-2</v>
      </c>
      <c r="G100" s="521">
        <f t="shared" si="32"/>
        <v>8.9017258992469067E-2</v>
      </c>
      <c r="H100" s="521">
        <f t="shared" si="32"/>
        <v>8.473140337905033E-2</v>
      </c>
      <c r="I100" s="521">
        <f t="shared" si="32"/>
        <v>0.16542242130531193</v>
      </c>
      <c r="J100" s="521">
        <f t="shared" si="32"/>
        <v>0.11193214994257951</v>
      </c>
      <c r="K100" s="521">
        <f t="shared" si="32"/>
        <v>0.10895555298617375</v>
      </c>
      <c r="L100" s="521">
        <f t="shared" si="32"/>
        <v>0.11938722901751631</v>
      </c>
      <c r="M100" s="521">
        <f t="shared" si="32"/>
        <v>0.10937392779557965</v>
      </c>
      <c r="N100" s="521">
        <f t="shared" si="32"/>
        <v>0.12928802244085832</v>
      </c>
      <c r="O100" s="521">
        <f t="shared" si="32"/>
        <v>0.12384562474996798</v>
      </c>
      <c r="P100" s="521">
        <f t="shared" si="32"/>
        <v>0.12192573911903033</v>
      </c>
      <c r="Q100" s="521">
        <f t="shared" si="32"/>
        <v>0.12688773139503035</v>
      </c>
      <c r="R100" s="521">
        <f t="shared" ref="R100" si="38">IF(R55/R$68&lt;&gt;0,R55/R$68,"~")</f>
        <v>0.14475317743673793</v>
      </c>
    </row>
    <row r="101" spans="1:18" x14ac:dyDescent="0.2">
      <c r="A101" s="237" t="s">
        <v>70</v>
      </c>
      <c r="B101" s="240" t="s">
        <v>71</v>
      </c>
      <c r="C101" s="521">
        <f t="shared" si="32"/>
        <v>1.2190087137135793E-2</v>
      </c>
      <c r="D101" s="521">
        <f t="shared" si="32"/>
        <v>1.7874962477427619E-2</v>
      </c>
      <c r="E101" s="521">
        <f t="shared" si="32"/>
        <v>2.0336739274345015E-2</v>
      </c>
      <c r="F101" s="521">
        <f t="shared" si="32"/>
        <v>1.7946913688245834E-2</v>
      </c>
      <c r="G101" s="521">
        <f t="shared" si="32"/>
        <v>1.7750385920861766E-2</v>
      </c>
      <c r="H101" s="521">
        <f t="shared" si="32"/>
        <v>1.9098714018538587E-2</v>
      </c>
      <c r="I101" s="521">
        <f t="shared" si="32"/>
        <v>1.9132227119754004E-2</v>
      </c>
      <c r="J101" s="521">
        <f t="shared" si="32"/>
        <v>1.7139744889845321E-2</v>
      </c>
      <c r="K101" s="521">
        <f t="shared" si="32"/>
        <v>1.6694974002383439E-2</v>
      </c>
      <c r="L101" s="521">
        <f t="shared" si="32"/>
        <v>1.6126531328946103E-2</v>
      </c>
      <c r="M101" s="521">
        <f t="shared" si="32"/>
        <v>1.6338908747865231E-2</v>
      </c>
      <c r="N101" s="521">
        <f t="shared" si="32"/>
        <v>1.5460718672917685E-2</v>
      </c>
      <c r="O101" s="521">
        <f t="shared" si="32"/>
        <v>1.6563724358935862E-2</v>
      </c>
      <c r="P101" s="521">
        <f t="shared" si="32"/>
        <v>1.6905243224050955E-2</v>
      </c>
      <c r="Q101" s="521">
        <f t="shared" si="32"/>
        <v>1.4129313386015316E-2</v>
      </c>
      <c r="R101" s="521">
        <f t="shared" ref="R101" si="39">IF(R56/R$68&lt;&gt;0,R56/R$68,"~")</f>
        <v>1.6017156744122674E-2</v>
      </c>
    </row>
    <row r="102" spans="1:18" x14ac:dyDescent="0.2">
      <c r="A102" s="237" t="s">
        <v>72</v>
      </c>
      <c r="B102" s="240" t="s">
        <v>73</v>
      </c>
      <c r="C102" s="521">
        <f t="shared" si="32"/>
        <v>5.5076957771182863E-2</v>
      </c>
      <c r="D102" s="521">
        <f t="shared" si="32"/>
        <v>5.2997361275213629E-2</v>
      </c>
      <c r="E102" s="521">
        <f t="shared" si="32"/>
        <v>5.7019844069262249E-2</v>
      </c>
      <c r="F102" s="521">
        <f t="shared" si="32"/>
        <v>6.2503582939712074E-2</v>
      </c>
      <c r="G102" s="521">
        <f t="shared" si="32"/>
        <v>6.9520138598878609E-2</v>
      </c>
      <c r="H102" s="521">
        <f t="shared" si="32"/>
        <v>6.5454654047667732E-2</v>
      </c>
      <c r="I102" s="521">
        <f t="shared" si="32"/>
        <v>6.0164473769868131E-2</v>
      </c>
      <c r="J102" s="521">
        <f t="shared" si="32"/>
        <v>5.7626803436501402E-2</v>
      </c>
      <c r="K102" s="521">
        <f t="shared" si="32"/>
        <v>5.6904744950165891E-2</v>
      </c>
      <c r="L102" s="521">
        <f t="shared" si="32"/>
        <v>5.6271933761998086E-2</v>
      </c>
      <c r="M102" s="521">
        <f t="shared" si="32"/>
        <v>5.6181347226936747E-2</v>
      </c>
      <c r="N102" s="521">
        <f t="shared" si="32"/>
        <v>5.661617853368648E-2</v>
      </c>
      <c r="O102" s="521">
        <f t="shared" si="32"/>
        <v>5.1388088485868788E-2</v>
      </c>
      <c r="P102" s="521">
        <f t="shared" si="32"/>
        <v>4.8543143187875823E-2</v>
      </c>
      <c r="Q102" s="521">
        <f t="shared" si="32"/>
        <v>4.9849580781911151E-2</v>
      </c>
      <c r="R102" s="521">
        <f t="shared" ref="R102" si="40">IF(R57/R$68&lt;&gt;0,R57/R$68,"~")</f>
        <v>4.9215917663900433E-2</v>
      </c>
    </row>
    <row r="103" spans="1:18" x14ac:dyDescent="0.2">
      <c r="A103" s="237" t="s">
        <v>74</v>
      </c>
      <c r="B103" s="240" t="s">
        <v>75</v>
      </c>
      <c r="C103" s="521">
        <f t="shared" si="32"/>
        <v>1.1974722685735904E-2</v>
      </c>
      <c r="D103" s="521">
        <f t="shared" si="32"/>
        <v>1.1440442809263398E-2</v>
      </c>
      <c r="E103" s="521">
        <f t="shared" si="32"/>
        <v>1.3633511161116892E-2</v>
      </c>
      <c r="F103" s="521">
        <f t="shared" si="32"/>
        <v>1.0202699456930314E-2</v>
      </c>
      <c r="G103" s="521">
        <f t="shared" si="32"/>
        <v>1.3308447887172394E-2</v>
      </c>
      <c r="H103" s="521">
        <f t="shared" si="32"/>
        <v>2.1637403769229017E-2</v>
      </c>
      <c r="I103" s="521">
        <f t="shared" si="32"/>
        <v>2.5787011942278781E-2</v>
      </c>
      <c r="J103" s="521">
        <f t="shared" si="32"/>
        <v>4.153503013330425E-2</v>
      </c>
      <c r="K103" s="521">
        <f t="shared" si="32"/>
        <v>1.4720801592045463E-2</v>
      </c>
      <c r="L103" s="521">
        <f t="shared" si="32"/>
        <v>1.0647069075147911E-2</v>
      </c>
      <c r="M103" s="521">
        <f t="shared" si="32"/>
        <v>1.552051714710455E-2</v>
      </c>
      <c r="N103" s="521">
        <f t="shared" si="32"/>
        <v>1.7589715569209165E-2</v>
      </c>
      <c r="O103" s="521">
        <f t="shared" si="32"/>
        <v>1.8599795587742846E-2</v>
      </c>
      <c r="P103" s="521">
        <f t="shared" si="32"/>
        <v>1.7984734320505791E-2</v>
      </c>
      <c r="Q103" s="521">
        <f t="shared" si="32"/>
        <v>1.3802466390418544E-2</v>
      </c>
      <c r="R103" s="521">
        <f t="shared" ref="R103" si="41">IF(R58/R$68&lt;&gt;0,R58/R$68,"~")</f>
        <v>1.9324593781987757E-2</v>
      </c>
    </row>
    <row r="104" spans="1:18" x14ac:dyDescent="0.2">
      <c r="A104" s="237" t="s">
        <v>76</v>
      </c>
      <c r="B104" s="240" t="s">
        <v>77</v>
      </c>
      <c r="C104" s="521">
        <f t="shared" si="32"/>
        <v>9.2932709147997311E-2</v>
      </c>
      <c r="D104" s="521">
        <f t="shared" si="32"/>
        <v>9.6604272970068322E-2</v>
      </c>
      <c r="E104" s="521">
        <f t="shared" si="32"/>
        <v>0.10995095921590023</v>
      </c>
      <c r="F104" s="521">
        <f t="shared" si="32"/>
        <v>0.12509055061960686</v>
      </c>
      <c r="G104" s="521">
        <f t="shared" si="32"/>
        <v>0.12510434996553843</v>
      </c>
      <c r="H104" s="521">
        <f t="shared" si="32"/>
        <v>0.12635231932901658</v>
      </c>
      <c r="I104" s="521">
        <f t="shared" si="32"/>
        <v>0.12023095685643069</v>
      </c>
      <c r="J104" s="521">
        <f t="shared" si="32"/>
        <v>0.11730634283017752</v>
      </c>
      <c r="K104" s="521">
        <f t="shared" si="32"/>
        <v>0.11802625039653063</v>
      </c>
      <c r="L104" s="521">
        <f t="shared" si="32"/>
        <v>0.1209203009577822</v>
      </c>
      <c r="M104" s="521">
        <f t="shared" si="32"/>
        <v>0.12003895557059059</v>
      </c>
      <c r="N104" s="521">
        <f t="shared" si="32"/>
        <v>0.11101120405998526</v>
      </c>
      <c r="O104" s="521">
        <f t="shared" si="32"/>
        <v>0.11017747196722089</v>
      </c>
      <c r="P104" s="521">
        <f t="shared" si="32"/>
        <v>0.10481827757718024</v>
      </c>
      <c r="Q104" s="521">
        <f t="shared" si="32"/>
        <v>9.779119554216284E-2</v>
      </c>
      <c r="R104" s="521">
        <f t="shared" ref="R104" si="42">IF(R59/R$68&lt;&gt;0,R59/R$68,"~")</f>
        <v>0.10305328422535011</v>
      </c>
    </row>
    <row r="105" spans="1:18" x14ac:dyDescent="0.2">
      <c r="A105" s="237" t="s">
        <v>78</v>
      </c>
      <c r="B105" s="240" t="s">
        <v>79</v>
      </c>
      <c r="C105" s="521">
        <f t="shared" si="32"/>
        <v>0.22394578056731021</v>
      </c>
      <c r="D105" s="521">
        <f t="shared" si="32"/>
        <v>0.21353141500008968</v>
      </c>
      <c r="E105" s="521">
        <f t="shared" si="32"/>
        <v>0.22779976175605071</v>
      </c>
      <c r="F105" s="521">
        <f t="shared" si="32"/>
        <v>0.20106808219931913</v>
      </c>
      <c r="G105" s="521">
        <f t="shared" si="32"/>
        <v>0.18851514916959253</v>
      </c>
      <c r="H105" s="521">
        <f t="shared" si="32"/>
        <v>0.20387011961226525</v>
      </c>
      <c r="I105" s="521">
        <f t="shared" si="32"/>
        <v>0.1897181445851607</v>
      </c>
      <c r="J105" s="521">
        <f t="shared" si="32"/>
        <v>0.21220105130490355</v>
      </c>
      <c r="K105" s="521">
        <f t="shared" si="32"/>
        <v>0.19985345981463556</v>
      </c>
      <c r="L105" s="521">
        <f t="shared" si="32"/>
        <v>0.18284906013318175</v>
      </c>
      <c r="M105" s="521">
        <f t="shared" si="32"/>
        <v>0.202950021361441</v>
      </c>
      <c r="N105" s="521">
        <f t="shared" si="32"/>
        <v>0.19918751467246154</v>
      </c>
      <c r="O105" s="521">
        <f t="shared" si="32"/>
        <v>0.18211414309242877</v>
      </c>
      <c r="P105" s="521">
        <f t="shared" si="32"/>
        <v>0.15627208825386277</v>
      </c>
      <c r="Q105" s="521">
        <f t="shared" si="32"/>
        <v>0.13317483172777203</v>
      </c>
      <c r="R105" s="521">
        <f t="shared" ref="R105" si="43">IF(R60/R$68&lt;&gt;0,R60/R$68,"~")</f>
        <v>0.11158160208236537</v>
      </c>
    </row>
    <row r="106" spans="1:18" x14ac:dyDescent="0.2">
      <c r="A106" s="237" t="s">
        <v>80</v>
      </c>
      <c r="B106" s="240" t="s">
        <v>81</v>
      </c>
      <c r="C106" s="521">
        <f t="shared" si="32"/>
        <v>0.12280214976462984</v>
      </c>
      <c r="D106" s="521">
        <f t="shared" si="32"/>
        <v>0.12989669477451868</v>
      </c>
      <c r="E106" s="521">
        <f t="shared" si="32"/>
        <v>0.13974124344649988</v>
      </c>
      <c r="F106" s="521">
        <f t="shared" si="32"/>
        <v>0.12377858667923378</v>
      </c>
      <c r="G106" s="521">
        <f t="shared" si="32"/>
        <v>0.1169749771705112</v>
      </c>
      <c r="H106" s="521">
        <f t="shared" si="32"/>
        <v>0.10617642656690723</v>
      </c>
      <c r="I106" s="521">
        <f t="shared" si="32"/>
        <v>0.11131953251393722</v>
      </c>
      <c r="J106" s="521">
        <f t="shared" si="32"/>
        <v>0.13350825771493105</v>
      </c>
      <c r="K106" s="521">
        <f t="shared" si="32"/>
        <v>0.13628347801313614</v>
      </c>
      <c r="L106" s="521">
        <f t="shared" si="32"/>
        <v>0.1441251398264686</v>
      </c>
      <c r="M106" s="521">
        <f t="shared" si="32"/>
        <v>0.14249357353068484</v>
      </c>
      <c r="N106" s="521">
        <f t="shared" si="32"/>
        <v>0.14768895655017958</v>
      </c>
      <c r="O106" s="521">
        <f t="shared" si="32"/>
        <v>0.16414711459719525</v>
      </c>
      <c r="P106" s="521">
        <f t="shared" si="32"/>
        <v>0.15619535884571487</v>
      </c>
      <c r="Q106" s="521">
        <f t="shared" si="32"/>
        <v>0.14060106531621691</v>
      </c>
      <c r="R106" s="521">
        <f t="shared" ref="R106" si="44">IF(R61/R$68&lt;&gt;0,R61/R$68,"~")</f>
        <v>0.14686357171783404</v>
      </c>
    </row>
    <row r="107" spans="1:18" x14ac:dyDescent="0.2">
      <c r="A107" s="237" t="s">
        <v>82</v>
      </c>
      <c r="B107" s="240" t="s">
        <v>83</v>
      </c>
      <c r="C107" s="521">
        <f t="shared" si="32"/>
        <v>4.6698296554447676E-2</v>
      </c>
      <c r="D107" s="521">
        <f t="shared" si="32"/>
        <v>4.6233448955970036E-2</v>
      </c>
      <c r="E107" s="521">
        <f t="shared" si="32"/>
        <v>4.7129229723769213E-2</v>
      </c>
      <c r="F107" s="521">
        <f t="shared" si="32"/>
        <v>4.1730449825859585E-2</v>
      </c>
      <c r="G107" s="521">
        <f t="shared" si="32"/>
        <v>4.2238533660512043E-2</v>
      </c>
      <c r="H107" s="521">
        <f t="shared" si="32"/>
        <v>4.855581058647393E-2</v>
      </c>
      <c r="I107" s="521">
        <f t="shared" si="32"/>
        <v>4.7556745651966228E-2</v>
      </c>
      <c r="J107" s="521">
        <f t="shared" si="32"/>
        <v>5.9759093409616847E-2</v>
      </c>
      <c r="K107" s="521">
        <f t="shared" si="32"/>
        <v>6.0154244099774309E-2</v>
      </c>
      <c r="L107" s="521">
        <f t="shared" si="32"/>
        <v>6.3567655639771362E-2</v>
      </c>
      <c r="M107" s="521">
        <f t="shared" si="32"/>
        <v>6.3352959430880096E-2</v>
      </c>
      <c r="N107" s="521">
        <f t="shared" si="32"/>
        <v>6.2428364142920099E-2</v>
      </c>
      <c r="O107" s="521">
        <f t="shared" si="32"/>
        <v>6.5910548115671763E-2</v>
      </c>
      <c r="P107" s="521">
        <f t="shared" si="32"/>
        <v>6.3518168931289989E-2</v>
      </c>
      <c r="Q107" s="521">
        <f t="shared" si="32"/>
        <v>6.1630124261506089E-2</v>
      </c>
      <c r="R107" s="521">
        <f t="shared" ref="R107" si="45">IF(R62/R$68&lt;&gt;0,R62/R$68,"~")</f>
        <v>7.6766376185985086E-2</v>
      </c>
    </row>
    <row r="108" spans="1:18" x14ac:dyDescent="0.2">
      <c r="A108" s="237" t="s">
        <v>84</v>
      </c>
      <c r="B108" s="240" t="s">
        <v>85</v>
      </c>
      <c r="C108" s="521">
        <f t="shared" si="32"/>
        <v>5.8863661583046555E-3</v>
      </c>
      <c r="D108" s="521">
        <f t="shared" si="32"/>
        <v>5.6722522825322997E-3</v>
      </c>
      <c r="E108" s="521">
        <f t="shared" si="32"/>
        <v>4.3086210859209616E-3</v>
      </c>
      <c r="F108" s="521">
        <f t="shared" si="32"/>
        <v>4.3890968165735443E-3</v>
      </c>
      <c r="G108" s="521">
        <f t="shared" si="32"/>
        <v>2.8968826756517454E-3</v>
      </c>
      <c r="H108" s="521">
        <f t="shared" si="32"/>
        <v>8.504938833983915E-3</v>
      </c>
      <c r="I108" s="521">
        <f t="shared" si="32"/>
        <v>1.1662696179390553E-2</v>
      </c>
      <c r="J108" s="521">
        <f t="shared" si="32"/>
        <v>1.397149500765507E-2</v>
      </c>
      <c r="K108" s="521">
        <f t="shared" si="32"/>
        <v>1.3310064103200885E-2</v>
      </c>
      <c r="L108" s="521">
        <f t="shared" si="32"/>
        <v>6.6785112042709758E-3</v>
      </c>
      <c r="M108" s="521">
        <f t="shared" si="32"/>
        <v>7.5066232534836417E-3</v>
      </c>
      <c r="N108" s="521">
        <f t="shared" si="32"/>
        <v>1.0026554386947105E-2</v>
      </c>
      <c r="O108" s="521">
        <f t="shared" si="32"/>
        <v>1.3197437275760129E-2</v>
      </c>
      <c r="P108" s="521">
        <f t="shared" si="32"/>
        <v>1.102438986244806E-2</v>
      </c>
      <c r="Q108" s="521">
        <f t="shared" si="32"/>
        <v>9.2544933796627708E-3</v>
      </c>
      <c r="R108" s="521">
        <f t="shared" ref="R108" si="46">IF(R63/R$68&lt;&gt;0,R63/R$68,"~")</f>
        <v>7.4819121642199556E-3</v>
      </c>
    </row>
    <row r="109" spans="1:18" x14ac:dyDescent="0.2">
      <c r="A109" s="237"/>
      <c r="B109" s="516" t="s">
        <v>445</v>
      </c>
      <c r="C109" s="521">
        <f t="shared" si="32"/>
        <v>-9.2927884519393884E-3</v>
      </c>
      <c r="D109" s="521">
        <f t="shared" si="32"/>
        <v>-9.0780623923188662E-3</v>
      </c>
      <c r="E109" s="521">
        <f t="shared" si="32"/>
        <v>-8.4984068859728021E-3</v>
      </c>
      <c r="F109" s="521">
        <f t="shared" si="32"/>
        <v>-1.3009536915199382E-2</v>
      </c>
      <c r="G109" s="521">
        <f t="shared" si="32"/>
        <v>-8.5438226987002795E-3</v>
      </c>
      <c r="H109" s="521">
        <f t="shared" si="32"/>
        <v>-1.7207802020779765E-2</v>
      </c>
      <c r="I109" s="521">
        <f t="shared" si="32"/>
        <v>-1.4683101910516045E-2</v>
      </c>
      <c r="J109" s="521">
        <f t="shared" si="32"/>
        <v>-2.7939800027653356E-2</v>
      </c>
      <c r="K109" s="521">
        <f t="shared" si="32"/>
        <v>-1.0273764160478288E-2</v>
      </c>
      <c r="L109" s="521">
        <f t="shared" si="32"/>
        <v>-7.3765765862059173E-3</v>
      </c>
      <c r="M109" s="521">
        <f t="shared" si="32"/>
        <v>-1.0127370721111554E-2</v>
      </c>
      <c r="N109" s="521">
        <f t="shared" si="32"/>
        <v>-1.1754613956719048E-2</v>
      </c>
      <c r="O109" s="521">
        <f t="shared" si="32"/>
        <v>-1.2669631017472016E-2</v>
      </c>
      <c r="P109" s="521">
        <f t="shared" si="32"/>
        <v>-1.355752496787044E-2</v>
      </c>
      <c r="Q109" s="521">
        <f t="shared" si="32"/>
        <v>-1.1189143452570246E-2</v>
      </c>
      <c r="R109" s="521">
        <f t="shared" ref="R109" si="47">IF(R64/R$68&lt;&gt;0,R64/R$68,"~")</f>
        <v>-1.5117774224906269E-2</v>
      </c>
    </row>
    <row r="110" spans="1:18" s="10" customFormat="1" x14ac:dyDescent="0.2">
      <c r="A110" s="514"/>
      <c r="B110" s="515" t="s">
        <v>647</v>
      </c>
      <c r="C110" s="522">
        <f t="shared" si="32"/>
        <v>0.96971439445360585</v>
      </c>
      <c r="D110" s="522">
        <f t="shared" si="32"/>
        <v>0.96022885290563553</v>
      </c>
      <c r="E110" s="522">
        <f t="shared" si="32"/>
        <v>0.96739597591973181</v>
      </c>
      <c r="F110" s="522">
        <f t="shared" si="32"/>
        <v>0.95576280974951155</v>
      </c>
      <c r="G110" s="522">
        <f t="shared" si="32"/>
        <v>0.94391302811514932</v>
      </c>
      <c r="H110" s="522">
        <f t="shared" si="32"/>
        <v>0.94695976122096359</v>
      </c>
      <c r="I110" s="522">
        <f t="shared" si="32"/>
        <v>0.99277758182204334</v>
      </c>
      <c r="J110" s="522">
        <f t="shared" si="32"/>
        <v>0.9547568106001838</v>
      </c>
      <c r="K110" s="522">
        <f t="shared" si="32"/>
        <v>0.95755701540493499</v>
      </c>
      <c r="L110" s="522">
        <f t="shared" si="32"/>
        <v>0.93769677738079293</v>
      </c>
      <c r="M110" s="522">
        <f t="shared" si="32"/>
        <v>0.92087122945958411</v>
      </c>
      <c r="N110" s="522">
        <f t="shared" si="32"/>
        <v>0.91719145616743891</v>
      </c>
      <c r="O110" s="522">
        <f t="shared" si="32"/>
        <v>0.91646686420168133</v>
      </c>
      <c r="P110" s="522">
        <f t="shared" si="32"/>
        <v>0.89959464546268619</v>
      </c>
      <c r="Q110" s="522">
        <f t="shared" si="32"/>
        <v>0.899546258953972</v>
      </c>
      <c r="R110" s="522">
        <f t="shared" ref="R110" si="48">IF(R65/R$68&lt;&gt;0,R65/R$68,"~")</f>
        <v>0.9094810155171279</v>
      </c>
    </row>
    <row r="111" spans="1:18" x14ac:dyDescent="0.2">
      <c r="A111" s="237"/>
      <c r="B111" s="516" t="s">
        <v>710</v>
      </c>
      <c r="C111" s="521">
        <f t="shared" ref="C111:Q113" si="49">IF(C66/C$68&lt;&gt;0,C66/C$68,"~")</f>
        <v>7.4236236320058629E-2</v>
      </c>
      <c r="D111" s="521">
        <f t="shared" si="49"/>
        <v>7.6239996192738968E-2</v>
      </c>
      <c r="E111" s="521">
        <f t="shared" si="49"/>
        <v>7.4800315920131907E-2</v>
      </c>
      <c r="F111" s="521">
        <f t="shared" si="49"/>
        <v>9.1861291575860093E-2</v>
      </c>
      <c r="G111" s="521">
        <f t="shared" si="49"/>
        <v>9.9765773526324972E-2</v>
      </c>
      <c r="H111" s="521">
        <f t="shared" si="49"/>
        <v>9.7913191482891307E-2</v>
      </c>
      <c r="I111" s="521">
        <f t="shared" si="49"/>
        <v>9.0332338730938627E-2</v>
      </c>
      <c r="J111" s="521">
        <f t="shared" si="49"/>
        <v>7.842320393059779E-2</v>
      </c>
      <c r="K111" s="521">
        <f t="shared" si="49"/>
        <v>7.9526294703990322E-2</v>
      </c>
      <c r="L111" s="521">
        <f t="shared" si="49"/>
        <v>7.5739279797571321E-2</v>
      </c>
      <c r="M111" s="521">
        <f t="shared" si="49"/>
        <v>8.49272813473025E-2</v>
      </c>
      <c r="N111" s="521">
        <f t="shared" si="49"/>
        <v>8.2935601134011647E-2</v>
      </c>
      <c r="O111" s="521">
        <f t="shared" si="49"/>
        <v>8.4122614640874366E-2</v>
      </c>
      <c r="P111" s="521">
        <f t="shared" si="49"/>
        <v>0.10111716854333651</v>
      </c>
      <c r="Q111" s="521">
        <f t="shared" si="49"/>
        <v>0.10090689737322327</v>
      </c>
      <c r="R111" s="521">
        <f t="shared" ref="R111" si="50">IF(R66/R$68&lt;&gt;0,R66/R$68,"~")</f>
        <v>9.051898448287217E-2</v>
      </c>
    </row>
    <row r="112" spans="1:18" x14ac:dyDescent="0.2">
      <c r="A112" s="237"/>
      <c r="B112" s="516" t="s">
        <v>648</v>
      </c>
      <c r="C112" s="521">
        <f t="shared" si="49"/>
        <v>-4.3950630773664533E-2</v>
      </c>
      <c r="D112" s="521">
        <f t="shared" si="49"/>
        <v>-3.6468849098374466E-2</v>
      </c>
      <c r="E112" s="521">
        <f t="shared" si="49"/>
        <v>-4.2196291839863655E-2</v>
      </c>
      <c r="F112" s="521">
        <f t="shared" si="49"/>
        <v>-4.7624101325371711E-2</v>
      </c>
      <c r="G112" s="521">
        <f t="shared" si="49"/>
        <v>-4.3678801641474252E-2</v>
      </c>
      <c r="H112" s="521">
        <f t="shared" si="49"/>
        <v>-4.4872952703854774E-2</v>
      </c>
      <c r="I112" s="521">
        <f t="shared" si="49"/>
        <v>-8.3109920552981928E-2</v>
      </c>
      <c r="J112" s="521">
        <f t="shared" si="49"/>
        <v>-3.3180014530781538E-2</v>
      </c>
      <c r="K112" s="521">
        <f t="shared" si="49"/>
        <v>-3.708331010892528E-2</v>
      </c>
      <c r="L112" s="521">
        <f t="shared" si="49"/>
        <v>-1.3436057178364243E-2</v>
      </c>
      <c r="M112" s="521">
        <f t="shared" si="49"/>
        <v>-5.7985108068864862E-3</v>
      </c>
      <c r="N112" s="521">
        <f t="shared" si="49"/>
        <v>-1.2705730145052901E-4</v>
      </c>
      <c r="O112" s="521">
        <f t="shared" si="49"/>
        <v>-5.8947884255558677E-4</v>
      </c>
      <c r="P112" s="521">
        <f t="shared" si="49"/>
        <v>-7.118140060225586E-4</v>
      </c>
      <c r="Q112" s="521">
        <f t="shared" si="49"/>
        <v>-4.5315632719532126E-4</v>
      </c>
      <c r="R112" s="521" t="str">
        <f t="shared" ref="R112" si="51">IF(R67/R$68&lt;&gt;0,R67/R$68,"~")</f>
        <v>~</v>
      </c>
    </row>
    <row r="113" spans="1:19" ht="21" customHeight="1" x14ac:dyDescent="0.2">
      <c r="A113" s="245"/>
      <c r="B113" s="246" t="s">
        <v>713</v>
      </c>
      <c r="C113" s="528">
        <f t="shared" si="49"/>
        <v>1</v>
      </c>
      <c r="D113" s="528">
        <f t="shared" si="49"/>
        <v>1</v>
      </c>
      <c r="E113" s="528">
        <f t="shared" si="49"/>
        <v>1</v>
      </c>
      <c r="F113" s="528">
        <f t="shared" si="49"/>
        <v>1</v>
      </c>
      <c r="G113" s="528">
        <f t="shared" si="49"/>
        <v>1</v>
      </c>
      <c r="H113" s="528">
        <f t="shared" si="49"/>
        <v>1</v>
      </c>
      <c r="I113" s="528">
        <f t="shared" si="49"/>
        <v>1</v>
      </c>
      <c r="J113" s="528">
        <f t="shared" si="49"/>
        <v>1</v>
      </c>
      <c r="K113" s="528">
        <f t="shared" si="49"/>
        <v>1</v>
      </c>
      <c r="L113" s="528">
        <f t="shared" si="49"/>
        <v>1</v>
      </c>
      <c r="M113" s="528">
        <f t="shared" si="49"/>
        <v>1</v>
      </c>
      <c r="N113" s="528">
        <f t="shared" si="49"/>
        <v>1</v>
      </c>
      <c r="O113" s="528">
        <f t="shared" si="49"/>
        <v>1</v>
      </c>
      <c r="P113" s="528">
        <f t="shared" si="49"/>
        <v>1</v>
      </c>
      <c r="Q113" s="528">
        <f t="shared" si="49"/>
        <v>1</v>
      </c>
      <c r="R113" s="528">
        <f t="shared" ref="R113" si="52">IF(R68/R$68&lt;&gt;0,R68/R$68,"~")</f>
        <v>1</v>
      </c>
      <c r="S113" s="523"/>
    </row>
    <row r="114" spans="1:19" s="197" customFormat="1" ht="20.25" customHeight="1" x14ac:dyDescent="0.2">
      <c r="A114" s="256"/>
    </row>
    <row r="115" spans="1:19" s="2" customFormat="1" ht="19.899999999999999" customHeight="1" x14ac:dyDescent="0.2">
      <c r="A115" s="184" t="s">
        <v>794</v>
      </c>
      <c r="O115" s="76"/>
      <c r="P115" s="76"/>
    </row>
    <row r="116" spans="1:19" ht="18.75" customHeight="1" x14ac:dyDescent="0.2">
      <c r="A116" s="234"/>
      <c r="B116" s="235" t="s">
        <v>649</v>
      </c>
      <c r="C116" s="236" t="str">
        <f t="shared" ref="C116:Q116" si="53">C2</f>
        <v>FY1995</v>
      </c>
      <c r="D116" s="236" t="str">
        <f t="shared" si="53"/>
        <v>FY1996</v>
      </c>
      <c r="E116" s="236" t="str">
        <f t="shared" si="53"/>
        <v>FY1997</v>
      </c>
      <c r="F116" s="236" t="str">
        <f t="shared" si="53"/>
        <v>FY1998</v>
      </c>
      <c r="G116" s="236" t="str">
        <f t="shared" si="53"/>
        <v>FY1999</v>
      </c>
      <c r="H116" s="236" t="str">
        <f t="shared" si="53"/>
        <v>FY2000</v>
      </c>
      <c r="I116" s="236" t="str">
        <f t="shared" si="53"/>
        <v>FY2001</v>
      </c>
      <c r="J116" s="236" t="str">
        <f t="shared" si="53"/>
        <v>FY2002</v>
      </c>
      <c r="K116" s="236" t="str">
        <f t="shared" si="53"/>
        <v>FY2003</v>
      </c>
      <c r="L116" s="236" t="str">
        <f t="shared" si="53"/>
        <v>FY2004</v>
      </c>
      <c r="M116" s="236" t="str">
        <f t="shared" si="53"/>
        <v>FY2005</v>
      </c>
      <c r="N116" s="236" t="str">
        <f t="shared" si="53"/>
        <v>FY2006</v>
      </c>
      <c r="O116" s="236" t="str">
        <f t="shared" si="53"/>
        <v>FY2007</v>
      </c>
      <c r="P116" s="236" t="str">
        <f t="shared" si="53"/>
        <v>FY2008</v>
      </c>
      <c r="Q116" s="236" t="str">
        <f t="shared" si="53"/>
        <v>FY2009</v>
      </c>
      <c r="R116" s="236" t="str">
        <f>R2</f>
        <v>FY2010</v>
      </c>
    </row>
    <row r="117" spans="1:19" ht="18.75" customHeight="1" x14ac:dyDescent="0.2">
      <c r="A117" s="237">
        <v>1.1000000000000001</v>
      </c>
      <c r="B117" s="238" t="s">
        <v>432</v>
      </c>
      <c r="C117" s="239">
        <v>3.7617995040961634</v>
      </c>
      <c r="D117" s="239">
        <v>4.3062440509390782</v>
      </c>
      <c r="E117" s="239">
        <v>3.3328350676555982</v>
      </c>
      <c r="F117" s="239">
        <v>3.0879845117773268</v>
      </c>
      <c r="G117" s="239">
        <v>3.6006016791936588</v>
      </c>
      <c r="H117" s="239">
        <v>4.236442044790671</v>
      </c>
      <c r="I117" s="239">
        <v>4.3541656111771534</v>
      </c>
      <c r="J117" s="239">
        <v>3.9854196359516401</v>
      </c>
      <c r="K117" s="239">
        <v>4.1132579012909751</v>
      </c>
      <c r="L117" s="239">
        <v>4.0488852832611286</v>
      </c>
      <c r="M117" s="239">
        <v>3.6200333571186558</v>
      </c>
      <c r="N117" s="239">
        <v>3.5927919629532186</v>
      </c>
      <c r="O117" s="239">
        <v>3.4616921697086793</v>
      </c>
      <c r="P117" s="239">
        <v>3.5744742777199932</v>
      </c>
      <c r="Q117" s="239">
        <v>4.2681487408412906</v>
      </c>
      <c r="R117" s="239">
        <v>3.9984104936094802</v>
      </c>
    </row>
    <row r="118" spans="1:19" x14ac:dyDescent="0.2">
      <c r="A118" s="237">
        <v>1.2</v>
      </c>
      <c r="B118" s="240" t="s">
        <v>99</v>
      </c>
      <c r="C118" s="239">
        <v>2.0934438054633686</v>
      </c>
      <c r="D118" s="239">
        <v>1.4784596250474578</v>
      </c>
      <c r="E118" s="239">
        <v>1.6328737691580748</v>
      </c>
      <c r="F118" s="239">
        <v>1.4399150167689196</v>
      </c>
      <c r="G118" s="239">
        <v>1.7241388410658272</v>
      </c>
      <c r="H118" s="239">
        <v>1.4100196650224386</v>
      </c>
      <c r="I118" s="239">
        <v>2.8809234073344063</v>
      </c>
      <c r="J118" s="239">
        <v>1.7081490646090769</v>
      </c>
      <c r="K118" s="239">
        <v>1.513880488334634</v>
      </c>
      <c r="L118" s="239">
        <v>1.418814408474331</v>
      </c>
      <c r="M118" s="239">
        <v>1.2290814900252731</v>
      </c>
      <c r="N118" s="239">
        <v>1.2888568715226878</v>
      </c>
      <c r="O118" s="239">
        <v>1.149749973779618</v>
      </c>
      <c r="P118" s="239">
        <v>0.98296863624988484</v>
      </c>
      <c r="Q118" s="239">
        <v>1.0902119533395886</v>
      </c>
      <c r="R118" s="239">
        <v>1.2836558867009602</v>
      </c>
    </row>
    <row r="119" spans="1:19" x14ac:dyDescent="0.2">
      <c r="A119" s="237" t="s">
        <v>100</v>
      </c>
      <c r="B119" s="240" t="s">
        <v>433</v>
      </c>
      <c r="C119" s="239">
        <v>0.21168471913749079</v>
      </c>
      <c r="D119" s="239">
        <v>0.20552881385411231</v>
      </c>
      <c r="E119" s="239">
        <v>0.22460257588295693</v>
      </c>
      <c r="F119" s="239">
        <v>0.14952223436961187</v>
      </c>
      <c r="G119" s="239">
        <v>0.2107346175293065</v>
      </c>
      <c r="H119" s="239">
        <v>0.35619472835561572</v>
      </c>
      <c r="I119" s="239">
        <v>0.45332318188137383</v>
      </c>
      <c r="J119" s="239">
        <v>0.73713998646214529</v>
      </c>
      <c r="K119" s="239">
        <v>0.25040148694200093</v>
      </c>
      <c r="L119" s="239">
        <v>0.17163739683303833</v>
      </c>
      <c r="M119" s="239">
        <v>0.24316157695665891</v>
      </c>
      <c r="N119" s="239">
        <v>0.27077919648148191</v>
      </c>
      <c r="O119" s="239">
        <v>0.27696165629051389</v>
      </c>
      <c r="P119" s="239">
        <v>0.25362558299865567</v>
      </c>
      <c r="Q119" s="239">
        <v>0.20447262349792808</v>
      </c>
      <c r="R119" s="239">
        <v>0.27593594398497845</v>
      </c>
    </row>
    <row r="120" spans="1:19" x14ac:dyDescent="0.2">
      <c r="A120" s="237" t="s">
        <v>434</v>
      </c>
      <c r="B120" s="240" t="s">
        <v>7</v>
      </c>
      <c r="C120" s="239">
        <v>7.2243175567142446</v>
      </c>
      <c r="D120" s="239">
        <v>7.470533015733654</v>
      </c>
      <c r="E120" s="239">
        <v>7.2972591789308829</v>
      </c>
      <c r="F120" s="239">
        <v>5.725891074901476</v>
      </c>
      <c r="G120" s="239">
        <v>5.6724082197950265</v>
      </c>
      <c r="H120" s="239">
        <v>5.9740809364372947</v>
      </c>
      <c r="I120" s="239">
        <v>6.1652634107817592</v>
      </c>
      <c r="J120" s="239">
        <v>7.314390076397034</v>
      </c>
      <c r="K120" s="239">
        <v>7.1148063699865096</v>
      </c>
      <c r="L120" s="239">
        <v>6.9832409996270197</v>
      </c>
      <c r="M120" s="239">
        <v>7.1540392301047042</v>
      </c>
      <c r="N120" s="239">
        <v>7.2228563462375819</v>
      </c>
      <c r="O120" s="239">
        <v>7.2286064169914095</v>
      </c>
      <c r="P120" s="239">
        <v>6.751829847459029</v>
      </c>
      <c r="Q120" s="239">
        <v>6.6391486170446132</v>
      </c>
      <c r="R120" s="239">
        <v>6.5572787705117772</v>
      </c>
    </row>
    <row r="121" spans="1:19" x14ac:dyDescent="0.2">
      <c r="A121" s="237" t="s">
        <v>108</v>
      </c>
      <c r="B121" s="240" t="s">
        <v>435</v>
      </c>
      <c r="C121" s="239">
        <v>1.0817045413098025E-2</v>
      </c>
      <c r="D121" s="239">
        <v>1.5416538979259624E-3</v>
      </c>
      <c r="E121" s="239">
        <v>1.5241628711354263E-3</v>
      </c>
      <c r="F121" s="239">
        <v>1.5583349757490774E-3</v>
      </c>
      <c r="G121" s="239">
        <v>1.5517902954889095E-3</v>
      </c>
      <c r="H121" s="239">
        <v>3.2368892562830535E-3</v>
      </c>
      <c r="I121" s="239">
        <v>6.9702701749884159E-3</v>
      </c>
      <c r="J121" s="239">
        <v>6.9135141565142494E-3</v>
      </c>
      <c r="K121" s="239">
        <v>8.5600914904945917E-3</v>
      </c>
      <c r="L121" s="239">
        <v>1.2507022483782319E-2</v>
      </c>
      <c r="M121" s="239">
        <v>2.1894878140191421E-2</v>
      </c>
      <c r="N121" s="239">
        <v>2.7135696425946383E-2</v>
      </c>
      <c r="O121" s="239">
        <v>6.3391939447462534E-2</v>
      </c>
      <c r="P121" s="239">
        <v>7.0123593677380483E-2</v>
      </c>
      <c r="Q121" s="239">
        <v>6.1299371362696718E-2</v>
      </c>
      <c r="R121" s="239">
        <v>5.9055110912825823E-2</v>
      </c>
    </row>
    <row r="122" spans="1:19" x14ac:dyDescent="0.2">
      <c r="A122" s="237" t="s">
        <v>110</v>
      </c>
      <c r="B122" s="240" t="s">
        <v>13</v>
      </c>
      <c r="C122" s="239">
        <v>3.1419305909420023</v>
      </c>
      <c r="D122" s="239">
        <v>3.1661594856579875</v>
      </c>
      <c r="E122" s="239">
        <v>3.1953996485821659</v>
      </c>
      <c r="F122" s="239">
        <v>3.2184804218352814</v>
      </c>
      <c r="G122" s="239">
        <v>3.2397329641904222</v>
      </c>
      <c r="H122" s="239">
        <v>3.2904332942872285</v>
      </c>
      <c r="I122" s="239">
        <v>3.2325191265586892</v>
      </c>
      <c r="J122" s="239">
        <v>3.1883234307288353</v>
      </c>
      <c r="K122" s="239">
        <v>3.1549513223772596</v>
      </c>
      <c r="L122" s="239">
        <v>3.1075360087563526</v>
      </c>
      <c r="M122" s="239">
        <v>3.0700888767078336</v>
      </c>
      <c r="N122" s="239">
        <v>3.0471333175864568</v>
      </c>
      <c r="O122" s="239">
        <v>3.0767880184221892</v>
      </c>
      <c r="P122" s="239">
        <v>3.0047335041065892</v>
      </c>
      <c r="Q122" s="239">
        <v>2.9876429356473366</v>
      </c>
      <c r="R122" s="239">
        <v>2.9604196382980801</v>
      </c>
    </row>
    <row r="123" spans="1:19" x14ac:dyDescent="0.2">
      <c r="A123" s="241"/>
      <c r="B123" s="515" t="s">
        <v>647</v>
      </c>
      <c r="C123" s="243">
        <v>16.44399322176637</v>
      </c>
      <c r="D123" s="243">
        <v>16.628466645130217</v>
      </c>
      <c r="E123" s="243">
        <v>15.684494403080814</v>
      </c>
      <c r="F123" s="243">
        <v>13.623351594628366</v>
      </c>
      <c r="G123" s="243">
        <v>14.449168112069728</v>
      </c>
      <c r="H123" s="243">
        <v>15.270407558149532</v>
      </c>
      <c r="I123" s="243">
        <v>17.093165007908372</v>
      </c>
      <c r="J123" s="243">
        <v>16.940335708305245</v>
      </c>
      <c r="K123" s="243">
        <v>16.155857660421873</v>
      </c>
      <c r="L123" s="243">
        <v>15.742621119435654</v>
      </c>
      <c r="M123" s="243">
        <v>15.338299409053317</v>
      </c>
      <c r="N123" s="243">
        <v>15.449553391207372</v>
      </c>
      <c r="O123" s="243">
        <v>15.257190174639872</v>
      </c>
      <c r="P123" s="243">
        <v>14.637755442211532</v>
      </c>
      <c r="Q123" s="243">
        <v>15.250924241733454</v>
      </c>
      <c r="R123" s="243">
        <v>15.134755844018102</v>
      </c>
    </row>
    <row r="124" spans="1:19" x14ac:dyDescent="0.2">
      <c r="A124" s="241"/>
      <c r="B124" s="561" t="s">
        <v>711</v>
      </c>
      <c r="C124" s="239">
        <v>0.88167919680041607</v>
      </c>
      <c r="D124" s="239">
        <v>0.99448597962261764</v>
      </c>
      <c r="E124" s="239">
        <v>0.89341004461096951</v>
      </c>
      <c r="F124" s="239">
        <v>0.96561217124718035</v>
      </c>
      <c r="G124" s="239">
        <v>1.2384753345615442</v>
      </c>
      <c r="H124" s="239">
        <v>1.3634007554200598</v>
      </c>
      <c r="I124" s="239">
        <v>0.68046871966869849</v>
      </c>
      <c r="J124" s="239">
        <v>1.1623917760655627</v>
      </c>
      <c r="K124" s="239">
        <v>1.1260593974185444</v>
      </c>
      <c r="L124" s="239">
        <v>1.03782</v>
      </c>
      <c r="M124" s="239">
        <v>1.123589687477804</v>
      </c>
      <c r="N124" s="239">
        <v>1.0766074478337027</v>
      </c>
      <c r="O124" s="239">
        <v>1.0665286066570938</v>
      </c>
      <c r="P124" s="239">
        <v>0.98758107898027059</v>
      </c>
      <c r="Q124" s="239">
        <v>1.0844443953464371</v>
      </c>
      <c r="R124" s="239">
        <v>0.95064446409485603</v>
      </c>
    </row>
    <row r="125" spans="1:19" x14ac:dyDescent="0.2">
      <c r="A125" s="241"/>
      <c r="B125" s="244" t="s">
        <v>436</v>
      </c>
      <c r="C125" s="239">
        <v>-0.1658977236351489</v>
      </c>
      <c r="D125" s="239">
        <v>-0.16470303343347556</v>
      </c>
      <c r="E125" s="239">
        <v>-0.14103486419357358</v>
      </c>
      <c r="F125" s="239">
        <v>-0.19306063936856133</v>
      </c>
      <c r="G125" s="239">
        <v>-0.13680344552589219</v>
      </c>
      <c r="H125" s="239">
        <v>-0.28551598797212002</v>
      </c>
      <c r="I125" s="239">
        <v>-0.25907213926239042</v>
      </c>
      <c r="J125" s="239">
        <v>-0.49794199030381758</v>
      </c>
      <c r="K125" s="239">
        <v>-0.17645148645619094</v>
      </c>
      <c r="L125" s="239">
        <v>-0.12287580627227682</v>
      </c>
      <c r="M125" s="239">
        <v>-0.16020747652795822</v>
      </c>
      <c r="N125" s="239">
        <v>-0.18245386223996765</v>
      </c>
      <c r="O125" s="239">
        <v>-0.19115577555470742</v>
      </c>
      <c r="P125" s="239">
        <v>-0.19474435526192482</v>
      </c>
      <c r="Q125" s="239">
        <v>-0.16949181635837157</v>
      </c>
      <c r="R125" s="239">
        <v>-0.22137414648486126</v>
      </c>
    </row>
    <row r="126" spans="1:19" ht="20.25" customHeight="1" x14ac:dyDescent="0.2">
      <c r="A126" s="245"/>
      <c r="B126" s="246" t="s">
        <v>714</v>
      </c>
      <c r="C126" s="247">
        <v>17.159774694931638</v>
      </c>
      <c r="D126" s="247">
        <v>17.458249591319358</v>
      </c>
      <c r="E126" s="247">
        <v>16.436869583498208</v>
      </c>
      <c r="F126" s="247">
        <v>14.395903126506985</v>
      </c>
      <c r="G126" s="247">
        <v>15.55084000110538</v>
      </c>
      <c r="H126" s="247">
        <v>16.348292325597473</v>
      </c>
      <c r="I126" s="247">
        <v>17.514561588314681</v>
      </c>
      <c r="J126" s="247">
        <v>17.604785494066988</v>
      </c>
      <c r="K126" s="247">
        <v>17.105465571384226</v>
      </c>
      <c r="L126" s="247">
        <v>16.657565313163378</v>
      </c>
      <c r="M126" s="247">
        <v>16.301681620003162</v>
      </c>
      <c r="N126" s="247">
        <v>16.343706976801109</v>
      </c>
      <c r="O126" s="247">
        <v>16.132563005742256</v>
      </c>
      <c r="P126" s="247">
        <v>15.430592165929877</v>
      </c>
      <c r="Q126" s="247">
        <v>16.165876820721522</v>
      </c>
      <c r="R126" s="247">
        <v>15.864026161628098</v>
      </c>
    </row>
    <row r="127" spans="1:19" s="197" customFormat="1" ht="20.25" customHeight="1" x14ac:dyDescent="0.2">
      <c r="A127" s="256"/>
    </row>
    <row r="128" spans="1:19" ht="15" x14ac:dyDescent="0.2">
      <c r="A128" s="509" t="s">
        <v>795</v>
      </c>
    </row>
    <row r="129" spans="1:18" ht="18.75" customHeight="1" x14ac:dyDescent="0.2">
      <c r="A129" s="234"/>
      <c r="B129" s="235"/>
      <c r="C129" s="236" t="str">
        <f t="shared" ref="C129:Q129" si="54">C2</f>
        <v>FY1995</v>
      </c>
      <c r="D129" s="236" t="str">
        <f t="shared" si="54"/>
        <v>FY1996</v>
      </c>
      <c r="E129" s="236" t="str">
        <f t="shared" si="54"/>
        <v>FY1997</v>
      </c>
      <c r="F129" s="236" t="str">
        <f t="shared" si="54"/>
        <v>FY1998</v>
      </c>
      <c r="G129" s="236" t="str">
        <f t="shared" si="54"/>
        <v>FY1999</v>
      </c>
      <c r="H129" s="236" t="str">
        <f t="shared" si="54"/>
        <v>FY2000</v>
      </c>
      <c r="I129" s="236" t="str">
        <f t="shared" si="54"/>
        <v>FY2001</v>
      </c>
      <c r="J129" s="236" t="str">
        <f t="shared" si="54"/>
        <v>FY2002</v>
      </c>
      <c r="K129" s="236" t="str">
        <f t="shared" si="54"/>
        <v>FY2003</v>
      </c>
      <c r="L129" s="236" t="str">
        <f t="shared" si="54"/>
        <v>FY2004</v>
      </c>
      <c r="M129" s="236" t="str">
        <f t="shared" si="54"/>
        <v>FY2005</v>
      </c>
      <c r="N129" s="236" t="str">
        <f t="shared" si="54"/>
        <v>FY2006</v>
      </c>
      <c r="O129" s="236" t="str">
        <f t="shared" si="54"/>
        <v>FY2007</v>
      </c>
      <c r="P129" s="236" t="str">
        <f t="shared" si="54"/>
        <v>FY2008</v>
      </c>
      <c r="Q129" s="236" t="str">
        <f t="shared" si="54"/>
        <v>FY2009</v>
      </c>
      <c r="R129" s="236" t="str">
        <f>R2</f>
        <v>FY2010</v>
      </c>
    </row>
    <row r="130" spans="1:18" ht="17.25" customHeight="1" x14ac:dyDescent="0.2">
      <c r="A130" s="237">
        <v>1.1000000000000001</v>
      </c>
      <c r="B130" s="238" t="s">
        <v>432</v>
      </c>
      <c r="C130" s="248"/>
      <c r="D130" s="248">
        <f t="shared" ref="D130:D139" si="55">D117/C117-1</f>
        <v>0.14472981514567107</v>
      </c>
      <c r="E130" s="248">
        <f t="shared" ref="E130:R130" si="56">E117/D117-1</f>
        <v>-0.22604593974909648</v>
      </c>
      <c r="F130" s="248">
        <f t="shared" si="56"/>
        <v>-7.3466148461557523E-2</v>
      </c>
      <c r="G130" s="248">
        <f t="shared" si="56"/>
        <v>0.16600380133425241</v>
      </c>
      <c r="H130" s="248">
        <f t="shared" si="56"/>
        <v>0.17659280927164556</v>
      </c>
      <c r="I130" s="248">
        <f t="shared" si="56"/>
        <v>2.7788310365591151E-2</v>
      </c>
      <c r="J130" s="248">
        <f t="shared" si="56"/>
        <v>-8.4688091394351517E-2</v>
      </c>
      <c r="K130" s="248">
        <f t="shared" si="56"/>
        <v>3.2076488053135677E-2</v>
      </c>
      <c r="L130" s="248">
        <f t="shared" si="56"/>
        <v>-1.5650032060873897E-2</v>
      </c>
      <c r="M130" s="248">
        <f t="shared" si="56"/>
        <v>-0.10591851735474678</v>
      </c>
      <c r="N130" s="248">
        <f t="shared" si="56"/>
        <v>-7.5251776649704061E-3</v>
      </c>
      <c r="O130" s="248">
        <f t="shared" si="56"/>
        <v>-3.6489670038333477E-2</v>
      </c>
      <c r="P130" s="248">
        <f t="shared" si="56"/>
        <v>3.2580051166364976E-2</v>
      </c>
      <c r="Q130" s="248">
        <f t="shared" si="56"/>
        <v>0.19406335288101806</v>
      </c>
      <c r="R130" s="248">
        <f t="shared" si="56"/>
        <v>-6.3197949183617874E-2</v>
      </c>
    </row>
    <row r="131" spans="1:18" x14ac:dyDescent="0.2">
      <c r="A131" s="237">
        <v>1.2</v>
      </c>
      <c r="B131" s="240" t="s">
        <v>99</v>
      </c>
      <c r="C131" s="248"/>
      <c r="D131" s="248">
        <f t="shared" si="55"/>
        <v>-0.29376674874718622</v>
      </c>
      <c r="E131" s="248">
        <f t="shared" ref="E131:R131" si="57">E118/D118-1</f>
        <v>0.10444258435915055</v>
      </c>
      <c r="F131" s="248">
        <f t="shared" si="57"/>
        <v>-0.1181712610207748</v>
      </c>
      <c r="G131" s="248">
        <f t="shared" si="57"/>
        <v>0.19738930491515272</v>
      </c>
      <c r="H131" s="248">
        <f t="shared" si="57"/>
        <v>-0.18218902594248532</v>
      </c>
      <c r="I131" s="248">
        <f t="shared" si="57"/>
        <v>1.043179594441018</v>
      </c>
      <c r="J131" s="248">
        <f t="shared" si="57"/>
        <v>-0.4070827914895685</v>
      </c>
      <c r="K131" s="248">
        <f t="shared" si="57"/>
        <v>-0.11373045848249952</v>
      </c>
      <c r="L131" s="248">
        <f t="shared" si="57"/>
        <v>-6.2796291116005931E-2</v>
      </c>
      <c r="M131" s="248">
        <f t="shared" si="57"/>
        <v>-0.1337263826162296</v>
      </c>
      <c r="N131" s="248">
        <f t="shared" si="57"/>
        <v>4.8634189012304985E-2</v>
      </c>
      <c r="O131" s="248">
        <f t="shared" si="57"/>
        <v>-0.10793044659701079</v>
      </c>
      <c r="P131" s="248">
        <f t="shared" si="57"/>
        <v>-0.14505878785234172</v>
      </c>
      <c r="Q131" s="248">
        <f t="shared" si="57"/>
        <v>0.10910146380544439</v>
      </c>
      <c r="R131" s="248">
        <f t="shared" si="57"/>
        <v>0.1774369954106676</v>
      </c>
    </row>
    <row r="132" spans="1:18" x14ac:dyDescent="0.2">
      <c r="A132" s="237" t="s">
        <v>100</v>
      </c>
      <c r="B132" s="240" t="s">
        <v>433</v>
      </c>
      <c r="C132" s="248"/>
      <c r="D132" s="248">
        <f t="shared" si="55"/>
        <v>-2.9080536887408304E-2</v>
      </c>
      <c r="E132" s="248">
        <f t="shared" ref="E132:R132" si="58">E119/D119-1</f>
        <v>9.280334796455092E-2</v>
      </c>
      <c r="F132" s="248">
        <f t="shared" si="58"/>
        <v>-0.33428085683429698</v>
      </c>
      <c r="G132" s="248">
        <f t="shared" si="58"/>
        <v>0.40938649303742025</v>
      </c>
      <c r="H132" s="248">
        <f t="shared" si="58"/>
        <v>0.69025256757390774</v>
      </c>
      <c r="I132" s="248">
        <f t="shared" si="58"/>
        <v>0.27268357949640265</v>
      </c>
      <c r="J132" s="248">
        <f t="shared" si="58"/>
        <v>0.62608050045638519</v>
      </c>
      <c r="K132" s="248">
        <f t="shared" si="58"/>
        <v>-0.66030673747087532</v>
      </c>
      <c r="L132" s="248">
        <f t="shared" si="58"/>
        <v>-0.3145512076260405</v>
      </c>
      <c r="M132" s="248">
        <f t="shared" si="58"/>
        <v>0.41671676128481661</v>
      </c>
      <c r="N132" s="248">
        <f t="shared" si="58"/>
        <v>0.11357723481841697</v>
      </c>
      <c r="O132" s="248">
        <f t="shared" si="58"/>
        <v>2.283210781835221E-2</v>
      </c>
      <c r="P132" s="248">
        <f t="shared" si="58"/>
        <v>-8.4257415284158532E-2</v>
      </c>
      <c r="Q132" s="248">
        <f t="shared" si="58"/>
        <v>-0.19380126767806438</v>
      </c>
      <c r="R132" s="248">
        <f t="shared" si="58"/>
        <v>0.34950067771676285</v>
      </c>
    </row>
    <row r="133" spans="1:18" x14ac:dyDescent="0.2">
      <c r="A133" s="237" t="s">
        <v>434</v>
      </c>
      <c r="B133" s="240" t="s">
        <v>7</v>
      </c>
      <c r="C133" s="248"/>
      <c r="D133" s="248">
        <f t="shared" si="55"/>
        <v>3.4081483418537895E-2</v>
      </c>
      <c r="E133" s="248">
        <f t="shared" ref="E133:R133" si="59">E120/D120-1</f>
        <v>-2.3194307077934018E-2</v>
      </c>
      <c r="F133" s="248">
        <f t="shared" si="59"/>
        <v>-0.21533675390979157</v>
      </c>
      <c r="G133" s="248">
        <f t="shared" si="59"/>
        <v>-9.3405296061049858E-3</v>
      </c>
      <c r="H133" s="248">
        <f t="shared" si="59"/>
        <v>5.3182476463791817E-2</v>
      </c>
      <c r="I133" s="248">
        <f t="shared" si="59"/>
        <v>3.2001989323311442E-2</v>
      </c>
      <c r="J133" s="248">
        <f t="shared" si="59"/>
        <v>0.18638727805298516</v>
      </c>
      <c r="K133" s="248">
        <f t="shared" si="59"/>
        <v>-2.7286445530785297E-2</v>
      </c>
      <c r="L133" s="248">
        <f t="shared" si="59"/>
        <v>-1.8491771036031612E-2</v>
      </c>
      <c r="M133" s="248">
        <f t="shared" si="59"/>
        <v>2.4458303885947386E-2</v>
      </c>
      <c r="N133" s="248">
        <f t="shared" si="59"/>
        <v>9.6193372610104966E-3</v>
      </c>
      <c r="O133" s="248">
        <f t="shared" si="59"/>
        <v>7.960937443844962E-4</v>
      </c>
      <c r="P133" s="248">
        <f t="shared" si="59"/>
        <v>-6.5956913688325791E-2</v>
      </c>
      <c r="Q133" s="248">
        <f t="shared" si="59"/>
        <v>-1.6688991423091326E-2</v>
      </c>
      <c r="R133" s="248">
        <f t="shared" si="59"/>
        <v>-1.2331377297783663E-2</v>
      </c>
    </row>
    <row r="134" spans="1:18" x14ac:dyDescent="0.2">
      <c r="A134" s="237" t="s">
        <v>108</v>
      </c>
      <c r="B134" s="240" t="s">
        <v>435</v>
      </c>
      <c r="C134" s="248"/>
      <c r="D134" s="248">
        <f t="shared" si="55"/>
        <v>-0.85747920628499708</v>
      </c>
      <c r="E134" s="248">
        <f t="shared" ref="E134:R134" si="60">E121/D121-1</f>
        <v>-1.1345624860461423E-2</v>
      </c>
      <c r="F134" s="248">
        <f t="shared" si="60"/>
        <v>2.2420244752579865E-2</v>
      </c>
      <c r="G134" s="248">
        <f t="shared" si="60"/>
        <v>-4.1997903929621438E-3</v>
      </c>
      <c r="H134" s="248">
        <f t="shared" si="60"/>
        <v>1.0859063661454553</v>
      </c>
      <c r="I134" s="248">
        <f t="shared" si="60"/>
        <v>1.1533854337026144</v>
      </c>
      <c r="J134" s="248">
        <f t="shared" si="60"/>
        <v>-8.1425851580080311E-3</v>
      </c>
      <c r="K134" s="248">
        <f t="shared" si="60"/>
        <v>0.23816792686087962</v>
      </c>
      <c r="L134" s="248">
        <f t="shared" si="60"/>
        <v>0.46108514116590116</v>
      </c>
      <c r="M134" s="248">
        <f t="shared" si="60"/>
        <v>0.75060676260734338</v>
      </c>
      <c r="N134" s="248">
        <f t="shared" si="60"/>
        <v>0.23936275197324042</v>
      </c>
      <c r="O134" s="248">
        <f t="shared" si="60"/>
        <v>1.3361088085747066</v>
      </c>
      <c r="P134" s="248">
        <f t="shared" si="60"/>
        <v>0.10619101243143003</v>
      </c>
      <c r="Q134" s="248">
        <f t="shared" si="60"/>
        <v>-0.1258381359529519</v>
      </c>
      <c r="R134" s="248">
        <f t="shared" si="60"/>
        <v>-3.6611475778308256E-2</v>
      </c>
    </row>
    <row r="135" spans="1:18" x14ac:dyDescent="0.2">
      <c r="A135" s="237" t="s">
        <v>110</v>
      </c>
      <c r="B135" s="240" t="s">
        <v>13</v>
      </c>
      <c r="C135" s="248"/>
      <c r="D135" s="248">
        <f t="shared" si="55"/>
        <v>7.7114672061298073E-3</v>
      </c>
      <c r="E135" s="248">
        <f t="shared" ref="E135:R135" si="61">E122/D122-1</f>
        <v>9.2352147946526131E-3</v>
      </c>
      <c r="F135" s="248">
        <f t="shared" si="61"/>
        <v>7.2231256779904385E-3</v>
      </c>
      <c r="G135" s="248">
        <f t="shared" si="61"/>
        <v>6.6032846466785866E-3</v>
      </c>
      <c r="H135" s="248">
        <f t="shared" si="61"/>
        <v>1.5649539840847826E-2</v>
      </c>
      <c r="I135" s="248">
        <f t="shared" si="61"/>
        <v>-1.7600772466376591E-2</v>
      </c>
      <c r="J135" s="248">
        <f t="shared" si="61"/>
        <v>-1.3672214795803606E-2</v>
      </c>
      <c r="K135" s="248">
        <f t="shared" si="61"/>
        <v>-1.0466977104624187E-2</v>
      </c>
      <c r="L135" s="248">
        <f t="shared" si="61"/>
        <v>-1.5028857429464026E-2</v>
      </c>
      <c r="M135" s="248">
        <f t="shared" si="61"/>
        <v>-1.2050425785252727E-2</v>
      </c>
      <c r="N135" s="248">
        <f t="shared" si="61"/>
        <v>-7.4771643568810608E-3</v>
      </c>
      <c r="O135" s="248">
        <f t="shared" si="61"/>
        <v>9.7319997994773644E-3</v>
      </c>
      <c r="P135" s="248">
        <f t="shared" si="61"/>
        <v>-2.3418745095266646E-2</v>
      </c>
      <c r="Q135" s="248">
        <f t="shared" si="61"/>
        <v>-5.6878816160883527E-3</v>
      </c>
      <c r="R135" s="248">
        <f t="shared" si="61"/>
        <v>-9.1119648283398691E-3</v>
      </c>
    </row>
    <row r="136" spans="1:18" x14ac:dyDescent="0.2">
      <c r="A136" s="241"/>
      <c r="B136" s="515" t="s">
        <v>647</v>
      </c>
      <c r="C136" s="249"/>
      <c r="D136" s="249">
        <f t="shared" si="55"/>
        <v>1.1218286268791733E-2</v>
      </c>
      <c r="E136" s="249">
        <f t="shared" ref="E136:R136" si="62">E123/D123-1</f>
        <v>-5.6768447878857931E-2</v>
      </c>
      <c r="F136" s="249">
        <f t="shared" si="62"/>
        <v>-0.13141276699665816</v>
      </c>
      <c r="G136" s="249">
        <f t="shared" si="62"/>
        <v>6.0617720368237427E-2</v>
      </c>
      <c r="H136" s="249">
        <f t="shared" si="62"/>
        <v>5.6836451739654459E-2</v>
      </c>
      <c r="I136" s="249">
        <f t="shared" si="62"/>
        <v>0.11936534390570785</v>
      </c>
      <c r="J136" s="249">
        <f t="shared" si="62"/>
        <v>-8.9409597071354874E-3</v>
      </c>
      <c r="K136" s="249">
        <f t="shared" si="62"/>
        <v>-4.6308294085268376E-2</v>
      </c>
      <c r="L136" s="249">
        <f t="shared" si="62"/>
        <v>-2.5578124645066258E-2</v>
      </c>
      <c r="M136" s="249">
        <f t="shared" si="62"/>
        <v>-2.5683252319600447E-2</v>
      </c>
      <c r="N136" s="249">
        <f t="shared" si="62"/>
        <v>7.2533453146956806E-3</v>
      </c>
      <c r="O136" s="249">
        <f t="shared" si="62"/>
        <v>-1.2451053548057756E-2</v>
      </c>
      <c r="P136" s="249">
        <f t="shared" si="62"/>
        <v>-4.0599528834473708E-2</v>
      </c>
      <c r="Q136" s="249">
        <f t="shared" si="62"/>
        <v>4.1889537090755047E-2</v>
      </c>
      <c r="R136" s="249">
        <f t="shared" si="62"/>
        <v>-7.6171382057923509E-3</v>
      </c>
    </row>
    <row r="137" spans="1:18" x14ac:dyDescent="0.2">
      <c r="A137" s="241"/>
      <c r="B137" s="561" t="s">
        <v>711</v>
      </c>
      <c r="C137" s="248"/>
      <c r="D137" s="248">
        <f t="shared" si="55"/>
        <v>0.1279453833452957</v>
      </c>
      <c r="E137" s="248">
        <f t="shared" ref="E137:R137" si="63">E124/D124-1</f>
        <v>-0.10163635997161458</v>
      </c>
      <c r="F137" s="248">
        <f t="shared" si="63"/>
        <v>8.0816336319176729E-2</v>
      </c>
      <c r="G137" s="248">
        <f t="shared" si="63"/>
        <v>0.28258049291356291</v>
      </c>
      <c r="H137" s="248">
        <f t="shared" si="63"/>
        <v>0.10087033416999192</v>
      </c>
      <c r="I137" s="248">
        <f t="shared" si="63"/>
        <v>-0.50090337198100787</v>
      </c>
      <c r="J137" s="248">
        <f t="shared" si="63"/>
        <v>0.70822220400005942</v>
      </c>
      <c r="K137" s="248">
        <f t="shared" si="63"/>
        <v>-3.1256568908285987E-2</v>
      </c>
      <c r="L137" s="248">
        <f t="shared" si="63"/>
        <v>-7.8361228209480327E-2</v>
      </c>
      <c r="M137" s="248">
        <f t="shared" si="63"/>
        <v>8.2644088067105992E-2</v>
      </c>
      <c r="N137" s="248">
        <f t="shared" si="63"/>
        <v>-4.1814409804316943E-2</v>
      </c>
      <c r="O137" s="248">
        <f t="shared" si="63"/>
        <v>-9.3616677061718612E-3</v>
      </c>
      <c r="P137" s="248">
        <f t="shared" si="63"/>
        <v>-7.4022888072617921E-2</v>
      </c>
      <c r="Q137" s="248">
        <f t="shared" si="63"/>
        <v>9.8081381293962266E-2</v>
      </c>
      <c r="R137" s="248">
        <f t="shared" si="63"/>
        <v>-0.12338108973197959</v>
      </c>
    </row>
    <row r="138" spans="1:18" x14ac:dyDescent="0.2">
      <c r="A138" s="241"/>
      <c r="B138" s="244" t="s">
        <v>436</v>
      </c>
      <c r="C138" s="248"/>
      <c r="D138" s="248">
        <f t="shared" si="55"/>
        <v>-7.2013658505692968E-3</v>
      </c>
      <c r="E138" s="248">
        <f t="shared" ref="E138:R138" si="64">E125/D125-1</f>
        <v>-0.14370208457309119</v>
      </c>
      <c r="F138" s="248">
        <f t="shared" si="64"/>
        <v>0.36888591677289928</v>
      </c>
      <c r="G138" s="248">
        <f t="shared" si="64"/>
        <v>-0.29139649607847651</v>
      </c>
      <c r="H138" s="248">
        <f t="shared" si="64"/>
        <v>1.0870526094906117</v>
      </c>
      <c r="I138" s="248">
        <f t="shared" si="64"/>
        <v>-9.2617751102301749E-2</v>
      </c>
      <c r="J138" s="248">
        <f t="shared" si="64"/>
        <v>0.92202060677585163</v>
      </c>
      <c r="K138" s="248">
        <f t="shared" si="64"/>
        <v>-0.64563846815061798</v>
      </c>
      <c r="L138" s="248">
        <f t="shared" si="64"/>
        <v>-0.30362838681563498</v>
      </c>
      <c r="M138" s="248">
        <f t="shared" si="64"/>
        <v>0.30381627912136966</v>
      </c>
      <c r="N138" s="248">
        <f t="shared" si="64"/>
        <v>0.13885984720648881</v>
      </c>
      <c r="O138" s="248">
        <f t="shared" si="64"/>
        <v>4.7693774239181641E-2</v>
      </c>
      <c r="P138" s="248">
        <f t="shared" si="64"/>
        <v>1.8773064516642846E-2</v>
      </c>
      <c r="Q138" s="248">
        <f t="shared" si="64"/>
        <v>-0.1296701969594416</v>
      </c>
      <c r="R138" s="248">
        <f t="shared" si="64"/>
        <v>0.30610522231226955</v>
      </c>
    </row>
    <row r="139" spans="1:18" ht="21" customHeight="1" x14ac:dyDescent="0.2">
      <c r="A139" s="245"/>
      <c r="B139" s="246" t="s">
        <v>714</v>
      </c>
      <c r="C139" s="250"/>
      <c r="D139" s="250">
        <f t="shared" si="55"/>
        <v>1.7393870356344321E-2</v>
      </c>
      <c r="E139" s="250">
        <f t="shared" ref="E139:R139" si="65">E126/D126-1</f>
        <v>-5.8504147422030472E-2</v>
      </c>
      <c r="F139" s="250">
        <f t="shared" si="65"/>
        <v>-0.12417002195115368</v>
      </c>
      <c r="G139" s="250">
        <f t="shared" si="65"/>
        <v>8.0226774551700464E-2</v>
      </c>
      <c r="H139" s="250">
        <f t="shared" si="65"/>
        <v>5.1280337553174515E-2</v>
      </c>
      <c r="I139" s="250">
        <f t="shared" si="65"/>
        <v>7.1338904363186018E-2</v>
      </c>
      <c r="J139" s="250">
        <f t="shared" si="65"/>
        <v>5.1513653537580417E-3</v>
      </c>
      <c r="K139" s="250">
        <f t="shared" si="65"/>
        <v>-2.8362738236773044E-2</v>
      </c>
      <c r="L139" s="250">
        <f t="shared" si="65"/>
        <v>-2.6184628319625647E-2</v>
      </c>
      <c r="M139" s="250">
        <f t="shared" si="65"/>
        <v>-2.1364688444534208E-2</v>
      </c>
      <c r="N139" s="250">
        <f t="shared" si="65"/>
        <v>2.5779767865408143E-3</v>
      </c>
      <c r="O139" s="250">
        <f t="shared" si="65"/>
        <v>-1.2918976787736014E-2</v>
      </c>
      <c r="P139" s="250">
        <f t="shared" si="65"/>
        <v>-4.3512666869022443E-2</v>
      </c>
      <c r="Q139" s="250">
        <f t="shared" si="65"/>
        <v>4.7651097695079025E-2</v>
      </c>
      <c r="R139" s="250">
        <f t="shared" si="65"/>
        <v>-1.8672087041174845E-2</v>
      </c>
    </row>
    <row r="140" spans="1:18" s="197" customFormat="1" ht="20.25" customHeight="1" x14ac:dyDescent="0.2">
      <c r="A140" s="256" t="s">
        <v>437</v>
      </c>
    </row>
    <row r="141" spans="1:18" ht="15" x14ac:dyDescent="0.2">
      <c r="A141" s="509" t="s">
        <v>796</v>
      </c>
    </row>
    <row r="142" spans="1:18" ht="18.75" customHeight="1" x14ac:dyDescent="0.2">
      <c r="A142" s="234"/>
      <c r="B142" s="235" t="s">
        <v>431</v>
      </c>
      <c r="C142" s="236" t="str">
        <f t="shared" ref="C142:Q142" si="66">C2</f>
        <v>FY1995</v>
      </c>
      <c r="D142" s="236" t="str">
        <f t="shared" si="66"/>
        <v>FY1996</v>
      </c>
      <c r="E142" s="236" t="str">
        <f t="shared" si="66"/>
        <v>FY1997</v>
      </c>
      <c r="F142" s="236" t="str">
        <f t="shared" si="66"/>
        <v>FY1998</v>
      </c>
      <c r="G142" s="236" t="str">
        <f t="shared" si="66"/>
        <v>FY1999</v>
      </c>
      <c r="H142" s="236" t="str">
        <f t="shared" si="66"/>
        <v>FY2000</v>
      </c>
      <c r="I142" s="236" t="str">
        <f t="shared" si="66"/>
        <v>FY2001</v>
      </c>
      <c r="J142" s="236" t="str">
        <f t="shared" si="66"/>
        <v>FY2002</v>
      </c>
      <c r="K142" s="236" t="str">
        <f t="shared" si="66"/>
        <v>FY2003</v>
      </c>
      <c r="L142" s="236" t="str">
        <f t="shared" si="66"/>
        <v>FY2004</v>
      </c>
      <c r="M142" s="236" t="str">
        <f t="shared" si="66"/>
        <v>FY2005</v>
      </c>
      <c r="N142" s="236" t="str">
        <f t="shared" si="66"/>
        <v>FY2006</v>
      </c>
      <c r="O142" s="236" t="str">
        <f t="shared" si="66"/>
        <v>FY2007</v>
      </c>
      <c r="P142" s="236" t="str">
        <f t="shared" si="66"/>
        <v>FY2008</v>
      </c>
      <c r="Q142" s="236" t="str">
        <f t="shared" si="66"/>
        <v>FY2009</v>
      </c>
      <c r="R142" s="236" t="str">
        <f>R2</f>
        <v>FY2010</v>
      </c>
    </row>
    <row r="143" spans="1:18" ht="18.75" customHeight="1" x14ac:dyDescent="0.2">
      <c r="A143" s="237">
        <v>1.1000000000000001</v>
      </c>
      <c r="B143" s="238" t="s">
        <v>432</v>
      </c>
      <c r="C143" s="239">
        <v>3.1637149527481654</v>
      </c>
      <c r="D143" s="239">
        <v>3.7657371412244407</v>
      </c>
      <c r="E143" s="239">
        <v>3.0855334602048647</v>
      </c>
      <c r="F143" s="239">
        <v>2.9393371048884758</v>
      </c>
      <c r="G143" s="239">
        <v>3.487273049131042</v>
      </c>
      <c r="H143" s="239">
        <v>4.1634168288549303</v>
      </c>
      <c r="I143" s="239">
        <v>4.3110913871860319</v>
      </c>
      <c r="J143" s="239">
        <v>3.9367491767204026</v>
      </c>
      <c r="K143" s="239">
        <v>4.0513644447122061</v>
      </c>
      <c r="L143" s="239">
        <v>4.0488852832611286</v>
      </c>
      <c r="M143" s="239">
        <v>3.7611881225912502</v>
      </c>
      <c r="N143" s="239">
        <v>3.8877764916305173</v>
      </c>
      <c r="O143" s="239">
        <v>3.8705227333897909</v>
      </c>
      <c r="P143" s="239">
        <v>4.2692198190011155</v>
      </c>
      <c r="Q143" s="239">
        <v>5.536446812911894</v>
      </c>
      <c r="R143" s="239">
        <v>5.4071628375077303</v>
      </c>
    </row>
    <row r="144" spans="1:18" x14ac:dyDescent="0.2">
      <c r="A144" s="237">
        <v>1.2</v>
      </c>
      <c r="B144" s="240" t="s">
        <v>99</v>
      </c>
      <c r="C144" s="239">
        <v>2.3760568668813207</v>
      </c>
      <c r="D144" s="239">
        <v>1.930632365931565</v>
      </c>
      <c r="E144" s="239">
        <v>1.7640178032480534</v>
      </c>
      <c r="F144" s="239">
        <v>1.7648659978148731</v>
      </c>
      <c r="G144" s="239">
        <v>1.9434922650883719</v>
      </c>
      <c r="H144" s="239">
        <v>1.9007117659874071</v>
      </c>
      <c r="I144" s="239">
        <v>3.3144264416857649</v>
      </c>
      <c r="J144" s="239">
        <v>2.065328363547748</v>
      </c>
      <c r="K144" s="239">
        <v>1.8143266825027755</v>
      </c>
      <c r="L144" s="239">
        <v>1.418814408474331</v>
      </c>
      <c r="M144" s="239">
        <v>1.0958951952808982</v>
      </c>
      <c r="N144" s="239">
        <v>1.1329236778844181</v>
      </c>
      <c r="O144" s="239">
        <v>1.055982980941395</v>
      </c>
      <c r="P144" s="239">
        <v>0.94459674363991619</v>
      </c>
      <c r="Q144" s="239">
        <v>1.3122401272705191</v>
      </c>
      <c r="R144" s="239">
        <v>1.6681092091105318</v>
      </c>
    </row>
    <row r="145" spans="1:18" x14ac:dyDescent="0.2">
      <c r="A145" s="237" t="s">
        <v>100</v>
      </c>
      <c r="B145" s="240" t="s">
        <v>433</v>
      </c>
      <c r="C145" s="239">
        <v>0.1851982294344339</v>
      </c>
      <c r="D145" s="239">
        <v>0.18484062644140023</v>
      </c>
      <c r="E145" s="239">
        <v>0.20738097422609444</v>
      </c>
      <c r="F145" s="239">
        <v>0.14031127848512837</v>
      </c>
      <c r="G145" s="239">
        <v>0.20154834339805761</v>
      </c>
      <c r="H145" s="239">
        <v>0.34693347195038127</v>
      </c>
      <c r="I145" s="239">
        <v>0.44735180680490638</v>
      </c>
      <c r="J145" s="239">
        <v>0.72627045922993072</v>
      </c>
      <c r="K145" s="239">
        <v>0.24610574481982178</v>
      </c>
      <c r="L145" s="239">
        <v>0.17163739683303833</v>
      </c>
      <c r="M145" s="239">
        <v>0.25309838863545592</v>
      </c>
      <c r="N145" s="239">
        <v>0.29423419831995068</v>
      </c>
      <c r="O145" s="239">
        <v>0.31190496219857272</v>
      </c>
      <c r="P145" s="239">
        <v>0.30453297109958877</v>
      </c>
      <c r="Q145" s="239">
        <v>0.26567543050588793</v>
      </c>
      <c r="R145" s="239">
        <v>0.37378980136987205</v>
      </c>
    </row>
    <row r="146" spans="1:18" x14ac:dyDescent="0.2">
      <c r="A146" s="237" t="s">
        <v>434</v>
      </c>
      <c r="B146" s="240" t="s">
        <v>7</v>
      </c>
      <c r="C146" s="239">
        <v>6.82429731185813</v>
      </c>
      <c r="D146" s="239">
        <v>7.1032571264640509</v>
      </c>
      <c r="E146" s="239">
        <v>6.9631849878564704</v>
      </c>
      <c r="F146" s="239">
        <v>5.6431708533728653</v>
      </c>
      <c r="G146" s="239">
        <v>5.8727061497171924</v>
      </c>
      <c r="H146" s="239">
        <v>5.9980137368514557</v>
      </c>
      <c r="I146" s="239">
        <v>6.2961659198775921</v>
      </c>
      <c r="J146" s="239">
        <v>7.3965543799099382</v>
      </c>
      <c r="K146" s="239">
        <v>7.1039625121796854</v>
      </c>
      <c r="L146" s="239">
        <v>6.9832409996270215</v>
      </c>
      <c r="M146" s="239">
        <v>7.0987952589135492</v>
      </c>
      <c r="N146" s="239">
        <v>7.245490395847022</v>
      </c>
      <c r="O146" s="239">
        <v>7.302238881576832</v>
      </c>
      <c r="P146" s="239">
        <v>6.7531060002038457</v>
      </c>
      <c r="Q146" s="239">
        <v>6.9274146185206966</v>
      </c>
      <c r="R146" s="239">
        <v>6.9708526891334444</v>
      </c>
    </row>
    <row r="147" spans="1:18" x14ac:dyDescent="0.2">
      <c r="A147" s="237" t="s">
        <v>108</v>
      </c>
      <c r="B147" s="240" t="s">
        <v>435</v>
      </c>
      <c r="C147" s="239">
        <v>9.4635912614762802E-3</v>
      </c>
      <c r="D147" s="239">
        <v>1.3864735892979499E-3</v>
      </c>
      <c r="E147" s="239">
        <v>1.4072963315435005E-3</v>
      </c>
      <c r="F147" s="239">
        <v>1.4623375157366038E-3</v>
      </c>
      <c r="G147" s="239">
        <v>1.4841451633520863E-3</v>
      </c>
      <c r="H147" s="239">
        <v>3.1527283774958272E-3</v>
      </c>
      <c r="I147" s="239">
        <v>6.8784546683857513E-3</v>
      </c>
      <c r="J147" s="239">
        <v>6.8115706562637823E-3</v>
      </c>
      <c r="K147" s="239">
        <v>8.4132395447074574E-3</v>
      </c>
      <c r="L147" s="239">
        <v>1.2507022483782318E-2</v>
      </c>
      <c r="M147" s="239">
        <v>2.2789613581260179E-2</v>
      </c>
      <c r="N147" s="239">
        <v>2.9486201257296046E-2</v>
      </c>
      <c r="O147" s="239">
        <v>7.1389883862895673E-2</v>
      </c>
      <c r="P147" s="239">
        <v>8.4198707694508115E-2</v>
      </c>
      <c r="Q147" s="239">
        <v>7.9647517589022249E-2</v>
      </c>
      <c r="R147" s="239">
        <v>7.9997545296899092E-2</v>
      </c>
    </row>
    <row r="148" spans="1:18" x14ac:dyDescent="0.2">
      <c r="A148" s="237" t="s">
        <v>110</v>
      </c>
      <c r="B148" s="240" t="s">
        <v>13</v>
      </c>
      <c r="C148" s="239">
        <v>2.7319763842398213</v>
      </c>
      <c r="D148" s="239">
        <v>2.8300663412384131</v>
      </c>
      <c r="E148" s="239">
        <v>2.9320823936604699</v>
      </c>
      <c r="F148" s="239">
        <v>3.0017374024202721</v>
      </c>
      <c r="G148" s="239">
        <v>3.0794039758826806</v>
      </c>
      <c r="H148" s="239">
        <v>3.1695225788930874</v>
      </c>
      <c r="I148" s="239">
        <v>3.1658099363634511</v>
      </c>
      <c r="J148" s="239">
        <v>3.1236182610014493</v>
      </c>
      <c r="K148" s="239">
        <v>3.1131169534456</v>
      </c>
      <c r="L148" s="239">
        <v>3.1075360087563526</v>
      </c>
      <c r="M148" s="239">
        <v>3.0977877440111303</v>
      </c>
      <c r="N148" s="239">
        <v>3.0780703753632372</v>
      </c>
      <c r="O148" s="239">
        <v>3.1751787994341201</v>
      </c>
      <c r="P148" s="239">
        <v>3.3939223352802674</v>
      </c>
      <c r="Q148" s="239">
        <v>3.8036237968148923</v>
      </c>
      <c r="R148" s="239">
        <v>3.8406033526415353</v>
      </c>
    </row>
    <row r="149" spans="1:18" x14ac:dyDescent="0.2">
      <c r="A149" s="241"/>
      <c r="B149" s="515" t="s">
        <v>647</v>
      </c>
      <c r="C149" s="243">
        <v>15.290707336423347</v>
      </c>
      <c r="D149" s="243">
        <v>15.815920074889167</v>
      </c>
      <c r="E149" s="243">
        <v>14.953606915527494</v>
      </c>
      <c r="F149" s="243">
        <v>13.49088497449735</v>
      </c>
      <c r="G149" s="243">
        <v>14.585907928380697</v>
      </c>
      <c r="H149" s="243">
        <v>15.581751110914757</v>
      </c>
      <c r="I149" s="243">
        <v>17.541723946586131</v>
      </c>
      <c r="J149" s="243">
        <v>17.255332211065735</v>
      </c>
      <c r="K149" s="243">
        <v>16.337289577204796</v>
      </c>
      <c r="L149" s="243">
        <v>15.742621119435654</v>
      </c>
      <c r="M149" s="243">
        <v>15.329554323013545</v>
      </c>
      <c r="N149" s="243">
        <v>15.667981340302441</v>
      </c>
      <c r="O149" s="243">
        <v>15.787218241403606</v>
      </c>
      <c r="P149" s="243">
        <v>15.749576576919241</v>
      </c>
      <c r="Q149" s="243">
        <v>17.925048303612911</v>
      </c>
      <c r="R149" s="243">
        <v>18.340515435060013</v>
      </c>
    </row>
    <row r="150" spans="1:18" x14ac:dyDescent="0.2">
      <c r="A150" s="241"/>
      <c r="B150" s="561" t="s">
        <v>711</v>
      </c>
      <c r="C150" s="239">
        <v>0.47301831794726545</v>
      </c>
      <c r="D150" s="239">
        <v>0.64893510383940312</v>
      </c>
      <c r="E150" s="239">
        <v>0.49959070218133694</v>
      </c>
      <c r="F150" s="239">
        <v>0.61603621048737944</v>
      </c>
      <c r="G150" s="239">
        <v>0.8589149284768981</v>
      </c>
      <c r="H150" s="239">
        <v>0.85717444874384385</v>
      </c>
      <c r="I150" s="239">
        <v>0.12575544430690089</v>
      </c>
      <c r="J150" s="239">
        <v>0.79443264069387876</v>
      </c>
      <c r="K150" s="239">
        <v>0.71645100000000006</v>
      </c>
      <c r="L150" s="239">
        <v>1.03782</v>
      </c>
      <c r="M150" s="239">
        <v>1.3029115041388362</v>
      </c>
      <c r="N150" s="239">
        <v>1.3966824999999998</v>
      </c>
      <c r="O150" s="239">
        <v>1.4193348899999998</v>
      </c>
      <c r="P150" s="239">
        <v>1.7317396499999997</v>
      </c>
      <c r="Q150" s="239">
        <v>1.9771254699999998</v>
      </c>
      <c r="R150" s="239">
        <v>1.7955515954517594</v>
      </c>
    </row>
    <row r="151" spans="1:18" x14ac:dyDescent="0.2">
      <c r="A151" s="241"/>
      <c r="B151" s="244" t="s">
        <v>436</v>
      </c>
      <c r="C151" s="239">
        <v>-0.14514021044890429</v>
      </c>
      <c r="D151" s="239">
        <v>-0.1481243009471753</v>
      </c>
      <c r="E151" s="239">
        <v>-0.13022089092847122</v>
      </c>
      <c r="F151" s="239">
        <v>-0.18116760526730383</v>
      </c>
      <c r="G151" s="239">
        <v>-0.13083995472673363</v>
      </c>
      <c r="H151" s="239">
        <v>-0.27809241720617739</v>
      </c>
      <c r="I151" s="239">
        <v>-0.25565952553066346</v>
      </c>
      <c r="J151" s="239">
        <v>-0.49059956671661409</v>
      </c>
      <c r="K151" s="239">
        <v>-0.17342438748745939</v>
      </c>
      <c r="L151" s="239">
        <v>-0.12287580627227682</v>
      </c>
      <c r="M151" s="239">
        <v>-0.16675436417245379</v>
      </c>
      <c r="N151" s="239">
        <v>-0.19825808845040632</v>
      </c>
      <c r="O151" s="239">
        <v>-0.21527324665436723</v>
      </c>
      <c r="P151" s="239">
        <v>-0.2338331820142219</v>
      </c>
      <c r="Q151" s="239">
        <v>-0.22022415767894499</v>
      </c>
      <c r="R151" s="239">
        <v>-0.29987901194744637</v>
      </c>
    </row>
    <row r="152" spans="1:18" ht="20.25" customHeight="1" x14ac:dyDescent="0.2">
      <c r="A152" s="245"/>
      <c r="B152" s="246" t="s">
        <v>713</v>
      </c>
      <c r="C152" s="247">
        <v>15.618585443921708</v>
      </c>
      <c r="D152" s="247">
        <v>16.316730877781396</v>
      </c>
      <c r="E152" s="247">
        <v>15.322976726780359</v>
      </c>
      <c r="F152" s="247">
        <v>13.925753579717426</v>
      </c>
      <c r="G152" s="247">
        <v>15.313982902130862</v>
      </c>
      <c r="H152" s="247">
        <v>16.160833142452422</v>
      </c>
      <c r="I152" s="247">
        <v>17.411819865362368</v>
      </c>
      <c r="J152" s="247">
        <v>17.559165285042997</v>
      </c>
      <c r="K152" s="247">
        <v>16.880316189717337</v>
      </c>
      <c r="L152" s="247">
        <v>16.657565313163378</v>
      </c>
      <c r="M152" s="247">
        <v>16.465711462979925</v>
      </c>
      <c r="N152" s="247">
        <v>16.866405751852035</v>
      </c>
      <c r="O152" s="247">
        <v>16.99127988474924</v>
      </c>
      <c r="P152" s="247">
        <v>17.247483044905017</v>
      </c>
      <c r="Q152" s="247">
        <v>19.681949615933966</v>
      </c>
      <c r="R152" s="247">
        <v>19.836188018564325</v>
      </c>
    </row>
    <row r="153" spans="1:18" s="197" customFormat="1" ht="20.25" customHeight="1" x14ac:dyDescent="0.2">
      <c r="A153" s="256"/>
    </row>
    <row r="154" spans="1:18" ht="15" x14ac:dyDescent="0.2">
      <c r="A154" s="509" t="s">
        <v>797</v>
      </c>
    </row>
    <row r="155" spans="1:18" ht="18.75" customHeight="1" x14ac:dyDescent="0.2">
      <c r="A155" s="234"/>
      <c r="B155" s="235" t="s">
        <v>492</v>
      </c>
      <c r="C155" s="236" t="str">
        <f t="shared" ref="C155:Q155" si="67">C2</f>
        <v>FY1995</v>
      </c>
      <c r="D155" s="236" t="str">
        <f t="shared" si="67"/>
        <v>FY1996</v>
      </c>
      <c r="E155" s="236" t="str">
        <f t="shared" si="67"/>
        <v>FY1997</v>
      </c>
      <c r="F155" s="236" t="str">
        <f t="shared" si="67"/>
        <v>FY1998</v>
      </c>
      <c r="G155" s="236" t="str">
        <f t="shared" si="67"/>
        <v>FY1999</v>
      </c>
      <c r="H155" s="236" t="str">
        <f t="shared" si="67"/>
        <v>FY2000</v>
      </c>
      <c r="I155" s="236" t="str">
        <f t="shared" si="67"/>
        <v>FY2001</v>
      </c>
      <c r="J155" s="236" t="str">
        <f t="shared" si="67"/>
        <v>FY2002</v>
      </c>
      <c r="K155" s="236" t="str">
        <f t="shared" si="67"/>
        <v>FY2003</v>
      </c>
      <c r="L155" s="236" t="str">
        <f t="shared" si="67"/>
        <v>FY2004</v>
      </c>
      <c r="M155" s="236" t="str">
        <f t="shared" si="67"/>
        <v>FY2005</v>
      </c>
      <c r="N155" s="236" t="str">
        <f t="shared" si="67"/>
        <v>FY2006</v>
      </c>
      <c r="O155" s="236" t="str">
        <f t="shared" si="67"/>
        <v>FY2007</v>
      </c>
      <c r="P155" s="236" t="str">
        <f t="shared" si="67"/>
        <v>FY2008</v>
      </c>
      <c r="Q155" s="236" t="str">
        <f t="shared" si="67"/>
        <v>FY2009</v>
      </c>
      <c r="R155" s="236" t="str">
        <f>R2</f>
        <v>FY2010</v>
      </c>
    </row>
    <row r="156" spans="1:18" ht="18.75" customHeight="1" x14ac:dyDescent="0.2">
      <c r="A156" s="237">
        <v>1.1000000000000001</v>
      </c>
      <c r="B156" s="238" t="s">
        <v>432</v>
      </c>
      <c r="C156" s="239">
        <f t="shared" ref="C156:Q156" si="68">C143/C117*100</f>
        <v>84.101105051006755</v>
      </c>
      <c r="D156" s="239">
        <f t="shared" si="68"/>
        <v>87.448298254327511</v>
      </c>
      <c r="E156" s="239">
        <f t="shared" si="68"/>
        <v>92.579842613553282</v>
      </c>
      <c r="F156" s="239">
        <f t="shared" si="68"/>
        <v>95.186264493169517</v>
      </c>
      <c r="G156" s="239">
        <f t="shared" si="68"/>
        <v>96.852508548293613</v>
      </c>
      <c r="H156" s="239">
        <f t="shared" si="68"/>
        <v>98.276260712086554</v>
      </c>
      <c r="I156" s="239">
        <f t="shared" si="68"/>
        <v>99.010735285756013</v>
      </c>
      <c r="J156" s="239">
        <f t="shared" si="68"/>
        <v>98.778787087006066</v>
      </c>
      <c r="K156" s="239">
        <f t="shared" si="68"/>
        <v>98.495269247295596</v>
      </c>
      <c r="L156" s="239">
        <f t="shared" si="68"/>
        <v>100</v>
      </c>
      <c r="M156" s="239">
        <f t="shared" si="68"/>
        <v>103.89926698313481</v>
      </c>
      <c r="N156" s="239">
        <f t="shared" si="68"/>
        <v>108.21045392327213</v>
      </c>
      <c r="O156" s="239">
        <f t="shared" si="68"/>
        <v>111.8101363043935</v>
      </c>
      <c r="P156" s="239">
        <f t="shared" si="68"/>
        <v>119.43629992280351</v>
      </c>
      <c r="Q156" s="239">
        <f t="shared" si="68"/>
        <v>129.71541408420106</v>
      </c>
      <c r="R156" s="239">
        <f t="shared" ref="R156" si="69">R143/R117*100</f>
        <v>135.23280929133739</v>
      </c>
    </row>
    <row r="157" spans="1:18" x14ac:dyDescent="0.2">
      <c r="A157" s="237">
        <v>1.2</v>
      </c>
      <c r="B157" s="240" t="s">
        <v>99</v>
      </c>
      <c r="C157" s="239">
        <f t="shared" ref="C157:Q157" si="70">C144/C118*100</f>
        <v>113.49991151806427</v>
      </c>
      <c r="D157" s="239">
        <f t="shared" si="70"/>
        <v>130.58404390783366</v>
      </c>
      <c r="E157" s="239">
        <f t="shared" si="70"/>
        <v>108.03148636269646</v>
      </c>
      <c r="F157" s="239">
        <f t="shared" si="70"/>
        <v>122.56737218944514</v>
      </c>
      <c r="G157" s="239">
        <f t="shared" si="70"/>
        <v>112.72249187814509</v>
      </c>
      <c r="H157" s="239">
        <f t="shared" si="70"/>
        <v>134.80037286977554</v>
      </c>
      <c r="I157" s="239">
        <f t="shared" si="70"/>
        <v>115.04736409332243</v>
      </c>
      <c r="J157" s="239">
        <f t="shared" si="70"/>
        <v>120.9103120060786</v>
      </c>
      <c r="K157" s="239">
        <f t="shared" si="70"/>
        <v>119.84609726350671</v>
      </c>
      <c r="L157" s="239">
        <f t="shared" si="70"/>
        <v>100</v>
      </c>
      <c r="M157" s="239">
        <f t="shared" si="70"/>
        <v>89.163753923131964</v>
      </c>
      <c r="N157" s="239">
        <f t="shared" si="70"/>
        <v>87.901434435148232</v>
      </c>
      <c r="O157" s="239">
        <f t="shared" si="70"/>
        <v>91.844575344500413</v>
      </c>
      <c r="P157" s="239">
        <f t="shared" si="70"/>
        <v>96.096325844498878</v>
      </c>
      <c r="Q157" s="239">
        <f t="shared" si="70"/>
        <v>120.36559709795908</v>
      </c>
      <c r="R157" s="239">
        <f t="shared" ref="R157" si="71">R144/R118*100</f>
        <v>129.94987413625546</v>
      </c>
    </row>
    <row r="158" spans="1:18" x14ac:dyDescent="0.2">
      <c r="A158" s="237" t="s">
        <v>100</v>
      </c>
      <c r="B158" s="240" t="s">
        <v>433</v>
      </c>
      <c r="C158" s="239">
        <f t="shared" ref="C158:Q158" si="72">C145/C119*100</f>
        <v>87.487764912377202</v>
      </c>
      <c r="D158" s="239">
        <f t="shared" si="72"/>
        <v>89.934166881633985</v>
      </c>
      <c r="E158" s="239">
        <f t="shared" si="72"/>
        <v>92.332411331810874</v>
      </c>
      <c r="F158" s="239">
        <f t="shared" si="72"/>
        <v>93.839741679010459</v>
      </c>
      <c r="G158" s="239">
        <f t="shared" si="72"/>
        <v>95.640832892597075</v>
      </c>
      <c r="H158" s="239">
        <f t="shared" si="72"/>
        <v>97.399945684769293</v>
      </c>
      <c r="I158" s="239">
        <f t="shared" si="72"/>
        <v>98.682755412664946</v>
      </c>
      <c r="J158" s="239">
        <f t="shared" si="72"/>
        <v>98.525445989657655</v>
      </c>
      <c r="K158" s="239">
        <f t="shared" si="72"/>
        <v>98.284458221618252</v>
      </c>
      <c r="L158" s="239">
        <f t="shared" si="72"/>
        <v>100</v>
      </c>
      <c r="M158" s="239">
        <f t="shared" si="72"/>
        <v>104.08650569023416</v>
      </c>
      <c r="N158" s="239">
        <f t="shared" si="72"/>
        <v>108.66203982552729</v>
      </c>
      <c r="O158" s="239">
        <f t="shared" si="72"/>
        <v>112.61665834038979</v>
      </c>
      <c r="P158" s="239">
        <f t="shared" si="72"/>
        <v>120.0718663705163</v>
      </c>
      <c r="Q158" s="239">
        <f t="shared" si="72"/>
        <v>129.93203000037803</v>
      </c>
      <c r="R158" s="239">
        <f t="shared" ref="R158" si="73">R145/R119*100</f>
        <v>135.4625265457336</v>
      </c>
    </row>
    <row r="159" spans="1:18" x14ac:dyDescent="0.2">
      <c r="A159" s="237" t="s">
        <v>434</v>
      </c>
      <c r="B159" s="240" t="s">
        <v>7</v>
      </c>
      <c r="C159" s="239">
        <f t="shared" ref="C159:Q159" si="74">C146/C120*100</f>
        <v>94.462864599794088</v>
      </c>
      <c r="D159" s="239">
        <f t="shared" si="74"/>
        <v>95.08367222932975</v>
      </c>
      <c r="E159" s="239">
        <f t="shared" si="74"/>
        <v>95.42192235628724</v>
      </c>
      <c r="F159" s="239">
        <f t="shared" si="74"/>
        <v>98.555330158283979</v>
      </c>
      <c r="G159" s="239">
        <f t="shared" si="74"/>
        <v>103.53109159568568</v>
      </c>
      <c r="H159" s="239">
        <f t="shared" si="74"/>
        <v>100.40061058209288</v>
      </c>
      <c r="I159" s="239">
        <f t="shared" si="74"/>
        <v>102.12322654157666</v>
      </c>
      <c r="J159" s="239">
        <f t="shared" si="74"/>
        <v>101.12332405921367</v>
      </c>
      <c r="K159" s="239">
        <f t="shared" si="74"/>
        <v>99.847587450129794</v>
      </c>
      <c r="L159" s="239">
        <f t="shared" si="74"/>
        <v>100.00000000000003</v>
      </c>
      <c r="M159" s="239">
        <f t="shared" si="74"/>
        <v>99.227793286921269</v>
      </c>
      <c r="N159" s="239">
        <f t="shared" si="74"/>
        <v>100.31336701886961</v>
      </c>
      <c r="O159" s="239">
        <f t="shared" si="74"/>
        <v>101.01862600254931</v>
      </c>
      <c r="P159" s="239">
        <f t="shared" si="74"/>
        <v>100.01890084278853</v>
      </c>
      <c r="Q159" s="239">
        <f t="shared" si="74"/>
        <v>104.34191216530418</v>
      </c>
      <c r="R159" s="239">
        <f t="shared" ref="R159" si="75">R146/R120*100</f>
        <v>106.30709678657431</v>
      </c>
    </row>
    <row r="160" spans="1:18" x14ac:dyDescent="0.2">
      <c r="A160" s="237" t="s">
        <v>108</v>
      </c>
      <c r="B160" s="240" t="s">
        <v>435</v>
      </c>
      <c r="C160" s="239">
        <f t="shared" ref="C160:Q160" si="76">C147/C121*100</f>
        <v>87.487764912377187</v>
      </c>
      <c r="D160" s="239">
        <f t="shared" si="76"/>
        <v>89.934166881633956</v>
      </c>
      <c r="E160" s="239">
        <f t="shared" si="76"/>
        <v>92.332411331810889</v>
      </c>
      <c r="F160" s="239">
        <f t="shared" si="76"/>
        <v>93.839741679010416</v>
      </c>
      <c r="G160" s="239">
        <f t="shared" si="76"/>
        <v>95.640832892597075</v>
      </c>
      <c r="H160" s="239">
        <f t="shared" si="76"/>
        <v>97.399945684769307</v>
      </c>
      <c r="I160" s="239">
        <f t="shared" si="76"/>
        <v>98.682755412664946</v>
      </c>
      <c r="J160" s="239">
        <f t="shared" si="76"/>
        <v>98.525445989657641</v>
      </c>
      <c r="K160" s="239">
        <f t="shared" si="76"/>
        <v>98.284458221618266</v>
      </c>
      <c r="L160" s="239">
        <f t="shared" si="76"/>
        <v>99.999999999999986</v>
      </c>
      <c r="M160" s="239">
        <f t="shared" si="76"/>
        <v>104.08650569023416</v>
      </c>
      <c r="N160" s="239">
        <f t="shared" si="76"/>
        <v>108.66203982552729</v>
      </c>
      <c r="O160" s="239">
        <f t="shared" si="76"/>
        <v>112.6166583403898</v>
      </c>
      <c r="P160" s="239">
        <f t="shared" si="76"/>
        <v>120.0718663705163</v>
      </c>
      <c r="Q160" s="239">
        <f t="shared" si="76"/>
        <v>129.93203000037806</v>
      </c>
      <c r="R160" s="239">
        <f t="shared" ref="R160" si="77">R147/R121*100</f>
        <v>135.4625265457336</v>
      </c>
    </row>
    <row r="161" spans="1:18" x14ac:dyDescent="0.2">
      <c r="A161" s="237" t="s">
        <v>110</v>
      </c>
      <c r="B161" s="240" t="s">
        <v>13</v>
      </c>
      <c r="C161" s="239">
        <f t="shared" ref="C161:Q161" si="78">C148/C122*100</f>
        <v>86.952155853345246</v>
      </c>
      <c r="D161" s="239">
        <f t="shared" si="78"/>
        <v>89.384832130472162</v>
      </c>
      <c r="E161" s="239">
        <f t="shared" si="78"/>
        <v>91.759489144385029</v>
      </c>
      <c r="F161" s="239">
        <f t="shared" si="78"/>
        <v>93.265672273643503</v>
      </c>
      <c r="G161" s="239">
        <f t="shared" si="78"/>
        <v>95.051166559716563</v>
      </c>
      <c r="H161" s="239">
        <f t="shared" si="78"/>
        <v>96.325386215728386</v>
      </c>
      <c r="I161" s="239">
        <f t="shared" si="78"/>
        <v>97.936309497841819</v>
      </c>
      <c r="J161" s="239">
        <f t="shared" si="78"/>
        <v>97.970558159069995</v>
      </c>
      <c r="K161" s="239">
        <f t="shared" si="78"/>
        <v>98.674009052534686</v>
      </c>
      <c r="L161" s="239">
        <f t="shared" si="78"/>
        <v>100</v>
      </c>
      <c r="M161" s="239">
        <f t="shared" si="78"/>
        <v>100.9022171153885</v>
      </c>
      <c r="N161" s="239">
        <f t="shared" si="78"/>
        <v>101.01528402443792</v>
      </c>
      <c r="O161" s="239">
        <f t="shared" si="78"/>
        <v>103.19784074895048</v>
      </c>
      <c r="P161" s="239">
        <f t="shared" si="78"/>
        <v>112.95252409712113</v>
      </c>
      <c r="Q161" s="239">
        <f t="shared" si="78"/>
        <v>127.31186017685062</v>
      </c>
      <c r="R161" s="239">
        <f t="shared" ref="R161" si="79">R148/R122*100</f>
        <v>129.73172123832637</v>
      </c>
    </row>
    <row r="162" spans="1:18" x14ac:dyDescent="0.2">
      <c r="A162" s="241"/>
      <c r="B162" s="515" t="s">
        <v>647</v>
      </c>
      <c r="C162" s="243">
        <f t="shared" ref="C162:Q162" si="80">C149/C123*100</f>
        <v>92.9865825788808</v>
      </c>
      <c r="D162" s="243">
        <f t="shared" si="80"/>
        <v>95.113520761825555</v>
      </c>
      <c r="E162" s="243">
        <f t="shared" si="80"/>
        <v>95.340063448843111</v>
      </c>
      <c r="F162" s="243">
        <f t="shared" si="80"/>
        <v>99.027650287002459</v>
      </c>
      <c r="G162" s="243">
        <f t="shared" si="80"/>
        <v>100.94635078815885</v>
      </c>
      <c r="H162" s="243">
        <f t="shared" si="80"/>
        <v>102.03886865219303</v>
      </c>
      <c r="I162" s="243">
        <f t="shared" si="80"/>
        <v>102.62420059989023</v>
      </c>
      <c r="J162" s="243">
        <f t="shared" si="80"/>
        <v>101.85944663780222</v>
      </c>
      <c r="K162" s="243">
        <f t="shared" si="80"/>
        <v>101.12301012175533</v>
      </c>
      <c r="L162" s="243">
        <f t="shared" si="80"/>
        <v>100</v>
      </c>
      <c r="M162" s="243">
        <f t="shared" si="80"/>
        <v>99.94298529578441</v>
      </c>
      <c r="N162" s="243">
        <f t="shared" si="80"/>
        <v>101.41381400202403</v>
      </c>
      <c r="O162" s="243">
        <f t="shared" si="80"/>
        <v>103.47395595582687</v>
      </c>
      <c r="P162" s="243">
        <f t="shared" si="80"/>
        <v>107.59557118642317</v>
      </c>
      <c r="Q162" s="243">
        <f t="shared" si="80"/>
        <v>117.53417707342508</v>
      </c>
      <c r="R162" s="243">
        <f t="shared" ref="R162" si="81">R149/R123*100</f>
        <v>121.18144239709663</v>
      </c>
    </row>
    <row r="163" spans="1:18" x14ac:dyDescent="0.2">
      <c r="A163" s="241"/>
      <c r="B163" s="561" t="s">
        <v>711</v>
      </c>
      <c r="C163" s="239">
        <f t="shared" ref="C163:Q163" si="82">C150/C124*100</f>
        <v>53.64970838189592</v>
      </c>
      <c r="D163" s="239">
        <f t="shared" si="82"/>
        <v>65.253318511906784</v>
      </c>
      <c r="E163" s="239">
        <f t="shared" si="82"/>
        <v>55.919530477058935</v>
      </c>
      <c r="F163" s="239">
        <f t="shared" si="82"/>
        <v>63.797477789836663</v>
      </c>
      <c r="G163" s="239">
        <f t="shared" si="82"/>
        <v>69.352606750216665</v>
      </c>
      <c r="H163" s="239">
        <f t="shared" si="82"/>
        <v>62.870322268506506</v>
      </c>
      <c r="I163" s="239">
        <f t="shared" si="82"/>
        <v>18.480709057152218</v>
      </c>
      <c r="J163" s="239">
        <f t="shared" si="82"/>
        <v>68.344654276792653</v>
      </c>
      <c r="K163" s="239">
        <f t="shared" si="82"/>
        <v>63.624618882666518</v>
      </c>
      <c r="L163" s="239">
        <f t="shared" si="82"/>
        <v>100</v>
      </c>
      <c r="M163" s="239">
        <f t="shared" si="82"/>
        <v>115.95972432459467</v>
      </c>
      <c r="N163" s="239">
        <f t="shared" si="82"/>
        <v>129.7299682266119</v>
      </c>
      <c r="O163" s="239">
        <f t="shared" si="82"/>
        <v>133.07987063270014</v>
      </c>
      <c r="P163" s="239">
        <f t="shared" si="82"/>
        <v>175.35164320767586</v>
      </c>
      <c r="Q163" s="239">
        <f t="shared" si="82"/>
        <v>182.31690610272244</v>
      </c>
      <c r="R163" s="239">
        <f t="shared" ref="R163" si="83">R150/R124*100</f>
        <v>188.87729990216383</v>
      </c>
    </row>
    <row r="164" spans="1:18" x14ac:dyDescent="0.2">
      <c r="A164" s="241"/>
      <c r="B164" s="244" t="s">
        <v>436</v>
      </c>
      <c r="C164" s="239">
        <f t="shared" ref="C164:Q164" si="84">C151/C125*100</f>
        <v>87.487764912377202</v>
      </c>
      <c r="D164" s="239">
        <f t="shared" si="84"/>
        <v>89.934166881633971</v>
      </c>
      <c r="E164" s="239">
        <f t="shared" si="84"/>
        <v>92.332411331810889</v>
      </c>
      <c r="F164" s="239">
        <f t="shared" si="84"/>
        <v>93.839741679010416</v>
      </c>
      <c r="G164" s="239">
        <f t="shared" si="84"/>
        <v>95.640832892597089</v>
      </c>
      <c r="H164" s="239">
        <f t="shared" si="84"/>
        <v>97.399945684769321</v>
      </c>
      <c r="I164" s="239">
        <f t="shared" si="84"/>
        <v>98.682755412664946</v>
      </c>
      <c r="J164" s="239">
        <f t="shared" si="84"/>
        <v>98.525445989657641</v>
      </c>
      <c r="K164" s="239">
        <f t="shared" si="84"/>
        <v>98.284458221618266</v>
      </c>
      <c r="L164" s="239">
        <f t="shared" si="84"/>
        <v>100</v>
      </c>
      <c r="M164" s="239">
        <f t="shared" si="84"/>
        <v>104.08650569023416</v>
      </c>
      <c r="N164" s="239">
        <f t="shared" si="84"/>
        <v>108.66203982552727</v>
      </c>
      <c r="O164" s="239">
        <f t="shared" si="84"/>
        <v>112.6166583403898</v>
      </c>
      <c r="P164" s="239">
        <f t="shared" si="84"/>
        <v>120.0718663705163</v>
      </c>
      <c r="Q164" s="239">
        <f t="shared" si="84"/>
        <v>129.93203000037803</v>
      </c>
      <c r="R164" s="239">
        <f t="shared" ref="R164" si="85">R151/R125*100</f>
        <v>135.4625265457336</v>
      </c>
    </row>
    <row r="165" spans="1:18" ht="20.25" customHeight="1" x14ac:dyDescent="0.2">
      <c r="A165" s="245"/>
      <c r="B165" s="246" t="s">
        <v>713</v>
      </c>
      <c r="C165" s="247">
        <f t="shared" ref="C165:Q165" si="86">C152/C126*100</f>
        <v>91.018592735572796</v>
      </c>
      <c r="D165" s="247">
        <f t="shared" si="86"/>
        <v>93.461436625894322</v>
      </c>
      <c r="E165" s="247">
        <f t="shared" si="86"/>
        <v>93.223205604574844</v>
      </c>
      <c r="F165" s="247">
        <f t="shared" si="86"/>
        <v>96.734143438879656</v>
      </c>
      <c r="G165" s="247">
        <f t="shared" si="86"/>
        <v>98.476885499704963</v>
      </c>
      <c r="H165" s="247">
        <f t="shared" si="86"/>
        <v>98.853340890830935</v>
      </c>
      <c r="I165" s="247">
        <f t="shared" si="86"/>
        <v>99.413392550911126</v>
      </c>
      <c r="J165" s="247">
        <f t="shared" si="86"/>
        <v>99.74086472658604</v>
      </c>
      <c r="K165" s="247">
        <f t="shared" si="86"/>
        <v>98.683757652036434</v>
      </c>
      <c r="L165" s="247">
        <f t="shared" si="86"/>
        <v>100</v>
      </c>
      <c r="M165" s="247">
        <f t="shared" si="86"/>
        <v>101.00621424709637</v>
      </c>
      <c r="N165" s="247">
        <f t="shared" si="86"/>
        <v>103.19816535987133</v>
      </c>
      <c r="O165" s="247">
        <f t="shared" si="86"/>
        <v>105.32287943770207</v>
      </c>
      <c r="P165" s="247">
        <f t="shared" si="86"/>
        <v>111.77460242249654</v>
      </c>
      <c r="Q165" s="247">
        <f t="shared" si="86"/>
        <v>121.74996651406819</v>
      </c>
      <c r="R165" s="247">
        <f t="shared" ref="R165" si="87">R152/R126*100</f>
        <v>125.03880046885003</v>
      </c>
    </row>
    <row r="166" spans="1:18" s="197" customFormat="1" ht="20.25" customHeight="1" x14ac:dyDescent="0.2">
      <c r="A166" s="256"/>
    </row>
    <row r="167" spans="1:18" ht="15" x14ac:dyDescent="0.2">
      <c r="A167" s="509" t="s">
        <v>798</v>
      </c>
    </row>
    <row r="168" spans="1:18" ht="18.75" customHeight="1" x14ac:dyDescent="0.2">
      <c r="A168" s="234"/>
      <c r="B168" s="235"/>
      <c r="C168" s="236" t="str">
        <f t="shared" ref="C168:Q168" si="88">C2</f>
        <v>FY1995</v>
      </c>
      <c r="D168" s="236" t="str">
        <f t="shared" si="88"/>
        <v>FY1996</v>
      </c>
      <c r="E168" s="236" t="str">
        <f t="shared" si="88"/>
        <v>FY1997</v>
      </c>
      <c r="F168" s="236" t="str">
        <f t="shared" si="88"/>
        <v>FY1998</v>
      </c>
      <c r="G168" s="236" t="str">
        <f t="shared" si="88"/>
        <v>FY1999</v>
      </c>
      <c r="H168" s="236" t="str">
        <f t="shared" si="88"/>
        <v>FY2000</v>
      </c>
      <c r="I168" s="236" t="str">
        <f t="shared" si="88"/>
        <v>FY2001</v>
      </c>
      <c r="J168" s="236" t="str">
        <f t="shared" si="88"/>
        <v>FY2002</v>
      </c>
      <c r="K168" s="236" t="str">
        <f t="shared" si="88"/>
        <v>FY2003</v>
      </c>
      <c r="L168" s="236" t="str">
        <f t="shared" si="88"/>
        <v>FY2004</v>
      </c>
      <c r="M168" s="236" t="str">
        <f t="shared" si="88"/>
        <v>FY2005</v>
      </c>
      <c r="N168" s="236" t="str">
        <f t="shared" si="88"/>
        <v>FY2006</v>
      </c>
      <c r="O168" s="236" t="str">
        <f t="shared" si="88"/>
        <v>FY2007</v>
      </c>
      <c r="P168" s="236" t="str">
        <f t="shared" si="88"/>
        <v>FY2008</v>
      </c>
      <c r="Q168" s="236" t="str">
        <f t="shared" si="88"/>
        <v>FY2009</v>
      </c>
      <c r="R168" s="236" t="str">
        <f>R2</f>
        <v>FY2010</v>
      </c>
    </row>
    <row r="169" spans="1:18" ht="18.75" customHeight="1" x14ac:dyDescent="0.2">
      <c r="A169" s="237">
        <v>1.1000000000000001</v>
      </c>
      <c r="B169" s="238" t="s">
        <v>432</v>
      </c>
      <c r="C169" s="248">
        <f t="shared" ref="C169:D178" si="89">C143/C$152</f>
        <v>0.20256091463003711</v>
      </c>
      <c r="D169" s="248">
        <f t="shared" si="89"/>
        <v>0.2307899278005664</v>
      </c>
      <c r="E169" s="248">
        <f t="shared" ref="E169:P169" si="90">E143/E$152</f>
        <v>0.20136645217323856</v>
      </c>
      <c r="F169" s="248">
        <f t="shared" si="90"/>
        <v>0.2110720319774694</v>
      </c>
      <c r="G169" s="248">
        <f t="shared" si="90"/>
        <v>0.22771822793701865</v>
      </c>
      <c r="H169" s="248">
        <f t="shared" si="90"/>
        <v>0.25762389798569058</v>
      </c>
      <c r="I169" s="248">
        <f t="shared" si="90"/>
        <v>0.24759568043557353</v>
      </c>
      <c r="J169" s="248">
        <f t="shared" si="90"/>
        <v>0.22419910700844928</v>
      </c>
      <c r="K169" s="248">
        <f t="shared" si="90"/>
        <v>0.24000524629865044</v>
      </c>
      <c r="L169" s="248">
        <f t="shared" si="90"/>
        <v>0.24306585068956993</v>
      </c>
      <c r="M169" s="248">
        <f t="shared" si="90"/>
        <v>0.22842548474431723</v>
      </c>
      <c r="N169" s="248">
        <f t="shared" si="90"/>
        <v>0.23050414823582763</v>
      </c>
      <c r="O169" s="248">
        <f t="shared" si="90"/>
        <v>0.22779465464893156</v>
      </c>
      <c r="P169" s="248">
        <f t="shared" si="90"/>
        <v>0.24752712079124276</v>
      </c>
      <c r="Q169" s="248">
        <f t="shared" ref="Q169:R169" si="91">Q143/Q$152</f>
        <v>0.28129565012348873</v>
      </c>
      <c r="R169" s="248">
        <f t="shared" si="91"/>
        <v>0.27259082402562756</v>
      </c>
    </row>
    <row r="170" spans="1:18" x14ac:dyDescent="0.2">
      <c r="A170" s="237">
        <v>1.2</v>
      </c>
      <c r="B170" s="240" t="s">
        <v>99</v>
      </c>
      <c r="C170" s="248">
        <f t="shared" si="89"/>
        <v>0.15213009368950323</v>
      </c>
      <c r="D170" s="248">
        <f t="shared" si="89"/>
        <v>0.11832225342151842</v>
      </c>
      <c r="E170" s="248">
        <f t="shared" ref="E170:P170" si="92">E144/E$152</f>
        <v>0.11512239656182693</v>
      </c>
      <c r="F170" s="248">
        <f t="shared" si="92"/>
        <v>0.12673396722927541</v>
      </c>
      <c r="G170" s="248">
        <f t="shared" si="92"/>
        <v>0.12690965358319323</v>
      </c>
      <c r="H170" s="248">
        <f t="shared" si="92"/>
        <v>0.11761223875237488</v>
      </c>
      <c r="I170" s="248">
        <f t="shared" si="92"/>
        <v>0.19035496963067086</v>
      </c>
      <c r="J170" s="248">
        <f t="shared" si="92"/>
        <v>0.11762110157405985</v>
      </c>
      <c r="K170" s="248">
        <f t="shared" si="92"/>
        <v>0.10748179489718175</v>
      </c>
      <c r="L170" s="248">
        <f t="shared" si="92"/>
        <v>8.5175377181510151E-2</v>
      </c>
      <c r="M170" s="248">
        <f t="shared" si="92"/>
        <v>6.6556200607839733E-2</v>
      </c>
      <c r="N170" s="248">
        <f t="shared" si="92"/>
        <v>6.7170427093514937E-2</v>
      </c>
      <c r="O170" s="248">
        <f t="shared" si="92"/>
        <v>6.214852489653868E-2</v>
      </c>
      <c r="P170" s="248">
        <f t="shared" si="92"/>
        <v>5.4767222624924061E-2</v>
      </c>
      <c r="Q170" s="248">
        <f t="shared" ref="Q170:R170" si="93">Q144/Q$152</f>
        <v>6.6672263311159247E-2</v>
      </c>
      <c r="R170" s="248">
        <f t="shared" si="93"/>
        <v>8.409424268157667E-2</v>
      </c>
    </row>
    <row r="171" spans="1:18" x14ac:dyDescent="0.2">
      <c r="A171" s="237" t="s">
        <v>100</v>
      </c>
      <c r="B171" s="240" t="s">
        <v>433</v>
      </c>
      <c r="C171" s="248">
        <f t="shared" si="89"/>
        <v>1.1857554584529138E-2</v>
      </c>
      <c r="D171" s="248">
        <f t="shared" si="89"/>
        <v>1.1328287990157329E-2</v>
      </c>
      <c r="E171" s="248">
        <f t="shared" ref="E171:P171" si="94">E145/E$152</f>
        <v>1.3533987417970126E-2</v>
      </c>
      <c r="F171" s="248">
        <f t="shared" si="94"/>
        <v>1.0075668629487229E-2</v>
      </c>
      <c r="G171" s="248">
        <f t="shared" si="94"/>
        <v>1.3161066241625044E-2</v>
      </c>
      <c r="H171" s="248">
        <f t="shared" si="94"/>
        <v>2.1467548664866283E-2</v>
      </c>
      <c r="I171" s="248">
        <f t="shared" si="94"/>
        <v>2.5692421025721213E-2</v>
      </c>
      <c r="J171" s="248">
        <f t="shared" si="94"/>
        <v>4.1361331671532942E-2</v>
      </c>
      <c r="K171" s="248">
        <f t="shared" si="94"/>
        <v>1.457945112246993E-2</v>
      </c>
      <c r="L171" s="248">
        <f t="shared" si="94"/>
        <v>1.0303870560087469E-2</v>
      </c>
      <c r="M171" s="248">
        <f t="shared" si="94"/>
        <v>1.5371239147758682E-2</v>
      </c>
      <c r="N171" s="248">
        <f t="shared" si="94"/>
        <v>1.7444985176384837E-2</v>
      </c>
      <c r="O171" s="248">
        <f t="shared" si="94"/>
        <v>1.835676678356216E-2</v>
      </c>
      <c r="P171" s="248">
        <f t="shared" si="94"/>
        <v>1.7656661572399642E-2</v>
      </c>
      <c r="Q171" s="248">
        <f t="shared" ref="Q171:R171" si="95">Q145/Q$152</f>
        <v>1.3498430576755689E-2</v>
      </c>
      <c r="R171" s="248">
        <f t="shared" si="95"/>
        <v>1.8843832344200864E-2</v>
      </c>
    </row>
    <row r="172" spans="1:18" x14ac:dyDescent="0.2">
      <c r="A172" s="237" t="s">
        <v>434</v>
      </c>
      <c r="B172" s="240" t="s">
        <v>7</v>
      </c>
      <c r="C172" s="248">
        <f t="shared" si="89"/>
        <v>0.43693440333381439</v>
      </c>
      <c r="D172" s="248">
        <f t="shared" si="89"/>
        <v>0.4353358022308626</v>
      </c>
      <c r="E172" s="248">
        <f t="shared" ref="E172:P172" si="96">E146/E$152</f>
        <v>0.45442769456712245</v>
      </c>
      <c r="F172" s="248">
        <f t="shared" si="96"/>
        <v>0.40523270938759304</v>
      </c>
      <c r="G172" s="248">
        <f t="shared" si="96"/>
        <v>0.38348652909231312</v>
      </c>
      <c r="H172" s="248">
        <f t="shared" si="96"/>
        <v>0.3711450816910824</v>
      </c>
      <c r="I172" s="248">
        <f t="shared" si="96"/>
        <v>0.36160297823909049</v>
      </c>
      <c r="J172" s="248">
        <f t="shared" si="96"/>
        <v>0.42123610432725794</v>
      </c>
      <c r="K172" s="248">
        <f t="shared" si="96"/>
        <v>0.42084297665627091</v>
      </c>
      <c r="L172" s="248">
        <f t="shared" si="96"/>
        <v>0.41922338999377212</v>
      </c>
      <c r="M172" s="248">
        <f t="shared" si="96"/>
        <v>0.4311259355463542</v>
      </c>
      <c r="N172" s="248">
        <f t="shared" si="96"/>
        <v>0.42958117469997559</v>
      </c>
      <c r="O172" s="248">
        <f t="shared" si="96"/>
        <v>0.42976391014140486</v>
      </c>
      <c r="P172" s="248">
        <f t="shared" si="96"/>
        <v>0.39154153580679951</v>
      </c>
      <c r="Q172" s="248">
        <f t="shared" ref="Q172:R172" si="97">Q146/Q$152</f>
        <v>0.351967907331317</v>
      </c>
      <c r="R172" s="248">
        <f t="shared" si="97"/>
        <v>0.35142098283246515</v>
      </c>
    </row>
    <row r="173" spans="1:18" x14ac:dyDescent="0.2">
      <c r="A173" s="237" t="s">
        <v>108</v>
      </c>
      <c r="B173" s="240" t="s">
        <v>435</v>
      </c>
      <c r="C173" s="248">
        <f t="shared" si="89"/>
        <v>6.0591858945582236E-4</v>
      </c>
      <c r="D173" s="248">
        <f t="shared" si="89"/>
        <v>8.4972510712052034E-5</v>
      </c>
      <c r="E173" s="248">
        <f t="shared" ref="E173:P173" si="98">E147/E$152</f>
        <v>9.1842228611098306E-5</v>
      </c>
      <c r="F173" s="248">
        <f t="shared" si="98"/>
        <v>1.0500957864617598E-4</v>
      </c>
      <c r="G173" s="248">
        <f t="shared" si="98"/>
        <v>9.6914380330513178E-5</v>
      </c>
      <c r="H173" s="248">
        <f t="shared" si="98"/>
        <v>1.9508452006809085E-4</v>
      </c>
      <c r="I173" s="248">
        <f t="shared" si="98"/>
        <v>3.9504513150111204E-4</v>
      </c>
      <c r="J173" s="248">
        <f t="shared" si="98"/>
        <v>3.8792109679985297E-4</v>
      </c>
      <c r="K173" s="248">
        <f t="shared" si="98"/>
        <v>4.9840532903242603E-4</v>
      </c>
      <c r="L173" s="248">
        <f t="shared" si="98"/>
        <v>7.5083136392680631E-4</v>
      </c>
      <c r="M173" s="248">
        <f t="shared" si="98"/>
        <v>1.3840649177230128E-3</v>
      </c>
      <c r="N173" s="248">
        <f t="shared" si="98"/>
        <v>1.7482207941107001E-3</v>
      </c>
      <c r="O173" s="248">
        <f t="shared" si="98"/>
        <v>4.2015601147840937E-3</v>
      </c>
      <c r="P173" s="248">
        <f t="shared" si="98"/>
        <v>4.8817968091512797E-3</v>
      </c>
      <c r="Q173" s="248">
        <f t="shared" ref="Q173:R173" si="99">Q147/Q$152</f>
        <v>4.0467290661358978E-3</v>
      </c>
      <c r="R173" s="248">
        <f t="shared" si="99"/>
        <v>4.0329092072544813E-3</v>
      </c>
    </row>
    <row r="174" spans="1:18" x14ac:dyDescent="0.2">
      <c r="A174" s="237" t="s">
        <v>110</v>
      </c>
      <c r="B174" s="240" t="s">
        <v>13</v>
      </c>
      <c r="C174" s="248">
        <f t="shared" si="89"/>
        <v>0.17491829807820566</v>
      </c>
      <c r="D174" s="248">
        <f t="shared" si="89"/>
        <v>0.17344567134413755</v>
      </c>
      <c r="E174" s="248">
        <f t="shared" ref="E174:P174" si="100">E148/E$152</f>
        <v>0.1913520098569356</v>
      </c>
      <c r="F174" s="248">
        <f t="shared" si="100"/>
        <v>0.21555295986223977</v>
      </c>
      <c r="G174" s="248">
        <f t="shared" si="100"/>
        <v>0.20108445957936896</v>
      </c>
      <c r="H174" s="248">
        <f t="shared" si="100"/>
        <v>0.19612371162766112</v>
      </c>
      <c r="I174" s="248">
        <f t="shared" si="100"/>
        <v>0.18181958927000222</v>
      </c>
      <c r="J174" s="248">
        <f t="shared" si="100"/>
        <v>0.17789104494973723</v>
      </c>
      <c r="K174" s="248">
        <f t="shared" si="100"/>
        <v>0.18442290526180774</v>
      </c>
      <c r="L174" s="248">
        <f t="shared" si="100"/>
        <v>0.18655403417813235</v>
      </c>
      <c r="M174" s="248">
        <f t="shared" si="100"/>
        <v>0.18813567521670271</v>
      </c>
      <c r="N174" s="248">
        <f t="shared" si="100"/>
        <v>0.18249711412434425</v>
      </c>
      <c r="O174" s="248">
        <f t="shared" si="100"/>
        <v>0.18687107863393188</v>
      </c>
      <c r="P174" s="248">
        <f t="shared" si="100"/>
        <v>0.19677783282603933</v>
      </c>
      <c r="Q174" s="248">
        <f t="shared" ref="Q174:R174" si="101">Q148/Q$152</f>
        <v>0.19325442199768578</v>
      </c>
      <c r="R174" s="248">
        <f t="shared" si="101"/>
        <v>0.19361599865090939</v>
      </c>
    </row>
    <row r="175" spans="1:18" x14ac:dyDescent="0.2">
      <c r="A175" s="241"/>
      <c r="B175" s="515" t="s">
        <v>647</v>
      </c>
      <c r="C175" s="263">
        <f t="shared" si="89"/>
        <v>0.97900718290554534</v>
      </c>
      <c r="D175" s="263">
        <f t="shared" si="89"/>
        <v>0.96930691529795432</v>
      </c>
      <c r="E175" s="263">
        <f t="shared" ref="E175:P175" si="102">E149/E$152</f>
        <v>0.97589438280570462</v>
      </c>
      <c r="F175" s="263">
        <f t="shared" si="102"/>
        <v>0.9687723466647109</v>
      </c>
      <c r="G175" s="263">
        <f t="shared" si="102"/>
        <v>0.95245685081384956</v>
      </c>
      <c r="H175" s="263">
        <f t="shared" si="102"/>
        <v>0.96416756324174335</v>
      </c>
      <c r="I175" s="263">
        <f t="shared" si="102"/>
        <v>1.0074606837325595</v>
      </c>
      <c r="J175" s="263">
        <f t="shared" si="102"/>
        <v>0.9826966106278372</v>
      </c>
      <c r="K175" s="263">
        <f t="shared" si="102"/>
        <v>0.96783077956541319</v>
      </c>
      <c r="L175" s="263">
        <f t="shared" si="102"/>
        <v>0.94507335396699876</v>
      </c>
      <c r="M175" s="263">
        <f t="shared" si="102"/>
        <v>0.93099860018069569</v>
      </c>
      <c r="N175" s="263">
        <f t="shared" si="102"/>
        <v>0.92894607012415797</v>
      </c>
      <c r="O175" s="263">
        <f t="shared" si="102"/>
        <v>0.9291364952191532</v>
      </c>
      <c r="P175" s="263">
        <f t="shared" si="102"/>
        <v>0.91315217043055652</v>
      </c>
      <c r="Q175" s="263">
        <f t="shared" ref="Q175:R175" si="103">Q149/Q$152</f>
        <v>0.91073540240654227</v>
      </c>
      <c r="R175" s="263">
        <f t="shared" si="103"/>
        <v>0.92459878974203413</v>
      </c>
    </row>
    <row r="176" spans="1:18" x14ac:dyDescent="0.2">
      <c r="A176" s="241"/>
      <c r="B176" s="561" t="s">
        <v>711</v>
      </c>
      <c r="C176" s="248">
        <f t="shared" si="89"/>
        <v>3.02856055463941E-2</v>
      </c>
      <c r="D176" s="248">
        <f t="shared" si="89"/>
        <v>3.9771147094364502E-2</v>
      </c>
      <c r="E176" s="248">
        <f t="shared" ref="E176:P176" si="104">E150/E$152</f>
        <v>3.260402408026826E-2</v>
      </c>
      <c r="F176" s="248">
        <f t="shared" si="104"/>
        <v>4.4237190250488383E-2</v>
      </c>
      <c r="G176" s="248">
        <f t="shared" si="104"/>
        <v>5.6086971884850706E-2</v>
      </c>
      <c r="H176" s="248">
        <f t="shared" si="104"/>
        <v>5.304023877903654E-2</v>
      </c>
      <c r="I176" s="248">
        <f t="shared" si="104"/>
        <v>7.2224181779567079E-3</v>
      </c>
      <c r="J176" s="248">
        <f t="shared" si="104"/>
        <v>4.5243189399816246E-2</v>
      </c>
      <c r="K176" s="248">
        <f t="shared" si="104"/>
        <v>4.2442984595065049E-2</v>
      </c>
      <c r="L176" s="248">
        <f t="shared" si="104"/>
        <v>6.2303222619207087E-2</v>
      </c>
      <c r="M176" s="248">
        <f t="shared" si="104"/>
        <v>7.9128770540416019E-2</v>
      </c>
      <c r="N176" s="248">
        <f t="shared" si="104"/>
        <v>8.2808543832561102E-2</v>
      </c>
      <c r="O176" s="248">
        <f t="shared" si="104"/>
        <v>8.3533135798318739E-2</v>
      </c>
      <c r="P176" s="248">
        <f t="shared" si="104"/>
        <v>0.10040535453731397</v>
      </c>
      <c r="Q176" s="248">
        <f t="shared" ref="Q176:R176" si="105">Q150/Q$152</f>
        <v>0.10045374104602794</v>
      </c>
      <c r="R176" s="248">
        <f t="shared" si="105"/>
        <v>9.0518984482872183E-2</v>
      </c>
    </row>
    <row r="177" spans="1:18" x14ac:dyDescent="0.2">
      <c r="A177" s="241"/>
      <c r="B177" s="244" t="s">
        <v>436</v>
      </c>
      <c r="C177" s="248">
        <f t="shared" si="89"/>
        <v>-9.2927884519393902E-3</v>
      </c>
      <c r="D177" s="248">
        <f t="shared" si="89"/>
        <v>-9.0780623923188662E-3</v>
      </c>
      <c r="E177" s="248">
        <f t="shared" ref="E177:P177" si="106">E151/E$152</f>
        <v>-8.4984068859728038E-3</v>
      </c>
      <c r="F177" s="248">
        <f t="shared" si="106"/>
        <v>-1.3009536915199384E-2</v>
      </c>
      <c r="G177" s="248">
        <f t="shared" si="106"/>
        <v>-8.5438226987002795E-3</v>
      </c>
      <c r="H177" s="248">
        <f t="shared" si="106"/>
        <v>-1.7207802020779765E-2</v>
      </c>
      <c r="I177" s="248">
        <f t="shared" si="106"/>
        <v>-1.4683101910516048E-2</v>
      </c>
      <c r="J177" s="248">
        <f t="shared" si="106"/>
        <v>-2.7939800027653349E-2</v>
      </c>
      <c r="K177" s="248">
        <f t="shared" si="106"/>
        <v>-1.0273764160478288E-2</v>
      </c>
      <c r="L177" s="248">
        <f t="shared" si="106"/>
        <v>-7.3765765862059173E-3</v>
      </c>
      <c r="M177" s="248">
        <f t="shared" si="106"/>
        <v>-1.0127370721111554E-2</v>
      </c>
      <c r="N177" s="248">
        <f t="shared" si="106"/>
        <v>-1.1754613956719047E-2</v>
      </c>
      <c r="O177" s="248">
        <f t="shared" si="106"/>
        <v>-1.2669631017472011E-2</v>
      </c>
      <c r="P177" s="248">
        <f t="shared" si="106"/>
        <v>-1.3557524967870443E-2</v>
      </c>
      <c r="Q177" s="248">
        <f t="shared" ref="Q177:R177" si="107">Q151/Q$152</f>
        <v>-1.1189143452570246E-2</v>
      </c>
      <c r="R177" s="248">
        <f t="shared" si="107"/>
        <v>-1.5117774224906273E-2</v>
      </c>
    </row>
    <row r="178" spans="1:18" ht="20.25" customHeight="1" x14ac:dyDescent="0.2">
      <c r="A178" s="245"/>
      <c r="B178" s="246" t="s">
        <v>713</v>
      </c>
      <c r="C178" s="264">
        <f t="shared" si="89"/>
        <v>1</v>
      </c>
      <c r="D178" s="264">
        <f t="shared" si="89"/>
        <v>1</v>
      </c>
      <c r="E178" s="264">
        <f t="shared" ref="E178:P178" si="108">E152/E$152</f>
        <v>1</v>
      </c>
      <c r="F178" s="264">
        <f t="shared" si="108"/>
        <v>1</v>
      </c>
      <c r="G178" s="264">
        <f t="shared" si="108"/>
        <v>1</v>
      </c>
      <c r="H178" s="264">
        <f t="shared" si="108"/>
        <v>1</v>
      </c>
      <c r="I178" s="264">
        <f t="shared" si="108"/>
        <v>1</v>
      </c>
      <c r="J178" s="264">
        <f t="shared" si="108"/>
        <v>1</v>
      </c>
      <c r="K178" s="264">
        <f t="shared" si="108"/>
        <v>1</v>
      </c>
      <c r="L178" s="264">
        <f t="shared" si="108"/>
        <v>1</v>
      </c>
      <c r="M178" s="264">
        <f t="shared" si="108"/>
        <v>1</v>
      </c>
      <c r="N178" s="264">
        <f t="shared" si="108"/>
        <v>1</v>
      </c>
      <c r="O178" s="264">
        <f t="shared" si="108"/>
        <v>1</v>
      </c>
      <c r="P178" s="264">
        <f t="shared" si="108"/>
        <v>1</v>
      </c>
      <c r="Q178" s="264">
        <f t="shared" ref="Q178:R178" si="109">Q152/Q$152</f>
        <v>1</v>
      </c>
      <c r="R178" s="264">
        <f t="shared" si="109"/>
        <v>1</v>
      </c>
    </row>
    <row r="179" spans="1:18" s="197" customFormat="1" ht="20.25" customHeight="1" x14ac:dyDescent="0.2">
      <c r="A179" s="256" t="s">
        <v>437</v>
      </c>
    </row>
    <row r="180" spans="1:18" ht="15" x14ac:dyDescent="0.2">
      <c r="A180" s="509" t="s">
        <v>799</v>
      </c>
    </row>
    <row r="181" spans="1:18" ht="18.75" customHeight="1" x14ac:dyDescent="0.2">
      <c r="A181" s="234"/>
      <c r="B181" s="235" t="s">
        <v>431</v>
      </c>
      <c r="C181" s="236" t="str">
        <f t="shared" ref="C181:Q181" si="110">C2</f>
        <v>FY1995</v>
      </c>
      <c r="D181" s="236" t="str">
        <f t="shared" si="110"/>
        <v>FY1996</v>
      </c>
      <c r="E181" s="236" t="str">
        <f t="shared" si="110"/>
        <v>FY1997</v>
      </c>
      <c r="F181" s="236" t="str">
        <f t="shared" si="110"/>
        <v>FY1998</v>
      </c>
      <c r="G181" s="236" t="str">
        <f t="shared" si="110"/>
        <v>FY1999</v>
      </c>
      <c r="H181" s="236" t="str">
        <f t="shared" si="110"/>
        <v>FY2000</v>
      </c>
      <c r="I181" s="236" t="str">
        <f t="shared" si="110"/>
        <v>FY2001</v>
      </c>
      <c r="J181" s="236" t="str">
        <f t="shared" si="110"/>
        <v>FY2002</v>
      </c>
      <c r="K181" s="236" t="str">
        <f t="shared" si="110"/>
        <v>FY2003</v>
      </c>
      <c r="L181" s="236" t="str">
        <f t="shared" si="110"/>
        <v>FY2004</v>
      </c>
      <c r="M181" s="236" t="str">
        <f t="shared" si="110"/>
        <v>FY2005</v>
      </c>
      <c r="N181" s="236" t="str">
        <f t="shared" si="110"/>
        <v>FY2006</v>
      </c>
      <c r="O181" s="236" t="str">
        <f t="shared" si="110"/>
        <v>FY2007</v>
      </c>
      <c r="P181" s="236" t="str">
        <f t="shared" si="110"/>
        <v>FY2008</v>
      </c>
      <c r="Q181" s="236" t="str">
        <f t="shared" si="110"/>
        <v>FY2009</v>
      </c>
      <c r="R181" s="236" t="str">
        <f>R2</f>
        <v>FY2010</v>
      </c>
    </row>
    <row r="182" spans="1:18" ht="18.75" customHeight="1" x14ac:dyDescent="0.2">
      <c r="A182" s="237"/>
      <c r="B182" s="238" t="s">
        <v>388</v>
      </c>
      <c r="C182" s="239">
        <v>9.6739120827803387</v>
      </c>
      <c r="D182" s="239">
        <v>9.9809045456400494</v>
      </c>
      <c r="E182" s="239">
        <v>9.7400512133938566</v>
      </c>
      <c r="F182" s="239">
        <v>8.8942975488005906</v>
      </c>
      <c r="G182" s="239">
        <v>9.2302177978671143</v>
      </c>
      <c r="H182" s="239">
        <v>9.6372200636203971</v>
      </c>
      <c r="I182" s="239">
        <v>9.6428651466362272</v>
      </c>
      <c r="J182" s="239">
        <v>10.702932080404278</v>
      </c>
      <c r="K182" s="239">
        <v>10.525154643114528</v>
      </c>
      <c r="L182" s="239">
        <v>10.317778877321864</v>
      </c>
      <c r="M182" s="239">
        <v>10.245366604649455</v>
      </c>
      <c r="N182" s="239">
        <v>10.510390762862023</v>
      </c>
      <c r="O182" s="239">
        <v>10.590891209171257</v>
      </c>
      <c r="P182" s="239">
        <v>10.076737719262903</v>
      </c>
      <c r="Q182" s="239">
        <v>10.908215333873335</v>
      </c>
      <c r="R182" s="239">
        <v>10.677534535828588</v>
      </c>
    </row>
    <row r="183" spans="1:18" x14ac:dyDescent="0.2">
      <c r="A183" s="237"/>
      <c r="B183" s="240" t="s">
        <v>438</v>
      </c>
      <c r="C183" s="239">
        <v>2.8848188694031864</v>
      </c>
      <c r="D183" s="239">
        <v>3.0049491880107055</v>
      </c>
      <c r="E183" s="239">
        <v>2.2814733084731693</v>
      </c>
      <c r="F183" s="239">
        <v>1.5948500232764877</v>
      </c>
      <c r="G183" s="239">
        <v>2.2762861546309026</v>
      </c>
      <c r="H183" s="239">
        <v>2.7750084684012721</v>
      </c>
      <c r="I183" s="239">
        <v>4.7330488635864532</v>
      </c>
      <c r="J183" s="239">
        <v>3.4287818696600056</v>
      </c>
      <c r="K183" s="239">
        <v>2.6990179806446681</v>
      </c>
      <c r="L183" s="239">
        <v>2.3173062333574377</v>
      </c>
      <c r="M183" s="239">
        <v>1.9863999743529599</v>
      </c>
      <c r="N183" s="239">
        <v>2.0795202020771799</v>
      </c>
      <c r="O183" s="239">
        <v>2.021148232798228</v>
      </c>
      <c r="P183" s="239">
        <v>2.2789165223760723</v>
      </c>
      <c r="Q183" s="239">
        <v>3.2132091729246843</v>
      </c>
      <c r="R183" s="239">
        <v>3.8223775465898893</v>
      </c>
    </row>
    <row r="184" spans="1:18" x14ac:dyDescent="0.2">
      <c r="A184" s="237"/>
      <c r="B184" s="240" t="s">
        <v>439</v>
      </c>
      <c r="C184" s="239">
        <v>0.47739101163325387</v>
      </c>
      <c r="D184" s="239">
        <v>0.48447061464979502</v>
      </c>
      <c r="E184" s="239">
        <v>0.49484485444961013</v>
      </c>
      <c r="F184" s="239">
        <v>0.49475161429049114</v>
      </c>
      <c r="G184" s="239">
        <v>0.49335969631843368</v>
      </c>
      <c r="H184" s="239">
        <v>0.51375635883433812</v>
      </c>
      <c r="I184" s="239">
        <v>0.4955273123491496</v>
      </c>
      <c r="J184" s="239">
        <v>0.48001719455900393</v>
      </c>
      <c r="K184" s="239">
        <v>0.4813706091082029</v>
      </c>
      <c r="L184" s="239">
        <v>0.47446646355948818</v>
      </c>
      <c r="M184" s="239">
        <v>0.47273341649605971</v>
      </c>
      <c r="N184" s="239">
        <v>0.4808527256391455</v>
      </c>
      <c r="O184" s="239">
        <v>0.56086568340934884</v>
      </c>
      <c r="P184" s="239">
        <v>0.60563351142895638</v>
      </c>
      <c r="Q184" s="239">
        <v>0.72281949766315601</v>
      </c>
      <c r="R184" s="239">
        <v>0.7401253710105522</v>
      </c>
    </row>
    <row r="185" spans="1:18" x14ac:dyDescent="0.2">
      <c r="A185" s="237"/>
      <c r="B185" s="240" t="s">
        <v>711</v>
      </c>
      <c r="C185" s="239">
        <v>0.47301831794726545</v>
      </c>
      <c r="D185" s="239">
        <v>0.64893510383940312</v>
      </c>
      <c r="E185" s="239">
        <v>0.49959070218133694</v>
      </c>
      <c r="F185" s="239">
        <v>0.61603621048737944</v>
      </c>
      <c r="G185" s="239">
        <v>0.8589149284768981</v>
      </c>
      <c r="H185" s="239">
        <v>0.85717444874384385</v>
      </c>
      <c r="I185" s="239">
        <v>0.12575544430690089</v>
      </c>
      <c r="J185" s="239">
        <v>0.79443264069387876</v>
      </c>
      <c r="K185" s="239">
        <v>0.71645100000000006</v>
      </c>
      <c r="L185" s="239">
        <v>1.03782</v>
      </c>
      <c r="M185" s="239">
        <v>1.3029115041388362</v>
      </c>
      <c r="N185" s="239">
        <v>1.3966824999999998</v>
      </c>
      <c r="O185" s="239">
        <v>1.4193348899999998</v>
      </c>
      <c r="P185" s="239">
        <v>1.7317396499999997</v>
      </c>
      <c r="Q185" s="239">
        <v>1.9771254699999998</v>
      </c>
      <c r="R185" s="239">
        <v>1.7955515954517594</v>
      </c>
    </row>
    <row r="186" spans="1:18" x14ac:dyDescent="0.2">
      <c r="A186" s="237"/>
      <c r="B186" s="240" t="s">
        <v>436</v>
      </c>
      <c r="C186" s="239">
        <v>-0.14514021044890429</v>
      </c>
      <c r="D186" s="239">
        <v>-0.1481243009471753</v>
      </c>
      <c r="E186" s="239">
        <v>-0.13022089092847122</v>
      </c>
      <c r="F186" s="239">
        <v>-0.18116760526730383</v>
      </c>
      <c r="G186" s="239">
        <v>-0.13083995472673363</v>
      </c>
      <c r="H186" s="239">
        <v>-0.27809241720617739</v>
      </c>
      <c r="I186" s="239">
        <v>-0.25565952553066346</v>
      </c>
      <c r="J186" s="239">
        <v>-0.49059956671661409</v>
      </c>
      <c r="K186" s="239">
        <v>-0.17342438748745939</v>
      </c>
      <c r="L186" s="239">
        <v>-0.12287580627227682</v>
      </c>
      <c r="M186" s="239">
        <v>-0.16675436417245379</v>
      </c>
      <c r="N186" s="239">
        <v>-0.19825808845040632</v>
      </c>
      <c r="O186" s="239">
        <v>-0.21527324665436723</v>
      </c>
      <c r="P186" s="239">
        <v>-0.2338331820142219</v>
      </c>
      <c r="Q186" s="239">
        <v>-0.22022415767894499</v>
      </c>
      <c r="R186" s="239">
        <v>-0.29987901194744637</v>
      </c>
    </row>
    <row r="187" spans="1:18" x14ac:dyDescent="0.2">
      <c r="A187" s="241"/>
      <c r="B187" s="242" t="s">
        <v>440</v>
      </c>
      <c r="C187" s="243">
        <v>13.364000071315139</v>
      </c>
      <c r="D187" s="243">
        <v>13.971135151192778</v>
      </c>
      <c r="E187" s="243">
        <v>12.8857391875695</v>
      </c>
      <c r="F187" s="243">
        <v>11.418767791587646</v>
      </c>
      <c r="G187" s="243">
        <v>12.727938622566615</v>
      </c>
      <c r="H187" s="243">
        <v>13.505066922393674</v>
      </c>
      <c r="I187" s="243">
        <v>14.741537241348066</v>
      </c>
      <c r="J187" s="243">
        <v>14.915564218600551</v>
      </c>
      <c r="K187" s="243">
        <v>14.248569845379937</v>
      </c>
      <c r="L187" s="243">
        <v>14.024495767966513</v>
      </c>
      <c r="M187" s="243">
        <v>13.840657135464856</v>
      </c>
      <c r="N187" s="243">
        <v>14.269188102127943</v>
      </c>
      <c r="O187" s="243">
        <v>14.376966768724467</v>
      </c>
      <c r="P187" s="243">
        <v>14.459194221053711</v>
      </c>
      <c r="Q187" s="243">
        <v>16.60114531678223</v>
      </c>
      <c r="R187" s="243">
        <v>16.735710036933344</v>
      </c>
    </row>
    <row r="188" spans="1:18" s="12" customFormat="1" x14ac:dyDescent="0.2">
      <c r="A188" s="260"/>
      <c r="B188" s="244" t="s">
        <v>441</v>
      </c>
      <c r="C188" s="261">
        <v>0.85564727479952518</v>
      </c>
      <c r="D188" s="261">
        <v>0.85624597573141126</v>
      </c>
      <c r="E188" s="261">
        <v>0.84094229321961722</v>
      </c>
      <c r="F188" s="261">
        <v>0.81997485638542722</v>
      </c>
      <c r="G188" s="261">
        <v>0.8311318292510036</v>
      </c>
      <c r="H188" s="261">
        <v>0.8356665032892151</v>
      </c>
      <c r="I188" s="261">
        <v>0.8466396594576342</v>
      </c>
      <c r="J188" s="261">
        <v>0.84944608564654944</v>
      </c>
      <c r="K188" s="261">
        <v>0.84409377675398467</v>
      </c>
      <c r="L188" s="261">
        <v>0.84192950796259991</v>
      </c>
      <c r="M188" s="261">
        <v>0.84057449728686107</v>
      </c>
      <c r="N188" s="261">
        <v>0.84601238177618832</v>
      </c>
      <c r="O188" s="261">
        <v>0.8461379523050947</v>
      </c>
      <c r="P188" s="261">
        <v>0.83833647978711989</v>
      </c>
      <c r="Q188" s="261">
        <v>0.84347057282081439</v>
      </c>
      <c r="R188" s="261">
        <v>0.84369587650967504</v>
      </c>
    </row>
    <row r="189" spans="1:18" ht="17.25" customHeight="1" x14ac:dyDescent="0.2">
      <c r="A189" s="241"/>
      <c r="B189" s="244" t="s">
        <v>442</v>
      </c>
      <c r="C189" s="239">
        <v>1.1203673746141951</v>
      </c>
      <c r="D189" s="239">
        <v>1.1611787212106977</v>
      </c>
      <c r="E189" s="239">
        <v>1.2019592702202231</v>
      </c>
      <c r="F189" s="239">
        <v>1.2316394699265079</v>
      </c>
      <c r="G189" s="239">
        <v>1.2656142758720201</v>
      </c>
      <c r="H189" s="239">
        <v>1.2971061850228502</v>
      </c>
      <c r="I189" s="239">
        <v>1.3200995704989968</v>
      </c>
      <c r="J189" s="239">
        <v>1.302100694060685</v>
      </c>
      <c r="K189" s="239">
        <v>1.2991369774484607</v>
      </c>
      <c r="L189" s="239">
        <v>1.3095621608289378</v>
      </c>
      <c r="M189" s="239">
        <v>1.3109365068455405</v>
      </c>
      <c r="N189" s="239">
        <v>1.2933555937811065</v>
      </c>
      <c r="O189" s="239">
        <v>1.3209345804066417</v>
      </c>
      <c r="P189" s="239">
        <v>1.5056244036035569</v>
      </c>
      <c r="Q189" s="239">
        <v>1.703111055163858</v>
      </c>
      <c r="R189" s="239">
        <v>1.6998858734172684</v>
      </c>
    </row>
    <row r="190" spans="1:18" x14ac:dyDescent="0.2">
      <c r="A190" s="241"/>
      <c r="B190" s="253" t="s">
        <v>15</v>
      </c>
      <c r="C190" s="239">
        <v>1.1342179979923723</v>
      </c>
      <c r="D190" s="239">
        <v>1.1844170053779202</v>
      </c>
      <c r="E190" s="239">
        <v>1.2352782689906368</v>
      </c>
      <c r="F190" s="239">
        <v>1.2753463182032732</v>
      </c>
      <c r="G190" s="239">
        <v>1.3204300036922267</v>
      </c>
      <c r="H190" s="239">
        <v>1.358660035035899</v>
      </c>
      <c r="I190" s="239">
        <v>1.3501830535153045</v>
      </c>
      <c r="J190" s="239">
        <v>1.3415003723817602</v>
      </c>
      <c r="K190" s="239">
        <v>1.3326093668889365</v>
      </c>
      <c r="L190" s="239">
        <v>1.3235073843679266</v>
      </c>
      <c r="M190" s="239">
        <v>1.3141178206695301</v>
      </c>
      <c r="N190" s="239">
        <v>1.3038620559429852</v>
      </c>
      <c r="O190" s="239">
        <v>1.2933785356181295</v>
      </c>
      <c r="P190" s="239">
        <v>1.2826644202477546</v>
      </c>
      <c r="Q190" s="239">
        <v>1.3776932439878784</v>
      </c>
      <c r="R190" s="239">
        <v>1.4005921082137152</v>
      </c>
    </row>
    <row r="191" spans="1:18" x14ac:dyDescent="0.2">
      <c r="A191" s="241"/>
      <c r="B191" s="242" t="s">
        <v>443</v>
      </c>
      <c r="C191" s="243">
        <v>2.2545853726065674</v>
      </c>
      <c r="D191" s="243">
        <v>2.345595726588618</v>
      </c>
      <c r="E191" s="243">
        <v>2.4372375392108596</v>
      </c>
      <c r="F191" s="243">
        <v>2.5069857881297812</v>
      </c>
      <c r="G191" s="243">
        <v>2.5860442795642467</v>
      </c>
      <c r="H191" s="243">
        <v>2.6557662200587493</v>
      </c>
      <c r="I191" s="243">
        <v>2.6702826240143014</v>
      </c>
      <c r="J191" s="243">
        <v>2.6436010664424452</v>
      </c>
      <c r="K191" s="243">
        <v>2.6317463443373974</v>
      </c>
      <c r="L191" s="243">
        <v>2.6330695451968644</v>
      </c>
      <c r="M191" s="243">
        <v>2.6250543275150706</v>
      </c>
      <c r="N191" s="243">
        <v>2.597217649724092</v>
      </c>
      <c r="O191" s="243">
        <v>2.6143131160247712</v>
      </c>
      <c r="P191" s="243">
        <v>2.7882888238513113</v>
      </c>
      <c r="Q191" s="243">
        <v>3.0808042991517364</v>
      </c>
      <c r="R191" s="243">
        <v>3.1004779816309833</v>
      </c>
    </row>
    <row r="192" spans="1:18" s="12" customFormat="1" x14ac:dyDescent="0.2">
      <c r="A192" s="260"/>
      <c r="B192" s="244" t="s">
        <v>444</v>
      </c>
      <c r="C192" s="261">
        <v>0.1443527252004749</v>
      </c>
      <c r="D192" s="261">
        <v>0.14375402426858874</v>
      </c>
      <c r="E192" s="261">
        <v>0.15905770678038275</v>
      </c>
      <c r="F192" s="261">
        <v>0.18002514361457281</v>
      </c>
      <c r="G192" s="261">
        <v>0.16886817074899646</v>
      </c>
      <c r="H192" s="261">
        <v>0.16433349671078495</v>
      </c>
      <c r="I192" s="261">
        <v>0.15336034054236572</v>
      </c>
      <c r="J192" s="261">
        <v>0.15055391435345053</v>
      </c>
      <c r="K192" s="261">
        <v>0.15590622324601533</v>
      </c>
      <c r="L192" s="261">
        <v>0.15807049203740015</v>
      </c>
      <c r="M192" s="261">
        <v>0.15942550271313904</v>
      </c>
      <c r="N192" s="261">
        <v>0.15398761822381166</v>
      </c>
      <c r="O192" s="261">
        <v>0.15386204769490522</v>
      </c>
      <c r="P192" s="261">
        <v>0.16166352021288019</v>
      </c>
      <c r="Q192" s="261">
        <v>0.15652942717918564</v>
      </c>
      <c r="R192" s="261">
        <v>0.15630412349032496</v>
      </c>
    </row>
    <row r="193" spans="1:18" ht="20.25" customHeight="1" x14ac:dyDescent="0.2">
      <c r="A193" s="245"/>
      <c r="B193" s="246" t="s">
        <v>713</v>
      </c>
      <c r="C193" s="247">
        <v>15.618585443921706</v>
      </c>
      <c r="D193" s="247">
        <v>16.316730877781396</v>
      </c>
      <c r="E193" s="247">
        <v>15.322976726780361</v>
      </c>
      <c r="F193" s="247">
        <v>13.925753579717426</v>
      </c>
      <c r="G193" s="247">
        <v>15.313982902130862</v>
      </c>
      <c r="H193" s="247">
        <v>16.160833142452422</v>
      </c>
      <c r="I193" s="247">
        <v>17.411819865362368</v>
      </c>
      <c r="J193" s="247">
        <v>17.559165285042997</v>
      </c>
      <c r="K193" s="247">
        <v>16.880316189717334</v>
      </c>
      <c r="L193" s="247">
        <v>16.657565313163378</v>
      </c>
      <c r="M193" s="247">
        <v>16.465711462979925</v>
      </c>
      <c r="N193" s="247">
        <v>16.866405751852035</v>
      </c>
      <c r="O193" s="247">
        <v>16.99127988474924</v>
      </c>
      <c r="P193" s="247">
        <v>17.247483044905021</v>
      </c>
      <c r="Q193" s="247">
        <v>19.681949615933966</v>
      </c>
      <c r="R193" s="247">
        <v>19.836188018564329</v>
      </c>
    </row>
    <row r="194" spans="1:18" s="197" customFormat="1" ht="20.25" customHeight="1" x14ac:dyDescent="0.2">
      <c r="A194" s="256"/>
    </row>
    <row r="195" spans="1:18" ht="15" x14ac:dyDescent="0.2">
      <c r="A195" s="509" t="s">
        <v>800</v>
      </c>
    </row>
    <row r="196" spans="1:18" ht="18.75" customHeight="1" x14ac:dyDescent="0.2">
      <c r="A196" s="234"/>
      <c r="B196" s="235" t="s">
        <v>431</v>
      </c>
      <c r="C196" s="236" t="str">
        <f t="shared" ref="C196:Q196" si="111">C2</f>
        <v>FY1995</v>
      </c>
      <c r="D196" s="236" t="str">
        <f t="shared" si="111"/>
        <v>FY1996</v>
      </c>
      <c r="E196" s="236" t="str">
        <f t="shared" si="111"/>
        <v>FY1997</v>
      </c>
      <c r="F196" s="236" t="str">
        <f t="shared" si="111"/>
        <v>FY1998</v>
      </c>
      <c r="G196" s="236" t="str">
        <f t="shared" si="111"/>
        <v>FY1999</v>
      </c>
      <c r="H196" s="236" t="str">
        <f t="shared" si="111"/>
        <v>FY2000</v>
      </c>
      <c r="I196" s="236" t="str">
        <f t="shared" si="111"/>
        <v>FY2001</v>
      </c>
      <c r="J196" s="236" t="str">
        <f t="shared" si="111"/>
        <v>FY2002</v>
      </c>
      <c r="K196" s="236" t="str">
        <f t="shared" si="111"/>
        <v>FY2003</v>
      </c>
      <c r="L196" s="236" t="str">
        <f t="shared" si="111"/>
        <v>FY2004</v>
      </c>
      <c r="M196" s="236" t="str">
        <f t="shared" si="111"/>
        <v>FY2005</v>
      </c>
      <c r="N196" s="236" t="str">
        <f t="shared" si="111"/>
        <v>FY2006</v>
      </c>
      <c r="O196" s="236" t="str">
        <f t="shared" si="111"/>
        <v>FY2007</v>
      </c>
      <c r="P196" s="236" t="str">
        <f t="shared" si="111"/>
        <v>FY2008</v>
      </c>
      <c r="Q196" s="236" t="str">
        <f t="shared" si="111"/>
        <v>FY2009</v>
      </c>
      <c r="R196" s="236" t="str">
        <f>R2</f>
        <v>FY2010</v>
      </c>
    </row>
    <row r="197" spans="1:18" ht="18.75" customHeight="1" x14ac:dyDescent="0.2">
      <c r="A197" s="237">
        <v>1</v>
      </c>
      <c r="B197" s="238" t="s">
        <v>0</v>
      </c>
      <c r="C197" s="239">
        <v>4.8533251375767517</v>
      </c>
      <c r="D197" s="239">
        <v>5.1013171109954083</v>
      </c>
      <c r="E197" s="239">
        <v>4.2029784656342546</v>
      </c>
      <c r="F197" s="239">
        <v>4.0410016031907281</v>
      </c>
      <c r="G197" s="239">
        <v>4.7618688926963113</v>
      </c>
      <c r="H197" s="239">
        <v>5.3389442935861808</v>
      </c>
      <c r="I197" s="239">
        <v>6.1784228631786977</v>
      </c>
      <c r="J197" s="239">
        <v>5.419464180962029</v>
      </c>
      <c r="K197" s="239">
        <v>5.2397131272149817</v>
      </c>
      <c r="L197" s="239">
        <v>5.2438876917354591</v>
      </c>
      <c r="M197" s="239">
        <v>4.7616067120109848</v>
      </c>
      <c r="N197" s="239">
        <v>5.0185571695149349</v>
      </c>
      <c r="O197" s="239">
        <v>4.9164897143311856</v>
      </c>
      <c r="P197" s="239">
        <v>5.2015395626410319</v>
      </c>
      <c r="Q197" s="239">
        <v>6.839767940182413</v>
      </c>
      <c r="R197" s="239">
        <v>7.0752720466182621</v>
      </c>
    </row>
    <row r="198" spans="1:18" x14ac:dyDescent="0.2">
      <c r="A198" s="237">
        <v>1.1000000000000001</v>
      </c>
      <c r="B198" s="5" t="s">
        <v>1</v>
      </c>
      <c r="C198" s="131">
        <v>3.1637149527481654</v>
      </c>
      <c r="D198" s="131">
        <v>3.7657371412244407</v>
      </c>
      <c r="E198" s="131">
        <v>3.0855334602048647</v>
      </c>
      <c r="F198" s="131">
        <v>2.9393371048884758</v>
      </c>
      <c r="G198" s="131">
        <v>3.487273049131042</v>
      </c>
      <c r="H198" s="131">
        <v>4.1634168288549303</v>
      </c>
      <c r="I198" s="131">
        <v>4.3110913871860319</v>
      </c>
      <c r="J198" s="131">
        <v>3.9367491767204026</v>
      </c>
      <c r="K198" s="131">
        <v>4.0513644447122061</v>
      </c>
      <c r="L198" s="131">
        <v>4.0488852832611286</v>
      </c>
      <c r="M198" s="131">
        <v>3.7611881225912502</v>
      </c>
      <c r="N198" s="131">
        <v>3.8877764916305173</v>
      </c>
      <c r="O198" s="131">
        <v>3.8705227333897909</v>
      </c>
      <c r="P198" s="131">
        <v>4.2692198190011155</v>
      </c>
      <c r="Q198" s="131">
        <v>5.536446812911894</v>
      </c>
      <c r="R198" s="131">
        <v>5.4071628375077303</v>
      </c>
    </row>
    <row r="199" spans="1:18" x14ac:dyDescent="0.2">
      <c r="A199" s="237"/>
      <c r="B199" s="6" t="s">
        <v>2</v>
      </c>
      <c r="C199" s="131">
        <v>1.3782529527481653</v>
      </c>
      <c r="D199" s="131">
        <v>1.6164411412244408</v>
      </c>
      <c r="E199" s="131">
        <v>1.5650344602048647</v>
      </c>
      <c r="F199" s="131">
        <v>1.6420401048884763</v>
      </c>
      <c r="G199" s="131">
        <v>1.7395610491310418</v>
      </c>
      <c r="H199" s="131">
        <v>2.02789882885493</v>
      </c>
      <c r="I199" s="131">
        <v>1.9576303871860314</v>
      </c>
      <c r="J199" s="131">
        <v>1.9483421767204021</v>
      </c>
      <c r="K199" s="131">
        <v>2.1902170967772063</v>
      </c>
      <c r="L199" s="131">
        <v>2.1790457199211284</v>
      </c>
      <c r="M199" s="131">
        <v>2.0409155066062499</v>
      </c>
      <c r="N199" s="131">
        <v>2.1976055794205176</v>
      </c>
      <c r="O199" s="131">
        <v>2.1913426107687908</v>
      </c>
      <c r="P199" s="131">
        <v>2.211397081956751</v>
      </c>
      <c r="Q199" s="131">
        <v>2.9252371111052051</v>
      </c>
      <c r="R199" s="131">
        <v>2.5494416156456121</v>
      </c>
    </row>
    <row r="200" spans="1:18" x14ac:dyDescent="0.2">
      <c r="A200" s="237"/>
      <c r="B200" s="6" t="s">
        <v>3</v>
      </c>
      <c r="C200" s="131">
        <v>1.7854620000000001</v>
      </c>
      <c r="D200" s="131">
        <v>2.1492960000000001</v>
      </c>
      <c r="E200" s="131">
        <v>1.520499</v>
      </c>
      <c r="F200" s="131">
        <v>1.2972969999999997</v>
      </c>
      <c r="G200" s="131">
        <v>1.7477120000000002</v>
      </c>
      <c r="H200" s="131">
        <v>2.1355180000000002</v>
      </c>
      <c r="I200" s="131">
        <v>2.3534610000000002</v>
      </c>
      <c r="J200" s="131">
        <v>1.9884070000000003</v>
      </c>
      <c r="K200" s="131">
        <v>1.861147347935</v>
      </c>
      <c r="L200" s="131">
        <v>1.8698395633399998</v>
      </c>
      <c r="M200" s="131">
        <v>1.7202726159850004</v>
      </c>
      <c r="N200" s="131">
        <v>1.6901709122099999</v>
      </c>
      <c r="O200" s="131">
        <v>1.6791801226209999</v>
      </c>
      <c r="P200" s="131">
        <v>2.0578227370443649</v>
      </c>
      <c r="Q200" s="131">
        <v>2.6112097018066889</v>
      </c>
      <c r="R200" s="131">
        <v>2.8577212218621177</v>
      </c>
    </row>
    <row r="201" spans="1:18" x14ac:dyDescent="0.2">
      <c r="A201" s="237" t="s">
        <v>98</v>
      </c>
      <c r="B201" s="5" t="s">
        <v>4</v>
      </c>
      <c r="C201" s="131">
        <v>1.6896101848285863</v>
      </c>
      <c r="D201" s="131">
        <v>1.335579969770968</v>
      </c>
      <c r="E201" s="131">
        <v>1.1174450054293903</v>
      </c>
      <c r="F201" s="131">
        <v>1.1016644983022523</v>
      </c>
      <c r="G201" s="131">
        <v>1.2745958435652698</v>
      </c>
      <c r="H201" s="131">
        <v>1.175527464731251</v>
      </c>
      <c r="I201" s="131">
        <v>1.8673314759926658</v>
      </c>
      <c r="J201" s="131">
        <v>1.4827150042416268</v>
      </c>
      <c r="K201" s="131">
        <v>1.1883486825027756</v>
      </c>
      <c r="L201" s="131">
        <v>1.1950024084743309</v>
      </c>
      <c r="M201" s="131">
        <v>1.0004185894197344</v>
      </c>
      <c r="N201" s="131">
        <v>1.1307806778844181</v>
      </c>
      <c r="O201" s="131">
        <v>1.045966980941395</v>
      </c>
      <c r="P201" s="131">
        <v>0.93231974363991621</v>
      </c>
      <c r="Q201" s="131">
        <v>1.3033211272705192</v>
      </c>
      <c r="R201" s="131">
        <v>1.6681092091105318</v>
      </c>
    </row>
    <row r="202" spans="1:18" x14ac:dyDescent="0.2">
      <c r="A202" s="237"/>
      <c r="B202" s="6" t="s">
        <v>2</v>
      </c>
      <c r="C202" s="131">
        <v>1.2873951713789202</v>
      </c>
      <c r="D202" s="131">
        <v>1.0660355018692826</v>
      </c>
      <c r="E202" s="131">
        <v>1.0024079121443628</v>
      </c>
      <c r="F202" s="131">
        <v>1.3539518394407333</v>
      </c>
      <c r="G202" s="131">
        <v>1.4153926806750032</v>
      </c>
      <c r="H202" s="131">
        <v>1.3059613562885977</v>
      </c>
      <c r="I202" s="131">
        <v>1.0822627447426005</v>
      </c>
      <c r="J202" s="131">
        <v>0.9914943780866019</v>
      </c>
      <c r="K202" s="131">
        <v>0.97789584852540423</v>
      </c>
      <c r="L202" s="131">
        <v>0.97750045019323584</v>
      </c>
      <c r="M202" s="131">
        <v>0.9200613827183215</v>
      </c>
      <c r="N202" s="131">
        <v>0.8676506095840737</v>
      </c>
      <c r="O202" s="131">
        <v>0.85003336492152226</v>
      </c>
      <c r="P202" s="131">
        <v>0.84338569120628226</v>
      </c>
      <c r="Q202" s="131">
        <v>0.77549566910987799</v>
      </c>
      <c r="R202" s="131">
        <v>0.79342913544986704</v>
      </c>
    </row>
    <row r="203" spans="1:18" x14ac:dyDescent="0.2">
      <c r="A203" s="237"/>
      <c r="B203" s="6" t="s">
        <v>3</v>
      </c>
      <c r="C203" s="131">
        <v>1.0886616955024004</v>
      </c>
      <c r="D203" s="131">
        <v>0.86459686406228231</v>
      </c>
      <c r="E203" s="131">
        <v>0.76160989110369071</v>
      </c>
      <c r="F203" s="131">
        <v>0.4109141583741398</v>
      </c>
      <c r="G203" s="131">
        <v>0.52809958441336868</v>
      </c>
      <c r="H203" s="131">
        <v>0.59475040969880943</v>
      </c>
      <c r="I203" s="131">
        <v>2.2321636969431644</v>
      </c>
      <c r="J203" s="131">
        <v>1.0738339854611461</v>
      </c>
      <c r="K203" s="131">
        <v>0.83643083397737139</v>
      </c>
      <c r="L203" s="131">
        <v>0.44131395828109521</v>
      </c>
      <c r="M203" s="131">
        <v>0.1758338125625768</v>
      </c>
      <c r="N203" s="131">
        <v>0.26527306830034442</v>
      </c>
      <c r="O203" s="131">
        <v>0.20594961601987283</v>
      </c>
      <c r="P203" s="131">
        <v>0.1012110524336339</v>
      </c>
      <c r="Q203" s="131">
        <v>0.53674445816064109</v>
      </c>
      <c r="R203" s="131">
        <v>0.8746800736606648</v>
      </c>
    </row>
    <row r="204" spans="1:18" x14ac:dyDescent="0.2">
      <c r="A204" s="237"/>
      <c r="B204" s="6" t="s">
        <v>5</v>
      </c>
      <c r="C204" s="131">
        <v>-0.68644668205273451</v>
      </c>
      <c r="D204" s="131">
        <v>-0.59505239616059691</v>
      </c>
      <c r="E204" s="131">
        <v>-0.64657279781866295</v>
      </c>
      <c r="F204" s="131">
        <v>-0.66320149951262064</v>
      </c>
      <c r="G204" s="131">
        <v>-0.66889642152310202</v>
      </c>
      <c r="H204" s="131">
        <v>-0.72518430125615618</v>
      </c>
      <c r="I204" s="131">
        <v>-1.4470949656930991</v>
      </c>
      <c r="J204" s="131">
        <v>-0.58261335930612124</v>
      </c>
      <c r="K204" s="131">
        <v>-0.62597800000000003</v>
      </c>
      <c r="L204" s="131">
        <v>-0.22381200000000001</v>
      </c>
      <c r="M204" s="131">
        <v>-9.5476605861163799E-2</v>
      </c>
      <c r="N204" s="131">
        <v>-2.1429999999999999E-3</v>
      </c>
      <c r="O204" s="131">
        <v>-1.0016000000000001E-2</v>
      </c>
      <c r="P204" s="131">
        <v>-1.2277E-2</v>
      </c>
      <c r="Q204" s="131">
        <v>-8.9189999999999998E-3</v>
      </c>
      <c r="R204" s="131">
        <v>0</v>
      </c>
    </row>
    <row r="205" spans="1:18" ht="17.25" customHeight="1" x14ac:dyDescent="0.2">
      <c r="A205" s="237">
        <v>2</v>
      </c>
      <c r="B205" s="29" t="s">
        <v>6</v>
      </c>
      <c r="C205" s="251">
        <v>0.1851982294344339</v>
      </c>
      <c r="D205" s="251">
        <v>0.18484062644140023</v>
      </c>
      <c r="E205" s="251">
        <v>0.20738097422609444</v>
      </c>
      <c r="F205" s="251">
        <v>0.14031127848512837</v>
      </c>
      <c r="G205" s="251">
        <v>0.20154834339805761</v>
      </c>
      <c r="H205" s="251">
        <v>0.34693347195038127</v>
      </c>
      <c r="I205" s="251">
        <v>0.44735180680490638</v>
      </c>
      <c r="J205" s="251">
        <v>0.72627045922993072</v>
      </c>
      <c r="K205" s="251">
        <v>0.24610574481982178</v>
      </c>
      <c r="L205" s="251">
        <v>0.17163739683303833</v>
      </c>
      <c r="M205" s="251">
        <v>0.25309838863545592</v>
      </c>
      <c r="N205" s="251">
        <v>0.29423419831995068</v>
      </c>
      <c r="O205" s="251">
        <v>0.31190496219857272</v>
      </c>
      <c r="P205" s="251">
        <v>0.30453297109958877</v>
      </c>
      <c r="Q205" s="251">
        <v>0.26567543050588793</v>
      </c>
      <c r="R205" s="251">
        <v>0.37378980136987205</v>
      </c>
    </row>
    <row r="206" spans="1:18" x14ac:dyDescent="0.2">
      <c r="A206" s="237"/>
      <c r="B206" s="252" t="s">
        <v>2</v>
      </c>
      <c r="C206" s="131">
        <v>0.17450305553364814</v>
      </c>
      <c r="D206" s="131">
        <v>0.19378430249297726</v>
      </c>
      <c r="E206" s="131">
        <v>0.20801655685661591</v>
      </c>
      <c r="F206" s="131">
        <v>0.2536724135827802</v>
      </c>
      <c r="G206" s="131">
        <v>0.20107377318052377</v>
      </c>
      <c r="H206" s="131">
        <v>0.30219341324791893</v>
      </c>
      <c r="I206" s="131">
        <v>0.29992764016161816</v>
      </c>
      <c r="J206" s="131">
        <v>0.35972957503107139</v>
      </c>
      <c r="K206" s="131">
        <v>0.24466594608752529</v>
      </c>
      <c r="L206" s="131">
        <v>0.16548468509669534</v>
      </c>
      <c r="M206" s="131">
        <v>0.16280484283007307</v>
      </c>
      <c r="N206" s="131">
        <v>0.17015797675311525</v>
      </c>
      <c r="O206" s="131">
        <v>0.17588646804121733</v>
      </c>
      <c r="P206" s="131">
        <v>0.18465023820151555</v>
      </c>
      <c r="Q206" s="131">
        <v>0.2004204175485334</v>
      </c>
      <c r="R206" s="131">
        <v>0.28381355030276556</v>
      </c>
    </row>
    <row r="207" spans="1:18" x14ac:dyDescent="0.2">
      <c r="A207" s="237"/>
      <c r="B207" s="252" t="s">
        <v>3</v>
      </c>
      <c r="C207" s="131">
        <v>1.0695173900785743E-2</v>
      </c>
      <c r="D207" s="131">
        <v>-8.9436760515770441E-3</v>
      </c>
      <c r="E207" s="131">
        <v>-6.3558263052145231E-4</v>
      </c>
      <c r="F207" s="131">
        <v>-0.11336113509765185</v>
      </c>
      <c r="G207" s="131">
        <v>4.7457021753383822E-4</v>
      </c>
      <c r="H207" s="131">
        <v>4.4740058702462351E-2</v>
      </c>
      <c r="I207" s="131">
        <v>0.14742416664328822</v>
      </c>
      <c r="J207" s="131">
        <v>0.36654088419885927</v>
      </c>
      <c r="K207" s="131">
        <v>1.4397987322965018E-3</v>
      </c>
      <c r="L207" s="131">
        <v>6.1527117363429805E-3</v>
      </c>
      <c r="M207" s="131">
        <v>9.0293545805382833E-2</v>
      </c>
      <c r="N207" s="131">
        <v>0.12407622156683541</v>
      </c>
      <c r="O207" s="131">
        <v>0.1360184941573554</v>
      </c>
      <c r="P207" s="131">
        <v>0.1198827328980732</v>
      </c>
      <c r="Q207" s="131">
        <v>6.5255012957354544E-2</v>
      </c>
      <c r="R207" s="131">
        <v>8.9976251067106508E-2</v>
      </c>
    </row>
    <row r="208" spans="1:18" ht="17.25" customHeight="1" x14ac:dyDescent="0.2">
      <c r="A208" s="237">
        <v>3</v>
      </c>
      <c r="B208" s="29" t="s">
        <v>7</v>
      </c>
      <c r="C208" s="251">
        <v>6.82429731185813</v>
      </c>
      <c r="D208" s="251">
        <v>7.1032571264640509</v>
      </c>
      <c r="E208" s="251">
        <v>6.9631849878564704</v>
      </c>
      <c r="F208" s="251">
        <v>5.6431708533728653</v>
      </c>
      <c r="G208" s="251">
        <v>5.8727061497171924</v>
      </c>
      <c r="H208" s="251">
        <v>5.9980137368514557</v>
      </c>
      <c r="I208" s="251">
        <v>6.2961659198775921</v>
      </c>
      <c r="J208" s="251">
        <v>7.3965543799099382</v>
      </c>
      <c r="K208" s="251">
        <v>7.1039625121796854</v>
      </c>
      <c r="L208" s="251">
        <v>6.9832409996270215</v>
      </c>
      <c r="M208" s="251">
        <v>7.0987952589135492</v>
      </c>
      <c r="N208" s="251">
        <v>7.245490395847022</v>
      </c>
      <c r="O208" s="251">
        <v>7.302238881576832</v>
      </c>
      <c r="P208" s="251">
        <v>6.7531060002038457</v>
      </c>
      <c r="Q208" s="251">
        <v>6.9274146185206966</v>
      </c>
      <c r="R208" s="251">
        <v>6.9708526891334444</v>
      </c>
    </row>
    <row r="209" spans="1:18" x14ac:dyDescent="0.2">
      <c r="A209" s="237">
        <v>3.1</v>
      </c>
      <c r="B209" s="5" t="s">
        <v>8</v>
      </c>
      <c r="C209" s="131">
        <v>0.61997997113065273</v>
      </c>
      <c r="D209" s="131">
        <v>0.58827284789557777</v>
      </c>
      <c r="E209" s="131">
        <v>0.58265477191946824</v>
      </c>
      <c r="F209" s="131">
        <v>0.58079361128193596</v>
      </c>
      <c r="G209" s="131">
        <v>0.58059140211640214</v>
      </c>
      <c r="H209" s="131">
        <v>0.54437664285714282</v>
      </c>
      <c r="I209" s="131">
        <v>0.5738562087912088</v>
      </c>
      <c r="J209" s="131">
        <v>0.58758181318681324</v>
      </c>
      <c r="K209" s="131">
        <v>0.58730405219780224</v>
      </c>
      <c r="L209" s="131">
        <v>0.57703592032967044</v>
      </c>
      <c r="M209" s="131">
        <v>0.61417868131868147</v>
      </c>
      <c r="N209" s="131">
        <v>0.63852638736263756</v>
      </c>
      <c r="O209" s="131">
        <v>0.81389785714285712</v>
      </c>
      <c r="P209" s="131">
        <v>1.0906575313971738</v>
      </c>
      <c r="Q209" s="131">
        <v>1.22245</v>
      </c>
      <c r="R209" s="131">
        <v>1.2674650000000001</v>
      </c>
    </row>
    <row r="210" spans="1:18" x14ac:dyDescent="0.2">
      <c r="A210" s="237">
        <v>3.2</v>
      </c>
      <c r="B210" s="5" t="s">
        <v>9</v>
      </c>
      <c r="C210" s="131">
        <v>5.9091815684325377</v>
      </c>
      <c r="D210" s="131">
        <v>6.1951052499847297</v>
      </c>
      <c r="E210" s="131">
        <v>6.0718133038308917</v>
      </c>
      <c r="F210" s="131">
        <v>4.7242319924603162</v>
      </c>
      <c r="G210" s="131">
        <v>4.9402597569047622</v>
      </c>
      <c r="H210" s="131">
        <v>5.0584681424285725</v>
      </c>
      <c r="I210" s="131">
        <v>5.1661344931318673</v>
      </c>
      <c r="J210" s="131">
        <v>6.2375678670329693</v>
      </c>
      <c r="K210" s="131">
        <v>5.978513669505495</v>
      </c>
      <c r="L210" s="131">
        <v>5.8347186706043956</v>
      </c>
      <c r="M210" s="131">
        <v>5.9599689620879115</v>
      </c>
      <c r="N210" s="131">
        <v>6.0229119185439508</v>
      </c>
      <c r="O210" s="131">
        <v>5.7470151770604403</v>
      </c>
      <c r="P210" s="131">
        <v>4.9797143121693122</v>
      </c>
      <c r="Q210" s="131">
        <v>4.9148413186813187</v>
      </c>
      <c r="R210" s="131">
        <v>4.9442970192307687</v>
      </c>
    </row>
    <row r="211" spans="1:18" x14ac:dyDescent="0.2">
      <c r="A211" s="237">
        <v>3.3</v>
      </c>
      <c r="B211" s="5" t="s">
        <v>10</v>
      </c>
      <c r="C211" s="131">
        <v>0.16857431732047701</v>
      </c>
      <c r="D211" s="131">
        <v>0.19486556184823328</v>
      </c>
      <c r="E211" s="131">
        <v>0.18068365556707722</v>
      </c>
      <c r="F211" s="131">
        <v>0.18517810857169836</v>
      </c>
      <c r="G211" s="131">
        <v>0.17792152091622343</v>
      </c>
      <c r="H211" s="131">
        <v>0.18963771425895359</v>
      </c>
      <c r="I211" s="131">
        <v>0.16863308219268294</v>
      </c>
      <c r="J211" s="131">
        <v>0.16998973479793147</v>
      </c>
      <c r="K211" s="131">
        <v>0.17745497868177154</v>
      </c>
      <c r="L211" s="131">
        <v>0.14020094270487005</v>
      </c>
      <c r="M211" s="131">
        <v>0.1482547740096028</v>
      </c>
      <c r="N211" s="131">
        <v>0.14782000630306727</v>
      </c>
      <c r="O211" s="131">
        <v>0.12319257131245871</v>
      </c>
      <c r="P211" s="131">
        <v>0.11990118282516952</v>
      </c>
      <c r="Q211" s="131">
        <v>0.11876539817461462</v>
      </c>
      <c r="R211" s="131">
        <v>0.12358210855468785</v>
      </c>
    </row>
    <row r="212" spans="1:18" x14ac:dyDescent="0.2">
      <c r="A212" s="237">
        <v>3.4</v>
      </c>
      <c r="B212" s="5" t="s">
        <v>11</v>
      </c>
      <c r="C212" s="131">
        <v>0.12656145497446233</v>
      </c>
      <c r="D212" s="131">
        <v>0.12501346673551073</v>
      </c>
      <c r="E212" s="131">
        <v>0.12803325653903286</v>
      </c>
      <c r="F212" s="131">
        <v>0.1529671410589144</v>
      </c>
      <c r="G212" s="131">
        <v>0.17393346977980456</v>
      </c>
      <c r="H212" s="131">
        <v>0.20553123730678727</v>
      </c>
      <c r="I212" s="131">
        <v>0.38754213576183372</v>
      </c>
      <c r="J212" s="131">
        <v>0.40141496489222467</v>
      </c>
      <c r="K212" s="131">
        <v>0.36068981179461734</v>
      </c>
      <c r="L212" s="131">
        <v>0.43128546598808548</v>
      </c>
      <c r="M212" s="131">
        <v>0.37639284149735341</v>
      </c>
      <c r="N212" s="131">
        <v>0.43623208363736615</v>
      </c>
      <c r="O212" s="131">
        <v>0.61813327606107571</v>
      </c>
      <c r="P212" s="131">
        <v>0.56283297381219055</v>
      </c>
      <c r="Q212" s="131">
        <v>0.67135790166476272</v>
      </c>
      <c r="R212" s="131">
        <v>0.63550856134798828</v>
      </c>
    </row>
    <row r="213" spans="1:18" ht="17.25" customHeight="1" x14ac:dyDescent="0.2">
      <c r="A213" s="237">
        <v>4</v>
      </c>
      <c r="B213" s="29" t="s">
        <v>12</v>
      </c>
      <c r="C213" s="251">
        <v>9.4635912614762802E-3</v>
      </c>
      <c r="D213" s="251">
        <v>1.3864735892979499E-3</v>
      </c>
      <c r="E213" s="251">
        <v>1.4072963315435005E-3</v>
      </c>
      <c r="F213" s="251">
        <v>1.4623375157366038E-3</v>
      </c>
      <c r="G213" s="251">
        <v>1.4841451633520863E-3</v>
      </c>
      <c r="H213" s="251">
        <v>3.1527283774958272E-3</v>
      </c>
      <c r="I213" s="251">
        <v>6.8784546683857513E-3</v>
      </c>
      <c r="J213" s="251">
        <v>6.8115706562637823E-3</v>
      </c>
      <c r="K213" s="251">
        <v>8.4132395447074574E-3</v>
      </c>
      <c r="L213" s="251">
        <v>1.2507022483782318E-2</v>
      </c>
      <c r="M213" s="251">
        <v>2.2789613581260179E-2</v>
      </c>
      <c r="N213" s="251">
        <v>2.9486201257296046E-2</v>
      </c>
      <c r="O213" s="251">
        <v>7.1389883862895673E-2</v>
      </c>
      <c r="P213" s="251">
        <v>8.4198707694508115E-2</v>
      </c>
      <c r="Q213" s="251">
        <v>7.9647517589022249E-2</v>
      </c>
      <c r="R213" s="251">
        <v>7.9997545296899092E-2</v>
      </c>
    </row>
    <row r="214" spans="1:18" ht="17.25" customHeight="1" x14ac:dyDescent="0.2">
      <c r="A214" s="237">
        <v>5</v>
      </c>
      <c r="B214" s="29" t="s">
        <v>13</v>
      </c>
      <c r="C214" s="251">
        <v>2.7319763842398213</v>
      </c>
      <c r="D214" s="251">
        <v>2.8300663412384131</v>
      </c>
      <c r="E214" s="251">
        <v>2.9320823936604699</v>
      </c>
      <c r="F214" s="251">
        <v>3.0017374024202721</v>
      </c>
      <c r="G214" s="251">
        <v>3.0794039758826806</v>
      </c>
      <c r="H214" s="251">
        <v>3.1695225788930874</v>
      </c>
      <c r="I214" s="251">
        <v>3.1658099363634511</v>
      </c>
      <c r="J214" s="251">
        <v>3.1236182610014493</v>
      </c>
      <c r="K214" s="251">
        <v>3.1131169534456</v>
      </c>
      <c r="L214" s="251">
        <v>3.1075360087563526</v>
      </c>
      <c r="M214" s="251">
        <v>3.0977877440111303</v>
      </c>
      <c r="N214" s="251">
        <v>3.0780703753632372</v>
      </c>
      <c r="O214" s="251">
        <v>3.1751787994341201</v>
      </c>
      <c r="P214" s="251">
        <v>3.3939223352802674</v>
      </c>
      <c r="Q214" s="251">
        <v>3.8036237968148923</v>
      </c>
      <c r="R214" s="251">
        <v>3.8406033526415353</v>
      </c>
    </row>
    <row r="215" spans="1:18" x14ac:dyDescent="0.2">
      <c r="A215" s="237"/>
      <c r="B215" s="510" t="s">
        <v>645</v>
      </c>
      <c r="C215" s="329">
        <v>0.47739101163325387</v>
      </c>
      <c r="D215" s="329">
        <v>0.48447061464979502</v>
      </c>
      <c r="E215" s="329">
        <v>0.49484485444961013</v>
      </c>
      <c r="F215" s="329">
        <v>0.49475161429049114</v>
      </c>
      <c r="G215" s="329">
        <v>0.49335969631843368</v>
      </c>
      <c r="H215" s="329">
        <v>0.51375635883433812</v>
      </c>
      <c r="I215" s="329">
        <v>0.4955273123491496</v>
      </c>
      <c r="J215" s="329">
        <v>0.48001719455900393</v>
      </c>
      <c r="K215" s="329">
        <v>0.4813706091082029</v>
      </c>
      <c r="L215" s="329">
        <v>0.47446646355948818</v>
      </c>
      <c r="M215" s="329">
        <v>0.47273341649605971</v>
      </c>
      <c r="N215" s="329">
        <v>0.4808527256391455</v>
      </c>
      <c r="O215" s="329">
        <v>0.56086568340934884</v>
      </c>
      <c r="P215" s="329">
        <v>0.60563351142895638</v>
      </c>
      <c r="Q215" s="329">
        <v>0.72281949766315601</v>
      </c>
      <c r="R215" s="329">
        <v>0.7401253710105522</v>
      </c>
    </row>
    <row r="216" spans="1:18" x14ac:dyDescent="0.2">
      <c r="A216" s="237"/>
      <c r="B216" s="253" t="s">
        <v>14</v>
      </c>
      <c r="C216" s="131">
        <v>1.1203673746141951</v>
      </c>
      <c r="D216" s="131">
        <v>1.1611787212106977</v>
      </c>
      <c r="E216" s="131">
        <v>1.2019592702202231</v>
      </c>
      <c r="F216" s="131">
        <v>1.2316394699265079</v>
      </c>
      <c r="G216" s="131">
        <v>1.2656142758720201</v>
      </c>
      <c r="H216" s="131">
        <v>1.2971061850228502</v>
      </c>
      <c r="I216" s="131">
        <v>1.3200995704989968</v>
      </c>
      <c r="J216" s="131">
        <v>1.302100694060685</v>
      </c>
      <c r="K216" s="131">
        <v>1.2991369774484607</v>
      </c>
      <c r="L216" s="131">
        <v>1.3095621608289378</v>
      </c>
      <c r="M216" s="131">
        <v>1.3109365068455405</v>
      </c>
      <c r="N216" s="131">
        <v>1.2933555937811065</v>
      </c>
      <c r="O216" s="131">
        <v>1.3209345804066417</v>
      </c>
      <c r="P216" s="131">
        <v>1.5056244036035569</v>
      </c>
      <c r="Q216" s="131">
        <v>1.703111055163858</v>
      </c>
      <c r="R216" s="131">
        <v>1.6998858734172684</v>
      </c>
    </row>
    <row r="217" spans="1:18" x14ac:dyDescent="0.2">
      <c r="A217" s="237"/>
      <c r="B217" s="253" t="s">
        <v>15</v>
      </c>
      <c r="C217" s="131">
        <v>1.1342179979923723</v>
      </c>
      <c r="D217" s="131">
        <v>1.1844170053779202</v>
      </c>
      <c r="E217" s="131">
        <v>1.2352782689906368</v>
      </c>
      <c r="F217" s="131">
        <v>1.2753463182032732</v>
      </c>
      <c r="G217" s="131">
        <v>1.3204300036922267</v>
      </c>
      <c r="H217" s="131">
        <v>1.358660035035899</v>
      </c>
      <c r="I217" s="131">
        <v>1.3501830535153045</v>
      </c>
      <c r="J217" s="131">
        <v>1.3415003723817602</v>
      </c>
      <c r="K217" s="131">
        <v>1.3326093668889365</v>
      </c>
      <c r="L217" s="131">
        <v>1.3235073843679266</v>
      </c>
      <c r="M217" s="131">
        <v>1.3141178206695301</v>
      </c>
      <c r="N217" s="131">
        <v>1.3038620559429852</v>
      </c>
      <c r="O217" s="131">
        <v>1.2933785356181295</v>
      </c>
      <c r="P217" s="131">
        <v>1.2826644202477546</v>
      </c>
      <c r="Q217" s="131">
        <v>1.3776932439878784</v>
      </c>
      <c r="R217" s="131">
        <v>1.4005921082137152</v>
      </c>
    </row>
    <row r="218" spans="1:18" s="171" customFormat="1" x14ac:dyDescent="0.2">
      <c r="A218" s="237"/>
      <c r="B218" s="171" t="s">
        <v>712</v>
      </c>
      <c r="C218" s="564">
        <v>1.159465</v>
      </c>
      <c r="D218" s="564">
        <v>1.2439875</v>
      </c>
      <c r="E218" s="564">
        <v>1.1461634999999999</v>
      </c>
      <c r="F218" s="564">
        <v>1.2792377100000001</v>
      </c>
      <c r="G218" s="564">
        <v>1.5278113500000001</v>
      </c>
      <c r="H218" s="564">
        <v>1.58235875</v>
      </c>
      <c r="I218" s="564">
        <v>1.57285041</v>
      </c>
      <c r="J218" s="564">
        <v>1.377046</v>
      </c>
      <c r="K218" s="564">
        <v>1.3424290000000001</v>
      </c>
      <c r="L218" s="564">
        <v>1.2616319999999999</v>
      </c>
      <c r="M218" s="564">
        <v>1.39838811</v>
      </c>
      <c r="N218" s="564">
        <v>1.3988254999999998</v>
      </c>
      <c r="O218" s="564">
        <v>1.4293508899999998</v>
      </c>
      <c r="P218" s="564">
        <v>1.7440166499999998</v>
      </c>
      <c r="Q218" s="564">
        <v>1.9860444699999997</v>
      </c>
      <c r="R218" s="564">
        <v>1.7955515954517594</v>
      </c>
    </row>
    <row r="219" spans="1:18" s="171" customFormat="1" x14ac:dyDescent="0.2">
      <c r="A219" s="237"/>
      <c r="B219" s="171" t="s">
        <v>445</v>
      </c>
      <c r="C219" s="564">
        <v>-0.14514021044890429</v>
      </c>
      <c r="D219" s="564">
        <v>-0.1481243009471753</v>
      </c>
      <c r="E219" s="564">
        <v>-0.13022089092847122</v>
      </c>
      <c r="F219" s="564">
        <v>-0.18116760526730383</v>
      </c>
      <c r="G219" s="564">
        <v>-0.13083995472673363</v>
      </c>
      <c r="H219" s="564">
        <v>-0.27809241720617739</v>
      </c>
      <c r="I219" s="564">
        <v>-0.25565952553066346</v>
      </c>
      <c r="J219" s="564">
        <v>-0.49059956671661409</v>
      </c>
      <c r="K219" s="564">
        <v>-0.17342438748745939</v>
      </c>
      <c r="L219" s="564">
        <v>-0.12287580627227682</v>
      </c>
      <c r="M219" s="564">
        <v>-0.16675436417245379</v>
      </c>
      <c r="N219" s="564">
        <v>-0.19825808845040632</v>
      </c>
      <c r="O219" s="564">
        <v>-0.21527324665436723</v>
      </c>
      <c r="P219" s="564">
        <v>-0.2338331820142219</v>
      </c>
      <c r="Q219" s="564">
        <v>-0.22022415767894499</v>
      </c>
      <c r="R219" s="564">
        <v>-0.29987901194744637</v>
      </c>
    </row>
    <row r="220" spans="1:18" ht="20.25" customHeight="1" x14ac:dyDescent="0.2">
      <c r="A220" s="245"/>
      <c r="B220" s="246" t="s">
        <v>446</v>
      </c>
      <c r="C220" s="247">
        <v>15.61858544392171</v>
      </c>
      <c r="D220" s="247">
        <v>16.316730877781396</v>
      </c>
      <c r="E220" s="247">
        <v>15.322976726780359</v>
      </c>
      <c r="F220" s="247">
        <v>13.925753579717426</v>
      </c>
      <c r="G220" s="247">
        <v>15.313982902130862</v>
      </c>
      <c r="H220" s="247">
        <v>16.160833142452422</v>
      </c>
      <c r="I220" s="247">
        <v>17.411819865362371</v>
      </c>
      <c r="J220" s="247">
        <v>17.559165285042997</v>
      </c>
      <c r="K220" s="247">
        <v>16.880316189717337</v>
      </c>
      <c r="L220" s="247">
        <v>16.657565313163378</v>
      </c>
      <c r="M220" s="247">
        <v>16.465711462979925</v>
      </c>
      <c r="N220" s="247">
        <v>16.866405751852035</v>
      </c>
      <c r="O220" s="247">
        <v>16.99127988474924</v>
      </c>
      <c r="P220" s="247">
        <v>17.247483044905021</v>
      </c>
      <c r="Q220" s="247">
        <v>19.681949615933966</v>
      </c>
      <c r="R220" s="247">
        <v>19.836188018564325</v>
      </c>
    </row>
    <row r="221" spans="1:18" s="197" customFormat="1" ht="20.25" customHeight="1" x14ac:dyDescent="0.2">
      <c r="A221" s="256" t="s">
        <v>437</v>
      </c>
    </row>
    <row r="222" spans="1:18" s="8" customFormat="1" ht="15" x14ac:dyDescent="0.2">
      <c r="A222" s="322"/>
    </row>
    <row r="223" spans="1:18" s="8" customFormat="1" ht="18.75" customHeight="1" x14ac:dyDescent="0.2">
      <c r="A223" s="323"/>
      <c r="B223" s="324"/>
      <c r="C223" s="275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</row>
    <row r="224" spans="1:18" s="8" customFormat="1" ht="18.75" customHeight="1" x14ac:dyDescent="0.2">
      <c r="A224" s="325"/>
      <c r="B224" s="326"/>
      <c r="C224" s="327"/>
      <c r="D224" s="327"/>
      <c r="E224" s="327"/>
      <c r="F224" s="327"/>
      <c r="G224" s="327"/>
      <c r="H224" s="327"/>
      <c r="I224" s="327"/>
      <c r="J224" s="327"/>
      <c r="K224" s="327"/>
      <c r="L224" s="327"/>
      <c r="M224" s="327"/>
      <c r="N224" s="327"/>
      <c r="O224" s="327"/>
      <c r="P224" s="327"/>
    </row>
    <row r="225" spans="1:16" x14ac:dyDescent="0.2">
      <c r="A225" s="237"/>
      <c r="B225" s="5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</row>
    <row r="226" spans="1:16" x14ac:dyDescent="0.2">
      <c r="A226" s="237"/>
      <c r="B226" s="6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</row>
    <row r="227" spans="1:16" x14ac:dyDescent="0.2">
      <c r="A227" s="237"/>
      <c r="B227" s="6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</row>
    <row r="228" spans="1:16" x14ac:dyDescent="0.2">
      <c r="A228" s="237"/>
      <c r="B228" s="5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</row>
    <row r="229" spans="1:16" x14ac:dyDescent="0.2">
      <c r="A229" s="237"/>
      <c r="B229" s="6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</row>
    <row r="230" spans="1:16" x14ac:dyDescent="0.2">
      <c r="A230" s="237"/>
      <c r="B230" s="6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</row>
    <row r="231" spans="1:16" x14ac:dyDescent="0.2">
      <c r="A231" s="237"/>
      <c r="B231" s="6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</row>
    <row r="232" spans="1:16" ht="17.25" customHeight="1" x14ac:dyDescent="0.2">
      <c r="A232" s="237"/>
      <c r="B232" s="29"/>
      <c r="C232" s="251"/>
      <c r="D232" s="251"/>
      <c r="E232" s="251"/>
      <c r="F232" s="251"/>
      <c r="G232" s="251"/>
      <c r="H232" s="251"/>
      <c r="I232" s="251"/>
      <c r="J232" s="251"/>
      <c r="K232" s="251"/>
      <c r="L232" s="251"/>
      <c r="M232" s="251"/>
      <c r="N232" s="251"/>
      <c r="O232" s="251"/>
      <c r="P232" s="251"/>
    </row>
    <row r="233" spans="1:16" x14ac:dyDescent="0.2">
      <c r="A233" s="237"/>
      <c r="B233" s="252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</row>
    <row r="234" spans="1:16" x14ac:dyDescent="0.2">
      <c r="A234" s="237"/>
      <c r="B234" s="252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</row>
    <row r="235" spans="1:16" ht="17.25" customHeight="1" x14ac:dyDescent="0.2">
      <c r="A235" s="237"/>
      <c r="B235" s="29"/>
      <c r="C235" s="251"/>
      <c r="D235" s="251"/>
      <c r="E235" s="251"/>
      <c r="F235" s="251"/>
      <c r="G235" s="251"/>
      <c r="H235" s="251"/>
      <c r="I235" s="251"/>
      <c r="J235" s="251"/>
      <c r="K235" s="251"/>
      <c r="L235" s="251"/>
      <c r="M235" s="251"/>
      <c r="N235" s="251"/>
      <c r="O235" s="251"/>
      <c r="P235" s="251"/>
    </row>
    <row r="236" spans="1:16" x14ac:dyDescent="0.2">
      <c r="A236" s="237"/>
      <c r="B236" s="5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</row>
    <row r="237" spans="1:16" x14ac:dyDescent="0.2">
      <c r="A237" s="237"/>
      <c r="B237" s="5"/>
      <c r="C237" s="131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</row>
    <row r="238" spans="1:16" x14ac:dyDescent="0.2">
      <c r="A238" s="237"/>
      <c r="B238" s="5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</row>
    <row r="239" spans="1:16" x14ac:dyDescent="0.2">
      <c r="A239" s="237"/>
      <c r="B239" s="5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</row>
    <row r="240" spans="1:16" ht="17.25" customHeight="1" x14ac:dyDescent="0.2">
      <c r="A240" s="237"/>
      <c r="B240" s="29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  <c r="O240" s="251"/>
      <c r="P240" s="251"/>
    </row>
    <row r="241" spans="1:16" ht="17.25" customHeight="1" x14ac:dyDescent="0.2">
      <c r="A241" s="237"/>
      <c r="B241" s="29"/>
      <c r="C241" s="251"/>
      <c r="D241" s="251"/>
      <c r="E241" s="251"/>
      <c r="F241" s="251"/>
      <c r="G241" s="251"/>
      <c r="H241" s="251"/>
      <c r="I241" s="251"/>
      <c r="J241" s="251"/>
      <c r="K241" s="251"/>
      <c r="L241" s="251"/>
      <c r="M241" s="251"/>
      <c r="N241" s="251"/>
      <c r="O241" s="251"/>
      <c r="P241" s="251"/>
    </row>
    <row r="242" spans="1:16" x14ac:dyDescent="0.2">
      <c r="A242" s="237"/>
      <c r="B242" s="253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</row>
    <row r="243" spans="1:16" x14ac:dyDescent="0.2">
      <c r="A243" s="237"/>
      <c r="B243" s="253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</row>
    <row r="244" spans="1:16" x14ac:dyDescent="0.2">
      <c r="A244" s="237"/>
      <c r="B244" s="253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</row>
    <row r="245" spans="1:16" x14ac:dyDescent="0.2">
      <c r="A245" s="237"/>
      <c r="B245" s="29"/>
      <c r="C245" s="251"/>
      <c r="D245" s="251"/>
      <c r="E245" s="251"/>
      <c r="F245" s="251"/>
      <c r="G245" s="251"/>
      <c r="H245" s="251"/>
      <c r="I245" s="251"/>
      <c r="J245" s="251"/>
      <c r="K245" s="251"/>
      <c r="L245" s="251"/>
      <c r="M245" s="251"/>
      <c r="N245" s="251"/>
      <c r="O245" s="251"/>
      <c r="P245" s="251"/>
    </row>
    <row r="246" spans="1:16" x14ac:dyDescent="0.2">
      <c r="A246" s="237"/>
      <c r="B246" s="29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  <c r="O246" s="251"/>
      <c r="P246" s="251"/>
    </row>
    <row r="247" spans="1:16" ht="20.25" customHeight="1" x14ac:dyDescent="0.2">
      <c r="A247" s="257"/>
      <c r="B247" s="258"/>
      <c r="C247" s="259"/>
      <c r="D247" s="259"/>
      <c r="E247" s="259"/>
      <c r="F247" s="259"/>
      <c r="G247" s="259"/>
      <c r="H247" s="259"/>
      <c r="I247" s="259"/>
      <c r="J247" s="259"/>
      <c r="K247" s="259"/>
      <c r="L247" s="259"/>
      <c r="M247" s="259"/>
      <c r="N247" s="259"/>
      <c r="O247" s="259"/>
      <c r="P247" s="259"/>
    </row>
    <row r="248" spans="1:16" x14ac:dyDescent="0.2">
      <c r="A248" s="37"/>
      <c r="B248" s="254"/>
      <c r="C248" s="255"/>
      <c r="D248" s="255"/>
      <c r="E248" s="255"/>
      <c r="F248" s="255"/>
      <c r="G248" s="255"/>
      <c r="H248" s="255"/>
      <c r="I248" s="255"/>
      <c r="J248" s="255"/>
      <c r="K248" s="255"/>
      <c r="L248" s="255"/>
      <c r="M248" s="255"/>
      <c r="N248" s="255"/>
      <c r="O248" s="255"/>
      <c r="P248" s="255"/>
    </row>
    <row r="249" spans="1:16" s="197" customFormat="1" ht="20.25" customHeight="1" x14ac:dyDescent="0.2">
      <c r="A249" s="25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3" fitToHeight="0" orientation="landscape" r:id="rId1"/>
  <headerFooter alignWithMargins="0">
    <oddFooter>&amp;L&amp;"Times New Roman,Bold Italic"&amp;12FSM Compact Economic Report - FY 2010&amp;RPage S&amp;P  of  &amp;N</oddFooter>
  </headerFooter>
  <rowBreaks count="4" manualBreakCount="4">
    <brk id="46" max="16383" man="1"/>
    <brk id="91" max="16383" man="1"/>
    <brk id="140" max="17" man="1"/>
    <brk id="17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249"/>
  <sheetViews>
    <sheetView zoomScale="80" zoomScaleNormal="80" zoomScaleSheetLayoutView="80" workbookViewId="0">
      <pane xSplit="2" topLeftCell="C1" activePane="topRight" state="frozen"/>
      <selection activeCell="A2" sqref="A2"/>
      <selection pane="topRight" activeCell="A2" sqref="A2"/>
    </sheetView>
  </sheetViews>
  <sheetFormatPr defaultRowHeight="12.75" x14ac:dyDescent="0.2"/>
  <cols>
    <col min="2" max="2" width="44" customWidth="1"/>
    <col min="3" max="13" width="8.7109375" customWidth="1"/>
  </cols>
  <sheetData>
    <row r="1" spans="1:18" ht="15" x14ac:dyDescent="0.2">
      <c r="A1" s="184" t="s">
        <v>777</v>
      </c>
    </row>
    <row r="2" spans="1:18" ht="18.75" customHeight="1" x14ac:dyDescent="0.2">
      <c r="A2" s="234"/>
      <c r="B2" s="235" t="s">
        <v>649</v>
      </c>
      <c r="C2" s="236" t="s">
        <v>237</v>
      </c>
      <c r="D2" s="236" t="s">
        <v>17</v>
      </c>
      <c r="E2" s="236" t="s">
        <v>18</v>
      </c>
      <c r="F2" s="236" t="s">
        <v>19</v>
      </c>
      <c r="G2" s="236" t="s">
        <v>20</v>
      </c>
      <c r="H2" s="236" t="s">
        <v>21</v>
      </c>
      <c r="I2" s="236" t="s">
        <v>22</v>
      </c>
      <c r="J2" s="236" t="s">
        <v>23</v>
      </c>
      <c r="K2" s="236" t="s">
        <v>24</v>
      </c>
      <c r="L2" s="236" t="s">
        <v>25</v>
      </c>
      <c r="M2" s="236" t="s">
        <v>26</v>
      </c>
      <c r="N2" s="236" t="s">
        <v>191</v>
      </c>
      <c r="O2" s="236" t="s">
        <v>203</v>
      </c>
      <c r="P2" s="236" t="s">
        <v>232</v>
      </c>
      <c r="Q2" s="236" t="s">
        <v>545</v>
      </c>
      <c r="R2" s="236" t="s">
        <v>584</v>
      </c>
    </row>
    <row r="3" spans="1:18" ht="18.75" customHeight="1" x14ac:dyDescent="0.2">
      <c r="A3" s="237" t="s">
        <v>56</v>
      </c>
      <c r="B3" s="238" t="s">
        <v>57</v>
      </c>
      <c r="C3" s="506">
        <v>7.3768321813004158</v>
      </c>
      <c r="D3" s="506">
        <v>7.4693035741903806</v>
      </c>
      <c r="E3" s="506">
        <v>7.6336413566125136</v>
      </c>
      <c r="F3" s="506">
        <v>7.7641263768004247</v>
      </c>
      <c r="G3" s="506">
        <v>8.0604355957120148</v>
      </c>
      <c r="H3" s="506">
        <v>8.4105767728323961</v>
      </c>
      <c r="I3" s="506">
        <v>8.7249284559899039</v>
      </c>
      <c r="J3" s="506">
        <v>9.0718356457637199</v>
      </c>
      <c r="K3" s="506">
        <v>9.4224557528621347</v>
      </c>
      <c r="L3" s="506">
        <v>9.9162085177914854</v>
      </c>
      <c r="M3" s="506">
        <v>10.224050665259844</v>
      </c>
      <c r="N3" s="506">
        <v>10.729667859708192</v>
      </c>
      <c r="O3" s="506">
        <v>10.911542720029974</v>
      </c>
      <c r="P3" s="506">
        <v>11.104956597688723</v>
      </c>
      <c r="Q3" s="506">
        <v>11.355267862003725</v>
      </c>
      <c r="R3" s="506">
        <v>11.632573745576373</v>
      </c>
    </row>
    <row r="4" spans="1:18" x14ac:dyDescent="0.2">
      <c r="A4" s="237" t="s">
        <v>58</v>
      </c>
      <c r="B4" s="240" t="s">
        <v>646</v>
      </c>
      <c r="C4" s="506">
        <v>9.3723253764083445</v>
      </c>
      <c r="D4" s="506">
        <v>8.4736298530192684</v>
      </c>
      <c r="E4" s="506">
        <v>3.5529662334552716</v>
      </c>
      <c r="F4" s="506">
        <v>7.9937288327291185</v>
      </c>
      <c r="G4" s="506">
        <v>6.0387961561268497</v>
      </c>
      <c r="H4" s="506">
        <v>8.6410712179395794</v>
      </c>
      <c r="I4" s="506">
        <v>6.0182329454894408</v>
      </c>
      <c r="J4" s="506">
        <v>7.6075674684386936</v>
      </c>
      <c r="K4" s="506">
        <v>7.271422384785895</v>
      </c>
      <c r="L4" s="506">
        <v>5.3709880435575403</v>
      </c>
      <c r="M4" s="506">
        <v>5.9462958031155759</v>
      </c>
      <c r="N4" s="506">
        <v>5.9089995883920778</v>
      </c>
      <c r="O4" s="506">
        <v>7.6958813878523031</v>
      </c>
      <c r="P4" s="506">
        <v>7.9768063820893094</v>
      </c>
      <c r="Q4" s="506">
        <v>7.7431346012341784</v>
      </c>
      <c r="R4" s="506">
        <v>8.4563663029425378</v>
      </c>
    </row>
    <row r="5" spans="1:18" x14ac:dyDescent="0.2">
      <c r="A5" s="237" t="s">
        <v>60</v>
      </c>
      <c r="B5" s="240" t="s">
        <v>61</v>
      </c>
      <c r="C5" s="506">
        <v>0</v>
      </c>
      <c r="D5" s="506">
        <v>0</v>
      </c>
      <c r="E5" s="506">
        <v>0</v>
      </c>
      <c r="F5" s="506">
        <v>0</v>
      </c>
      <c r="G5" s="506">
        <v>0</v>
      </c>
      <c r="H5" s="506">
        <v>0</v>
      </c>
      <c r="I5" s="506">
        <v>0</v>
      </c>
      <c r="J5" s="506">
        <v>0</v>
      </c>
      <c r="K5" s="506">
        <v>0</v>
      </c>
      <c r="L5" s="506">
        <v>0</v>
      </c>
      <c r="M5" s="506">
        <v>0</v>
      </c>
      <c r="N5" s="506">
        <v>0</v>
      </c>
      <c r="O5" s="506">
        <v>0</v>
      </c>
      <c r="P5" s="506">
        <v>0</v>
      </c>
      <c r="Q5" s="506">
        <v>0</v>
      </c>
      <c r="R5" s="506">
        <v>0</v>
      </c>
    </row>
    <row r="6" spans="1:18" x14ac:dyDescent="0.2">
      <c r="A6" s="237" t="s">
        <v>62</v>
      </c>
      <c r="B6" s="240" t="s">
        <v>63</v>
      </c>
      <c r="C6" s="506">
        <v>0.97197387537679203</v>
      </c>
      <c r="D6" s="506">
        <v>0.57505701125333064</v>
      </c>
      <c r="E6" s="506">
        <v>1.0197753415280344</v>
      </c>
      <c r="F6" s="506">
        <v>0.98580696652566724</v>
      </c>
      <c r="G6" s="506">
        <v>0.7097814007703771</v>
      </c>
      <c r="H6" s="506">
        <v>0.7155654431730134</v>
      </c>
      <c r="I6" s="506">
        <v>0.73669397911730994</v>
      </c>
      <c r="J6" s="506">
        <v>0.74165905867498949</v>
      </c>
      <c r="K6" s="506">
        <v>0.63170610570440333</v>
      </c>
      <c r="L6" s="506">
        <v>0.30499220223552442</v>
      </c>
      <c r="M6" s="506">
        <v>0.57248524882819751</v>
      </c>
      <c r="N6" s="506">
        <v>0.47059686188169259</v>
      </c>
      <c r="O6" s="506">
        <v>0.39880697234028883</v>
      </c>
      <c r="P6" s="506">
        <v>0.48361221517093128</v>
      </c>
      <c r="Q6" s="506">
        <v>0.53699708905313326</v>
      </c>
      <c r="R6" s="506">
        <v>0.61525406977836583</v>
      </c>
    </row>
    <row r="7" spans="1:18" x14ac:dyDescent="0.2">
      <c r="A7" s="237" t="s">
        <v>64</v>
      </c>
      <c r="B7" s="240" t="s">
        <v>65</v>
      </c>
      <c r="C7" s="506">
        <v>3.0033249213984776</v>
      </c>
      <c r="D7" s="506">
        <v>3.0366938410914792</v>
      </c>
      <c r="E7" s="506">
        <v>2.7793131924147767</v>
      </c>
      <c r="F7" s="506">
        <v>2.6910088092366191</v>
      </c>
      <c r="G7" s="506">
        <v>2.7392034367579297</v>
      </c>
      <c r="H7" s="506">
        <v>2.7091193431940859</v>
      </c>
      <c r="I7" s="506">
        <v>2.6961389276018823</v>
      </c>
      <c r="J7" s="506">
        <v>2.6573670044740845</v>
      </c>
      <c r="K7" s="506">
        <v>2.6900373374096453</v>
      </c>
      <c r="L7" s="506">
        <v>2.7482331617817195</v>
      </c>
      <c r="M7" s="506">
        <v>2.6879288593774717</v>
      </c>
      <c r="N7" s="506">
        <v>2.6278850507040104</v>
      </c>
      <c r="O7" s="506">
        <v>2.5786928889479994</v>
      </c>
      <c r="P7" s="506">
        <v>2.3763562779918868</v>
      </c>
      <c r="Q7" s="506">
        <v>2.4257648871842905</v>
      </c>
      <c r="R7" s="506">
        <v>2.5385184590156689</v>
      </c>
    </row>
    <row r="8" spans="1:18" x14ac:dyDescent="0.2">
      <c r="A8" s="237" t="s">
        <v>66</v>
      </c>
      <c r="B8" s="240" t="s">
        <v>67</v>
      </c>
      <c r="C8" s="506">
        <v>5.2879650061239287</v>
      </c>
      <c r="D8" s="506">
        <v>4.8641385124291636</v>
      </c>
      <c r="E8" s="506">
        <v>3.541295289209915</v>
      </c>
      <c r="F8" s="506">
        <v>3.7914506425454375</v>
      </c>
      <c r="G8" s="506">
        <v>4.54027463591739</v>
      </c>
      <c r="H8" s="506">
        <v>4.4415165520257149</v>
      </c>
      <c r="I8" s="506">
        <v>4.8109189095520284</v>
      </c>
      <c r="J8" s="506">
        <v>3.7587482466659434</v>
      </c>
      <c r="K8" s="506">
        <v>2.9470268056238402</v>
      </c>
      <c r="L8" s="506">
        <v>2.7881994270867674</v>
      </c>
      <c r="M8" s="506">
        <v>3.1475698514085431</v>
      </c>
      <c r="N8" s="506">
        <v>2.7983478976724228</v>
      </c>
      <c r="O8" s="506">
        <v>2.6704098203275959</v>
      </c>
      <c r="P8" s="506">
        <v>3.3792537461903276</v>
      </c>
      <c r="Q8" s="506">
        <v>4.3287252983728486</v>
      </c>
      <c r="R8" s="506">
        <v>5.8919187432071158</v>
      </c>
    </row>
    <row r="9" spans="1:18" x14ac:dyDescent="0.2">
      <c r="A9" s="237" t="s">
        <v>68</v>
      </c>
      <c r="B9" s="240" t="s">
        <v>69</v>
      </c>
      <c r="C9" s="506">
        <v>13.507767399476496</v>
      </c>
      <c r="D9" s="506">
        <v>13.198585538786149</v>
      </c>
      <c r="E9" s="506">
        <v>12.748089408377409</v>
      </c>
      <c r="F9" s="506">
        <v>12.687564219853304</v>
      </c>
      <c r="G9" s="506">
        <v>12.276494656017874</v>
      </c>
      <c r="H9" s="506">
        <v>12.872418910923518</v>
      </c>
      <c r="I9" s="506">
        <v>12.662784701053459</v>
      </c>
      <c r="J9" s="506">
        <v>12.467039005440919</v>
      </c>
      <c r="K9" s="506">
        <v>12.834172350760479</v>
      </c>
      <c r="L9" s="506">
        <v>13.712917425407593</v>
      </c>
      <c r="M9" s="506">
        <v>13.922179863228472</v>
      </c>
      <c r="N9" s="506">
        <v>13.748844868318255</v>
      </c>
      <c r="O9" s="506">
        <v>14.346761835180331</v>
      </c>
      <c r="P9" s="506">
        <v>14.448458433152462</v>
      </c>
      <c r="Q9" s="506">
        <v>13.023646831634053</v>
      </c>
      <c r="R9" s="506">
        <v>13.604287812320061</v>
      </c>
    </row>
    <row r="10" spans="1:18" x14ac:dyDescent="0.2">
      <c r="A10" s="237" t="s">
        <v>70</v>
      </c>
      <c r="B10" s="240" t="s">
        <v>71</v>
      </c>
      <c r="C10" s="506">
        <v>2.3014886274667892</v>
      </c>
      <c r="D10" s="506">
        <v>2.176671424808359</v>
      </c>
      <c r="E10" s="506">
        <v>2.1419908523728237</v>
      </c>
      <c r="F10" s="506">
        <v>2.0146064134653185</v>
      </c>
      <c r="G10" s="506">
        <v>1.8066383428365889</v>
      </c>
      <c r="H10" s="506">
        <v>1.7541368786528988</v>
      </c>
      <c r="I10" s="506">
        <v>1.9642875759903302</v>
      </c>
      <c r="J10" s="506">
        <v>1.8982086240666554</v>
      </c>
      <c r="K10" s="506">
        <v>1.8768347506756125</v>
      </c>
      <c r="L10" s="506">
        <v>1.8595871623686859</v>
      </c>
      <c r="M10" s="506">
        <v>1.8663359347945185</v>
      </c>
      <c r="N10" s="506">
        <v>1.8946503541312776</v>
      </c>
      <c r="O10" s="506">
        <v>1.7717417196537757</v>
      </c>
      <c r="P10" s="506">
        <v>1.6995445884795197</v>
      </c>
      <c r="Q10" s="506">
        <v>1.5582479072994178</v>
      </c>
      <c r="R10" s="506">
        <v>1.5741713038689518</v>
      </c>
    </row>
    <row r="11" spans="1:18" x14ac:dyDescent="0.2">
      <c r="A11" s="237" t="s">
        <v>72</v>
      </c>
      <c r="B11" s="240" t="s">
        <v>73</v>
      </c>
      <c r="C11" s="506">
        <v>7.9966540409087798</v>
      </c>
      <c r="D11" s="506">
        <v>7.6494889958048642</v>
      </c>
      <c r="E11" s="506">
        <v>7.184208259248174</v>
      </c>
      <c r="F11" s="506">
        <v>7.3838193630882492</v>
      </c>
      <c r="G11" s="506">
        <v>7.6951900430040183</v>
      </c>
      <c r="H11" s="506">
        <v>7.7107333009516337</v>
      </c>
      <c r="I11" s="506">
        <v>8.1532898322854273</v>
      </c>
      <c r="J11" s="506">
        <v>7.874640099474929</v>
      </c>
      <c r="K11" s="506">
        <v>7.7586350979430723</v>
      </c>
      <c r="L11" s="506">
        <v>8.1330791707119854</v>
      </c>
      <c r="M11" s="506">
        <v>7.9338008652709666</v>
      </c>
      <c r="N11" s="506">
        <v>8.1271508536341788</v>
      </c>
      <c r="O11" s="506">
        <v>8.3403162931138084</v>
      </c>
      <c r="P11" s="506">
        <v>7.0013785019503416</v>
      </c>
      <c r="Q11" s="506">
        <v>7.1183565399987385</v>
      </c>
      <c r="R11" s="506">
        <v>7.4034114950025662</v>
      </c>
    </row>
    <row r="12" spans="1:18" x14ac:dyDescent="0.2">
      <c r="A12" s="237" t="s">
        <v>74</v>
      </c>
      <c r="B12" s="240" t="s">
        <v>75</v>
      </c>
      <c r="C12" s="506">
        <v>1.9180230186328748</v>
      </c>
      <c r="D12" s="506">
        <v>1.6395057908963451</v>
      </c>
      <c r="E12" s="506">
        <v>1.5830170360245504</v>
      </c>
      <c r="F12" s="506">
        <v>1.2790237422917128</v>
      </c>
      <c r="G12" s="506">
        <v>2.2339516599498448</v>
      </c>
      <c r="H12" s="506">
        <v>2.3267635223582013</v>
      </c>
      <c r="I12" s="506">
        <v>2.8091915180877498</v>
      </c>
      <c r="J12" s="506">
        <v>3.3064065256041699</v>
      </c>
      <c r="K12" s="506">
        <v>1.6011126370489417</v>
      </c>
      <c r="L12" s="506">
        <v>1.5664068096744304</v>
      </c>
      <c r="M12" s="506">
        <v>2.2173047059178352</v>
      </c>
      <c r="N12" s="506">
        <v>2.5760833741596474</v>
      </c>
      <c r="O12" s="506">
        <v>2.8376110897755522</v>
      </c>
      <c r="P12" s="506">
        <v>2.6522057493742515</v>
      </c>
      <c r="Q12" s="506">
        <v>2.096863490771613</v>
      </c>
      <c r="R12" s="506">
        <v>2.1909801051201887</v>
      </c>
    </row>
    <row r="13" spans="1:18" x14ac:dyDescent="0.2">
      <c r="A13" s="237" t="s">
        <v>76</v>
      </c>
      <c r="B13" s="240" t="s">
        <v>77</v>
      </c>
      <c r="C13" s="506">
        <v>11.729121662064774</v>
      </c>
      <c r="D13" s="506">
        <v>11.701285166054133</v>
      </c>
      <c r="E13" s="506">
        <v>11.61546330601994</v>
      </c>
      <c r="F13" s="506">
        <v>11.327574221885278</v>
      </c>
      <c r="G13" s="506">
        <v>12.048254523835361</v>
      </c>
      <c r="H13" s="506">
        <v>11.982998025808126</v>
      </c>
      <c r="I13" s="506">
        <v>12.257518224051214</v>
      </c>
      <c r="J13" s="506">
        <v>12.410058485514929</v>
      </c>
      <c r="K13" s="506">
        <v>12.500450126411074</v>
      </c>
      <c r="L13" s="506">
        <v>12.432174377301783</v>
      </c>
      <c r="M13" s="506">
        <v>12.549635415428561</v>
      </c>
      <c r="N13" s="506">
        <v>12.259337006126092</v>
      </c>
      <c r="O13" s="506">
        <v>11.983400393658206</v>
      </c>
      <c r="P13" s="506">
        <v>11.913516499030617</v>
      </c>
      <c r="Q13" s="506">
        <v>11.992518615832061</v>
      </c>
      <c r="R13" s="506">
        <v>12.740594752280655</v>
      </c>
    </row>
    <row r="14" spans="1:18" x14ac:dyDescent="0.2">
      <c r="A14" s="237" t="s">
        <v>78</v>
      </c>
      <c r="B14" s="240" t="s">
        <v>79</v>
      </c>
      <c r="C14" s="506">
        <v>19.888880424794543</v>
      </c>
      <c r="D14" s="506">
        <v>18.809901749561188</v>
      </c>
      <c r="E14" s="506">
        <v>18.421126626770388</v>
      </c>
      <c r="F14" s="506">
        <v>18.162019630892026</v>
      </c>
      <c r="G14" s="506">
        <v>18.856730039191003</v>
      </c>
      <c r="H14" s="506">
        <v>18.040854581582806</v>
      </c>
      <c r="I14" s="506">
        <v>17.820270374379035</v>
      </c>
      <c r="J14" s="506">
        <v>18.1322963273639</v>
      </c>
      <c r="K14" s="506">
        <v>18.255290380025304</v>
      </c>
      <c r="L14" s="506">
        <v>17.175332101824981</v>
      </c>
      <c r="M14" s="506">
        <v>16.94962928212091</v>
      </c>
      <c r="N14" s="506">
        <v>16.90814723245288</v>
      </c>
      <c r="O14" s="506">
        <v>16.481903124764667</v>
      </c>
      <c r="P14" s="506">
        <v>16.538690935565512</v>
      </c>
      <c r="Q14" s="506">
        <v>16.60091437761735</v>
      </c>
      <c r="R14" s="506">
        <v>16.944763804639901</v>
      </c>
    </row>
    <row r="15" spans="1:18" x14ac:dyDescent="0.2">
      <c r="A15" s="237" t="s">
        <v>80</v>
      </c>
      <c r="B15" s="240" t="s">
        <v>81</v>
      </c>
      <c r="C15" s="506">
        <v>10.694351160930237</v>
      </c>
      <c r="D15" s="506">
        <v>10.836327354635547</v>
      </c>
      <c r="E15" s="506">
        <v>9.7741192106847503</v>
      </c>
      <c r="F15" s="506">
        <v>9.1213390367254927</v>
      </c>
      <c r="G15" s="506">
        <v>9.6125707906845026</v>
      </c>
      <c r="H15" s="506">
        <v>10.14449897326951</v>
      </c>
      <c r="I15" s="506">
        <v>10.643069332424242</v>
      </c>
      <c r="J15" s="506">
        <v>11.72199321377227</v>
      </c>
      <c r="K15" s="506">
        <v>13.07876575504714</v>
      </c>
      <c r="L15" s="506">
        <v>14.04013094179456</v>
      </c>
      <c r="M15" s="506">
        <v>14.772790021539604</v>
      </c>
      <c r="N15" s="506">
        <v>15.479407222831</v>
      </c>
      <c r="O15" s="506">
        <v>15.937116036078843</v>
      </c>
      <c r="P15" s="506">
        <v>16.093082393695092</v>
      </c>
      <c r="Q15" s="506">
        <v>15.662449870127876</v>
      </c>
      <c r="R15" s="506">
        <v>15.790483008327884</v>
      </c>
    </row>
    <row r="16" spans="1:18" x14ac:dyDescent="0.2">
      <c r="A16" s="237" t="s">
        <v>82</v>
      </c>
      <c r="B16" s="240" t="s">
        <v>83</v>
      </c>
      <c r="C16" s="506">
        <v>3.5542290778700028</v>
      </c>
      <c r="D16" s="506">
        <v>3.6755937993094956</v>
      </c>
      <c r="E16" s="506">
        <v>2.9428823502929999</v>
      </c>
      <c r="F16" s="506">
        <v>2.4838633751870565</v>
      </c>
      <c r="G16" s="506">
        <v>2.4083658054610217</v>
      </c>
      <c r="H16" s="506">
        <v>2.7566094648154946</v>
      </c>
      <c r="I16" s="506">
        <v>2.8885818364411433</v>
      </c>
      <c r="J16" s="506">
        <v>3.1225755410243785</v>
      </c>
      <c r="K16" s="506">
        <v>3.5079171287868385</v>
      </c>
      <c r="L16" s="506">
        <v>3.6887219170624221</v>
      </c>
      <c r="M16" s="506">
        <v>3.9122906602208909</v>
      </c>
      <c r="N16" s="506">
        <v>4.2770184935455928</v>
      </c>
      <c r="O16" s="506">
        <v>4.5713839871845616</v>
      </c>
      <c r="P16" s="506">
        <v>4.6618652929635456</v>
      </c>
      <c r="Q16" s="506">
        <v>4.6779428349253882</v>
      </c>
      <c r="R16" s="506">
        <v>5.1235368722177919</v>
      </c>
    </row>
    <row r="17" spans="1:18" x14ac:dyDescent="0.2">
      <c r="A17" s="237" t="s">
        <v>84</v>
      </c>
      <c r="B17" s="240" t="s">
        <v>85</v>
      </c>
      <c r="C17" s="506">
        <v>1.765682930958373</v>
      </c>
      <c r="D17" s="506">
        <v>1.8404566165654663</v>
      </c>
      <c r="E17" s="506">
        <v>1.7894209620018031</v>
      </c>
      <c r="F17" s="506">
        <v>1.847742762997489</v>
      </c>
      <c r="G17" s="506">
        <v>2.0369116936517679</v>
      </c>
      <c r="H17" s="506">
        <v>1.9780396300636551</v>
      </c>
      <c r="I17" s="506">
        <v>1.9611347687186158</v>
      </c>
      <c r="J17" s="506">
        <v>2.0673621794707167</v>
      </c>
      <c r="K17" s="506">
        <v>2.0197705242525887</v>
      </c>
      <c r="L17" s="506">
        <v>2.1029343169260351</v>
      </c>
      <c r="M17" s="506">
        <v>2.0664316444681199</v>
      </c>
      <c r="N17" s="506">
        <v>2.0871016115413368</v>
      </c>
      <c r="O17" s="506">
        <v>2.0720028661118892</v>
      </c>
      <c r="P17" s="506">
        <v>2.0336758742323546</v>
      </c>
      <c r="Q17" s="506">
        <v>2.036084048661317</v>
      </c>
      <c r="R17" s="506">
        <v>2.3354890012477103</v>
      </c>
    </row>
    <row r="18" spans="1:18" x14ac:dyDescent="0.2">
      <c r="A18" s="237"/>
      <c r="B18" s="516" t="s">
        <v>445</v>
      </c>
      <c r="C18" s="506">
        <v>-1.4841080251254386</v>
      </c>
      <c r="D18" s="506">
        <v>-1.3113228552759137</v>
      </c>
      <c r="E18" s="506">
        <v>-1.1040698331001566</v>
      </c>
      <c r="F18" s="506">
        <v>-1.1013472625708856</v>
      </c>
      <c r="G18" s="506">
        <v>-1.7166820772199123</v>
      </c>
      <c r="H18" s="506">
        <v>-1.8201313776619983</v>
      </c>
      <c r="I18" s="506">
        <v>-1.9567616323939001</v>
      </c>
      <c r="J18" s="506">
        <v>-2.4549939026482575</v>
      </c>
      <c r="K18" s="506">
        <v>-1.335518339208104</v>
      </c>
      <c r="L18" s="506">
        <v>-1.2227698844903372</v>
      </c>
      <c r="M18" s="506">
        <v>-1.5445798853907879</v>
      </c>
      <c r="N18" s="506">
        <v>-1.8086529815307628</v>
      </c>
      <c r="O18" s="506">
        <v>-1.9293298662827381</v>
      </c>
      <c r="P18" s="506">
        <v>-1.9748086289344653</v>
      </c>
      <c r="Q18" s="506">
        <v>-1.7061180457473246</v>
      </c>
      <c r="R18" s="506">
        <v>-1.7588133741131193</v>
      </c>
    </row>
    <row r="19" spans="1:18" s="10" customFormat="1" x14ac:dyDescent="0.2">
      <c r="A19" s="514"/>
      <c r="B19" s="515" t="s">
        <v>647</v>
      </c>
      <c r="C19" s="517">
        <v>97.884511678585383</v>
      </c>
      <c r="D19" s="517">
        <v>94.635316373129257</v>
      </c>
      <c r="E19" s="517">
        <v>85.623239591913176</v>
      </c>
      <c r="F19" s="517">
        <v>88.432327131652301</v>
      </c>
      <c r="G19" s="517">
        <v>89.346916702696632</v>
      </c>
      <c r="H19" s="517">
        <v>92.664771239928626</v>
      </c>
      <c r="I19" s="517">
        <v>92.190279748787901</v>
      </c>
      <c r="J19" s="517">
        <v>94.382763523102042</v>
      </c>
      <c r="K19" s="517">
        <v>95.06007879812887</v>
      </c>
      <c r="L19" s="517">
        <v>94.617135691035188</v>
      </c>
      <c r="M19" s="517">
        <v>97.22414893558873</v>
      </c>
      <c r="N19" s="517">
        <v>98.084585293567898</v>
      </c>
      <c r="O19" s="517">
        <v>100.66824126873705</v>
      </c>
      <c r="P19" s="517">
        <v>100.38859485864042</v>
      </c>
      <c r="Q19" s="517">
        <v>99.450796208968669</v>
      </c>
      <c r="R19" s="517">
        <v>105.08353610143266</v>
      </c>
    </row>
    <row r="20" spans="1:18" x14ac:dyDescent="0.2">
      <c r="A20" s="237"/>
      <c r="B20" s="516" t="s">
        <v>710</v>
      </c>
      <c r="C20" s="506">
        <v>6.5242030890995988</v>
      </c>
      <c r="D20" s="506">
        <v>7.0198174180530462</v>
      </c>
      <c r="E20" s="506">
        <v>6.4605257738080688</v>
      </c>
      <c r="F20" s="506">
        <v>7.0410747815133456</v>
      </c>
      <c r="G20" s="506">
        <v>7.8149311608733942</v>
      </c>
      <c r="H20" s="506">
        <v>8.2690704202637733</v>
      </c>
      <c r="I20" s="506">
        <v>7.9056411895220151</v>
      </c>
      <c r="J20" s="506">
        <v>7.9953849772847416</v>
      </c>
      <c r="K20" s="506">
        <v>7.4995793400982516</v>
      </c>
      <c r="L20" s="506">
        <v>8.0493559999999995</v>
      </c>
      <c r="M20" s="506">
        <v>9.1316114436941689</v>
      </c>
      <c r="N20" s="506">
        <v>8.8432110938518758</v>
      </c>
      <c r="O20" s="506">
        <v>8.79522775175524</v>
      </c>
      <c r="P20" s="506">
        <v>8.3566589786788228</v>
      </c>
      <c r="Q20" s="506">
        <v>8.4774437314021913</v>
      </c>
      <c r="R20" s="506">
        <v>8.9344736449948314</v>
      </c>
    </row>
    <row r="21" spans="1:18" x14ac:dyDescent="0.2">
      <c r="A21" s="237"/>
      <c r="B21" s="516" t="s">
        <v>648</v>
      </c>
      <c r="C21" s="506">
        <v>-1.6374000590520383</v>
      </c>
      <c r="D21" s="506">
        <v>-2.1617356930481777</v>
      </c>
      <c r="E21" s="506">
        <v>-1.8418250795623647</v>
      </c>
      <c r="F21" s="506">
        <v>-2.4811691507956697</v>
      </c>
      <c r="G21" s="506">
        <v>-2.0774131784384879</v>
      </c>
      <c r="H21" s="506">
        <v>-2.769524043076661</v>
      </c>
      <c r="I21" s="506">
        <v>-2.0138989625216328</v>
      </c>
      <c r="J21" s="506">
        <v>-1.2440027262267481</v>
      </c>
      <c r="K21" s="506">
        <v>-0.69060570120546949</v>
      </c>
      <c r="L21" s="506">
        <v>-0.41549999999999998</v>
      </c>
      <c r="M21" s="506">
        <v>-0.42635424751688955</v>
      </c>
      <c r="N21" s="506">
        <v>-0.32397805704136617</v>
      </c>
      <c r="O21" s="506">
        <v>-0.30618078852931185</v>
      </c>
      <c r="P21" s="506">
        <v>-0.26979969870927617</v>
      </c>
      <c r="Q21" s="506">
        <v>-0.1974111326658301</v>
      </c>
      <c r="R21" s="506">
        <v>-0.22659634093424905</v>
      </c>
    </row>
    <row r="22" spans="1:18" ht="20.25" customHeight="1" x14ac:dyDescent="0.2">
      <c r="A22" s="245"/>
      <c r="B22" s="246" t="s">
        <v>713</v>
      </c>
      <c r="C22" s="518">
        <v>102.77131470863294</v>
      </c>
      <c r="D22" s="518">
        <v>99.493398098134136</v>
      </c>
      <c r="E22" s="518">
        <v>90.241940286158879</v>
      </c>
      <c r="F22" s="518">
        <v>92.99223276236998</v>
      </c>
      <c r="G22" s="518">
        <v>95.084434685131541</v>
      </c>
      <c r="H22" s="518">
        <v>98.164317617115742</v>
      </c>
      <c r="I22" s="518">
        <v>98.08202197578828</v>
      </c>
      <c r="J22" s="518">
        <v>101.13414577416003</v>
      </c>
      <c r="K22" s="518">
        <v>101.86905243702165</v>
      </c>
      <c r="L22" s="518">
        <v>102.2509916910352</v>
      </c>
      <c r="M22" s="518">
        <v>105.92940613176602</v>
      </c>
      <c r="N22" s="518">
        <v>106.6038183303784</v>
      </c>
      <c r="O22" s="518">
        <v>109.15728823196297</v>
      </c>
      <c r="P22" s="518">
        <v>108.47545413860996</v>
      </c>
      <c r="Q22" s="518">
        <v>107.73082880770502</v>
      </c>
      <c r="R22" s="518">
        <v>113.79141340549323</v>
      </c>
    </row>
    <row r="23" spans="1:18" s="197" customFormat="1" ht="20.25" customHeight="1" x14ac:dyDescent="0.2">
      <c r="A23" s="256"/>
    </row>
    <row r="24" spans="1:18" ht="15" x14ac:dyDescent="0.2">
      <c r="A24" s="509" t="s">
        <v>778</v>
      </c>
    </row>
    <row r="25" spans="1:18" ht="18.75" customHeight="1" x14ac:dyDescent="0.2">
      <c r="A25" s="234"/>
      <c r="B25" s="235"/>
      <c r="C25" s="236" t="str">
        <f t="shared" ref="C25:Q25" si="0">C2</f>
        <v>FY1995</v>
      </c>
      <c r="D25" s="236" t="str">
        <f t="shared" si="0"/>
        <v>FY1996</v>
      </c>
      <c r="E25" s="236" t="str">
        <f t="shared" si="0"/>
        <v>FY1997</v>
      </c>
      <c r="F25" s="236" t="str">
        <f t="shared" si="0"/>
        <v>FY1998</v>
      </c>
      <c r="G25" s="236" t="str">
        <f t="shared" si="0"/>
        <v>FY1999</v>
      </c>
      <c r="H25" s="236" t="str">
        <f t="shared" si="0"/>
        <v>FY2000</v>
      </c>
      <c r="I25" s="236" t="str">
        <f t="shared" si="0"/>
        <v>FY2001</v>
      </c>
      <c r="J25" s="236" t="str">
        <f t="shared" si="0"/>
        <v>FY2002</v>
      </c>
      <c r="K25" s="236" t="str">
        <f t="shared" si="0"/>
        <v>FY2003</v>
      </c>
      <c r="L25" s="236" t="str">
        <f t="shared" si="0"/>
        <v>FY2004</v>
      </c>
      <c r="M25" s="236" t="str">
        <f t="shared" si="0"/>
        <v>FY2005</v>
      </c>
      <c r="N25" s="236" t="str">
        <f t="shared" si="0"/>
        <v>FY2006</v>
      </c>
      <c r="O25" s="236" t="str">
        <f t="shared" si="0"/>
        <v>FY2007</v>
      </c>
      <c r="P25" s="236" t="str">
        <f t="shared" si="0"/>
        <v>FY2008</v>
      </c>
      <c r="Q25" s="236" t="str">
        <f t="shared" si="0"/>
        <v>FY2009</v>
      </c>
      <c r="R25" s="236" t="str">
        <f>R2</f>
        <v>FY2010</v>
      </c>
    </row>
    <row r="26" spans="1:18" ht="17.25" customHeight="1" x14ac:dyDescent="0.2">
      <c r="A26" s="237" t="s">
        <v>56</v>
      </c>
      <c r="B26" s="238" t="s">
        <v>57</v>
      </c>
      <c r="C26" s="248"/>
      <c r="D26" s="248">
        <f>IF(C3&gt;0.1,D3/C3-1,"")</f>
        <v>1.2535379769702759E-2</v>
      </c>
      <c r="E26" s="248">
        <f t="shared" ref="E26:R26" si="1">IF(D3&gt;0.1,E3/D3-1,"")</f>
        <v>2.2001754352305447E-2</v>
      </c>
      <c r="F26" s="248">
        <f t="shared" si="1"/>
        <v>1.7093417687861434E-2</v>
      </c>
      <c r="G26" s="248">
        <f t="shared" si="1"/>
        <v>3.8163884065176568E-2</v>
      </c>
      <c r="H26" s="248">
        <f t="shared" si="1"/>
        <v>4.3439485740280448E-2</v>
      </c>
      <c r="I26" s="248">
        <f t="shared" si="1"/>
        <v>3.7375758125520964E-2</v>
      </c>
      <c r="J26" s="248">
        <f t="shared" si="1"/>
        <v>3.9760462395041829E-2</v>
      </c>
      <c r="K26" s="248">
        <f t="shared" si="1"/>
        <v>3.8649301066443265E-2</v>
      </c>
      <c r="L26" s="248">
        <f t="shared" si="1"/>
        <v>5.2401706930740533E-2</v>
      </c>
      <c r="M26" s="248">
        <f t="shared" si="1"/>
        <v>3.1044339872042137E-2</v>
      </c>
      <c r="N26" s="248">
        <f t="shared" si="1"/>
        <v>4.9453705874754395E-2</v>
      </c>
      <c r="O26" s="248">
        <f t="shared" si="1"/>
        <v>1.6950651474008316E-2</v>
      </c>
      <c r="P26" s="248">
        <f t="shared" si="1"/>
        <v>1.7725621630358956E-2</v>
      </c>
      <c r="Q26" s="248">
        <f t="shared" si="1"/>
        <v>2.2540499110739409E-2</v>
      </c>
      <c r="R26" s="248">
        <f t="shared" si="1"/>
        <v>2.4420901993915223E-2</v>
      </c>
    </row>
    <row r="27" spans="1:18" x14ac:dyDescent="0.2">
      <c r="A27" s="237" t="s">
        <v>58</v>
      </c>
      <c r="B27" s="240" t="s">
        <v>646</v>
      </c>
      <c r="C27" s="248"/>
      <c r="D27" s="248">
        <f t="shared" ref="D27:R42" si="2">IF(C4&gt;0.1,D4/C4-1,"")</f>
        <v>-9.5888212081415514E-2</v>
      </c>
      <c r="E27" s="248">
        <f t="shared" si="2"/>
        <v>-0.58070315849478582</v>
      </c>
      <c r="F27" s="248">
        <f t="shared" si="2"/>
        <v>1.2498746983461171</v>
      </c>
      <c r="G27" s="248">
        <f t="shared" si="2"/>
        <v>-0.24455829282050345</v>
      </c>
      <c r="H27" s="248">
        <f t="shared" si="2"/>
        <v>0.43092613072764685</v>
      </c>
      <c r="I27" s="248">
        <f t="shared" si="2"/>
        <v>-0.30353161156743036</v>
      </c>
      <c r="J27" s="248">
        <f t="shared" si="2"/>
        <v>0.2640865744720684</v>
      </c>
      <c r="K27" s="248">
        <f t="shared" si="2"/>
        <v>-4.4185619785477304E-2</v>
      </c>
      <c r="L27" s="248">
        <f t="shared" si="2"/>
        <v>-0.2613566150695168</v>
      </c>
      <c r="M27" s="248">
        <f t="shared" si="2"/>
        <v>0.10711395275737257</v>
      </c>
      <c r="N27" s="248">
        <f t="shared" si="2"/>
        <v>-6.2721761510681207E-3</v>
      </c>
      <c r="O27" s="248">
        <f t="shared" si="2"/>
        <v>0.30240005481984822</v>
      </c>
      <c r="P27" s="248">
        <f t="shared" si="2"/>
        <v>3.6503290536732624E-2</v>
      </c>
      <c r="Q27" s="248">
        <f t="shared" si="2"/>
        <v>-2.929390155185474E-2</v>
      </c>
      <c r="R27" s="248">
        <f t="shared" si="2"/>
        <v>9.2111494690364504E-2</v>
      </c>
    </row>
    <row r="28" spans="1:18" x14ac:dyDescent="0.2">
      <c r="A28" s="237" t="s">
        <v>60</v>
      </c>
      <c r="B28" s="240" t="s">
        <v>61</v>
      </c>
      <c r="C28" s="248"/>
      <c r="D28" s="248" t="str">
        <f t="shared" si="2"/>
        <v/>
      </c>
      <c r="E28" s="248" t="str">
        <f t="shared" si="2"/>
        <v/>
      </c>
      <c r="F28" s="248" t="str">
        <f t="shared" si="2"/>
        <v/>
      </c>
      <c r="G28" s="248" t="str">
        <f t="shared" si="2"/>
        <v/>
      </c>
      <c r="H28" s="248" t="str">
        <f t="shared" si="2"/>
        <v/>
      </c>
      <c r="I28" s="248" t="str">
        <f t="shared" si="2"/>
        <v/>
      </c>
      <c r="J28" s="248" t="str">
        <f t="shared" si="2"/>
        <v/>
      </c>
      <c r="K28" s="248" t="str">
        <f t="shared" si="2"/>
        <v/>
      </c>
      <c r="L28" s="248" t="str">
        <f t="shared" si="2"/>
        <v/>
      </c>
      <c r="M28" s="248" t="str">
        <f t="shared" si="2"/>
        <v/>
      </c>
      <c r="N28" s="248" t="str">
        <f t="shared" si="2"/>
        <v/>
      </c>
      <c r="O28" s="248" t="str">
        <f t="shared" si="2"/>
        <v/>
      </c>
      <c r="P28" s="248" t="str">
        <f t="shared" si="2"/>
        <v/>
      </c>
      <c r="Q28" s="248" t="str">
        <f t="shared" si="2"/>
        <v/>
      </c>
      <c r="R28" s="248" t="str">
        <f t="shared" si="2"/>
        <v/>
      </c>
    </row>
    <row r="29" spans="1:18" x14ac:dyDescent="0.2">
      <c r="A29" s="237" t="s">
        <v>62</v>
      </c>
      <c r="B29" s="240" t="s">
        <v>63</v>
      </c>
      <c r="C29" s="248"/>
      <c r="D29" s="248">
        <f t="shared" si="2"/>
        <v>-0.40836165886618503</v>
      </c>
      <c r="E29" s="248">
        <f t="shared" si="2"/>
        <v>0.77334650577591413</v>
      </c>
      <c r="F29" s="248">
        <f t="shared" si="2"/>
        <v>-3.3309665000792132E-2</v>
      </c>
      <c r="G29" s="248">
        <f t="shared" si="2"/>
        <v>-0.27999960958695791</v>
      </c>
      <c r="H29" s="248">
        <f t="shared" si="2"/>
        <v>8.1490475748708935E-3</v>
      </c>
      <c r="I29" s="248">
        <f t="shared" si="2"/>
        <v>2.9527049057325616E-2</v>
      </c>
      <c r="J29" s="248">
        <f t="shared" si="2"/>
        <v>6.7396771229604191E-3</v>
      </c>
      <c r="K29" s="248">
        <f t="shared" si="2"/>
        <v>-0.14825269331574342</v>
      </c>
      <c r="L29" s="248">
        <f t="shared" si="2"/>
        <v>-0.51719288529682095</v>
      </c>
      <c r="M29" s="248">
        <f t="shared" si="2"/>
        <v>0.87704880528750917</v>
      </c>
      <c r="N29" s="248">
        <f t="shared" si="2"/>
        <v>-0.17797556732694364</v>
      </c>
      <c r="O29" s="248">
        <f t="shared" si="2"/>
        <v>-0.15255071879219551</v>
      </c>
      <c r="P29" s="248">
        <f t="shared" si="2"/>
        <v>0.21264734247996286</v>
      </c>
      <c r="Q29" s="248">
        <f t="shared" si="2"/>
        <v>0.11038776980298826</v>
      </c>
      <c r="R29" s="248">
        <f t="shared" si="2"/>
        <v>0.14573073545560589</v>
      </c>
    </row>
    <row r="30" spans="1:18" x14ac:dyDescent="0.2">
      <c r="A30" s="237" t="s">
        <v>64</v>
      </c>
      <c r="B30" s="240" t="s">
        <v>65</v>
      </c>
      <c r="C30" s="248"/>
      <c r="D30" s="248">
        <f t="shared" si="2"/>
        <v>1.1110659208149798E-2</v>
      </c>
      <c r="E30" s="248">
        <f t="shared" si="2"/>
        <v>-8.4756864585397995E-2</v>
      </c>
      <c r="F30" s="248">
        <f t="shared" si="2"/>
        <v>-3.1772015985515933E-2</v>
      </c>
      <c r="G30" s="248">
        <f t="shared" si="2"/>
        <v>1.7909501951791196E-2</v>
      </c>
      <c r="H30" s="248">
        <f t="shared" si="2"/>
        <v>-1.0982789069310828E-2</v>
      </c>
      <c r="I30" s="248">
        <f t="shared" si="2"/>
        <v>-4.7913782849077213E-3</v>
      </c>
      <c r="J30" s="248">
        <f t="shared" si="2"/>
        <v>-1.4380536081011308E-2</v>
      </c>
      <c r="K30" s="248">
        <f t="shared" si="2"/>
        <v>1.2294249488518316E-2</v>
      </c>
      <c r="L30" s="248">
        <f t="shared" si="2"/>
        <v>2.1633835174984295E-2</v>
      </c>
      <c r="M30" s="248">
        <f t="shared" si="2"/>
        <v>-2.1942935280335418E-2</v>
      </c>
      <c r="N30" s="248">
        <f t="shared" si="2"/>
        <v>-2.2338317647055406E-2</v>
      </c>
      <c r="O30" s="248">
        <f t="shared" si="2"/>
        <v>-1.8719297384348077E-2</v>
      </c>
      <c r="P30" s="248">
        <f t="shared" si="2"/>
        <v>-7.846479579763288E-2</v>
      </c>
      <c r="Q30" s="248">
        <f t="shared" si="2"/>
        <v>2.0791751493659083E-2</v>
      </c>
      <c r="R30" s="248">
        <f t="shared" si="2"/>
        <v>4.6481657157737555E-2</v>
      </c>
    </row>
    <row r="31" spans="1:18" x14ac:dyDescent="0.2">
      <c r="A31" s="237" t="s">
        <v>66</v>
      </c>
      <c r="B31" s="240" t="s">
        <v>67</v>
      </c>
      <c r="C31" s="248"/>
      <c r="D31" s="248">
        <f t="shared" si="2"/>
        <v>-8.014926218383378E-2</v>
      </c>
      <c r="E31" s="248">
        <f t="shared" si="2"/>
        <v>-0.27195837861916006</v>
      </c>
      <c r="F31" s="248">
        <f t="shared" si="2"/>
        <v>7.0639506989922163E-2</v>
      </c>
      <c r="G31" s="248">
        <f t="shared" si="2"/>
        <v>0.19750329464112992</v>
      </c>
      <c r="H31" s="248">
        <f t="shared" si="2"/>
        <v>-2.1751566108009324E-2</v>
      </c>
      <c r="I31" s="248">
        <f t="shared" si="2"/>
        <v>8.3170321037717265E-2</v>
      </c>
      <c r="J31" s="248">
        <f t="shared" si="2"/>
        <v>-0.21870471788601786</v>
      </c>
      <c r="K31" s="248">
        <f t="shared" si="2"/>
        <v>-0.21595525631760792</v>
      </c>
      <c r="L31" s="248">
        <f t="shared" si="2"/>
        <v>-5.389410718422416E-2</v>
      </c>
      <c r="M31" s="248">
        <f t="shared" si="2"/>
        <v>0.12888978486637948</v>
      </c>
      <c r="N31" s="248">
        <f t="shared" si="2"/>
        <v>-0.11094970730509535</v>
      </c>
      <c r="O31" s="248">
        <f t="shared" si="2"/>
        <v>-4.5719146447531278E-2</v>
      </c>
      <c r="P31" s="248">
        <f t="shared" si="2"/>
        <v>0.26544387324630692</v>
      </c>
      <c r="Q31" s="248">
        <f t="shared" si="2"/>
        <v>0.28097077742472809</v>
      </c>
      <c r="R31" s="248">
        <f t="shared" si="2"/>
        <v>0.36112096219685408</v>
      </c>
    </row>
    <row r="32" spans="1:18" x14ac:dyDescent="0.2">
      <c r="A32" s="237" t="s">
        <v>68</v>
      </c>
      <c r="B32" s="240" t="s">
        <v>69</v>
      </c>
      <c r="C32" s="248"/>
      <c r="D32" s="248">
        <f t="shared" si="2"/>
        <v>-2.288919045958171E-2</v>
      </c>
      <c r="E32" s="248">
        <f t="shared" si="2"/>
        <v>-3.413215219804322E-2</v>
      </c>
      <c r="F32" s="248">
        <f t="shared" si="2"/>
        <v>-4.7477850668611321E-3</v>
      </c>
      <c r="G32" s="248">
        <f t="shared" si="2"/>
        <v>-3.2399407538934444E-2</v>
      </c>
      <c r="H32" s="248">
        <f t="shared" si="2"/>
        <v>4.8541890140727073E-2</v>
      </c>
      <c r="I32" s="248">
        <f t="shared" si="2"/>
        <v>-1.6285533536526176E-2</v>
      </c>
      <c r="J32" s="248">
        <f t="shared" si="2"/>
        <v>-1.5458345082362213E-2</v>
      </c>
      <c r="K32" s="248">
        <f t="shared" si="2"/>
        <v>2.9448319296934367E-2</v>
      </c>
      <c r="L32" s="248">
        <f t="shared" si="2"/>
        <v>6.8469165804450505E-2</v>
      </c>
      <c r="M32" s="248">
        <f t="shared" si="2"/>
        <v>1.5260241955016296E-2</v>
      </c>
      <c r="N32" s="248">
        <f t="shared" si="2"/>
        <v>-1.2450276940325411E-2</v>
      </c>
      <c r="O32" s="248">
        <f t="shared" si="2"/>
        <v>4.3488523769721787E-2</v>
      </c>
      <c r="P32" s="248">
        <f t="shared" si="2"/>
        <v>7.0884704953251276E-3</v>
      </c>
      <c r="Q32" s="248">
        <f t="shared" si="2"/>
        <v>-9.8613399354019027E-2</v>
      </c>
      <c r="R32" s="248">
        <f t="shared" si="2"/>
        <v>4.4583593842213887E-2</v>
      </c>
    </row>
    <row r="33" spans="1:18" x14ac:dyDescent="0.2">
      <c r="A33" s="237" t="s">
        <v>70</v>
      </c>
      <c r="B33" s="240" t="s">
        <v>71</v>
      </c>
      <c r="C33" s="248"/>
      <c r="D33" s="248">
        <f t="shared" si="2"/>
        <v>-5.4233247633213133E-2</v>
      </c>
      <c r="E33" s="248">
        <f t="shared" si="2"/>
        <v>-1.593284684140539E-2</v>
      </c>
      <c r="F33" s="248">
        <f t="shared" si="2"/>
        <v>-5.9470113407063874E-2</v>
      </c>
      <c r="G33" s="248">
        <f t="shared" si="2"/>
        <v>-0.103230124375016</v>
      </c>
      <c r="H33" s="248">
        <f t="shared" si="2"/>
        <v>-2.9060306614138387E-2</v>
      </c>
      <c r="I33" s="248">
        <f t="shared" si="2"/>
        <v>0.11980290699937735</v>
      </c>
      <c r="J33" s="248">
        <f t="shared" si="2"/>
        <v>-3.364016182322993E-2</v>
      </c>
      <c r="K33" s="248">
        <f t="shared" si="2"/>
        <v>-1.1260023329391577E-2</v>
      </c>
      <c r="L33" s="248">
        <f t="shared" si="2"/>
        <v>-9.1897213117552168E-3</v>
      </c>
      <c r="M33" s="248">
        <f t="shared" si="2"/>
        <v>3.62917778870675E-3</v>
      </c>
      <c r="N33" s="248">
        <f t="shared" si="2"/>
        <v>1.5171126917125077E-2</v>
      </c>
      <c r="O33" s="248">
        <f t="shared" si="2"/>
        <v>-6.4871407122427671E-2</v>
      </c>
      <c r="P33" s="248">
        <f t="shared" si="2"/>
        <v>-4.0749241479940079E-2</v>
      </c>
      <c r="Q33" s="248">
        <f t="shared" si="2"/>
        <v>-8.3137966569333477E-2</v>
      </c>
      <c r="R33" s="248">
        <f t="shared" si="2"/>
        <v>1.0218782579423324E-2</v>
      </c>
    </row>
    <row r="34" spans="1:18" x14ac:dyDescent="0.2">
      <c r="A34" s="237" t="s">
        <v>72</v>
      </c>
      <c r="B34" s="240" t="s">
        <v>73</v>
      </c>
      <c r="C34" s="248"/>
      <c r="D34" s="248">
        <f t="shared" si="2"/>
        <v>-4.3413788232917194E-2</v>
      </c>
      <c r="E34" s="248">
        <f t="shared" si="2"/>
        <v>-6.0825074303899163E-2</v>
      </c>
      <c r="F34" s="248">
        <f t="shared" si="2"/>
        <v>2.77847045404227E-2</v>
      </c>
      <c r="G34" s="248">
        <f t="shared" si="2"/>
        <v>4.2169325196701468E-2</v>
      </c>
      <c r="H34" s="248">
        <f t="shared" si="2"/>
        <v>2.0198666778536989E-3</v>
      </c>
      <c r="I34" s="248">
        <f t="shared" si="2"/>
        <v>5.7394869470997589E-2</v>
      </c>
      <c r="J34" s="248">
        <f t="shared" si="2"/>
        <v>-3.417635562360366E-2</v>
      </c>
      <c r="K34" s="248">
        <f t="shared" si="2"/>
        <v>-1.4731467097726991E-2</v>
      </c>
      <c r="L34" s="248">
        <f t="shared" si="2"/>
        <v>4.8261590865148918E-2</v>
      </c>
      <c r="M34" s="248">
        <f t="shared" si="2"/>
        <v>-2.4502196678305999E-2</v>
      </c>
      <c r="N34" s="248">
        <f t="shared" si="2"/>
        <v>2.4370411061055641E-2</v>
      </c>
      <c r="O34" s="248">
        <f t="shared" si="2"/>
        <v>2.622880309700526E-2</v>
      </c>
      <c r="P34" s="248">
        <f t="shared" si="2"/>
        <v>-0.16053801128249323</v>
      </c>
      <c r="Q34" s="248">
        <f t="shared" si="2"/>
        <v>1.6707858033358836E-2</v>
      </c>
      <c r="R34" s="248">
        <f t="shared" si="2"/>
        <v>4.0045051607358495E-2</v>
      </c>
    </row>
    <row r="35" spans="1:18" x14ac:dyDescent="0.2">
      <c r="A35" s="237" t="s">
        <v>74</v>
      </c>
      <c r="B35" s="240" t="s">
        <v>75</v>
      </c>
      <c r="C35" s="248"/>
      <c r="D35" s="248">
        <f t="shared" si="2"/>
        <v>-0.14521057621876232</v>
      </c>
      <c r="E35" s="248">
        <f t="shared" si="2"/>
        <v>-3.4454745561411815E-2</v>
      </c>
      <c r="F35" s="248">
        <f t="shared" si="2"/>
        <v>-0.19203412649067853</v>
      </c>
      <c r="G35" s="248">
        <f t="shared" si="2"/>
        <v>0.74660687372943024</v>
      </c>
      <c r="H35" s="248">
        <f t="shared" si="2"/>
        <v>4.1546047782627493E-2</v>
      </c>
      <c r="I35" s="248">
        <f t="shared" si="2"/>
        <v>0.2073386449004504</v>
      </c>
      <c r="J35" s="248">
        <f t="shared" si="2"/>
        <v>0.17699576704363684</v>
      </c>
      <c r="K35" s="248">
        <f t="shared" si="2"/>
        <v>-0.51575445286287802</v>
      </c>
      <c r="L35" s="248">
        <f t="shared" si="2"/>
        <v>-2.1676068610937071E-2</v>
      </c>
      <c r="M35" s="248">
        <f t="shared" si="2"/>
        <v>0.41553566559040345</v>
      </c>
      <c r="N35" s="248">
        <f t="shared" si="2"/>
        <v>0.16180846380033209</v>
      </c>
      <c r="O35" s="248">
        <f t="shared" si="2"/>
        <v>0.10152144850560929</v>
      </c>
      <c r="P35" s="248">
        <f t="shared" si="2"/>
        <v>-6.5338531086712726E-2</v>
      </c>
      <c r="Q35" s="248">
        <f t="shared" si="2"/>
        <v>-0.2093888299328448</v>
      </c>
      <c r="R35" s="248">
        <f t="shared" si="2"/>
        <v>4.4884473768934896E-2</v>
      </c>
    </row>
    <row r="36" spans="1:18" x14ac:dyDescent="0.2">
      <c r="A36" s="237" t="s">
        <v>76</v>
      </c>
      <c r="B36" s="240" t="s">
        <v>77</v>
      </c>
      <c r="C36" s="248"/>
      <c r="D36" s="248">
        <f t="shared" si="2"/>
        <v>-2.3732805245487709E-3</v>
      </c>
      <c r="E36" s="248">
        <f t="shared" si="2"/>
        <v>-7.3343960784038043E-3</v>
      </c>
      <c r="F36" s="248">
        <f t="shared" si="2"/>
        <v>-2.478498502814408E-2</v>
      </c>
      <c r="G36" s="248">
        <f t="shared" si="2"/>
        <v>6.3621768247406507E-2</v>
      </c>
      <c r="H36" s="248">
        <f t="shared" si="2"/>
        <v>-5.416261575329151E-3</v>
      </c>
      <c r="I36" s="248">
        <f t="shared" si="2"/>
        <v>2.2909141573072667E-2</v>
      </c>
      <c r="J36" s="248">
        <f t="shared" si="2"/>
        <v>1.2444628567992444E-2</v>
      </c>
      <c r="K36" s="248">
        <f t="shared" si="2"/>
        <v>7.283740121100335E-3</v>
      </c>
      <c r="L36" s="248">
        <f t="shared" si="2"/>
        <v>-5.4618632464312755E-3</v>
      </c>
      <c r="M36" s="248">
        <f t="shared" si="2"/>
        <v>9.4481491782512084E-3</v>
      </c>
      <c r="N36" s="248">
        <f t="shared" si="2"/>
        <v>-2.3132019352974598E-2</v>
      </c>
      <c r="O36" s="248">
        <f t="shared" si="2"/>
        <v>-2.2508281836937649E-2</v>
      </c>
      <c r="P36" s="248">
        <f t="shared" si="2"/>
        <v>-5.8317249137875837E-3</v>
      </c>
      <c r="Q36" s="248">
        <f t="shared" si="2"/>
        <v>6.631301245763277E-3</v>
      </c>
      <c r="R36" s="248">
        <f t="shared" si="2"/>
        <v>6.2378567873224933E-2</v>
      </c>
    </row>
    <row r="37" spans="1:18" x14ac:dyDescent="0.2">
      <c r="A37" s="237" t="s">
        <v>78</v>
      </c>
      <c r="B37" s="240" t="s">
        <v>79</v>
      </c>
      <c r="C37" s="248"/>
      <c r="D37" s="248">
        <f t="shared" si="2"/>
        <v>-5.4250347540339305E-2</v>
      </c>
      <c r="E37" s="248">
        <f t="shared" si="2"/>
        <v>-2.0668641865706161E-2</v>
      </c>
      <c r="F37" s="248">
        <f t="shared" si="2"/>
        <v>-1.4065751847219587E-2</v>
      </c>
      <c r="G37" s="248">
        <f t="shared" si="2"/>
        <v>3.825072444681954E-2</v>
      </c>
      <c r="H37" s="248">
        <f t="shared" si="2"/>
        <v>-4.3267069948634607E-2</v>
      </c>
      <c r="I37" s="248">
        <f t="shared" si="2"/>
        <v>-1.2226926734887456E-2</v>
      </c>
      <c r="J37" s="248">
        <f t="shared" si="2"/>
        <v>1.7509608239921981E-2</v>
      </c>
      <c r="K37" s="248">
        <f t="shared" si="2"/>
        <v>6.7831481705817875E-3</v>
      </c>
      <c r="L37" s="248">
        <f t="shared" si="2"/>
        <v>-5.9158646930207115E-2</v>
      </c>
      <c r="M37" s="248">
        <f t="shared" si="2"/>
        <v>-1.3141103669261245E-2</v>
      </c>
      <c r="N37" s="248">
        <f t="shared" si="2"/>
        <v>-2.4473720916000641E-3</v>
      </c>
      <c r="O37" s="248">
        <f t="shared" si="2"/>
        <v>-2.5209391770027567E-2</v>
      </c>
      <c r="P37" s="248">
        <f t="shared" si="2"/>
        <v>3.4454644206420859E-3</v>
      </c>
      <c r="Q37" s="248">
        <f t="shared" si="2"/>
        <v>3.7622954739440218E-3</v>
      </c>
      <c r="R37" s="248">
        <f t="shared" si="2"/>
        <v>2.0712679988649008E-2</v>
      </c>
    </row>
    <row r="38" spans="1:18" x14ac:dyDescent="0.2">
      <c r="A38" s="237" t="s">
        <v>80</v>
      </c>
      <c r="B38" s="240" t="s">
        <v>81</v>
      </c>
      <c r="C38" s="248"/>
      <c r="D38" s="248">
        <f t="shared" si="2"/>
        <v>1.3275811834568607E-2</v>
      </c>
      <c r="E38" s="248">
        <f t="shared" si="2"/>
        <v>-9.802289181457835E-2</v>
      </c>
      <c r="F38" s="248">
        <f t="shared" si="2"/>
        <v>-6.6786598351047277E-2</v>
      </c>
      <c r="G38" s="248">
        <f t="shared" si="2"/>
        <v>5.3855223666300578E-2</v>
      </c>
      <c r="H38" s="248">
        <f t="shared" si="2"/>
        <v>5.5336724604462262E-2</v>
      </c>
      <c r="I38" s="248">
        <f t="shared" si="2"/>
        <v>4.9146868708691338E-2</v>
      </c>
      <c r="J38" s="248">
        <f t="shared" si="2"/>
        <v>0.10137337713859229</v>
      </c>
      <c r="K38" s="248">
        <f t="shared" si="2"/>
        <v>0.11574589035598359</v>
      </c>
      <c r="L38" s="248">
        <f t="shared" si="2"/>
        <v>7.3505803586735752E-2</v>
      </c>
      <c r="M38" s="248">
        <f t="shared" si="2"/>
        <v>5.2183208460262254E-2</v>
      </c>
      <c r="N38" s="248">
        <f t="shared" si="2"/>
        <v>4.7832345837252488E-2</v>
      </c>
      <c r="O38" s="248">
        <f t="shared" si="2"/>
        <v>2.9568885078025131E-2</v>
      </c>
      <c r="P38" s="248">
        <f t="shared" si="2"/>
        <v>9.7863601710101999E-3</v>
      </c>
      <c r="Q38" s="248">
        <f t="shared" si="2"/>
        <v>-2.6758859057101958E-2</v>
      </c>
      <c r="R38" s="248">
        <f t="shared" si="2"/>
        <v>8.1745282035474709E-3</v>
      </c>
    </row>
    <row r="39" spans="1:18" x14ac:dyDescent="0.2">
      <c r="A39" s="237" t="s">
        <v>82</v>
      </c>
      <c r="B39" s="240" t="s">
        <v>83</v>
      </c>
      <c r="C39" s="248"/>
      <c r="D39" s="248">
        <f t="shared" si="2"/>
        <v>3.4146567027757424E-2</v>
      </c>
      <c r="E39" s="248">
        <f t="shared" si="2"/>
        <v>-0.19934505525451274</v>
      </c>
      <c r="F39" s="248">
        <f t="shared" si="2"/>
        <v>-0.15597598560480763</v>
      </c>
      <c r="G39" s="248">
        <f t="shared" si="2"/>
        <v>-3.0395218384485001E-2</v>
      </c>
      <c r="H39" s="248">
        <f t="shared" si="2"/>
        <v>0.14459749368838515</v>
      </c>
      <c r="I39" s="248">
        <f t="shared" si="2"/>
        <v>4.7874888811818561E-2</v>
      </c>
      <c r="J39" s="248">
        <f t="shared" si="2"/>
        <v>8.1006430779030802E-2</v>
      </c>
      <c r="K39" s="248">
        <f t="shared" si="2"/>
        <v>0.12340504903719518</v>
      </c>
      <c r="L39" s="248">
        <f t="shared" si="2"/>
        <v>5.1541921213547059E-2</v>
      </c>
      <c r="M39" s="248">
        <f t="shared" si="2"/>
        <v>6.0608727951092511E-2</v>
      </c>
      <c r="N39" s="248">
        <f t="shared" si="2"/>
        <v>9.3226159557405985E-2</v>
      </c>
      <c r="O39" s="248">
        <f t="shared" si="2"/>
        <v>6.8824928880525826E-2</v>
      </c>
      <c r="P39" s="248">
        <f t="shared" si="2"/>
        <v>1.9792978676181905E-2</v>
      </c>
      <c r="Q39" s="248">
        <f t="shared" si="2"/>
        <v>3.4487358495984832E-3</v>
      </c>
      <c r="R39" s="248">
        <f t="shared" si="2"/>
        <v>9.5254271592549511E-2</v>
      </c>
    </row>
    <row r="40" spans="1:18" x14ac:dyDescent="0.2">
      <c r="A40" s="237" t="s">
        <v>84</v>
      </c>
      <c r="B40" s="240" t="s">
        <v>85</v>
      </c>
      <c r="C40" s="248"/>
      <c r="D40" s="248">
        <f t="shared" si="2"/>
        <v>4.2348308575712368E-2</v>
      </c>
      <c r="E40" s="248">
        <f t="shared" si="2"/>
        <v>-2.7729887303131528E-2</v>
      </c>
      <c r="F40" s="248">
        <f t="shared" si="2"/>
        <v>3.2592554929300688E-2</v>
      </c>
      <c r="G40" s="248">
        <f t="shared" si="2"/>
        <v>0.10237839078173461</v>
      </c>
      <c r="H40" s="248">
        <f t="shared" si="2"/>
        <v>-2.890260965735203E-2</v>
      </c>
      <c r="I40" s="248">
        <f t="shared" si="2"/>
        <v>-8.5462703012150198E-3</v>
      </c>
      <c r="J40" s="248">
        <f t="shared" si="2"/>
        <v>5.4166298230237775E-2</v>
      </c>
      <c r="K40" s="248">
        <f t="shared" si="2"/>
        <v>-2.3020472992454688E-2</v>
      </c>
      <c r="L40" s="248">
        <f t="shared" si="2"/>
        <v>4.1174871934632762E-2</v>
      </c>
      <c r="M40" s="248">
        <f t="shared" si="2"/>
        <v>-1.7357970795432665E-2</v>
      </c>
      <c r="N40" s="248">
        <f t="shared" si="2"/>
        <v>1.0002734486064924E-2</v>
      </c>
      <c r="O40" s="248">
        <f t="shared" si="2"/>
        <v>-7.2343125729739111E-3</v>
      </c>
      <c r="P40" s="248">
        <f t="shared" si="2"/>
        <v>-1.8497557366537354E-2</v>
      </c>
      <c r="Q40" s="248">
        <f t="shared" si="2"/>
        <v>1.1841485949040109E-3</v>
      </c>
      <c r="R40" s="248">
        <f t="shared" si="2"/>
        <v>0.14704940730872385</v>
      </c>
    </row>
    <row r="41" spans="1:18" x14ac:dyDescent="0.2">
      <c r="A41" s="237"/>
      <c r="B41" s="516" t="s">
        <v>445</v>
      </c>
      <c r="C41" s="248"/>
      <c r="D41" s="248" t="str">
        <f t="shared" si="2"/>
        <v/>
      </c>
      <c r="E41" s="248" t="str">
        <f t="shared" si="2"/>
        <v/>
      </c>
      <c r="F41" s="248" t="str">
        <f t="shared" si="2"/>
        <v/>
      </c>
      <c r="G41" s="248" t="str">
        <f t="shared" si="2"/>
        <v/>
      </c>
      <c r="H41" s="248" t="str">
        <f t="shared" si="2"/>
        <v/>
      </c>
      <c r="I41" s="248" t="str">
        <f t="shared" si="2"/>
        <v/>
      </c>
      <c r="J41" s="248" t="str">
        <f t="shared" si="2"/>
        <v/>
      </c>
      <c r="K41" s="248" t="str">
        <f t="shared" si="2"/>
        <v/>
      </c>
      <c r="L41" s="248" t="str">
        <f t="shared" si="2"/>
        <v/>
      </c>
      <c r="M41" s="248" t="str">
        <f t="shared" si="2"/>
        <v/>
      </c>
      <c r="N41" s="248" t="str">
        <f t="shared" si="2"/>
        <v/>
      </c>
      <c r="O41" s="248" t="str">
        <f t="shared" si="2"/>
        <v/>
      </c>
      <c r="P41" s="248" t="str">
        <f t="shared" si="2"/>
        <v/>
      </c>
      <c r="Q41" s="248" t="str">
        <f t="shared" si="2"/>
        <v/>
      </c>
      <c r="R41" s="248" t="str">
        <f t="shared" si="2"/>
        <v/>
      </c>
    </row>
    <row r="42" spans="1:18" s="10" customFormat="1" x14ac:dyDescent="0.2">
      <c r="A42" s="514"/>
      <c r="B42" s="515" t="s">
        <v>647</v>
      </c>
      <c r="C42" s="249"/>
      <c r="D42" s="249">
        <f t="shared" si="2"/>
        <v>-3.3194171884160961E-2</v>
      </c>
      <c r="E42" s="249">
        <f t="shared" si="2"/>
        <v>-9.5229530862275147E-2</v>
      </c>
      <c r="F42" s="249">
        <f t="shared" si="2"/>
        <v>3.2807536284862104E-2</v>
      </c>
      <c r="G42" s="249">
        <f t="shared" si="2"/>
        <v>1.0342253796880696E-2</v>
      </c>
      <c r="H42" s="249">
        <f t="shared" si="2"/>
        <v>3.713451632888698E-2</v>
      </c>
      <c r="I42" s="249">
        <f t="shared" si="2"/>
        <v>-5.1205165112010453E-3</v>
      </c>
      <c r="J42" s="249">
        <f t="shared" si="2"/>
        <v>2.3782157731688347E-2</v>
      </c>
      <c r="K42" s="249">
        <f t="shared" si="2"/>
        <v>7.1762602592266855E-3</v>
      </c>
      <c r="L42" s="249">
        <f t="shared" si="2"/>
        <v>-4.6596122441084908E-3</v>
      </c>
      <c r="M42" s="249">
        <f t="shared" si="2"/>
        <v>2.7553288582593982E-2</v>
      </c>
      <c r="N42" s="249">
        <f t="shared" si="2"/>
        <v>8.8500271527109931E-3</v>
      </c>
      <c r="O42" s="249">
        <f t="shared" si="2"/>
        <v>2.6341101075528339E-2</v>
      </c>
      <c r="P42" s="249">
        <f t="shared" si="2"/>
        <v>-2.7779010199463494E-3</v>
      </c>
      <c r="Q42" s="249">
        <f t="shared" si="2"/>
        <v>-9.3416851883650898E-3</v>
      </c>
      <c r="R42" s="249">
        <f t="shared" si="2"/>
        <v>5.6638459491348048E-2</v>
      </c>
    </row>
    <row r="43" spans="1:18" x14ac:dyDescent="0.2">
      <c r="A43" s="237"/>
      <c r="B43" s="516" t="s">
        <v>710</v>
      </c>
      <c r="C43" s="248"/>
      <c r="D43" s="248">
        <f t="shared" ref="D43:R45" si="3">IF(C20&gt;0.1,D20/C20-1,"")</f>
        <v>7.5965496810101119E-2</v>
      </c>
      <c r="E43" s="248">
        <f t="shared" si="3"/>
        <v>-7.9673246601347891E-2</v>
      </c>
      <c r="F43" s="248">
        <f t="shared" si="3"/>
        <v>8.9860953741398131E-2</v>
      </c>
      <c r="G43" s="248">
        <f t="shared" si="3"/>
        <v>0.10990600204841505</v>
      </c>
      <c r="H43" s="248">
        <f t="shared" si="3"/>
        <v>5.8111741490967317E-2</v>
      </c>
      <c r="I43" s="248">
        <f t="shared" si="3"/>
        <v>-4.3950433636549602E-2</v>
      </c>
      <c r="J43" s="248">
        <f t="shared" si="3"/>
        <v>1.1351867054334663E-2</v>
      </c>
      <c r="K43" s="248">
        <f t="shared" si="3"/>
        <v>-6.2011477695582795E-2</v>
      </c>
      <c r="L43" s="248">
        <f t="shared" si="3"/>
        <v>7.3307666332995236E-2</v>
      </c>
      <c r="M43" s="248">
        <f t="shared" si="3"/>
        <v>0.13445242621821785</v>
      </c>
      <c r="N43" s="248">
        <f t="shared" si="3"/>
        <v>-3.1582634852630243E-2</v>
      </c>
      <c r="O43" s="248">
        <f t="shared" si="3"/>
        <v>-5.4260088996400668E-3</v>
      </c>
      <c r="P43" s="248">
        <f t="shared" si="3"/>
        <v>-4.9864402088836579E-2</v>
      </c>
      <c r="Q43" s="248">
        <f t="shared" si="3"/>
        <v>1.4453713264061419E-2</v>
      </c>
      <c r="R43" s="248">
        <f t="shared" si="3"/>
        <v>5.3911288363932997E-2</v>
      </c>
    </row>
    <row r="44" spans="1:18" x14ac:dyDescent="0.2">
      <c r="A44" s="237"/>
      <c r="B44" s="516" t="s">
        <v>648</v>
      </c>
      <c r="C44" s="248"/>
      <c r="D44" s="248" t="str">
        <f t="shared" si="3"/>
        <v/>
      </c>
      <c r="E44" s="248" t="str">
        <f t="shared" si="3"/>
        <v/>
      </c>
      <c r="F44" s="248" t="str">
        <f t="shared" si="3"/>
        <v/>
      </c>
      <c r="G44" s="248" t="str">
        <f t="shared" si="3"/>
        <v/>
      </c>
      <c r="H44" s="248" t="str">
        <f t="shared" si="3"/>
        <v/>
      </c>
      <c r="I44" s="248" t="str">
        <f t="shared" si="3"/>
        <v/>
      </c>
      <c r="J44" s="248" t="str">
        <f t="shared" si="3"/>
        <v/>
      </c>
      <c r="K44" s="248" t="str">
        <f t="shared" si="3"/>
        <v/>
      </c>
      <c r="L44" s="248" t="str">
        <f t="shared" si="3"/>
        <v/>
      </c>
      <c r="M44" s="248" t="str">
        <f t="shared" si="3"/>
        <v/>
      </c>
      <c r="N44" s="248" t="str">
        <f t="shared" si="3"/>
        <v/>
      </c>
      <c r="O44" s="248" t="str">
        <f t="shared" si="3"/>
        <v/>
      </c>
      <c r="P44" s="248" t="str">
        <f t="shared" si="3"/>
        <v/>
      </c>
      <c r="Q44" s="248" t="str">
        <f t="shared" si="3"/>
        <v/>
      </c>
      <c r="R44" s="248" t="str">
        <f t="shared" si="3"/>
        <v/>
      </c>
    </row>
    <row r="45" spans="1:18" ht="21" customHeight="1" x14ac:dyDescent="0.2">
      <c r="A45" s="245"/>
      <c r="B45" s="246" t="s">
        <v>713</v>
      </c>
      <c r="C45" s="250"/>
      <c r="D45" s="250">
        <f t="shared" si="3"/>
        <v>-3.1895248394866127E-2</v>
      </c>
      <c r="E45" s="250">
        <f t="shared" si="3"/>
        <v>-9.2985645166628994E-2</v>
      </c>
      <c r="F45" s="250">
        <f t="shared" si="3"/>
        <v>3.0476876577452572E-2</v>
      </c>
      <c r="G45" s="250">
        <f t="shared" si="3"/>
        <v>2.2498673928046387E-2</v>
      </c>
      <c r="H45" s="250">
        <f t="shared" si="3"/>
        <v>3.2391031636072931E-2</v>
      </c>
      <c r="I45" s="250">
        <f t="shared" si="3"/>
        <v>-8.3834577904828844E-4</v>
      </c>
      <c r="J45" s="250">
        <f t="shared" si="3"/>
        <v>3.111807583988413E-2</v>
      </c>
      <c r="K45" s="250">
        <f t="shared" si="3"/>
        <v>7.2666521997695188E-3</v>
      </c>
      <c r="L45" s="250">
        <f t="shared" si="3"/>
        <v>3.7493158606700661E-3</v>
      </c>
      <c r="M45" s="250">
        <f t="shared" si="3"/>
        <v>3.5974364452577845E-2</v>
      </c>
      <c r="N45" s="250">
        <f t="shared" si="3"/>
        <v>6.3666192725888582E-3</v>
      </c>
      <c r="O45" s="250">
        <f t="shared" si="3"/>
        <v>2.3952893447690915E-2</v>
      </c>
      <c r="P45" s="250">
        <f t="shared" si="3"/>
        <v>-6.2463451080250199E-3</v>
      </c>
      <c r="Q45" s="250">
        <f t="shared" si="3"/>
        <v>-6.8644592163076279E-3</v>
      </c>
      <c r="R45" s="250">
        <f t="shared" si="3"/>
        <v>5.6256734166652445E-2</v>
      </c>
    </row>
    <row r="46" spans="1:18" s="197" customFormat="1" ht="20.25" customHeight="1" x14ac:dyDescent="0.2">
      <c r="A46" s="256" t="s">
        <v>437</v>
      </c>
    </row>
    <row r="47" spans="1:18" ht="15" x14ac:dyDescent="0.2">
      <c r="A47" s="509" t="s">
        <v>779</v>
      </c>
      <c r="B47" s="10"/>
      <c r="C47" s="512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3"/>
      <c r="R47" s="513"/>
    </row>
    <row r="48" spans="1:18" ht="18.75" customHeight="1" x14ac:dyDescent="0.2">
      <c r="A48" s="234"/>
      <c r="B48" s="235" t="s">
        <v>431</v>
      </c>
      <c r="C48" s="236" t="str">
        <f t="shared" ref="C48:Q48" si="4">C2</f>
        <v>FY1995</v>
      </c>
      <c r="D48" s="236" t="str">
        <f t="shared" si="4"/>
        <v>FY1996</v>
      </c>
      <c r="E48" s="236" t="str">
        <f t="shared" si="4"/>
        <v>FY1997</v>
      </c>
      <c r="F48" s="236" t="str">
        <f t="shared" si="4"/>
        <v>FY1998</v>
      </c>
      <c r="G48" s="236" t="str">
        <f t="shared" si="4"/>
        <v>FY1999</v>
      </c>
      <c r="H48" s="236" t="str">
        <f t="shared" si="4"/>
        <v>FY2000</v>
      </c>
      <c r="I48" s="236" t="str">
        <f t="shared" si="4"/>
        <v>FY2001</v>
      </c>
      <c r="J48" s="236" t="str">
        <f t="shared" si="4"/>
        <v>FY2002</v>
      </c>
      <c r="K48" s="236" t="str">
        <f t="shared" si="4"/>
        <v>FY2003</v>
      </c>
      <c r="L48" s="236" t="str">
        <f t="shared" si="4"/>
        <v>FY2004</v>
      </c>
      <c r="M48" s="236" t="str">
        <f t="shared" si="4"/>
        <v>FY2005</v>
      </c>
      <c r="N48" s="236" t="str">
        <f t="shared" si="4"/>
        <v>FY2006</v>
      </c>
      <c r="O48" s="236" t="str">
        <f t="shared" si="4"/>
        <v>FY2007</v>
      </c>
      <c r="P48" s="236" t="str">
        <f t="shared" si="4"/>
        <v>FY2008</v>
      </c>
      <c r="Q48" s="236" t="str">
        <f t="shared" si="4"/>
        <v>FY2009</v>
      </c>
      <c r="R48" s="236" t="str">
        <f>R2</f>
        <v>FY2010</v>
      </c>
    </row>
    <row r="49" spans="1:18" ht="18.75" customHeight="1" x14ac:dyDescent="0.2">
      <c r="A49" s="237" t="s">
        <v>56</v>
      </c>
      <c r="B49" s="238" t="s">
        <v>57</v>
      </c>
      <c r="C49" s="506">
        <v>5.8961964263985633</v>
      </c>
      <c r="D49" s="506">
        <v>6.1332408582694669</v>
      </c>
      <c r="E49" s="506">
        <v>6.4373865362634097</v>
      </c>
      <c r="F49" s="506">
        <v>6.6529625223091795</v>
      </c>
      <c r="G49" s="506">
        <v>7.0369230468735733</v>
      </c>
      <c r="H49" s="506">
        <v>7.8574828862312627</v>
      </c>
      <c r="I49" s="506">
        <v>8.5202238311189689</v>
      </c>
      <c r="J49" s="506">
        <v>9.0523990428016887</v>
      </c>
      <c r="K49" s="506">
        <v>9.1990632637116363</v>
      </c>
      <c r="L49" s="506">
        <v>9.9162085177914854</v>
      </c>
      <c r="M49" s="506">
        <v>10.313859488009456</v>
      </c>
      <c r="N49" s="506">
        <v>10.988424176401455</v>
      </c>
      <c r="O49" s="506">
        <v>11.531100848318244</v>
      </c>
      <c r="P49" s="506">
        <v>12.710889821483475</v>
      </c>
      <c r="Q49" s="506">
        <v>14.52975487377984</v>
      </c>
      <c r="R49" s="506">
        <v>15.477278354850545</v>
      </c>
    </row>
    <row r="50" spans="1:18" x14ac:dyDescent="0.2">
      <c r="A50" s="237" t="s">
        <v>58</v>
      </c>
      <c r="B50" s="240" t="s">
        <v>646</v>
      </c>
      <c r="C50" s="506">
        <v>9.1680920941358153</v>
      </c>
      <c r="D50" s="506">
        <v>7.5320257318976171</v>
      </c>
      <c r="E50" s="506">
        <v>2.6245990419701268</v>
      </c>
      <c r="F50" s="506">
        <v>6.9063328509711281</v>
      </c>
      <c r="G50" s="506">
        <v>5.2183332296716891</v>
      </c>
      <c r="H50" s="506">
        <v>8.1567217175572146</v>
      </c>
      <c r="I50" s="506">
        <v>5.9057922472252322</v>
      </c>
      <c r="J50" s="506">
        <v>7.3837363655558121</v>
      </c>
      <c r="K50" s="506">
        <v>6.8812075904473291</v>
      </c>
      <c r="L50" s="506">
        <v>5.3709880435575403</v>
      </c>
      <c r="M50" s="506">
        <v>6.0730561171935493</v>
      </c>
      <c r="N50" s="506">
        <v>6.2573714241896159</v>
      </c>
      <c r="O50" s="506">
        <v>9.5910737630113392</v>
      </c>
      <c r="P50" s="506">
        <v>11.664685267171969</v>
      </c>
      <c r="Q50" s="506">
        <v>10.37869321910582</v>
      </c>
      <c r="R50" s="506">
        <v>12.049880276339461</v>
      </c>
    </row>
    <row r="51" spans="1:18" x14ac:dyDescent="0.2">
      <c r="A51" s="237" t="s">
        <v>60</v>
      </c>
      <c r="B51" s="240" t="s">
        <v>61</v>
      </c>
      <c r="C51" s="506">
        <v>0</v>
      </c>
      <c r="D51" s="506">
        <v>0</v>
      </c>
      <c r="E51" s="506">
        <v>0</v>
      </c>
      <c r="F51" s="506">
        <v>0</v>
      </c>
      <c r="G51" s="506">
        <v>0</v>
      </c>
      <c r="H51" s="506">
        <v>0</v>
      </c>
      <c r="I51" s="506">
        <v>0</v>
      </c>
      <c r="J51" s="506">
        <v>0</v>
      </c>
      <c r="K51" s="506">
        <v>0</v>
      </c>
      <c r="L51" s="506">
        <v>0</v>
      </c>
      <c r="M51" s="506">
        <v>0</v>
      </c>
      <c r="N51" s="506">
        <v>0</v>
      </c>
      <c r="O51" s="506">
        <v>0</v>
      </c>
      <c r="P51" s="506">
        <v>0</v>
      </c>
      <c r="Q51" s="506">
        <v>0</v>
      </c>
      <c r="R51" s="506">
        <v>0</v>
      </c>
    </row>
    <row r="52" spans="1:18" x14ac:dyDescent="0.2">
      <c r="A52" s="237" t="s">
        <v>62</v>
      </c>
      <c r="B52" s="240" t="s">
        <v>63</v>
      </c>
      <c r="C52" s="506">
        <v>0.85035821909937015</v>
      </c>
      <c r="D52" s="506">
        <v>0.51717273216510695</v>
      </c>
      <c r="E52" s="506">
        <v>0.94158316300004397</v>
      </c>
      <c r="F52" s="506">
        <v>0.92507871084137494</v>
      </c>
      <c r="G52" s="506">
        <v>0.67884084341353113</v>
      </c>
      <c r="H52" s="506">
        <v>0.69696035298949366</v>
      </c>
      <c r="I52" s="506">
        <v>0.72698991755216391</v>
      </c>
      <c r="J52" s="506">
        <v>0.73072289528223</v>
      </c>
      <c r="K52" s="506">
        <v>0.62086892354445611</v>
      </c>
      <c r="L52" s="506">
        <v>0.30499220223552442</v>
      </c>
      <c r="M52" s="506">
        <v>0.59587989109731299</v>
      </c>
      <c r="N52" s="506">
        <v>0.51136014947556652</v>
      </c>
      <c r="O52" s="506">
        <v>0.44912308547811597</v>
      </c>
      <c r="P52" s="506">
        <v>0.58089131497758451</v>
      </c>
      <c r="Q52" s="506">
        <v>0.69818827805974848</v>
      </c>
      <c r="R52" s="506">
        <v>0.83149581021829366</v>
      </c>
    </row>
    <row r="53" spans="1:18" x14ac:dyDescent="0.2">
      <c r="A53" s="237" t="s">
        <v>64</v>
      </c>
      <c r="B53" s="240" t="s">
        <v>65</v>
      </c>
      <c r="C53" s="506">
        <v>1.3409165187874363</v>
      </c>
      <c r="D53" s="506">
        <v>2.6263581108693739</v>
      </c>
      <c r="E53" s="506">
        <v>2.9125332430089692</v>
      </c>
      <c r="F53" s="506">
        <v>3.0025934188629613</v>
      </c>
      <c r="G53" s="506">
        <v>3.0435400887096251</v>
      </c>
      <c r="H53" s="506">
        <v>2.8474243508434403</v>
      </c>
      <c r="I53" s="506">
        <v>2.9267161579029888</v>
      </c>
      <c r="J53" s="506">
        <v>2.8289971924608248</v>
      </c>
      <c r="K53" s="506">
        <v>3.2289242253711974</v>
      </c>
      <c r="L53" s="506">
        <v>2.7482331617817195</v>
      </c>
      <c r="M53" s="506">
        <v>2.5263558558279788</v>
      </c>
      <c r="N53" s="506">
        <v>2.3304737338794657</v>
      </c>
      <c r="O53" s="506">
        <v>1.094494291164398</v>
      </c>
      <c r="P53" s="506">
        <v>1.6236219520843505</v>
      </c>
      <c r="Q53" s="506">
        <v>2.6151295235475263</v>
      </c>
      <c r="R53" s="506">
        <v>2.0998121417627389</v>
      </c>
    </row>
    <row r="54" spans="1:18" x14ac:dyDescent="0.2">
      <c r="A54" s="237" t="s">
        <v>66</v>
      </c>
      <c r="B54" s="240" t="s">
        <v>67</v>
      </c>
      <c r="C54" s="506">
        <v>4.6261794240661649</v>
      </c>
      <c r="D54" s="506">
        <v>4.3745224471218727</v>
      </c>
      <c r="E54" s="506">
        <v>3.2693316942950301</v>
      </c>
      <c r="F54" s="506">
        <v>3.5566459173121339</v>
      </c>
      <c r="G54" s="506">
        <v>4.3390637215890981</v>
      </c>
      <c r="H54" s="506">
        <v>4.3250361392110044</v>
      </c>
      <c r="I54" s="506">
        <v>4.7457166131817816</v>
      </c>
      <c r="J54" s="506">
        <v>3.7028993904409111</v>
      </c>
      <c r="K54" s="506">
        <v>2.8968337446263144</v>
      </c>
      <c r="L54" s="506">
        <v>2.7881994270867674</v>
      </c>
      <c r="M54" s="506">
        <v>3.2761954724904481</v>
      </c>
      <c r="N54" s="506">
        <v>3.0407419070256139</v>
      </c>
      <c r="O54" s="506">
        <v>3.0073263036465461</v>
      </c>
      <c r="P54" s="506">
        <v>4.0575330424463161</v>
      </c>
      <c r="Q54" s="506">
        <v>5.6244006533157629</v>
      </c>
      <c r="R54" s="506">
        <v>7.9813419915699928</v>
      </c>
    </row>
    <row r="55" spans="1:18" x14ac:dyDescent="0.2">
      <c r="A55" s="237" t="s">
        <v>68</v>
      </c>
      <c r="B55" s="240" t="s">
        <v>69</v>
      </c>
      <c r="C55" s="506">
        <v>11.403414010880276</v>
      </c>
      <c r="D55" s="506">
        <v>11.448925905971157</v>
      </c>
      <c r="E55" s="506">
        <v>11.393403496800843</v>
      </c>
      <c r="F55" s="506">
        <v>11.637238467710887</v>
      </c>
      <c r="G55" s="506">
        <v>11.490694310353589</v>
      </c>
      <c r="H55" s="506">
        <v>12.101828327487105</v>
      </c>
      <c r="I55" s="506">
        <v>12.071036715351447</v>
      </c>
      <c r="J55" s="506">
        <v>12.018005229798984</v>
      </c>
      <c r="K55" s="506">
        <v>12.454345275626217</v>
      </c>
      <c r="L55" s="506">
        <v>13.712917425407593</v>
      </c>
      <c r="M55" s="506">
        <v>14.968323838069253</v>
      </c>
      <c r="N55" s="506">
        <v>15.94956835683524</v>
      </c>
      <c r="O55" s="506">
        <v>17.619492475289135</v>
      </c>
      <c r="P55" s="506">
        <v>20.088739697482719</v>
      </c>
      <c r="Q55" s="506">
        <v>18.273808971534784</v>
      </c>
      <c r="R55" s="506">
        <v>19.351764056481521</v>
      </c>
    </row>
    <row r="56" spans="1:18" x14ac:dyDescent="0.2">
      <c r="A56" s="237" t="s">
        <v>70</v>
      </c>
      <c r="B56" s="240" t="s">
        <v>71</v>
      </c>
      <c r="C56" s="506">
        <v>2.0135209598832411</v>
      </c>
      <c r="D56" s="506">
        <v>1.9575713116519895</v>
      </c>
      <c r="E56" s="506">
        <v>1.9777518045026374</v>
      </c>
      <c r="F56" s="506">
        <v>1.8905014542446312</v>
      </c>
      <c r="G56" s="506">
        <v>1.7278839584459271</v>
      </c>
      <c r="H56" s="506">
        <v>1.7085283670444311</v>
      </c>
      <c r="I56" s="506">
        <v>1.9384131042159025</v>
      </c>
      <c r="J56" s="506">
        <v>1.870218512675816</v>
      </c>
      <c r="K56" s="506">
        <v>1.8446368664165855</v>
      </c>
      <c r="L56" s="506">
        <v>1.8595871623686859</v>
      </c>
      <c r="M56" s="506">
        <v>1.9426038589687815</v>
      </c>
      <c r="N56" s="506">
        <v>2.0587657223606226</v>
      </c>
      <c r="O56" s="506">
        <v>1.9952763190966394</v>
      </c>
      <c r="P56" s="506">
        <v>2.04067490718647</v>
      </c>
      <c r="Q56" s="506">
        <v>2.0246631383925422</v>
      </c>
      <c r="R56" s="506">
        <v>2.1324122203787992</v>
      </c>
    </row>
    <row r="57" spans="1:18" x14ac:dyDescent="0.2">
      <c r="A57" s="237" t="s">
        <v>72</v>
      </c>
      <c r="B57" s="240" t="s">
        <v>73</v>
      </c>
      <c r="C57" s="506">
        <v>7.0050246204711417</v>
      </c>
      <c r="D57" s="506">
        <v>6.898323167039333</v>
      </c>
      <c r="E57" s="506">
        <v>6.6394815389219355</v>
      </c>
      <c r="F57" s="506">
        <v>6.9398769822839972</v>
      </c>
      <c r="G57" s="506">
        <v>7.3701962112465305</v>
      </c>
      <c r="H57" s="506">
        <v>7.51965679278997</v>
      </c>
      <c r="I57" s="506">
        <v>8.0543682976797264</v>
      </c>
      <c r="J57" s="506">
        <v>7.7700487820045803</v>
      </c>
      <c r="K57" s="506">
        <v>7.6292052703360254</v>
      </c>
      <c r="L57" s="506">
        <v>8.1330791707119854</v>
      </c>
      <c r="M57" s="506">
        <v>8.2372692075594021</v>
      </c>
      <c r="N57" s="506">
        <v>8.7776107409577993</v>
      </c>
      <c r="O57" s="506">
        <v>9.3027352723642043</v>
      </c>
      <c r="P57" s="506">
        <v>8.182341959642967</v>
      </c>
      <c r="Q57" s="506">
        <v>8.9856482623825435</v>
      </c>
      <c r="R57" s="506">
        <v>9.6937712410262318</v>
      </c>
    </row>
    <row r="58" spans="1:18" x14ac:dyDescent="0.2">
      <c r="A58" s="237" t="s">
        <v>74</v>
      </c>
      <c r="B58" s="240" t="s">
        <v>75</v>
      </c>
      <c r="C58" s="506">
        <v>1.6719119341205402</v>
      </c>
      <c r="D58" s="506">
        <v>1.4707841618227395</v>
      </c>
      <c r="E58" s="506">
        <v>1.4548265851577051</v>
      </c>
      <c r="F58" s="506">
        <v>1.1803415650710467</v>
      </c>
      <c r="G58" s="506">
        <v>2.0678155080853333</v>
      </c>
      <c r="H58" s="506">
        <v>2.2479673938883544</v>
      </c>
      <c r="I58" s="506">
        <v>2.7601741395455526</v>
      </c>
      <c r="J58" s="506">
        <v>3.2559710463094826</v>
      </c>
      <c r="K58" s="506">
        <v>1.575401487697921</v>
      </c>
      <c r="L58" s="506">
        <v>1.5664068096744304</v>
      </c>
      <c r="M58" s="506">
        <v>2.3075464366633129</v>
      </c>
      <c r="N58" s="506">
        <v>2.80716861960348</v>
      </c>
      <c r="O58" s="506">
        <v>3.2013328337436411</v>
      </c>
      <c r="P58" s="506">
        <v>3.1893553280572222</v>
      </c>
      <c r="Q58" s="506">
        <v>2.7252907690299213</v>
      </c>
      <c r="R58" s="506">
        <v>2.9688767599738171</v>
      </c>
    </row>
    <row r="59" spans="1:18" x14ac:dyDescent="0.2">
      <c r="A59" s="237" t="s">
        <v>76</v>
      </c>
      <c r="B59" s="240" t="s">
        <v>77</v>
      </c>
      <c r="C59" s="506">
        <v>10.324805552306252</v>
      </c>
      <c r="D59" s="506">
        <v>10.644836898425371</v>
      </c>
      <c r="E59" s="506">
        <v>10.814337377383666</v>
      </c>
      <c r="F59" s="506">
        <v>10.714107649665108</v>
      </c>
      <c r="G59" s="506">
        <v>11.396530883489426</v>
      </c>
      <c r="H59" s="506">
        <v>11.748241319167544</v>
      </c>
      <c r="I59" s="506">
        <v>11.97481036712241</v>
      </c>
      <c r="J59" s="506">
        <v>12.296132335733812</v>
      </c>
      <c r="K59" s="506">
        <v>12.499764247132363</v>
      </c>
      <c r="L59" s="506">
        <v>12.432174377301783</v>
      </c>
      <c r="M59" s="506">
        <v>12.720180940450774</v>
      </c>
      <c r="N59" s="506">
        <v>12.768967334561829</v>
      </c>
      <c r="O59" s="506">
        <v>12.554467247911528</v>
      </c>
      <c r="P59" s="506">
        <v>12.702437164516072</v>
      </c>
      <c r="Q59" s="506">
        <v>13.791200715678407</v>
      </c>
      <c r="R59" s="506">
        <v>15.19822426300966</v>
      </c>
    </row>
    <row r="60" spans="1:18" x14ac:dyDescent="0.2">
      <c r="A60" s="237" t="s">
        <v>78</v>
      </c>
      <c r="B60" s="240" t="s">
        <v>79</v>
      </c>
      <c r="C60" s="506">
        <v>19.878806766217014</v>
      </c>
      <c r="D60" s="506">
        <v>18.781108097260418</v>
      </c>
      <c r="E60" s="506">
        <v>18.411197048745905</v>
      </c>
      <c r="F60" s="506">
        <v>19.590621256325313</v>
      </c>
      <c r="G60" s="506">
        <v>18.680081719619011</v>
      </c>
      <c r="H60" s="506">
        <v>17.36636307955515</v>
      </c>
      <c r="I60" s="506">
        <v>17.441733833067076</v>
      </c>
      <c r="J60" s="506">
        <v>18.107396069142847</v>
      </c>
      <c r="K60" s="506">
        <v>17.947676922418736</v>
      </c>
      <c r="L60" s="506">
        <v>17.175332101824978</v>
      </c>
      <c r="M60" s="506">
        <v>17.413812093997333</v>
      </c>
      <c r="N60" s="506">
        <v>17.451790391128071</v>
      </c>
      <c r="O60" s="506">
        <v>16.828258395240031</v>
      </c>
      <c r="P60" s="506">
        <v>17.716473982420855</v>
      </c>
      <c r="Q60" s="506">
        <v>19.108616873729421</v>
      </c>
      <c r="R60" s="506">
        <v>19.665566631284907</v>
      </c>
    </row>
    <row r="61" spans="1:18" x14ac:dyDescent="0.2">
      <c r="A61" s="237" t="s">
        <v>80</v>
      </c>
      <c r="B61" s="240" t="s">
        <v>81</v>
      </c>
      <c r="C61" s="506">
        <v>10.042905610371299</v>
      </c>
      <c r="D61" s="506">
        <v>10.57511279671982</v>
      </c>
      <c r="E61" s="506">
        <v>9.5159747195838005</v>
      </c>
      <c r="F61" s="506">
        <v>9.3271667255275013</v>
      </c>
      <c r="G61" s="506">
        <v>9.5229066294153473</v>
      </c>
      <c r="H61" s="506">
        <v>10.428288515376472</v>
      </c>
      <c r="I61" s="506">
        <v>10.98177266404938</v>
      </c>
      <c r="J61" s="506">
        <v>12.263036098908163</v>
      </c>
      <c r="K61" s="506">
        <v>13.227119625128692</v>
      </c>
      <c r="L61" s="506">
        <v>14.04013094179456</v>
      </c>
      <c r="M61" s="506">
        <v>14.546122988039187</v>
      </c>
      <c r="N61" s="506">
        <v>14.891602916175572</v>
      </c>
      <c r="O61" s="506">
        <v>15.040444663807353</v>
      </c>
      <c r="P61" s="506">
        <v>15.673160449045834</v>
      </c>
      <c r="Q61" s="506">
        <v>15.565035440560424</v>
      </c>
      <c r="R61" s="506">
        <v>15.7357382205118</v>
      </c>
    </row>
    <row r="62" spans="1:18" x14ac:dyDescent="0.2">
      <c r="A62" s="237" t="s">
        <v>82</v>
      </c>
      <c r="B62" s="240" t="s">
        <v>83</v>
      </c>
      <c r="C62" s="506">
        <v>3.4410098326547334</v>
      </c>
      <c r="D62" s="506">
        <v>3.7048284288481241</v>
      </c>
      <c r="E62" s="506">
        <v>3.0111732989616535</v>
      </c>
      <c r="F62" s="506">
        <v>2.7252060489197465</v>
      </c>
      <c r="G62" s="506">
        <v>2.601857651262073</v>
      </c>
      <c r="H62" s="506">
        <v>2.9324776598164952</v>
      </c>
      <c r="I62" s="506">
        <v>3.0416413357790231</v>
      </c>
      <c r="J62" s="506">
        <v>3.3174954278962985</v>
      </c>
      <c r="K62" s="506">
        <v>3.5093822964628867</v>
      </c>
      <c r="L62" s="506">
        <v>3.6887219170624221</v>
      </c>
      <c r="M62" s="506">
        <v>3.8917397558849105</v>
      </c>
      <c r="N62" s="506">
        <v>4.2143079523621934</v>
      </c>
      <c r="O62" s="506">
        <v>4.6671832129937387</v>
      </c>
      <c r="P62" s="506">
        <v>5.0634784108756241</v>
      </c>
      <c r="Q62" s="506">
        <v>5.1957114786852276</v>
      </c>
      <c r="R62" s="506">
        <v>5.482927658518836</v>
      </c>
    </row>
    <row r="63" spans="1:18" x14ac:dyDescent="0.2">
      <c r="A63" s="237" t="s">
        <v>84</v>
      </c>
      <c r="B63" s="240" t="s">
        <v>85</v>
      </c>
      <c r="C63" s="506">
        <v>1.4562013817772299</v>
      </c>
      <c r="D63" s="506">
        <v>1.516507922369694</v>
      </c>
      <c r="E63" s="506">
        <v>1.5219300012485644</v>
      </c>
      <c r="F63" s="506">
        <v>1.5464171903257879</v>
      </c>
      <c r="G63" s="506">
        <v>1.7161414059275883</v>
      </c>
      <c r="H63" s="506">
        <v>1.8187255050260844</v>
      </c>
      <c r="I63" s="506">
        <v>1.8161541416954556</v>
      </c>
      <c r="J63" s="506">
        <v>1.9468550322047453</v>
      </c>
      <c r="K63" s="506">
        <v>1.9278599570016521</v>
      </c>
      <c r="L63" s="506">
        <v>2.1029343169260351</v>
      </c>
      <c r="M63" s="506">
        <v>2.1594518990848708</v>
      </c>
      <c r="N63" s="506">
        <v>2.3264359766603899</v>
      </c>
      <c r="O63" s="506">
        <v>2.3657952955405026</v>
      </c>
      <c r="P63" s="506">
        <v>2.3902524052840879</v>
      </c>
      <c r="Q63" s="506">
        <v>2.5592407083959441</v>
      </c>
      <c r="R63" s="506">
        <v>3.1025758143415856</v>
      </c>
    </row>
    <row r="64" spans="1:18" x14ac:dyDescent="0.2">
      <c r="A64" s="237"/>
      <c r="B64" s="516" t="s">
        <v>445</v>
      </c>
      <c r="C64" s="506">
        <v>-1.2984129400674675</v>
      </c>
      <c r="D64" s="506">
        <v>-1.1793272850208478</v>
      </c>
      <c r="E64" s="506">
        <v>-1.0194142996884745</v>
      </c>
      <c r="F64" s="506">
        <v>-1.0335014261853717</v>
      </c>
      <c r="G64" s="506">
        <v>-1.6418490367710608</v>
      </c>
      <c r="H64" s="506">
        <v>-1.7728069732342298</v>
      </c>
      <c r="I64" s="506">
        <v>-1.9309862957041422</v>
      </c>
      <c r="J64" s="506">
        <v>-2.418793691603097</v>
      </c>
      <c r="K64" s="506">
        <v>-1.3126069641410392</v>
      </c>
      <c r="L64" s="506">
        <v>-1.2227698844903372</v>
      </c>
      <c r="M64" s="506">
        <v>-1.6076992302974948</v>
      </c>
      <c r="N64" s="506">
        <v>-1.9653192230965439</v>
      </c>
      <c r="O64" s="506">
        <v>-2.1727468237707304</v>
      </c>
      <c r="P64" s="506">
        <v>-2.3711895780076166</v>
      </c>
      <c r="Q64" s="506">
        <v>-2.2167938110422774</v>
      </c>
      <c r="R64" s="506">
        <v>-2.3825330337978969</v>
      </c>
    </row>
    <row r="65" spans="1:18" s="10" customFormat="1" x14ac:dyDescent="0.2">
      <c r="A65" s="514"/>
      <c r="B65" s="515" t="s">
        <v>647</v>
      </c>
      <c r="C65" s="517">
        <v>87.820930411101614</v>
      </c>
      <c r="D65" s="517">
        <v>87.00199128541125</v>
      </c>
      <c r="E65" s="517">
        <v>79.906095250155801</v>
      </c>
      <c r="F65" s="517">
        <v>85.561589334185427</v>
      </c>
      <c r="G65" s="517">
        <v>85.248960171331277</v>
      </c>
      <c r="H65" s="517">
        <v>89.982895433749789</v>
      </c>
      <c r="I65" s="517">
        <v>90.974557069782946</v>
      </c>
      <c r="J65" s="517">
        <v>94.125119729613118</v>
      </c>
      <c r="K65" s="517">
        <v>94.129682731780989</v>
      </c>
      <c r="L65" s="517">
        <v>94.617135691035188</v>
      </c>
      <c r="M65" s="517">
        <v>99.364698613039067</v>
      </c>
      <c r="N65" s="517">
        <v>102.40927017852037</v>
      </c>
      <c r="O65" s="517">
        <v>107.07535718383468</v>
      </c>
      <c r="P65" s="517">
        <v>115.31334612466792</v>
      </c>
      <c r="Q65" s="517">
        <v>119.85858909515564</v>
      </c>
      <c r="R65" s="517">
        <v>129.38913240647028</v>
      </c>
    </row>
    <row r="66" spans="1:18" x14ac:dyDescent="0.2">
      <c r="A66" s="237"/>
      <c r="B66" s="516" t="s">
        <v>710</v>
      </c>
      <c r="C66" s="506">
        <v>5.7148226700000002</v>
      </c>
      <c r="D66" s="506">
        <v>6.2273368699999994</v>
      </c>
      <c r="E66" s="506">
        <v>5.9070770575000004</v>
      </c>
      <c r="F66" s="506">
        <v>6.6602193100000004</v>
      </c>
      <c r="G66" s="506">
        <v>7.4304467500000007</v>
      </c>
      <c r="H66" s="506">
        <v>7.97607512</v>
      </c>
      <c r="I66" s="506">
        <v>7.7615819700000008</v>
      </c>
      <c r="J66" s="506">
        <v>7.8400929999999995</v>
      </c>
      <c r="K66" s="506">
        <v>7.3586339999999995</v>
      </c>
      <c r="L66" s="506">
        <v>8.0493559999999995</v>
      </c>
      <c r="M66" s="506">
        <v>9.5188646800000001</v>
      </c>
      <c r="N66" s="506">
        <v>9.6870026100000004</v>
      </c>
      <c r="O66" s="506">
        <v>9.9835315399999995</v>
      </c>
      <c r="P66" s="506">
        <v>10.160778780000001</v>
      </c>
      <c r="Q66" s="506">
        <v>11.135415380000001</v>
      </c>
      <c r="R66" s="506">
        <v>12.159381999999999</v>
      </c>
    </row>
    <row r="67" spans="1:18" x14ac:dyDescent="0.2">
      <c r="A67" s="237"/>
      <c r="B67" s="516" t="s">
        <v>648</v>
      </c>
      <c r="C67" s="506">
        <v>-1.7622359891809305</v>
      </c>
      <c r="D67" s="506">
        <v>-2.1918312844258701</v>
      </c>
      <c r="E67" s="506">
        <v>-1.8421594537125838</v>
      </c>
      <c r="F67" s="506">
        <v>-2.2997297182773129</v>
      </c>
      <c r="G67" s="506">
        <v>-2.1049665667994395</v>
      </c>
      <c r="H67" s="506">
        <v>-2.9147225287100302</v>
      </c>
      <c r="I67" s="506">
        <v>-1.9454438744074907</v>
      </c>
      <c r="J67" s="506">
        <v>-1.136589907193674</v>
      </c>
      <c r="K67" s="506">
        <v>-0.69269599999999987</v>
      </c>
      <c r="L67" s="506">
        <v>-0.41549999999999998</v>
      </c>
      <c r="M67" s="506">
        <v>-0.42294229623285329</v>
      </c>
      <c r="N67" s="506">
        <v>-0.39457100000000001</v>
      </c>
      <c r="O67" s="506">
        <v>-0.30191299999999999</v>
      </c>
      <c r="P67" s="506">
        <v>-0.27855799999999997</v>
      </c>
      <c r="Q67" s="506">
        <v>-0.23929899999999998</v>
      </c>
      <c r="R67" s="506">
        <v>-0.30780200000000002</v>
      </c>
    </row>
    <row r="68" spans="1:18" ht="20.25" customHeight="1" x14ac:dyDescent="0.2">
      <c r="A68" s="245"/>
      <c r="B68" s="246" t="s">
        <v>713</v>
      </c>
      <c r="C68" s="518">
        <v>91.773517091920681</v>
      </c>
      <c r="D68" s="518">
        <v>91.037496870985379</v>
      </c>
      <c r="E68" s="518">
        <v>83.971012853943222</v>
      </c>
      <c r="F68" s="518">
        <v>89.92207892590811</v>
      </c>
      <c r="G68" s="518">
        <v>90.574440354531845</v>
      </c>
      <c r="H68" s="518">
        <v>95.044248025039764</v>
      </c>
      <c r="I68" s="518">
        <v>96.790695165375453</v>
      </c>
      <c r="J68" s="518">
        <v>100.82862282241943</v>
      </c>
      <c r="K68" s="518">
        <v>100.79562073178099</v>
      </c>
      <c r="L68" s="518">
        <v>102.2509916910352</v>
      </c>
      <c r="M68" s="518">
        <v>108.46062099680621</v>
      </c>
      <c r="N68" s="518">
        <v>111.70170178852037</v>
      </c>
      <c r="O68" s="518">
        <v>116.75697572383469</v>
      </c>
      <c r="P68" s="518">
        <v>125.19556690466791</v>
      </c>
      <c r="Q68" s="518">
        <v>130.75470547515565</v>
      </c>
      <c r="R68" s="518">
        <v>141.24071240647027</v>
      </c>
    </row>
    <row r="69" spans="1:18" s="197" customFormat="1" ht="20.25" customHeight="1" x14ac:dyDescent="0.2">
      <c r="A69" s="256"/>
    </row>
    <row r="70" spans="1:18" ht="15" x14ac:dyDescent="0.2">
      <c r="A70" s="509" t="s">
        <v>780</v>
      </c>
    </row>
    <row r="71" spans="1:18" ht="18.75" customHeight="1" x14ac:dyDescent="0.2">
      <c r="A71" s="234"/>
      <c r="B71" s="235" t="s">
        <v>492</v>
      </c>
      <c r="C71" s="236" t="str">
        <f t="shared" ref="C71:F71" si="5">C2</f>
        <v>FY1995</v>
      </c>
      <c r="D71" s="236" t="str">
        <f t="shared" si="5"/>
        <v>FY1996</v>
      </c>
      <c r="E71" s="236" t="str">
        <f t="shared" si="5"/>
        <v>FY1997</v>
      </c>
      <c r="F71" s="236" t="str">
        <f t="shared" si="5"/>
        <v>FY1998</v>
      </c>
      <c r="G71" s="236" t="str">
        <f t="shared" ref="G71:Q71" si="6">G2</f>
        <v>FY1999</v>
      </c>
      <c r="H71" s="236" t="str">
        <f t="shared" si="6"/>
        <v>FY2000</v>
      </c>
      <c r="I71" s="236" t="str">
        <f t="shared" si="6"/>
        <v>FY2001</v>
      </c>
      <c r="J71" s="236" t="str">
        <f t="shared" si="6"/>
        <v>FY2002</v>
      </c>
      <c r="K71" s="236" t="str">
        <f t="shared" si="6"/>
        <v>FY2003</v>
      </c>
      <c r="L71" s="236" t="str">
        <f t="shared" si="6"/>
        <v>FY2004</v>
      </c>
      <c r="M71" s="236" t="str">
        <f t="shared" si="6"/>
        <v>FY2005</v>
      </c>
      <c r="N71" s="236" t="str">
        <f t="shared" si="6"/>
        <v>FY2006</v>
      </c>
      <c r="O71" s="236" t="str">
        <f t="shared" si="6"/>
        <v>FY2007</v>
      </c>
      <c r="P71" s="236" t="str">
        <f t="shared" si="6"/>
        <v>FY2008</v>
      </c>
      <c r="Q71" s="236" t="str">
        <f t="shared" si="6"/>
        <v>FY2009</v>
      </c>
      <c r="R71" s="236" t="str">
        <f>R2</f>
        <v>FY2010</v>
      </c>
    </row>
    <row r="72" spans="1:18" ht="18.75" customHeight="1" x14ac:dyDescent="0.2">
      <c r="A72" s="237" t="s">
        <v>56</v>
      </c>
      <c r="B72" s="238" t="s">
        <v>57</v>
      </c>
      <c r="C72" s="506">
        <f>IF(C49&lt;&gt;0,C49/C3*100,0)</f>
        <v>79.928569357248946</v>
      </c>
      <c r="D72" s="506">
        <f t="shared" ref="D72:Q72" si="7">IF(D49&lt;&gt;0,D49/D3*100,0)</f>
        <v>82.112619969851295</v>
      </c>
      <c r="E72" s="506">
        <f t="shared" si="7"/>
        <v>84.32917182685209</v>
      </c>
      <c r="F72" s="506">
        <f t="shared" si="7"/>
        <v>85.688488304215966</v>
      </c>
      <c r="G72" s="506">
        <f t="shared" si="7"/>
        <v>87.302019392315117</v>
      </c>
      <c r="H72" s="506">
        <f t="shared" si="7"/>
        <v>93.423829286146926</v>
      </c>
      <c r="I72" s="506">
        <f t="shared" si="7"/>
        <v>97.653795949118646</v>
      </c>
      <c r="J72" s="506">
        <f t="shared" si="7"/>
        <v>99.785747849487251</v>
      </c>
      <c r="K72" s="506">
        <f t="shared" si="7"/>
        <v>97.629147909952863</v>
      </c>
      <c r="L72" s="506">
        <f t="shared" si="7"/>
        <v>100</v>
      </c>
      <c r="M72" s="506">
        <f t="shared" si="7"/>
        <v>100.87840745013882</v>
      </c>
      <c r="N72" s="506">
        <f t="shared" si="7"/>
        <v>102.41159670622181</v>
      </c>
      <c r="O72" s="506">
        <f t="shared" si="7"/>
        <v>105.67800671440315</v>
      </c>
      <c r="P72" s="506">
        <f t="shared" si="7"/>
        <v>114.46140927852879</v>
      </c>
      <c r="Q72" s="506">
        <f t="shared" si="7"/>
        <v>127.95607334282604</v>
      </c>
      <c r="R72" s="506">
        <f t="shared" ref="R72" si="8">IF(R49&lt;&gt;0,R49/R3*100,0)</f>
        <v>133.05119480318132</v>
      </c>
    </row>
    <row r="73" spans="1:18" x14ac:dyDescent="0.2">
      <c r="A73" s="237" t="s">
        <v>58</v>
      </c>
      <c r="B73" s="240" t="s">
        <v>646</v>
      </c>
      <c r="C73" s="506">
        <f t="shared" ref="C73:Q88" si="9">IF(C50&lt;&gt;0,C50/C4*100,0)</f>
        <v>97.820889970523027</v>
      </c>
      <c r="D73" s="506">
        <f t="shared" si="9"/>
        <v>88.887830393179783</v>
      </c>
      <c r="E73" s="506">
        <f t="shared" si="9"/>
        <v>73.870644118610031</v>
      </c>
      <c r="F73" s="506">
        <f t="shared" si="9"/>
        <v>86.396886803242424</v>
      </c>
      <c r="G73" s="506">
        <f t="shared" si="9"/>
        <v>86.413468756968484</v>
      </c>
      <c r="H73" s="506">
        <f t="shared" si="9"/>
        <v>94.394797957725245</v>
      </c>
      <c r="I73" s="506">
        <f t="shared" si="9"/>
        <v>98.131665901226356</v>
      </c>
      <c r="J73" s="506">
        <f t="shared" si="9"/>
        <v>97.057783531838751</v>
      </c>
      <c r="K73" s="506">
        <f t="shared" si="9"/>
        <v>94.633583724210297</v>
      </c>
      <c r="L73" s="506">
        <f t="shared" si="9"/>
        <v>100</v>
      </c>
      <c r="M73" s="506">
        <f t="shared" si="9"/>
        <v>102.13175257799246</v>
      </c>
      <c r="N73" s="506">
        <f t="shared" si="9"/>
        <v>105.89561448746581</v>
      </c>
      <c r="O73" s="506">
        <f t="shared" si="9"/>
        <v>124.62606009170743</v>
      </c>
      <c r="P73" s="506">
        <f t="shared" si="9"/>
        <v>146.23252349916908</v>
      </c>
      <c r="Q73" s="506">
        <f t="shared" si="9"/>
        <v>134.03736023717784</v>
      </c>
      <c r="R73" s="506">
        <f t="shared" ref="R73" si="10">IF(R50&lt;&gt;0,R50/R4*100,0)</f>
        <v>142.49477665302294</v>
      </c>
    </row>
    <row r="74" spans="1:18" x14ac:dyDescent="0.2">
      <c r="A74" s="237" t="s">
        <v>60</v>
      </c>
      <c r="B74" s="240" t="s">
        <v>61</v>
      </c>
      <c r="C74" s="506">
        <f t="shared" si="9"/>
        <v>0</v>
      </c>
      <c r="D74" s="506">
        <f t="shared" si="9"/>
        <v>0</v>
      </c>
      <c r="E74" s="506">
        <f t="shared" si="9"/>
        <v>0</v>
      </c>
      <c r="F74" s="506">
        <f t="shared" si="9"/>
        <v>0</v>
      </c>
      <c r="G74" s="506">
        <f t="shared" si="9"/>
        <v>0</v>
      </c>
      <c r="H74" s="506">
        <f t="shared" si="9"/>
        <v>0</v>
      </c>
      <c r="I74" s="506">
        <f t="shared" si="9"/>
        <v>0</v>
      </c>
      <c r="J74" s="506">
        <f t="shared" si="9"/>
        <v>0</v>
      </c>
      <c r="K74" s="506">
        <f t="shared" si="9"/>
        <v>0</v>
      </c>
      <c r="L74" s="506">
        <f t="shared" si="9"/>
        <v>0</v>
      </c>
      <c r="M74" s="506">
        <f t="shared" si="9"/>
        <v>0</v>
      </c>
      <c r="N74" s="506">
        <f t="shared" si="9"/>
        <v>0</v>
      </c>
      <c r="O74" s="506">
        <f t="shared" si="9"/>
        <v>0</v>
      </c>
      <c r="P74" s="506">
        <f t="shared" si="9"/>
        <v>0</v>
      </c>
      <c r="Q74" s="506">
        <f t="shared" si="9"/>
        <v>0</v>
      </c>
      <c r="R74" s="506">
        <f t="shared" ref="R74" si="11">IF(R51&lt;&gt;0,R51/R5*100,0)</f>
        <v>0</v>
      </c>
    </row>
    <row r="75" spans="1:18" x14ac:dyDescent="0.2">
      <c r="A75" s="237" t="s">
        <v>62</v>
      </c>
      <c r="B75" s="240" t="s">
        <v>63</v>
      </c>
      <c r="C75" s="506">
        <f t="shared" si="9"/>
        <v>87.487764912377216</v>
      </c>
      <c r="D75" s="506">
        <f t="shared" si="9"/>
        <v>89.934166881633956</v>
      </c>
      <c r="E75" s="506">
        <f t="shared" si="9"/>
        <v>92.332411331810889</v>
      </c>
      <c r="F75" s="506">
        <f t="shared" si="9"/>
        <v>93.83974167901043</v>
      </c>
      <c r="G75" s="506">
        <f t="shared" si="9"/>
        <v>95.640832892597089</v>
      </c>
      <c r="H75" s="506">
        <f t="shared" si="9"/>
        <v>97.399945684769278</v>
      </c>
      <c r="I75" s="506">
        <f t="shared" si="9"/>
        <v>98.682755412664946</v>
      </c>
      <c r="J75" s="506">
        <f t="shared" si="9"/>
        <v>98.525445989657641</v>
      </c>
      <c r="K75" s="506">
        <f t="shared" si="9"/>
        <v>98.28445822161828</v>
      </c>
      <c r="L75" s="506">
        <f t="shared" si="9"/>
        <v>100</v>
      </c>
      <c r="M75" s="506">
        <f t="shared" si="9"/>
        <v>104.08650569023416</v>
      </c>
      <c r="N75" s="506">
        <f t="shared" si="9"/>
        <v>108.66203982552732</v>
      </c>
      <c r="O75" s="506">
        <f t="shared" si="9"/>
        <v>112.6166583403898</v>
      </c>
      <c r="P75" s="506">
        <f t="shared" si="9"/>
        <v>120.11510395209315</v>
      </c>
      <c r="Q75" s="506">
        <f t="shared" si="9"/>
        <v>130.01714390870117</v>
      </c>
      <c r="R75" s="506">
        <f t="shared" ref="R75" si="12">IF(R52&lt;&gt;0,R52/R6*100,0)</f>
        <v>135.14673873150082</v>
      </c>
    </row>
    <row r="76" spans="1:18" x14ac:dyDescent="0.2">
      <c r="A76" s="237" t="s">
        <v>64</v>
      </c>
      <c r="B76" s="240" t="s">
        <v>65</v>
      </c>
      <c r="C76" s="506">
        <f t="shared" si="9"/>
        <v>44.647733890978664</v>
      </c>
      <c r="D76" s="506">
        <f t="shared" si="9"/>
        <v>86.487418498711151</v>
      </c>
      <c r="E76" s="506">
        <f t="shared" si="9"/>
        <v>104.79327234360537</v>
      </c>
      <c r="F76" s="506">
        <f t="shared" si="9"/>
        <v>111.57872871158425</v>
      </c>
      <c r="G76" s="506">
        <f t="shared" si="9"/>
        <v>111.11040705731234</v>
      </c>
      <c r="H76" s="506">
        <f t="shared" si="9"/>
        <v>105.10516482032463</v>
      </c>
      <c r="I76" s="506">
        <f t="shared" si="9"/>
        <v>108.55212718975859</v>
      </c>
      <c r="J76" s="506">
        <f t="shared" si="9"/>
        <v>106.45865579341411</v>
      </c>
      <c r="K76" s="506">
        <f t="shared" si="9"/>
        <v>120.03269175737425</v>
      </c>
      <c r="L76" s="506">
        <f t="shared" si="9"/>
        <v>100</v>
      </c>
      <c r="M76" s="506">
        <f t="shared" si="9"/>
        <v>93.988940481597666</v>
      </c>
      <c r="N76" s="506">
        <f t="shared" si="9"/>
        <v>88.682483781211502</v>
      </c>
      <c r="O76" s="506">
        <f t="shared" si="9"/>
        <v>42.443762723947579</v>
      </c>
      <c r="P76" s="506">
        <f t="shared" si="9"/>
        <v>68.324012149237731</v>
      </c>
      <c r="Q76" s="506">
        <f t="shared" si="9"/>
        <v>107.80638871325412</v>
      </c>
      <c r="R76" s="506">
        <f t="shared" ref="R76" si="13">IF(R53&lt;&gt;0,R53/R7*100,0)</f>
        <v>82.718017444590814</v>
      </c>
    </row>
    <row r="77" spans="1:18" x14ac:dyDescent="0.2">
      <c r="A77" s="237" t="s">
        <v>66</v>
      </c>
      <c r="B77" s="240" t="s">
        <v>67</v>
      </c>
      <c r="C77" s="506">
        <f t="shared" si="9"/>
        <v>87.485061242058933</v>
      </c>
      <c r="D77" s="506">
        <f t="shared" si="9"/>
        <v>89.934166881633985</v>
      </c>
      <c r="E77" s="506">
        <f t="shared" si="9"/>
        <v>92.320222610536334</v>
      </c>
      <c r="F77" s="506">
        <f t="shared" si="9"/>
        <v>93.80699506942112</v>
      </c>
      <c r="G77" s="506">
        <f t="shared" si="9"/>
        <v>95.56830961861769</v>
      </c>
      <c r="H77" s="506">
        <f t="shared" si="9"/>
        <v>97.377463047805477</v>
      </c>
      <c r="I77" s="506">
        <f t="shared" si="9"/>
        <v>98.64470182108478</v>
      </c>
      <c r="J77" s="506">
        <f t="shared" si="9"/>
        <v>98.514163424630226</v>
      </c>
      <c r="K77" s="506">
        <f t="shared" si="9"/>
        <v>98.296823737682274</v>
      </c>
      <c r="L77" s="506">
        <f t="shared" si="9"/>
        <v>100</v>
      </c>
      <c r="M77" s="506">
        <f t="shared" si="9"/>
        <v>104.08650569023416</v>
      </c>
      <c r="N77" s="506">
        <f t="shared" si="9"/>
        <v>108.66203982552729</v>
      </c>
      <c r="O77" s="506">
        <f t="shared" si="9"/>
        <v>112.6166583403898</v>
      </c>
      <c r="P77" s="506">
        <f t="shared" si="9"/>
        <v>120.0718663705163</v>
      </c>
      <c r="Q77" s="506">
        <f t="shared" si="9"/>
        <v>129.93203000037803</v>
      </c>
      <c r="R77" s="506">
        <f t="shared" ref="R77" si="14">IF(R54&lt;&gt;0,R54/R8*100,0)</f>
        <v>135.4625265457336</v>
      </c>
    </row>
    <row r="78" spans="1:18" x14ac:dyDescent="0.2">
      <c r="A78" s="237" t="s">
        <v>68</v>
      </c>
      <c r="B78" s="240" t="s">
        <v>69</v>
      </c>
      <c r="C78" s="506">
        <f t="shared" si="9"/>
        <v>84.421160608097409</v>
      </c>
      <c r="D78" s="506">
        <f t="shared" si="9"/>
        <v>86.743582274984405</v>
      </c>
      <c r="E78" s="506">
        <f t="shared" si="9"/>
        <v>89.373420061783264</v>
      </c>
      <c r="F78" s="506">
        <f t="shared" si="9"/>
        <v>91.721612328874897</v>
      </c>
      <c r="G78" s="506">
        <f t="shared" si="9"/>
        <v>93.599147251051093</v>
      </c>
      <c r="H78" s="506">
        <f t="shared" si="9"/>
        <v>94.013630314792735</v>
      </c>
      <c r="I78" s="506">
        <f t="shared" si="9"/>
        <v>95.32687319833542</v>
      </c>
      <c r="J78" s="506">
        <f t="shared" si="9"/>
        <v>96.398232367397213</v>
      </c>
      <c r="K78" s="506">
        <f t="shared" si="9"/>
        <v>97.040501991452871</v>
      </c>
      <c r="L78" s="506">
        <f t="shared" si="9"/>
        <v>100</v>
      </c>
      <c r="M78" s="506">
        <f t="shared" si="9"/>
        <v>107.51422539514719</v>
      </c>
      <c r="N78" s="506">
        <f t="shared" si="9"/>
        <v>116.00660644290312</v>
      </c>
      <c r="O78" s="506">
        <f t="shared" si="9"/>
        <v>122.81163288069365</v>
      </c>
      <c r="P78" s="506">
        <f t="shared" si="9"/>
        <v>139.03725293896022</v>
      </c>
      <c r="Q78" s="506">
        <f t="shared" si="9"/>
        <v>140.31253463621451</v>
      </c>
      <c r="R78" s="506">
        <f t="shared" ref="R78" si="15">IF(R55&lt;&gt;0,R55/R9*100,0)</f>
        <v>142.24753492025167</v>
      </c>
    </row>
    <row r="79" spans="1:18" x14ac:dyDescent="0.2">
      <c r="A79" s="237" t="s">
        <v>70</v>
      </c>
      <c r="B79" s="240" t="s">
        <v>71</v>
      </c>
      <c r="C79" s="506">
        <f t="shared" si="9"/>
        <v>87.487764912377202</v>
      </c>
      <c r="D79" s="506">
        <f t="shared" si="9"/>
        <v>89.934166881633971</v>
      </c>
      <c r="E79" s="506">
        <f t="shared" si="9"/>
        <v>92.332411331810874</v>
      </c>
      <c r="F79" s="506">
        <f t="shared" si="9"/>
        <v>93.839741679010402</v>
      </c>
      <c r="G79" s="506">
        <f t="shared" si="9"/>
        <v>95.640832892597089</v>
      </c>
      <c r="H79" s="506">
        <f t="shared" si="9"/>
        <v>97.399945684769307</v>
      </c>
      <c r="I79" s="506">
        <f t="shared" si="9"/>
        <v>98.682755412664932</v>
      </c>
      <c r="J79" s="506">
        <f t="shared" si="9"/>
        <v>98.525445989657641</v>
      </c>
      <c r="K79" s="506">
        <f t="shared" si="9"/>
        <v>98.284458221618252</v>
      </c>
      <c r="L79" s="506">
        <f t="shared" si="9"/>
        <v>100</v>
      </c>
      <c r="M79" s="506">
        <f t="shared" si="9"/>
        <v>104.08650569023416</v>
      </c>
      <c r="N79" s="506">
        <f t="shared" si="9"/>
        <v>108.66203982552729</v>
      </c>
      <c r="O79" s="506">
        <f t="shared" si="9"/>
        <v>112.61665834038979</v>
      </c>
      <c r="P79" s="506">
        <f t="shared" si="9"/>
        <v>120.0718663705163</v>
      </c>
      <c r="Q79" s="506">
        <f t="shared" si="9"/>
        <v>129.93203000037803</v>
      </c>
      <c r="R79" s="506">
        <f t="shared" ref="R79" si="16">IF(R56&lt;&gt;0,R56/R10*100,0)</f>
        <v>135.4625265457336</v>
      </c>
    </row>
    <row r="80" spans="1:18" x14ac:dyDescent="0.2">
      <c r="A80" s="237" t="s">
        <v>72</v>
      </c>
      <c r="B80" s="240" t="s">
        <v>73</v>
      </c>
      <c r="C80" s="506">
        <f t="shared" si="9"/>
        <v>87.599445776136832</v>
      </c>
      <c r="D80" s="506">
        <f t="shared" si="9"/>
        <v>90.180182896171431</v>
      </c>
      <c r="E80" s="506">
        <f t="shared" si="9"/>
        <v>92.417720914131124</v>
      </c>
      <c r="F80" s="506">
        <f t="shared" si="9"/>
        <v>93.987632159265402</v>
      </c>
      <c r="G80" s="506">
        <f t="shared" si="9"/>
        <v>95.776662695251417</v>
      </c>
      <c r="H80" s="506">
        <f t="shared" si="9"/>
        <v>97.521941160407124</v>
      </c>
      <c r="I80" s="506">
        <f t="shared" si="9"/>
        <v>98.786728588820779</v>
      </c>
      <c r="J80" s="506">
        <f t="shared" si="9"/>
        <v>98.671795584952221</v>
      </c>
      <c r="K80" s="506">
        <f t="shared" si="9"/>
        <v>98.331796431032558</v>
      </c>
      <c r="L80" s="506">
        <f t="shared" si="9"/>
        <v>100</v>
      </c>
      <c r="M80" s="506">
        <f t="shared" si="9"/>
        <v>103.8250057877911</v>
      </c>
      <c r="N80" s="506">
        <f t="shared" si="9"/>
        <v>108.00354145060267</v>
      </c>
      <c r="O80" s="506">
        <f t="shared" si="9"/>
        <v>111.5393582860283</v>
      </c>
      <c r="P80" s="506">
        <f t="shared" si="9"/>
        <v>116.86758482438351</v>
      </c>
      <c r="Q80" s="506">
        <f t="shared" si="9"/>
        <v>126.23206230105659</v>
      </c>
      <c r="R80" s="506">
        <f t="shared" ref="R80" si="17">IF(R57&lt;&gt;0,R57/R11*100,0)</f>
        <v>130.93654523417615</v>
      </c>
    </row>
    <row r="81" spans="1:18" x14ac:dyDescent="0.2">
      <c r="A81" s="237" t="s">
        <v>74</v>
      </c>
      <c r="B81" s="240" t="s">
        <v>75</v>
      </c>
      <c r="C81" s="506">
        <f t="shared" si="9"/>
        <v>87.16850203978484</v>
      </c>
      <c r="D81" s="506">
        <f t="shared" si="9"/>
        <v>89.708994624449446</v>
      </c>
      <c r="E81" s="506">
        <f t="shared" si="9"/>
        <v>91.902143315603766</v>
      </c>
      <c r="F81" s="506">
        <f t="shared" si="9"/>
        <v>92.284570336133825</v>
      </c>
      <c r="G81" s="506">
        <f t="shared" si="9"/>
        <v>92.563126819483571</v>
      </c>
      <c r="H81" s="506">
        <f t="shared" si="9"/>
        <v>96.613487889392985</v>
      </c>
      <c r="I81" s="506">
        <f t="shared" si="9"/>
        <v>98.255107271021387</v>
      </c>
      <c r="J81" s="506">
        <f t="shared" si="9"/>
        <v>98.474613484333375</v>
      </c>
      <c r="K81" s="506">
        <f t="shared" si="9"/>
        <v>98.394169856880922</v>
      </c>
      <c r="L81" s="506">
        <f t="shared" si="9"/>
        <v>100</v>
      </c>
      <c r="M81" s="506">
        <f t="shared" si="9"/>
        <v>104.06988405809219</v>
      </c>
      <c r="N81" s="506">
        <f t="shared" si="9"/>
        <v>108.97041018787739</v>
      </c>
      <c r="O81" s="506">
        <f t="shared" si="9"/>
        <v>112.8178856249416</v>
      </c>
      <c r="P81" s="506">
        <f t="shared" si="9"/>
        <v>120.25293772210934</v>
      </c>
      <c r="Q81" s="506">
        <f t="shared" si="9"/>
        <v>129.96987076288198</v>
      </c>
      <c r="R81" s="506">
        <f t="shared" ref="R81" si="18">IF(R58&lt;&gt;0,R58/R12*100,0)</f>
        <v>135.50450563360803</v>
      </c>
    </row>
    <row r="82" spans="1:18" x14ac:dyDescent="0.2">
      <c r="A82" s="237" t="s">
        <v>76</v>
      </c>
      <c r="B82" s="240" t="s">
        <v>77</v>
      </c>
      <c r="C82" s="506">
        <f t="shared" si="9"/>
        <v>88.027099127972491</v>
      </c>
      <c r="D82" s="506">
        <f t="shared" si="9"/>
        <v>90.971519344784809</v>
      </c>
      <c r="E82" s="506">
        <f t="shared" si="9"/>
        <v>93.102936081584659</v>
      </c>
      <c r="F82" s="506">
        <f t="shared" si="9"/>
        <v>94.584307635478297</v>
      </c>
      <c r="G82" s="506">
        <f t="shared" si="9"/>
        <v>94.590721510268452</v>
      </c>
      <c r="H82" s="506">
        <f t="shared" si="9"/>
        <v>98.040918423461477</v>
      </c>
      <c r="I82" s="506">
        <f t="shared" si="9"/>
        <v>97.693596274863495</v>
      </c>
      <c r="J82" s="506">
        <f t="shared" si="9"/>
        <v>99.081985391816715</v>
      </c>
      <c r="K82" s="506">
        <f t="shared" si="9"/>
        <v>99.994513163351911</v>
      </c>
      <c r="L82" s="506">
        <f t="shared" si="9"/>
        <v>100</v>
      </c>
      <c r="M82" s="506">
        <f t="shared" si="9"/>
        <v>101.35896796501788</v>
      </c>
      <c r="N82" s="506">
        <f t="shared" si="9"/>
        <v>104.15707903438064</v>
      </c>
      <c r="O82" s="506">
        <f t="shared" si="9"/>
        <v>104.76548254663626</v>
      </c>
      <c r="P82" s="506">
        <f t="shared" si="9"/>
        <v>106.62206381759447</v>
      </c>
      <c r="Q82" s="506">
        <f t="shared" si="9"/>
        <v>114.99836821159315</v>
      </c>
      <c r="R82" s="506">
        <f t="shared" ref="R82" si="19">IF(R59&lt;&gt;0,R59/R13*100,0)</f>
        <v>119.28975498015171</v>
      </c>
    </row>
    <row r="83" spans="1:18" x14ac:dyDescent="0.2">
      <c r="A83" s="237" t="s">
        <v>78</v>
      </c>
      <c r="B83" s="240" t="s">
        <v>79</v>
      </c>
      <c r="C83" s="506">
        <f t="shared" si="9"/>
        <v>99.949350298446305</v>
      </c>
      <c r="D83" s="506">
        <f t="shared" si="9"/>
        <v>99.846922898991536</v>
      </c>
      <c r="E83" s="506">
        <f t="shared" si="9"/>
        <v>99.946096792961342</v>
      </c>
      <c r="F83" s="506">
        <f t="shared" si="9"/>
        <v>107.86587425003857</v>
      </c>
      <c r="G83" s="506">
        <f t="shared" si="9"/>
        <v>99.063208100212208</v>
      </c>
      <c r="H83" s="506">
        <f t="shared" si="9"/>
        <v>96.261310688041263</v>
      </c>
      <c r="I83" s="506">
        <f t="shared" si="9"/>
        <v>97.875809214117211</v>
      </c>
      <c r="J83" s="506">
        <f t="shared" si="9"/>
        <v>99.862674546171661</v>
      </c>
      <c r="K83" s="506">
        <f t="shared" si="9"/>
        <v>98.314935280661686</v>
      </c>
      <c r="L83" s="506">
        <f t="shared" si="9"/>
        <v>99.999999999999972</v>
      </c>
      <c r="M83" s="506">
        <f t="shared" si="9"/>
        <v>102.73860155965806</v>
      </c>
      <c r="N83" s="506">
        <f t="shared" si="9"/>
        <v>103.2152733898114</v>
      </c>
      <c r="O83" s="506">
        <f t="shared" si="9"/>
        <v>102.10142765585699</v>
      </c>
      <c r="P83" s="506">
        <f t="shared" si="9"/>
        <v>107.12138011069901</v>
      </c>
      <c r="Q83" s="506">
        <f t="shared" si="9"/>
        <v>115.10580946970698</v>
      </c>
      <c r="R83" s="506">
        <f t="shared" ref="R83" si="20">IF(R60&lt;&gt;0,R60/R14*100,0)</f>
        <v>116.05689437760107</v>
      </c>
    </row>
    <row r="84" spans="1:18" x14ac:dyDescent="0.2">
      <c r="A84" s="237" t="s">
        <v>80</v>
      </c>
      <c r="B84" s="240" t="s">
        <v>81</v>
      </c>
      <c r="C84" s="506">
        <f t="shared" si="9"/>
        <v>93.908507951946916</v>
      </c>
      <c r="D84" s="506">
        <f t="shared" si="9"/>
        <v>97.589454901397161</v>
      </c>
      <c r="E84" s="506">
        <f t="shared" si="9"/>
        <v>97.358897660888417</v>
      </c>
      <c r="F84" s="506">
        <f t="shared" si="9"/>
        <v>102.25655123631824</v>
      </c>
      <c r="G84" s="506">
        <f t="shared" si="9"/>
        <v>99.06721975607141</v>
      </c>
      <c r="H84" s="506">
        <f t="shared" si="9"/>
        <v>102.79747223450602</v>
      </c>
      <c r="I84" s="506">
        <f t="shared" si="9"/>
        <v>103.18238396317945</v>
      </c>
      <c r="J84" s="506">
        <f t="shared" si="9"/>
        <v>104.61562189355492</v>
      </c>
      <c r="K84" s="506">
        <f t="shared" si="9"/>
        <v>101.13431093468664</v>
      </c>
      <c r="L84" s="506">
        <f t="shared" si="9"/>
        <v>100</v>
      </c>
      <c r="M84" s="506">
        <f t="shared" si="9"/>
        <v>98.465645059803037</v>
      </c>
      <c r="N84" s="506">
        <f t="shared" si="9"/>
        <v>96.202669144923973</v>
      </c>
      <c r="O84" s="506">
        <f t="shared" si="9"/>
        <v>94.373691135575712</v>
      </c>
      <c r="P84" s="506">
        <f t="shared" si="9"/>
        <v>97.390668025077815</v>
      </c>
      <c r="Q84" s="506">
        <f t="shared" si="9"/>
        <v>99.37803836324963</v>
      </c>
      <c r="R84" s="506">
        <f t="shared" ref="R84" si="21">IF(R61&lt;&gt;0,R61/R15*100,0)</f>
        <v>99.653305172570015</v>
      </c>
    </row>
    <row r="85" spans="1:18" x14ac:dyDescent="0.2">
      <c r="A85" s="237" t="s">
        <v>82</v>
      </c>
      <c r="B85" s="240" t="s">
        <v>83</v>
      </c>
      <c r="C85" s="506">
        <f t="shared" si="9"/>
        <v>96.814520315524504</v>
      </c>
      <c r="D85" s="506">
        <f t="shared" si="9"/>
        <v>100.79537160891175</v>
      </c>
      <c r="E85" s="506">
        <f t="shared" si="9"/>
        <v>102.32054633994643</v>
      </c>
      <c r="F85" s="506">
        <f t="shared" si="9"/>
        <v>109.71642305867628</v>
      </c>
      <c r="G85" s="506">
        <f t="shared" si="9"/>
        <v>108.03415516705579</v>
      </c>
      <c r="H85" s="506">
        <f t="shared" si="9"/>
        <v>106.3798734367609</v>
      </c>
      <c r="I85" s="506">
        <f t="shared" si="9"/>
        <v>105.29877663173481</v>
      </c>
      <c r="J85" s="506">
        <f t="shared" si="9"/>
        <v>106.24227930793231</v>
      </c>
      <c r="K85" s="506">
        <f t="shared" si="9"/>
        <v>100.04176745408336</v>
      </c>
      <c r="L85" s="506">
        <f t="shared" si="9"/>
        <v>100</v>
      </c>
      <c r="M85" s="506">
        <f t="shared" si="9"/>
        <v>99.474709163484803</v>
      </c>
      <c r="N85" s="506">
        <f t="shared" si="9"/>
        <v>98.533779050101472</v>
      </c>
      <c r="O85" s="506">
        <f t="shared" si="9"/>
        <v>102.09562850282849</v>
      </c>
      <c r="P85" s="506">
        <f t="shared" si="9"/>
        <v>108.6148589174865</v>
      </c>
      <c r="Q85" s="506">
        <f t="shared" si="9"/>
        <v>111.0682977973607</v>
      </c>
      <c r="R85" s="506">
        <f t="shared" ref="R85" si="22">IF(R62&lt;&gt;0,R62/R16*100,0)</f>
        <v>107.01450570698201</v>
      </c>
    </row>
    <row r="86" spans="1:18" x14ac:dyDescent="0.2">
      <c r="A86" s="237" t="s">
        <v>84</v>
      </c>
      <c r="B86" s="240" t="s">
        <v>85</v>
      </c>
      <c r="C86" s="506">
        <f t="shared" si="9"/>
        <v>82.472416550282702</v>
      </c>
      <c r="D86" s="506">
        <f t="shared" si="9"/>
        <v>82.39846072545285</v>
      </c>
      <c r="E86" s="506">
        <f t="shared" si="9"/>
        <v>85.051535304806094</v>
      </c>
      <c r="F86" s="506">
        <f t="shared" si="9"/>
        <v>83.692233642800062</v>
      </c>
      <c r="G86" s="506">
        <f t="shared" si="9"/>
        <v>84.252125964817665</v>
      </c>
      <c r="H86" s="506">
        <f t="shared" si="9"/>
        <v>91.945857776750216</v>
      </c>
      <c r="I86" s="506">
        <f t="shared" si="9"/>
        <v>92.607309332550926</v>
      </c>
      <c r="J86" s="506">
        <f t="shared" si="9"/>
        <v>94.170970695767338</v>
      </c>
      <c r="K86" s="506">
        <f t="shared" si="9"/>
        <v>95.449454967912857</v>
      </c>
      <c r="L86" s="506">
        <f t="shared" si="9"/>
        <v>100</v>
      </c>
      <c r="M86" s="506">
        <f t="shared" si="9"/>
        <v>104.50149197365266</v>
      </c>
      <c r="N86" s="506">
        <f t="shared" si="9"/>
        <v>111.46730776285987</v>
      </c>
      <c r="O86" s="506">
        <f t="shared" si="9"/>
        <v>114.17915169103577</v>
      </c>
      <c r="P86" s="506">
        <f t="shared" si="9"/>
        <v>117.53359694972676</v>
      </c>
      <c r="Q86" s="506">
        <f t="shared" si="9"/>
        <v>125.6942565842796</v>
      </c>
      <c r="R86" s="506">
        <f t="shared" ref="R86" si="23">IF(R63&lt;&gt;0,R63/R17*100,0)</f>
        <v>132.8448052071351</v>
      </c>
    </row>
    <row r="87" spans="1:18" x14ac:dyDescent="0.2">
      <c r="A87" s="237"/>
      <c r="B87" s="516" t="s">
        <v>445</v>
      </c>
      <c r="C87" s="506">
        <f t="shared" si="9"/>
        <v>87.487764912377187</v>
      </c>
      <c r="D87" s="506">
        <f t="shared" si="9"/>
        <v>89.934166881633971</v>
      </c>
      <c r="E87" s="506">
        <f t="shared" si="9"/>
        <v>92.332411331810889</v>
      </c>
      <c r="F87" s="506">
        <f t="shared" si="9"/>
        <v>93.83974167901043</v>
      </c>
      <c r="G87" s="506">
        <f t="shared" si="9"/>
        <v>95.640832892597089</v>
      </c>
      <c r="H87" s="506">
        <f t="shared" si="9"/>
        <v>97.399945684769321</v>
      </c>
      <c r="I87" s="506">
        <f t="shared" si="9"/>
        <v>98.682755412664932</v>
      </c>
      <c r="J87" s="506">
        <f t="shared" si="9"/>
        <v>98.525445989657641</v>
      </c>
      <c r="K87" s="506">
        <f t="shared" si="9"/>
        <v>98.284458221618266</v>
      </c>
      <c r="L87" s="506">
        <f t="shared" si="9"/>
        <v>100</v>
      </c>
      <c r="M87" s="506">
        <f t="shared" si="9"/>
        <v>104.08650569023416</v>
      </c>
      <c r="N87" s="506">
        <f t="shared" si="9"/>
        <v>108.66203982552727</v>
      </c>
      <c r="O87" s="506">
        <f t="shared" si="9"/>
        <v>112.61665834038979</v>
      </c>
      <c r="P87" s="506">
        <f t="shared" si="9"/>
        <v>120.07186637051632</v>
      </c>
      <c r="Q87" s="506">
        <f t="shared" si="9"/>
        <v>129.93203000037803</v>
      </c>
      <c r="R87" s="506">
        <f t="shared" ref="R87" si="24">IF(R64&lt;&gt;0,R64/R18*100,0)</f>
        <v>135.4625265457336</v>
      </c>
    </row>
    <row r="88" spans="1:18" s="10" customFormat="1" x14ac:dyDescent="0.2">
      <c r="A88" s="514"/>
      <c r="B88" s="515" t="s">
        <v>647</v>
      </c>
      <c r="C88" s="517">
        <f t="shared" si="9"/>
        <v>89.718923765458783</v>
      </c>
      <c r="D88" s="517">
        <f t="shared" si="9"/>
        <v>91.933957236829812</v>
      </c>
      <c r="E88" s="517">
        <f t="shared" si="9"/>
        <v>93.322905826729155</v>
      </c>
      <c r="F88" s="517">
        <f t="shared" si="9"/>
        <v>96.753746180180116</v>
      </c>
      <c r="G88" s="517">
        <f t="shared" si="9"/>
        <v>95.413432625771094</v>
      </c>
      <c r="H88" s="517">
        <f t="shared" si="9"/>
        <v>97.105830219733775</v>
      </c>
      <c r="I88" s="517">
        <f t="shared" si="9"/>
        <v>98.681289738660396</v>
      </c>
      <c r="J88" s="517">
        <f t="shared" si="9"/>
        <v>99.72702240973706</v>
      </c>
      <c r="K88" s="517">
        <f t="shared" si="9"/>
        <v>99.021254686392922</v>
      </c>
      <c r="L88" s="517">
        <f t="shared" si="9"/>
        <v>100</v>
      </c>
      <c r="M88" s="517">
        <f t="shared" si="9"/>
        <v>102.20166460790358</v>
      </c>
      <c r="N88" s="517">
        <f t="shared" si="9"/>
        <v>104.40913816580726</v>
      </c>
      <c r="O88" s="517">
        <f t="shared" si="9"/>
        <v>106.36458513067059</v>
      </c>
      <c r="P88" s="517">
        <f t="shared" si="9"/>
        <v>114.86697895019191</v>
      </c>
      <c r="Q88" s="517">
        <f t="shared" si="9"/>
        <v>120.52049220732791</v>
      </c>
      <c r="R88" s="517">
        <f t="shared" ref="R88" si="25">IF(R65&lt;&gt;0,R65/R19*100,0)</f>
        <v>123.12978531820291</v>
      </c>
    </row>
    <row r="89" spans="1:18" x14ac:dyDescent="0.2">
      <c r="A89" s="237"/>
      <c r="B89" s="516" t="s">
        <v>717</v>
      </c>
      <c r="C89" s="506">
        <f>IF((C66+C67)&lt;&gt;0,(C66+C67)/(C20+C67)*100,0)</f>
        <v>83.003233703285716</v>
      </c>
      <c r="D89" s="506">
        <f t="shared" ref="D89:Q89" si="26">IF((D66+D67)&lt;&gt;0,(D66+D67)/(D20+D67)*100,0)</f>
        <v>83.585691298212765</v>
      </c>
      <c r="E89" s="506">
        <f t="shared" si="26"/>
        <v>88.016353014270507</v>
      </c>
      <c r="F89" s="506">
        <f t="shared" si="26"/>
        <v>91.967353853520095</v>
      </c>
      <c r="G89" s="506">
        <f t="shared" si="26"/>
        <v>93.2664309114556</v>
      </c>
      <c r="H89" s="506">
        <f t="shared" si="26"/>
        <v>94.527899452966778</v>
      </c>
      <c r="I89" s="506">
        <f t="shared" si="26"/>
        <v>97.582979020565432</v>
      </c>
      <c r="J89" s="506">
        <f t="shared" si="26"/>
        <v>97.735870868019973</v>
      </c>
      <c r="K89" s="506">
        <f t="shared" si="26"/>
        <v>97.929370417324975</v>
      </c>
      <c r="L89" s="506">
        <f t="shared" si="26"/>
        <v>100</v>
      </c>
      <c r="M89" s="506">
        <f t="shared" si="26"/>
        <v>104.44675563795785</v>
      </c>
      <c r="N89" s="506">
        <f t="shared" si="26"/>
        <v>109.98730572938192</v>
      </c>
      <c r="O89" s="506">
        <f t="shared" si="26"/>
        <v>113.99104852436068</v>
      </c>
      <c r="P89" s="506">
        <f t="shared" si="26"/>
        <v>122.33346433874664</v>
      </c>
      <c r="Q89" s="506">
        <f t="shared" si="26"/>
        <v>132.26420189567858</v>
      </c>
      <c r="R89" s="506">
        <f t="shared" ref="R89" si="27">IF((R66+R67)&lt;&gt;0,(R66+R67)/(R20+R67)*100,0)</f>
        <v>137.38299645236006</v>
      </c>
    </row>
    <row r="90" spans="1:18" ht="20.25" customHeight="1" x14ac:dyDescent="0.2">
      <c r="A90" s="245"/>
      <c r="B90" s="246" t="s">
        <v>713</v>
      </c>
      <c r="C90" s="518">
        <f t="shared" ref="C90:Q90" si="28">IF(C68&lt;&gt;0,C68/C22*100,0)</f>
        <v>89.298767221289197</v>
      </c>
      <c r="D90" s="518">
        <f t="shared" si="28"/>
        <v>91.50104289451609</v>
      </c>
      <c r="E90" s="518">
        <f t="shared" si="28"/>
        <v>93.050983376099367</v>
      </c>
      <c r="F90" s="518">
        <f t="shared" si="28"/>
        <v>96.698483577324936</v>
      </c>
      <c r="G90" s="518">
        <f t="shared" si="28"/>
        <v>95.256853189973342</v>
      </c>
      <c r="H90" s="518">
        <f t="shared" si="28"/>
        <v>96.821584800043496</v>
      </c>
      <c r="I90" s="518">
        <f t="shared" si="28"/>
        <v>98.683421503349933</v>
      </c>
      <c r="J90" s="518">
        <f t="shared" si="28"/>
        <v>99.697903265606399</v>
      </c>
      <c r="K90" s="518">
        <f t="shared" si="28"/>
        <v>98.946263188317872</v>
      </c>
      <c r="L90" s="518">
        <f t="shared" si="28"/>
        <v>100</v>
      </c>
      <c r="M90" s="518">
        <f t="shared" si="28"/>
        <v>102.38952993080279</v>
      </c>
      <c r="N90" s="518">
        <f t="shared" si="28"/>
        <v>104.78208336060064</v>
      </c>
      <c r="O90" s="518">
        <f t="shared" si="28"/>
        <v>106.96214390716827</v>
      </c>
      <c r="P90" s="518">
        <f t="shared" si="28"/>
        <v>115.41372921536055</v>
      </c>
      <c r="Q90" s="518">
        <f t="shared" si="28"/>
        <v>121.37166948612943</v>
      </c>
      <c r="R90" s="518">
        <f t="shared" ref="R90" si="29">IF(R68&lt;&gt;0,R68/R22*100,0)</f>
        <v>124.12246950757353</v>
      </c>
    </row>
    <row r="91" spans="1:18" s="197" customFormat="1" ht="20.25" customHeight="1" x14ac:dyDescent="0.2">
      <c r="A91" s="256" t="s">
        <v>437</v>
      </c>
    </row>
    <row r="92" spans="1:18" ht="15" x14ac:dyDescent="0.2">
      <c r="A92" s="509" t="s">
        <v>781</v>
      </c>
    </row>
    <row r="93" spans="1:18" ht="18.75" customHeight="1" x14ac:dyDescent="0.2">
      <c r="A93" s="234"/>
      <c r="B93" s="235"/>
      <c r="C93" s="236" t="str">
        <f t="shared" ref="C93:Q93" si="30">C2</f>
        <v>FY1995</v>
      </c>
      <c r="D93" s="236" t="str">
        <f t="shared" si="30"/>
        <v>FY1996</v>
      </c>
      <c r="E93" s="236" t="str">
        <f t="shared" si="30"/>
        <v>FY1997</v>
      </c>
      <c r="F93" s="236" t="str">
        <f t="shared" si="30"/>
        <v>FY1998</v>
      </c>
      <c r="G93" s="236" t="str">
        <f t="shared" si="30"/>
        <v>FY1999</v>
      </c>
      <c r="H93" s="236" t="str">
        <f t="shared" si="30"/>
        <v>FY2000</v>
      </c>
      <c r="I93" s="236" t="str">
        <f t="shared" si="30"/>
        <v>FY2001</v>
      </c>
      <c r="J93" s="236" t="str">
        <f t="shared" si="30"/>
        <v>FY2002</v>
      </c>
      <c r="K93" s="236" t="str">
        <f t="shared" si="30"/>
        <v>FY2003</v>
      </c>
      <c r="L93" s="236" t="str">
        <f t="shared" si="30"/>
        <v>FY2004</v>
      </c>
      <c r="M93" s="236" t="str">
        <f t="shared" si="30"/>
        <v>FY2005</v>
      </c>
      <c r="N93" s="236" t="str">
        <f t="shared" si="30"/>
        <v>FY2006</v>
      </c>
      <c r="O93" s="236" t="str">
        <f t="shared" si="30"/>
        <v>FY2007</v>
      </c>
      <c r="P93" s="236" t="str">
        <f t="shared" si="30"/>
        <v>FY2008</v>
      </c>
      <c r="Q93" s="236" t="str">
        <f t="shared" si="30"/>
        <v>FY2009</v>
      </c>
      <c r="R93" s="236" t="str">
        <f>R2</f>
        <v>FY2010</v>
      </c>
    </row>
    <row r="94" spans="1:18" ht="17.25" customHeight="1" x14ac:dyDescent="0.2">
      <c r="A94" s="237" t="s">
        <v>56</v>
      </c>
      <c r="B94" s="238" t="s">
        <v>57</v>
      </c>
      <c r="C94" s="521">
        <f>IF(C49/C$68&lt;&gt;0,C49/C$68,"~")</f>
        <v>6.4247253600326903E-2</v>
      </c>
      <c r="D94" s="521">
        <f t="shared" ref="D94:Q94" si="31">IF(D49/D$68&lt;&gt;0,D49/D$68,"~")</f>
        <v>6.7370490941345243E-2</v>
      </c>
      <c r="E94" s="521">
        <f t="shared" si="31"/>
        <v>7.6662008918010976E-2</v>
      </c>
      <c r="F94" s="521">
        <f t="shared" si="31"/>
        <v>7.3985862001599539E-2</v>
      </c>
      <c r="G94" s="521">
        <f t="shared" si="31"/>
        <v>7.7692150449169009E-2</v>
      </c>
      <c r="H94" s="521">
        <f t="shared" si="31"/>
        <v>8.2671840216581846E-2</v>
      </c>
      <c r="I94" s="521">
        <f t="shared" si="31"/>
        <v>8.8027302795598422E-2</v>
      </c>
      <c r="J94" s="521">
        <f t="shared" si="31"/>
        <v>8.9780052423654361E-2</v>
      </c>
      <c r="K94" s="521">
        <f t="shared" si="31"/>
        <v>9.1264513248948728E-2</v>
      </c>
      <c r="L94" s="521">
        <f t="shared" si="31"/>
        <v>9.6979093833677546E-2</v>
      </c>
      <c r="M94" s="521">
        <f t="shared" si="31"/>
        <v>9.509312590339275E-2</v>
      </c>
      <c r="N94" s="521">
        <f t="shared" si="31"/>
        <v>9.8372934346204741E-2</v>
      </c>
      <c r="O94" s="521">
        <f t="shared" si="31"/>
        <v>9.8761558158141763E-2</v>
      </c>
      <c r="P94" s="521">
        <f t="shared" si="31"/>
        <v>0.10152827400959315</v>
      </c>
      <c r="Q94" s="521">
        <f t="shared" si="31"/>
        <v>0.11112223319978798</v>
      </c>
      <c r="R94" s="521">
        <f t="shared" ref="R94" si="32">IF(R49/R$68&lt;&gt;0,R49/R$68,"~")</f>
        <v>0.10958085732610287</v>
      </c>
    </row>
    <row r="95" spans="1:18" x14ac:dyDescent="0.2">
      <c r="A95" s="237" t="s">
        <v>58</v>
      </c>
      <c r="B95" s="240" t="s">
        <v>646</v>
      </c>
      <c r="C95" s="521">
        <f t="shared" ref="C95:Q110" si="33">IF(C50/C$68&lt;&gt;0,C50/C$68,"~")</f>
        <v>9.9899103626518118E-2</v>
      </c>
      <c r="D95" s="521">
        <f t="shared" si="33"/>
        <v>8.2735422114820406E-2</v>
      </c>
      <c r="E95" s="521">
        <f t="shared" si="33"/>
        <v>3.1256012673507694E-2</v>
      </c>
      <c r="F95" s="521">
        <f t="shared" si="33"/>
        <v>7.6803527381319181E-2</v>
      </c>
      <c r="G95" s="521">
        <f t="shared" si="33"/>
        <v>5.7613750736364253E-2</v>
      </c>
      <c r="H95" s="521">
        <f t="shared" si="33"/>
        <v>8.5820256218012217E-2</v>
      </c>
      <c r="I95" s="521">
        <f t="shared" si="33"/>
        <v>6.1016115620769792E-2</v>
      </c>
      <c r="J95" s="521">
        <f t="shared" si="33"/>
        <v>7.3230558534555568E-2</v>
      </c>
      <c r="K95" s="521">
        <f t="shared" si="33"/>
        <v>6.8268914269185854E-2</v>
      </c>
      <c r="L95" s="521">
        <f t="shared" si="33"/>
        <v>5.2527490978148031E-2</v>
      </c>
      <c r="M95" s="521">
        <f t="shared" si="33"/>
        <v>5.5993189614619479E-2</v>
      </c>
      <c r="N95" s="521">
        <f t="shared" si="33"/>
        <v>5.6018586324104586E-2</v>
      </c>
      <c r="O95" s="521">
        <f t="shared" si="33"/>
        <v>8.2145616598507221E-2</v>
      </c>
      <c r="P95" s="521">
        <f t="shared" si="33"/>
        <v>9.3171711711279859E-2</v>
      </c>
      <c r="Q95" s="521">
        <f t="shared" si="33"/>
        <v>7.9375294230446244E-2</v>
      </c>
      <c r="R95" s="521">
        <f t="shared" ref="R95" si="34">IF(R50/R$68&lt;&gt;0,R50/R$68,"~")</f>
        <v>8.5314496585528796E-2</v>
      </c>
    </row>
    <row r="96" spans="1:18" x14ac:dyDescent="0.2">
      <c r="A96" s="237" t="s">
        <v>60</v>
      </c>
      <c r="B96" s="240" t="s">
        <v>61</v>
      </c>
      <c r="C96" s="521" t="str">
        <f t="shared" si="33"/>
        <v>~</v>
      </c>
      <c r="D96" s="521" t="str">
        <f t="shared" si="33"/>
        <v>~</v>
      </c>
      <c r="E96" s="521" t="str">
        <f t="shared" si="33"/>
        <v>~</v>
      </c>
      <c r="F96" s="521" t="str">
        <f t="shared" si="33"/>
        <v>~</v>
      </c>
      <c r="G96" s="521" t="str">
        <f t="shared" si="33"/>
        <v>~</v>
      </c>
      <c r="H96" s="521" t="str">
        <f t="shared" si="33"/>
        <v>~</v>
      </c>
      <c r="I96" s="521" t="str">
        <f t="shared" si="33"/>
        <v>~</v>
      </c>
      <c r="J96" s="521" t="str">
        <f t="shared" si="33"/>
        <v>~</v>
      </c>
      <c r="K96" s="521" t="str">
        <f t="shared" si="33"/>
        <v>~</v>
      </c>
      <c r="L96" s="521" t="str">
        <f t="shared" si="33"/>
        <v>~</v>
      </c>
      <c r="M96" s="521" t="str">
        <f t="shared" si="33"/>
        <v>~</v>
      </c>
      <c r="N96" s="521" t="str">
        <f t="shared" si="33"/>
        <v>~</v>
      </c>
      <c r="O96" s="521" t="str">
        <f t="shared" si="33"/>
        <v>~</v>
      </c>
      <c r="P96" s="521" t="str">
        <f t="shared" si="33"/>
        <v>~</v>
      </c>
      <c r="Q96" s="521" t="str">
        <f t="shared" si="33"/>
        <v>~</v>
      </c>
      <c r="R96" s="521" t="str">
        <f t="shared" ref="R96" si="35">IF(R51/R$68&lt;&gt;0,R51/R$68,"~")</f>
        <v>~</v>
      </c>
    </row>
    <row r="97" spans="1:18" x14ac:dyDescent="0.2">
      <c r="A97" s="237" t="s">
        <v>62</v>
      </c>
      <c r="B97" s="240" t="s">
        <v>63</v>
      </c>
      <c r="C97" s="521">
        <f t="shared" si="33"/>
        <v>9.265834480851904E-3</v>
      </c>
      <c r="D97" s="521">
        <f t="shared" si="33"/>
        <v>5.6808760119802394E-3</v>
      </c>
      <c r="E97" s="521">
        <f t="shared" si="33"/>
        <v>1.1213192874519768E-2</v>
      </c>
      <c r="F97" s="521">
        <f t="shared" si="33"/>
        <v>1.0287559205605106E-2</v>
      </c>
      <c r="G97" s="521">
        <f t="shared" si="33"/>
        <v>7.4948389496680527E-3</v>
      </c>
      <c r="H97" s="521">
        <f t="shared" si="33"/>
        <v>7.3330092822227059E-3</v>
      </c>
      <c r="I97" s="521">
        <f t="shared" si="33"/>
        <v>7.5109484058362985E-3</v>
      </c>
      <c r="J97" s="521">
        <f t="shared" si="33"/>
        <v>7.2471771886559221E-3</v>
      </c>
      <c r="K97" s="521">
        <f t="shared" si="33"/>
        <v>6.1596815321629875E-3</v>
      </c>
      <c r="L97" s="521">
        <f t="shared" si="33"/>
        <v>2.9827798947622769E-3</v>
      </c>
      <c r="M97" s="521">
        <f t="shared" si="33"/>
        <v>5.4939745468990039E-3</v>
      </c>
      <c r="N97" s="521">
        <f t="shared" si="33"/>
        <v>4.5779083155214669E-3</v>
      </c>
      <c r="O97" s="521">
        <f t="shared" si="33"/>
        <v>3.8466488421250904E-3</v>
      </c>
      <c r="P97" s="521">
        <f t="shared" si="33"/>
        <v>4.6398712777099621E-3</v>
      </c>
      <c r="Q97" s="521">
        <f t="shared" si="33"/>
        <v>5.3396799413265427E-3</v>
      </c>
      <c r="R97" s="521">
        <f t="shared" ref="R97" si="36">IF(R52/R$68&lt;&gt;0,R52/R$68,"~")</f>
        <v>5.8870830941815805E-3</v>
      </c>
    </row>
    <row r="98" spans="1:18" x14ac:dyDescent="0.2">
      <c r="A98" s="237" t="s">
        <v>64</v>
      </c>
      <c r="B98" s="240" t="s">
        <v>65</v>
      </c>
      <c r="C98" s="521">
        <f t="shared" si="33"/>
        <v>1.4611148850755819E-2</v>
      </c>
      <c r="D98" s="521">
        <f t="shared" si="33"/>
        <v>2.8849190730621047E-2</v>
      </c>
      <c r="E98" s="521">
        <f t="shared" si="33"/>
        <v>3.468498406795386E-2</v>
      </c>
      <c r="F98" s="521">
        <f t="shared" si="33"/>
        <v>3.3391058733606101E-2</v>
      </c>
      <c r="G98" s="521">
        <f t="shared" si="33"/>
        <v>3.3602637529930299E-2</v>
      </c>
      <c r="H98" s="521">
        <f t="shared" si="33"/>
        <v>2.9958933970346904E-2</v>
      </c>
      <c r="I98" s="521">
        <f t="shared" si="33"/>
        <v>3.0237577619444057E-2</v>
      </c>
      <c r="J98" s="521">
        <f t="shared" si="33"/>
        <v>2.8057481231726116E-2</v>
      </c>
      <c r="K98" s="521">
        <f t="shared" si="33"/>
        <v>3.2034370163396532E-2</v>
      </c>
      <c r="L98" s="521">
        <f t="shared" si="33"/>
        <v>2.6877325259454372E-2</v>
      </c>
      <c r="M98" s="521">
        <f t="shared" si="33"/>
        <v>2.3292839674063558E-2</v>
      </c>
      <c r="N98" s="521">
        <f t="shared" si="33"/>
        <v>2.0863368208047923E-2</v>
      </c>
      <c r="O98" s="521">
        <f t="shared" si="33"/>
        <v>9.3741233393472411E-3</v>
      </c>
      <c r="P98" s="521">
        <f t="shared" si="33"/>
        <v>1.2968685650991798E-2</v>
      </c>
      <c r="Q98" s="521">
        <f t="shared" si="33"/>
        <v>2.0000270843364944E-2</v>
      </c>
      <c r="R98" s="521">
        <f t="shared" ref="R98" si="37">IF(R53/R$68&lt;&gt;0,R53/R$68,"~")</f>
        <v>1.4866904209034179E-2</v>
      </c>
    </row>
    <row r="99" spans="1:18" x14ac:dyDescent="0.2">
      <c r="A99" s="237" t="s">
        <v>66</v>
      </c>
      <c r="B99" s="240" t="s">
        <v>67</v>
      </c>
      <c r="C99" s="521">
        <f t="shared" si="33"/>
        <v>5.0408653505483146E-2</v>
      </c>
      <c r="D99" s="521">
        <f t="shared" si="33"/>
        <v>4.8051875298386851E-2</v>
      </c>
      <c r="E99" s="521">
        <f t="shared" si="33"/>
        <v>3.8934050968059804E-2</v>
      </c>
      <c r="F99" s="521">
        <f t="shared" si="33"/>
        <v>3.9552532145555215E-2</v>
      </c>
      <c r="G99" s="521">
        <f t="shared" si="33"/>
        <v>4.7906050587835571E-2</v>
      </c>
      <c r="H99" s="521">
        <f t="shared" si="33"/>
        <v>4.5505501164800184E-2</v>
      </c>
      <c r="I99" s="521">
        <f t="shared" si="33"/>
        <v>4.9030711114051877E-2</v>
      </c>
      <c r="J99" s="521">
        <f t="shared" si="33"/>
        <v>3.6724684784820494E-2</v>
      </c>
      <c r="K99" s="521">
        <f t="shared" si="33"/>
        <v>2.8739678605034267E-2</v>
      </c>
      <c r="L99" s="521">
        <f t="shared" si="33"/>
        <v>2.7268189588925244E-2</v>
      </c>
      <c r="M99" s="521">
        <f t="shared" si="33"/>
        <v>3.0206313059805555E-2</v>
      </c>
      <c r="N99" s="521">
        <f t="shared" si="33"/>
        <v>2.72219837150065E-2</v>
      </c>
      <c r="O99" s="521">
        <f t="shared" si="33"/>
        <v>2.5757144573184013E-2</v>
      </c>
      <c r="P99" s="521">
        <f t="shared" si="33"/>
        <v>3.2409558443359153E-2</v>
      </c>
      <c r="Q99" s="521">
        <f t="shared" si="33"/>
        <v>4.3014900556557337E-2</v>
      </c>
      <c r="R99" s="521">
        <f t="shared" ref="R99" si="38">IF(R54/R$68&lt;&gt;0,R54/R$68,"~")</f>
        <v>5.6508791662002164E-2</v>
      </c>
    </row>
    <row r="100" spans="1:18" x14ac:dyDescent="0.2">
      <c r="A100" s="237" t="s">
        <v>68</v>
      </c>
      <c r="B100" s="240" t="s">
        <v>69</v>
      </c>
      <c r="C100" s="521">
        <f t="shared" si="33"/>
        <v>0.1242560421810856</v>
      </c>
      <c r="D100" s="521">
        <f t="shared" si="33"/>
        <v>0.12576055251382962</v>
      </c>
      <c r="E100" s="521">
        <f t="shared" si="33"/>
        <v>0.13568257794648975</v>
      </c>
      <c r="F100" s="521">
        <f t="shared" si="33"/>
        <v>0.12941469555324078</v>
      </c>
      <c r="G100" s="521">
        <f t="shared" si="33"/>
        <v>0.12686464597932962</v>
      </c>
      <c r="H100" s="521">
        <f t="shared" si="33"/>
        <v>0.12732836104188897</v>
      </c>
      <c r="I100" s="521">
        <f t="shared" si="33"/>
        <v>0.12471278044575478</v>
      </c>
      <c r="J100" s="521">
        <f t="shared" si="33"/>
        <v>0.11919239689473134</v>
      </c>
      <c r="K100" s="521">
        <f t="shared" si="33"/>
        <v>0.12356038075074174</v>
      </c>
      <c r="L100" s="521">
        <f t="shared" si="33"/>
        <v>0.1341103611673809</v>
      </c>
      <c r="M100" s="521">
        <f t="shared" si="33"/>
        <v>0.13800699000709224</v>
      </c>
      <c r="N100" s="521">
        <f t="shared" si="33"/>
        <v>0.1427871563410181</v>
      </c>
      <c r="O100" s="521">
        <f t="shared" si="33"/>
        <v>0.15090740716824086</v>
      </c>
      <c r="P100" s="521">
        <f t="shared" si="33"/>
        <v>0.16045887401731723</v>
      </c>
      <c r="Q100" s="521">
        <f t="shared" si="33"/>
        <v>0.13975641568789998</v>
      </c>
      <c r="R100" s="521">
        <f t="shared" ref="R100" si="39">IF(R55/R$68&lt;&gt;0,R55/R$68,"~")</f>
        <v>0.13701264831339816</v>
      </c>
    </row>
    <row r="101" spans="1:18" x14ac:dyDescent="0.2">
      <c r="A101" s="237" t="s">
        <v>70</v>
      </c>
      <c r="B101" s="240" t="s">
        <v>71</v>
      </c>
      <c r="C101" s="521">
        <f t="shared" si="33"/>
        <v>2.1940108908177634E-2</v>
      </c>
      <c r="D101" s="521">
        <f t="shared" si="33"/>
        <v>2.150291230465376E-2</v>
      </c>
      <c r="E101" s="521">
        <f t="shared" si="33"/>
        <v>2.3552792056262109E-2</v>
      </c>
      <c r="F101" s="521">
        <f t="shared" si="33"/>
        <v>2.1023773880965567E-2</v>
      </c>
      <c r="G101" s="521">
        <f t="shared" si="33"/>
        <v>1.9076948769239328E-2</v>
      </c>
      <c r="H101" s="521">
        <f t="shared" si="33"/>
        <v>1.7976136405375241E-2</v>
      </c>
      <c r="I101" s="521">
        <f t="shared" si="33"/>
        <v>2.0026853830359959E-2</v>
      </c>
      <c r="J101" s="521">
        <f t="shared" si="33"/>
        <v>1.854848812097401E-2</v>
      </c>
      <c r="K101" s="521">
        <f t="shared" si="33"/>
        <v>1.8300763991772998E-2</v>
      </c>
      <c r="L101" s="521">
        <f t="shared" si="33"/>
        <v>1.8186495129432805E-2</v>
      </c>
      <c r="M101" s="521">
        <f t="shared" si="33"/>
        <v>1.7910683537631453E-2</v>
      </c>
      <c r="N101" s="521">
        <f t="shared" si="33"/>
        <v>1.8430925307283033E-2</v>
      </c>
      <c r="O101" s="521">
        <f t="shared" si="33"/>
        <v>1.7089140128261519E-2</v>
      </c>
      <c r="P101" s="521">
        <f t="shared" si="33"/>
        <v>1.6299897493498097E-2</v>
      </c>
      <c r="Q101" s="521">
        <f t="shared" si="33"/>
        <v>1.5484438063127626E-2</v>
      </c>
      <c r="R101" s="521">
        <f t="shared" ref="R101" si="40">IF(R56/R$68&lt;&gt;0,R56/R$68,"~")</f>
        <v>1.5097716402350241E-2</v>
      </c>
    </row>
    <row r="102" spans="1:18" x14ac:dyDescent="0.2">
      <c r="A102" s="237" t="s">
        <v>72</v>
      </c>
      <c r="B102" s="240" t="s">
        <v>73</v>
      </c>
      <c r="C102" s="521">
        <f t="shared" si="33"/>
        <v>7.632947763628678E-2</v>
      </c>
      <c r="D102" s="521">
        <f t="shared" si="33"/>
        <v>7.5774525927655448E-2</v>
      </c>
      <c r="E102" s="521">
        <f t="shared" si="33"/>
        <v>7.9068732331125505E-2</v>
      </c>
      <c r="F102" s="521">
        <f t="shared" si="33"/>
        <v>7.717656292179538E-2</v>
      </c>
      <c r="G102" s="521">
        <f t="shared" si="33"/>
        <v>8.1371700254483176E-2</v>
      </c>
      <c r="H102" s="521">
        <f t="shared" si="33"/>
        <v>7.9117431607317129E-2</v>
      </c>
      <c r="I102" s="521">
        <f t="shared" si="33"/>
        <v>8.3214282983691004E-2</v>
      </c>
      <c r="J102" s="521">
        <f t="shared" si="33"/>
        <v>7.7061935038915313E-2</v>
      </c>
      <c r="K102" s="521">
        <f t="shared" si="33"/>
        <v>7.5689848576234106E-2</v>
      </c>
      <c r="L102" s="521">
        <f t="shared" si="33"/>
        <v>7.9540345146843688E-2</v>
      </c>
      <c r="M102" s="521">
        <f t="shared" si="33"/>
        <v>7.5947096115206281E-2</v>
      </c>
      <c r="N102" s="521">
        <f t="shared" si="33"/>
        <v>7.8580814798829487E-2</v>
      </c>
      <c r="O102" s="521">
        <f t="shared" si="33"/>
        <v>7.9676055453577074E-2</v>
      </c>
      <c r="P102" s="521">
        <f t="shared" si="33"/>
        <v>6.5356483156256931E-2</v>
      </c>
      <c r="Q102" s="521">
        <f t="shared" si="33"/>
        <v>6.8721414114537416E-2</v>
      </c>
      <c r="R102" s="521">
        <f t="shared" ref="R102" si="41">IF(R57/R$68&lt;&gt;0,R57/R$68,"~")</f>
        <v>6.8632981778858251E-2</v>
      </c>
    </row>
    <row r="103" spans="1:18" x14ac:dyDescent="0.2">
      <c r="A103" s="237" t="s">
        <v>74</v>
      </c>
      <c r="B103" s="240" t="s">
        <v>75</v>
      </c>
      <c r="C103" s="521">
        <f t="shared" si="33"/>
        <v>1.8217803862152819E-2</v>
      </c>
      <c r="D103" s="521">
        <f t="shared" si="33"/>
        <v>1.6155806259777493E-2</v>
      </c>
      <c r="E103" s="521">
        <f t="shared" si="33"/>
        <v>1.7325342826198714E-2</v>
      </c>
      <c r="F103" s="521">
        <f t="shared" si="33"/>
        <v>1.3126270868844091E-2</v>
      </c>
      <c r="G103" s="521">
        <f t="shared" si="33"/>
        <v>2.2830011424761414E-2</v>
      </c>
      <c r="H103" s="521">
        <f t="shared" si="33"/>
        <v>2.3651798405476564E-2</v>
      </c>
      <c r="I103" s="521">
        <f t="shared" si="33"/>
        <v>2.851693682775551E-2</v>
      </c>
      <c r="J103" s="521">
        <f t="shared" si="33"/>
        <v>3.2292130499926963E-2</v>
      </c>
      <c r="K103" s="521">
        <f t="shared" si="33"/>
        <v>1.5629662045438399E-2</v>
      </c>
      <c r="L103" s="521">
        <f t="shared" si="33"/>
        <v>1.5319233425212485E-2</v>
      </c>
      <c r="M103" s="521">
        <f t="shared" si="33"/>
        <v>2.1275430801113174E-2</v>
      </c>
      <c r="N103" s="521">
        <f t="shared" si="33"/>
        <v>2.5130938693469163E-2</v>
      </c>
      <c r="O103" s="521">
        <f t="shared" si="33"/>
        <v>2.7418771460094638E-2</v>
      </c>
      <c r="P103" s="521">
        <f t="shared" si="33"/>
        <v>2.547498611101626E-2</v>
      </c>
      <c r="Q103" s="521">
        <f t="shared" si="33"/>
        <v>2.0842773949330234E-2</v>
      </c>
      <c r="R103" s="521">
        <f t="shared" ref="R103" si="42">IF(R58/R$68&lt;&gt;0,R58/R$68,"~")</f>
        <v>2.101997865480755E-2</v>
      </c>
    </row>
    <row r="104" spans="1:18" x14ac:dyDescent="0.2">
      <c r="A104" s="237" t="s">
        <v>76</v>
      </c>
      <c r="B104" s="240" t="s">
        <v>77</v>
      </c>
      <c r="C104" s="521">
        <f t="shared" si="33"/>
        <v>0.11250310415765029</v>
      </c>
      <c r="D104" s="521">
        <f t="shared" si="33"/>
        <v>0.11692804903797827</v>
      </c>
      <c r="E104" s="521">
        <f t="shared" si="33"/>
        <v>0.12878655395277672</v>
      </c>
      <c r="F104" s="521">
        <f t="shared" si="33"/>
        <v>0.11914879835566376</v>
      </c>
      <c r="G104" s="521">
        <f t="shared" si="33"/>
        <v>0.12582502126295728</v>
      </c>
      <c r="H104" s="521">
        <f t="shared" si="33"/>
        <v>0.12360812530256882</v>
      </c>
      <c r="I104" s="521">
        <f t="shared" si="33"/>
        <v>0.12371861103655045</v>
      </c>
      <c r="J104" s="521">
        <f t="shared" si="33"/>
        <v>0.12195081110440144</v>
      </c>
      <c r="K104" s="521">
        <f t="shared" si="33"/>
        <v>0.12401098536209691</v>
      </c>
      <c r="L104" s="521">
        <f t="shared" si="33"/>
        <v>0.12158487826570162</v>
      </c>
      <c r="M104" s="521">
        <f t="shared" si="33"/>
        <v>0.11727925604284839</v>
      </c>
      <c r="N104" s="521">
        <f t="shared" si="33"/>
        <v>0.11431309577303236</v>
      </c>
      <c r="O104" s="521">
        <f t="shared" si="33"/>
        <v>0.10752648542050811</v>
      </c>
      <c r="P104" s="521">
        <f t="shared" si="33"/>
        <v>0.10146075838442856</v>
      </c>
      <c r="Q104" s="521">
        <f t="shared" si="33"/>
        <v>0.10547383870861027</v>
      </c>
      <c r="R104" s="521">
        <f t="shared" ref="R104" si="43">IF(R59/R$68&lt;&gt;0,R59/R$68,"~")</f>
        <v>0.10760512322588248</v>
      </c>
    </row>
    <row r="105" spans="1:18" x14ac:dyDescent="0.2">
      <c r="A105" s="237" t="s">
        <v>78</v>
      </c>
      <c r="B105" s="240" t="s">
        <v>79</v>
      </c>
      <c r="C105" s="521">
        <f t="shared" si="33"/>
        <v>0.21660722391522089</v>
      </c>
      <c r="D105" s="521">
        <f t="shared" si="33"/>
        <v>0.20630079629579706</v>
      </c>
      <c r="E105" s="521">
        <f t="shared" si="33"/>
        <v>0.21925657941949342</v>
      </c>
      <c r="F105" s="521">
        <f t="shared" si="33"/>
        <v>0.21786219235953314</v>
      </c>
      <c r="G105" s="521">
        <f t="shared" si="33"/>
        <v>0.20624010092141146</v>
      </c>
      <c r="H105" s="521">
        <f t="shared" si="33"/>
        <v>0.18271871723347127</v>
      </c>
      <c r="I105" s="521">
        <f t="shared" si="33"/>
        <v>0.18020052240834031</v>
      </c>
      <c r="J105" s="521">
        <f t="shared" si="33"/>
        <v>0.17958587117701497</v>
      </c>
      <c r="K105" s="521">
        <f t="shared" si="33"/>
        <v>0.178060086262853</v>
      </c>
      <c r="L105" s="521">
        <f t="shared" si="33"/>
        <v>0.16797227897527389</v>
      </c>
      <c r="M105" s="521">
        <f t="shared" si="33"/>
        <v>0.16055423557375822</v>
      </c>
      <c r="N105" s="521">
        <f t="shared" si="33"/>
        <v>0.15623567154033816</v>
      </c>
      <c r="O105" s="521">
        <f t="shared" si="33"/>
        <v>0.1441306465066714</v>
      </c>
      <c r="P105" s="521">
        <f t="shared" si="33"/>
        <v>0.14151039386171985</v>
      </c>
      <c r="Q105" s="521">
        <f t="shared" si="33"/>
        <v>0.14614094998944568</v>
      </c>
      <c r="R105" s="521">
        <f t="shared" ref="R105" si="44">IF(R60/R$68&lt;&gt;0,R60/R$68,"~")</f>
        <v>0.13923440554937347</v>
      </c>
    </row>
    <row r="106" spans="1:18" x14ac:dyDescent="0.2">
      <c r="A106" s="237" t="s">
        <v>80</v>
      </c>
      <c r="B106" s="240" t="s">
        <v>81</v>
      </c>
      <c r="C106" s="521">
        <f t="shared" si="33"/>
        <v>0.10943141255349612</v>
      </c>
      <c r="D106" s="521">
        <f t="shared" si="33"/>
        <v>0.1161621657030667</v>
      </c>
      <c r="E106" s="521">
        <f t="shared" si="33"/>
        <v>0.11332451992850931</v>
      </c>
      <c r="F106" s="521">
        <f t="shared" si="33"/>
        <v>0.10372498986831345</v>
      </c>
      <c r="G106" s="521">
        <f t="shared" si="33"/>
        <v>0.10513900601693173</v>
      </c>
      <c r="H106" s="521">
        <f t="shared" si="33"/>
        <v>0.10972035375175046</v>
      </c>
      <c r="I106" s="521">
        <f t="shared" si="33"/>
        <v>0.11345897087820324</v>
      </c>
      <c r="J106" s="521">
        <f t="shared" si="33"/>
        <v>0.12162256862821549</v>
      </c>
      <c r="K106" s="521">
        <f t="shared" si="33"/>
        <v>0.131227126030865</v>
      </c>
      <c r="L106" s="521">
        <f t="shared" si="33"/>
        <v>0.13731046232019598</v>
      </c>
      <c r="M106" s="521">
        <f t="shared" si="33"/>
        <v>0.13411432512881813</v>
      </c>
      <c r="N106" s="521">
        <f t="shared" si="33"/>
        <v>0.13331581057170597</v>
      </c>
      <c r="O106" s="521">
        <f t="shared" si="33"/>
        <v>0.12881838169037987</v>
      </c>
      <c r="P106" s="521">
        <f t="shared" si="33"/>
        <v>0.12518942033291325</v>
      </c>
      <c r="Q106" s="521">
        <f t="shared" si="33"/>
        <v>0.11903996406093312</v>
      </c>
      <c r="R106" s="521">
        <f t="shared" ref="R106" si="45">IF(R61/R$68&lt;&gt;0,R61/R$68,"~")</f>
        <v>0.11141078200757464</v>
      </c>
    </row>
    <row r="107" spans="1:18" x14ac:dyDescent="0.2">
      <c r="A107" s="237" t="s">
        <v>82</v>
      </c>
      <c r="B107" s="240" t="s">
        <v>83</v>
      </c>
      <c r="C107" s="521">
        <f t="shared" si="33"/>
        <v>3.7494583859178088E-2</v>
      </c>
      <c r="D107" s="521">
        <f t="shared" si="33"/>
        <v>4.0695631538490734E-2</v>
      </c>
      <c r="E107" s="521">
        <f t="shared" si="33"/>
        <v>3.5859675816929851E-2</v>
      </c>
      <c r="F107" s="521">
        <f t="shared" si="33"/>
        <v>3.0306306098251998E-2</v>
      </c>
      <c r="G107" s="521">
        <f t="shared" si="33"/>
        <v>2.8726179715576797E-2</v>
      </c>
      <c r="H107" s="521">
        <f t="shared" si="33"/>
        <v>3.0853815151906119E-2</v>
      </c>
      <c r="I107" s="521">
        <f t="shared" si="33"/>
        <v>3.1424935326501272E-2</v>
      </c>
      <c r="J107" s="521">
        <f t="shared" si="33"/>
        <v>3.2902318161571152E-2</v>
      </c>
      <c r="K107" s="521">
        <f t="shared" si="33"/>
        <v>3.4816813180816836E-2</v>
      </c>
      <c r="L107" s="521">
        <f t="shared" si="33"/>
        <v>3.6075170089385343E-2</v>
      </c>
      <c r="M107" s="521">
        <f t="shared" si="33"/>
        <v>3.5881592048043948E-2</v>
      </c>
      <c r="N107" s="521">
        <f t="shared" si="33"/>
        <v>3.772823408134772E-2</v>
      </c>
      <c r="O107" s="521">
        <f t="shared" si="33"/>
        <v>3.99734849593315E-2</v>
      </c>
      <c r="P107" s="521">
        <f t="shared" si="33"/>
        <v>4.044455036280388E-2</v>
      </c>
      <c r="Q107" s="521">
        <f t="shared" si="33"/>
        <v>3.97363250508216E-2</v>
      </c>
      <c r="R107" s="521">
        <f t="shared" ref="R107" si="46">IF(R62/R$68&lt;&gt;0,R62/R$68,"~")</f>
        <v>3.8819739472424682E-2</v>
      </c>
    </row>
    <row r="108" spans="1:18" x14ac:dyDescent="0.2">
      <c r="A108" s="237" t="s">
        <v>84</v>
      </c>
      <c r="B108" s="240" t="s">
        <v>85</v>
      </c>
      <c r="C108" s="521">
        <f t="shared" si="33"/>
        <v>1.5867337636397801E-2</v>
      </c>
      <c r="D108" s="521">
        <f t="shared" si="33"/>
        <v>1.665805821219829E-2</v>
      </c>
      <c r="E108" s="521">
        <f t="shared" si="33"/>
        <v>1.8124468784195397E-2</v>
      </c>
      <c r="F108" s="521">
        <f t="shared" si="33"/>
        <v>1.7197302473399984E-2</v>
      </c>
      <c r="G108" s="521">
        <f t="shared" si="33"/>
        <v>1.8947303446868298E-2</v>
      </c>
      <c r="H108" s="521">
        <f t="shared" si="33"/>
        <v>1.9135566252751396E-2</v>
      </c>
      <c r="I108" s="521">
        <f t="shared" si="33"/>
        <v>1.876372660194656E-2</v>
      </c>
      <c r="J108" s="521">
        <f t="shared" si="33"/>
        <v>1.9308555226759068E-2</v>
      </c>
      <c r="K108" s="521">
        <f t="shared" si="33"/>
        <v>1.9126425761410045E-2</v>
      </c>
      <c r="L108" s="521">
        <f t="shared" si="33"/>
        <v>2.056639531947355E-2</v>
      </c>
      <c r="M108" s="521">
        <f t="shared" si="33"/>
        <v>1.9910008620994887E-2</v>
      </c>
      <c r="N108" s="521">
        <f t="shared" si="33"/>
        <v>2.0827220529414339E-2</v>
      </c>
      <c r="O108" s="521">
        <f t="shared" si="33"/>
        <v>2.0262560595405616E-2</v>
      </c>
      <c r="P108" s="521">
        <f t="shared" si="33"/>
        <v>1.9092148902558045E-2</v>
      </c>
      <c r="Q108" s="521">
        <f t="shared" si="33"/>
        <v>1.9572838308922036E-2</v>
      </c>
      <c r="R108" s="521">
        <f t="shared" ref="R108" si="47">IF(R63/R$68&lt;&gt;0,R63/R$68,"~")</f>
        <v>2.1966582874580969E-2</v>
      </c>
    </row>
    <row r="109" spans="1:18" x14ac:dyDescent="0.2">
      <c r="A109" s="237"/>
      <c r="B109" s="516" t="s">
        <v>445</v>
      </c>
      <c r="C109" s="521">
        <f t="shared" si="33"/>
        <v>-1.4148013296330057E-2</v>
      </c>
      <c r="D109" s="521">
        <f t="shared" si="33"/>
        <v>-1.2954302628642594E-2</v>
      </c>
      <c r="E109" s="521">
        <f t="shared" si="33"/>
        <v>-1.2140073878370558E-2</v>
      </c>
      <c r="F109" s="521">
        <f t="shared" si="33"/>
        <v>-1.1493299960701886E-2</v>
      </c>
      <c r="G109" s="521">
        <f t="shared" si="33"/>
        <v>-1.8127067971322131E-2</v>
      </c>
      <c r="H109" s="521">
        <f t="shared" si="33"/>
        <v>-1.8652438312386638E-2</v>
      </c>
      <c r="I109" s="521">
        <f t="shared" si="33"/>
        <v>-1.9950123226255185E-2</v>
      </c>
      <c r="J109" s="521">
        <f t="shared" si="33"/>
        <v>-2.3989157283870723E-2</v>
      </c>
      <c r="K109" s="521">
        <f t="shared" si="33"/>
        <v>-1.3022460247890239E-2</v>
      </c>
      <c r="L109" s="521">
        <f t="shared" si="33"/>
        <v>-1.1958513695251945E-2</v>
      </c>
      <c r="M109" s="521">
        <f t="shared" si="33"/>
        <v>-1.4822884246115796E-2</v>
      </c>
      <c r="N109" s="521">
        <f t="shared" si="33"/>
        <v>-1.7594353457724317E-2</v>
      </c>
      <c r="O109" s="521">
        <f t="shared" si="33"/>
        <v>-1.8609139285261457E-2</v>
      </c>
      <c r="P109" s="521">
        <f t="shared" si="33"/>
        <v>-1.8939884507357958E-2</v>
      </c>
      <c r="Q109" s="521">
        <f t="shared" si="33"/>
        <v>-1.695383583318525E-2</v>
      </c>
      <c r="R109" s="521">
        <f t="shared" ref="R109" si="48">IF(R64/R$68&lt;&gt;0,R64/R$68,"~")</f>
        <v>-1.6868599663681337E-2</v>
      </c>
    </row>
    <row r="110" spans="1:18" s="10" customFormat="1" x14ac:dyDescent="0.2">
      <c r="A110" s="514"/>
      <c r="B110" s="515" t="s">
        <v>647</v>
      </c>
      <c r="C110" s="522">
        <f t="shared" si="33"/>
        <v>0.95693107547725187</v>
      </c>
      <c r="D110" s="522">
        <f t="shared" si="33"/>
        <v>0.95567205026195878</v>
      </c>
      <c r="E110" s="522">
        <f t="shared" si="33"/>
        <v>0.9515914186856621</v>
      </c>
      <c r="F110" s="522">
        <f t="shared" si="33"/>
        <v>0.95150813188699146</v>
      </c>
      <c r="G110" s="522">
        <f t="shared" si="33"/>
        <v>0.94120327807320414</v>
      </c>
      <c r="H110" s="522">
        <f t="shared" si="33"/>
        <v>0.9467474076920831</v>
      </c>
      <c r="I110" s="522">
        <f t="shared" si="33"/>
        <v>0.93991015266854816</v>
      </c>
      <c r="J110" s="522">
        <f t="shared" si="33"/>
        <v>0.93351587173205164</v>
      </c>
      <c r="K110" s="522">
        <f t="shared" si="33"/>
        <v>0.93386678953306734</v>
      </c>
      <c r="L110" s="522">
        <f t="shared" si="33"/>
        <v>0.92534198569861592</v>
      </c>
      <c r="M110" s="522">
        <f t="shared" si="33"/>
        <v>0.91613617642817124</v>
      </c>
      <c r="N110" s="522">
        <f t="shared" si="33"/>
        <v>0.91681029508759926</v>
      </c>
      <c r="O110" s="522">
        <f t="shared" si="33"/>
        <v>0.91707888560851436</v>
      </c>
      <c r="P110" s="522">
        <f t="shared" si="33"/>
        <v>0.92106572920808794</v>
      </c>
      <c r="Q110" s="522">
        <f t="shared" si="33"/>
        <v>0.91666750087192583</v>
      </c>
      <c r="R110" s="522">
        <f t="shared" ref="R110" si="49">IF(R65/R$68&lt;&gt;0,R65/R$68,"~")</f>
        <v>0.91608949149241858</v>
      </c>
    </row>
    <row r="111" spans="1:18" x14ac:dyDescent="0.2">
      <c r="A111" s="237"/>
      <c r="B111" s="516" t="s">
        <v>710</v>
      </c>
      <c r="C111" s="521">
        <f t="shared" ref="C111:Q113" si="50">IF(C66/C$68&lt;&gt;0,C66/C$68,"~")</f>
        <v>6.2270934481850726E-2</v>
      </c>
      <c r="D111" s="521">
        <f t="shared" si="50"/>
        <v>6.840408715131005E-2</v>
      </c>
      <c r="E111" s="521">
        <f t="shared" si="50"/>
        <v>7.0346621491568784E-2</v>
      </c>
      <c r="F111" s="521">
        <f t="shared" si="50"/>
        <v>7.4066562845902753E-2</v>
      </c>
      <c r="G111" s="521">
        <f t="shared" si="50"/>
        <v>8.2036904902920801E-2</v>
      </c>
      <c r="H111" s="521">
        <f t="shared" si="50"/>
        <v>8.3919598352744845E-2</v>
      </c>
      <c r="I111" s="521">
        <f t="shared" si="50"/>
        <v>8.0189340067644443E-2</v>
      </c>
      <c r="J111" s="521">
        <f t="shared" si="50"/>
        <v>7.7756620893335654E-2</v>
      </c>
      <c r="K111" s="521">
        <f t="shared" si="50"/>
        <v>7.3005493161071564E-2</v>
      </c>
      <c r="L111" s="521">
        <f t="shared" si="50"/>
        <v>7.8721544572615848E-2</v>
      </c>
      <c r="M111" s="521">
        <f t="shared" si="50"/>
        <v>8.7763324536748663E-2</v>
      </c>
      <c r="N111" s="521">
        <f t="shared" si="50"/>
        <v>8.6722068284509679E-2</v>
      </c>
      <c r="O111" s="521">
        <f t="shared" si="50"/>
        <v>8.5506938477184005E-2</v>
      </c>
      <c r="P111" s="521">
        <f t="shared" si="50"/>
        <v>8.1159253727706521E-2</v>
      </c>
      <c r="Q111" s="521">
        <f t="shared" si="50"/>
        <v>8.5162635941356715E-2</v>
      </c>
      <c r="R111" s="521">
        <f t="shared" ref="R111" si="51">IF(R66/R$68&lt;&gt;0,R66/R$68,"~")</f>
        <v>8.6089781004552446E-2</v>
      </c>
    </row>
    <row r="112" spans="1:18" x14ac:dyDescent="0.2">
      <c r="A112" s="237"/>
      <c r="B112" s="516" t="s">
        <v>648</v>
      </c>
      <c r="C112" s="521">
        <f t="shared" si="50"/>
        <v>-1.9202009959102567E-2</v>
      </c>
      <c r="D112" s="521">
        <f t="shared" si="50"/>
        <v>-2.4076137413268774E-2</v>
      </c>
      <c r="E112" s="521">
        <f t="shared" si="50"/>
        <v>-2.1938040177230961E-2</v>
      </c>
      <c r="F112" s="521">
        <f t="shared" si="50"/>
        <v>-2.5574694732894136E-2</v>
      </c>
      <c r="G112" s="521">
        <f t="shared" si="50"/>
        <v>-2.3240182976124991E-2</v>
      </c>
      <c r="H112" s="521">
        <f t="shared" si="50"/>
        <v>-3.0667006044828044E-2</v>
      </c>
      <c r="I112" s="521">
        <f t="shared" si="50"/>
        <v>-2.0099492736192544E-2</v>
      </c>
      <c r="J112" s="521">
        <f t="shared" si="50"/>
        <v>-1.1272492625387234E-2</v>
      </c>
      <c r="K112" s="521">
        <f t="shared" si="50"/>
        <v>-6.8722826941388336E-3</v>
      </c>
      <c r="L112" s="521">
        <f t="shared" si="50"/>
        <v>-4.0635302712318704E-3</v>
      </c>
      <c r="M112" s="521">
        <f t="shared" si="50"/>
        <v>-3.8995009649198621E-3</v>
      </c>
      <c r="N112" s="521">
        <f t="shared" si="50"/>
        <v>-3.5323633721088951E-3</v>
      </c>
      <c r="O112" s="521">
        <f t="shared" si="50"/>
        <v>-2.5858240856984419E-3</v>
      </c>
      <c r="P112" s="521">
        <f t="shared" si="50"/>
        <v>-2.2249829357944618E-3</v>
      </c>
      <c r="Q112" s="521">
        <f t="shared" si="50"/>
        <v>-1.8301368132825518E-3</v>
      </c>
      <c r="R112" s="521">
        <f t="shared" ref="R112" si="52">IF(R67/R$68&lt;&gt;0,R67/R$68,"~")</f>
        <v>-2.1792724969709196E-3</v>
      </c>
    </row>
    <row r="113" spans="1:19" ht="21" customHeight="1" x14ac:dyDescent="0.2">
      <c r="A113" s="245"/>
      <c r="B113" s="246" t="s">
        <v>713</v>
      </c>
      <c r="C113" s="528">
        <f t="shared" si="50"/>
        <v>1</v>
      </c>
      <c r="D113" s="528">
        <f t="shared" si="50"/>
        <v>1</v>
      </c>
      <c r="E113" s="528">
        <f t="shared" si="50"/>
        <v>1</v>
      </c>
      <c r="F113" s="528">
        <f t="shared" si="50"/>
        <v>1</v>
      </c>
      <c r="G113" s="528">
        <f t="shared" si="50"/>
        <v>1</v>
      </c>
      <c r="H113" s="528">
        <f t="shared" si="50"/>
        <v>1</v>
      </c>
      <c r="I113" s="528">
        <f t="shared" si="50"/>
        <v>1</v>
      </c>
      <c r="J113" s="528">
        <f t="shared" si="50"/>
        <v>1</v>
      </c>
      <c r="K113" s="528">
        <f t="shared" si="50"/>
        <v>1</v>
      </c>
      <c r="L113" s="528">
        <f t="shared" si="50"/>
        <v>1</v>
      </c>
      <c r="M113" s="528">
        <f t="shared" si="50"/>
        <v>1</v>
      </c>
      <c r="N113" s="528">
        <f t="shared" si="50"/>
        <v>1</v>
      </c>
      <c r="O113" s="528">
        <f t="shared" si="50"/>
        <v>1</v>
      </c>
      <c r="P113" s="528">
        <f t="shared" si="50"/>
        <v>1</v>
      </c>
      <c r="Q113" s="528">
        <f t="shared" si="50"/>
        <v>1</v>
      </c>
      <c r="R113" s="528">
        <f t="shared" ref="R113" si="53">IF(R68/R$68&lt;&gt;0,R68/R$68,"~")</f>
        <v>1</v>
      </c>
      <c r="S113" s="523"/>
    </row>
    <row r="114" spans="1:19" s="197" customFormat="1" ht="20.25" customHeight="1" x14ac:dyDescent="0.2">
      <c r="A114" s="256"/>
    </row>
    <row r="115" spans="1:19" s="2" customFormat="1" ht="19.899999999999999" customHeight="1" x14ac:dyDescent="0.2">
      <c r="A115" s="184" t="s">
        <v>782</v>
      </c>
      <c r="O115" s="76"/>
      <c r="P115" s="76"/>
    </row>
    <row r="116" spans="1:19" ht="18.75" customHeight="1" x14ac:dyDescent="0.2">
      <c r="A116" s="234"/>
      <c r="B116" s="235" t="s">
        <v>649</v>
      </c>
      <c r="C116" s="236" t="str">
        <f t="shared" ref="C116:Q116" si="54">C2</f>
        <v>FY1995</v>
      </c>
      <c r="D116" s="236" t="str">
        <f t="shared" si="54"/>
        <v>FY1996</v>
      </c>
      <c r="E116" s="236" t="str">
        <f t="shared" si="54"/>
        <v>FY1997</v>
      </c>
      <c r="F116" s="236" t="str">
        <f t="shared" si="54"/>
        <v>FY1998</v>
      </c>
      <c r="G116" s="236" t="str">
        <f t="shared" si="54"/>
        <v>FY1999</v>
      </c>
      <c r="H116" s="236" t="str">
        <f t="shared" si="54"/>
        <v>FY2000</v>
      </c>
      <c r="I116" s="236" t="str">
        <f t="shared" si="54"/>
        <v>FY2001</v>
      </c>
      <c r="J116" s="236" t="str">
        <f t="shared" si="54"/>
        <v>FY2002</v>
      </c>
      <c r="K116" s="236" t="str">
        <f t="shared" si="54"/>
        <v>FY2003</v>
      </c>
      <c r="L116" s="236" t="str">
        <f t="shared" si="54"/>
        <v>FY2004</v>
      </c>
      <c r="M116" s="236" t="str">
        <f t="shared" si="54"/>
        <v>FY2005</v>
      </c>
      <c r="N116" s="236" t="str">
        <f t="shared" si="54"/>
        <v>FY2006</v>
      </c>
      <c r="O116" s="236" t="str">
        <f t="shared" si="54"/>
        <v>FY2007</v>
      </c>
      <c r="P116" s="236" t="str">
        <f t="shared" si="54"/>
        <v>FY2008</v>
      </c>
      <c r="Q116" s="236" t="str">
        <f t="shared" si="54"/>
        <v>FY2009</v>
      </c>
      <c r="R116" s="236" t="str">
        <f>R2</f>
        <v>FY2010</v>
      </c>
    </row>
    <row r="117" spans="1:19" ht="18.75" customHeight="1" x14ac:dyDescent="0.2">
      <c r="A117" s="237">
        <v>1.1000000000000001</v>
      </c>
      <c r="B117" s="238" t="s">
        <v>432</v>
      </c>
      <c r="C117" s="239">
        <v>31.090190796675063</v>
      </c>
      <c r="D117" s="239">
        <v>29.51971043281209</v>
      </c>
      <c r="E117" s="239">
        <v>27.030856313346302</v>
      </c>
      <c r="F117" s="239">
        <v>26.893940719559289</v>
      </c>
      <c r="G117" s="239">
        <v>27.108999009973402</v>
      </c>
      <c r="H117" s="239">
        <v>27.766276987125096</v>
      </c>
      <c r="I117" s="239">
        <v>28.124720504938473</v>
      </c>
      <c r="J117" s="239">
        <v>27.51216763298369</v>
      </c>
      <c r="K117" s="239">
        <v>26.517537075273928</v>
      </c>
      <c r="L117" s="239">
        <v>27.167601465264145</v>
      </c>
      <c r="M117" s="239">
        <v>27.891083067686427</v>
      </c>
      <c r="N117" s="239">
        <v>27.018918579669794</v>
      </c>
      <c r="O117" s="239">
        <v>27.745880215568341</v>
      </c>
      <c r="P117" s="239">
        <v>27.687544760778398</v>
      </c>
      <c r="Q117" s="239">
        <v>25.189106173915736</v>
      </c>
      <c r="R117" s="239">
        <v>28.553136488405848</v>
      </c>
    </row>
    <row r="118" spans="1:19" x14ac:dyDescent="0.2">
      <c r="A118" s="237">
        <v>1.2</v>
      </c>
      <c r="B118" s="240" t="s">
        <v>99</v>
      </c>
      <c r="C118" s="239">
        <v>12.256966902317409</v>
      </c>
      <c r="D118" s="239">
        <v>11.302761087069566</v>
      </c>
      <c r="E118" s="239">
        <v>6.5615653804058525</v>
      </c>
      <c r="F118" s="239">
        <v>10.91068684075316</v>
      </c>
      <c r="G118" s="239">
        <v>9.2885590226044226</v>
      </c>
      <c r="H118" s="239">
        <v>11.854862078568772</v>
      </c>
      <c r="I118" s="239">
        <v>9.6198180061722827</v>
      </c>
      <c r="J118" s="239">
        <v>10.605791645186683</v>
      </c>
      <c r="K118" s="239">
        <v>10.542367668090439</v>
      </c>
      <c r="L118" s="239">
        <v>8.9136892009983697</v>
      </c>
      <c r="M118" s="239">
        <v>9.4771641754367764</v>
      </c>
      <c r="N118" s="239">
        <v>9.737377118747137</v>
      </c>
      <c r="O118" s="239">
        <v>11.096683021270014</v>
      </c>
      <c r="P118" s="239">
        <v>10.213484568553378</v>
      </c>
      <c r="Q118" s="239">
        <v>11.978775130715626</v>
      </c>
      <c r="R118" s="239">
        <v>12.730717845219942</v>
      </c>
    </row>
    <row r="119" spans="1:19" x14ac:dyDescent="0.2">
      <c r="A119" s="237" t="s">
        <v>100</v>
      </c>
      <c r="B119" s="240" t="s">
        <v>433</v>
      </c>
      <c r="C119" s="239">
        <v>1.8045683693976415</v>
      </c>
      <c r="D119" s="239">
        <v>1.4938041523841279</v>
      </c>
      <c r="E119" s="239">
        <v>1.4473841549476585</v>
      </c>
      <c r="F119" s="239">
        <v>1.0793188396749409</v>
      </c>
      <c r="G119" s="239">
        <v>1.9434529701689125</v>
      </c>
      <c r="H119" s="239">
        <v>2.1085602187344268</v>
      </c>
      <c r="I119" s="239">
        <v>2.6741369746683143</v>
      </c>
      <c r="J119" s="239">
        <v>3.212449528657519</v>
      </c>
      <c r="K119" s="239">
        <v>1.5372578714232599</v>
      </c>
      <c r="L119" s="239">
        <v>1.4861403686256776</v>
      </c>
      <c r="M119" s="239">
        <v>2.1320270463463751</v>
      </c>
      <c r="N119" s="239">
        <v>2.4834106733407455</v>
      </c>
      <c r="O119" s="239">
        <v>2.6380240185453152</v>
      </c>
      <c r="P119" s="239">
        <v>2.4540309572822032</v>
      </c>
      <c r="Q119" s="239">
        <v>1.9580182184126442</v>
      </c>
      <c r="R119" s="239">
        <v>1.9923479550169056</v>
      </c>
    </row>
    <row r="120" spans="1:19" x14ac:dyDescent="0.2">
      <c r="A120" s="237" t="s">
        <v>434</v>
      </c>
      <c r="B120" s="240" t="s">
        <v>7</v>
      </c>
      <c r="C120" s="239">
        <v>33.840337470459936</v>
      </c>
      <c r="D120" s="239">
        <v>33.253017274083142</v>
      </c>
      <c r="E120" s="239">
        <v>31.033058194228637</v>
      </c>
      <c r="F120" s="239">
        <v>29.586664092226297</v>
      </c>
      <c r="G120" s="239">
        <v>31.097010192485548</v>
      </c>
      <c r="H120" s="239">
        <v>30.978802693211257</v>
      </c>
      <c r="I120" s="239">
        <v>31.374657998915158</v>
      </c>
      <c r="J120" s="239">
        <v>32.646882482963306</v>
      </c>
      <c r="K120" s="239">
        <v>34.645176588692436</v>
      </c>
      <c r="L120" s="239">
        <v>34.591343102193235</v>
      </c>
      <c r="M120" s="239">
        <v>35.144124058744694</v>
      </c>
      <c r="N120" s="239">
        <v>36.039781466930513</v>
      </c>
      <c r="O120" s="239">
        <v>36.220809259119505</v>
      </c>
      <c r="P120" s="239">
        <v>36.651592873911362</v>
      </c>
      <c r="Q120" s="239">
        <v>36.314326431164872</v>
      </c>
      <c r="R120" s="239">
        <v>37.344828738955322</v>
      </c>
    </row>
    <row r="121" spans="1:19" x14ac:dyDescent="0.2">
      <c r="A121" s="237" t="s">
        <v>108</v>
      </c>
      <c r="B121" s="240" t="s">
        <v>435</v>
      </c>
      <c r="C121" s="239">
        <v>1.93380799673656</v>
      </c>
      <c r="D121" s="239">
        <v>1.6970538345503998</v>
      </c>
      <c r="E121" s="239">
        <v>1.7387225670951638</v>
      </c>
      <c r="F121" s="239">
        <v>1.8997153973817533</v>
      </c>
      <c r="G121" s="239">
        <v>2.0474499945859175</v>
      </c>
      <c r="H121" s="239">
        <v>1.7576629000700568</v>
      </c>
      <c r="I121" s="239">
        <v>1.9053974972742211</v>
      </c>
      <c r="J121" s="239">
        <v>1.9518013130627083</v>
      </c>
      <c r="K121" s="239">
        <v>1.8239540654821815</v>
      </c>
      <c r="L121" s="239">
        <v>1.7974375993173317</v>
      </c>
      <c r="M121" s="239">
        <v>1.8125898656972463</v>
      </c>
      <c r="N121" s="239">
        <v>1.6781135015755071</v>
      </c>
      <c r="O121" s="239">
        <v>1.6658022851418266</v>
      </c>
      <c r="P121" s="239">
        <v>1.8192189822384581</v>
      </c>
      <c r="Q121" s="239">
        <v>1.799331632614821</v>
      </c>
      <c r="R121" s="239">
        <v>1.8845631310018391</v>
      </c>
    </row>
    <row r="122" spans="1:19" x14ac:dyDescent="0.2">
      <c r="A122" s="237" t="s">
        <v>110</v>
      </c>
      <c r="B122" s="240" t="s">
        <v>13</v>
      </c>
      <c r="C122" s="239">
        <v>18.442748168124218</v>
      </c>
      <c r="D122" s="239">
        <v>18.680292447505849</v>
      </c>
      <c r="E122" s="239">
        <v>18.915722814989728</v>
      </c>
      <c r="F122" s="239">
        <v>19.163348504627759</v>
      </c>
      <c r="G122" s="239">
        <v>19.57812759009834</v>
      </c>
      <c r="H122" s="239">
        <v>20.018737739881029</v>
      </c>
      <c r="I122" s="239">
        <v>20.448310399213341</v>
      </c>
      <c r="J122" s="239">
        <v>20.908664822896384</v>
      </c>
      <c r="K122" s="239">
        <v>21.329303868374723</v>
      </c>
      <c r="L122" s="239">
        <v>21.883693839126757</v>
      </c>
      <c r="M122" s="239">
        <v>22.311740607067993</v>
      </c>
      <c r="N122" s="239">
        <v>22.93563693483496</v>
      </c>
      <c r="O122" s="239">
        <v>23.230372335374792</v>
      </c>
      <c r="P122" s="239">
        <v>23.537531344811075</v>
      </c>
      <c r="Q122" s="239">
        <v>23.917356667892285</v>
      </c>
      <c r="R122" s="239">
        <v>24.336755316945904</v>
      </c>
    </row>
    <row r="123" spans="1:19" x14ac:dyDescent="0.2">
      <c r="A123" s="241"/>
      <c r="B123" s="515" t="s">
        <v>647</v>
      </c>
      <c r="C123" s="243">
        <v>99.368619703710834</v>
      </c>
      <c r="D123" s="243">
        <v>95.946639228405175</v>
      </c>
      <c r="E123" s="243">
        <v>86.727309425013345</v>
      </c>
      <c r="F123" s="243">
        <v>89.533674394223198</v>
      </c>
      <c r="G123" s="243">
        <v>91.06359877991656</v>
      </c>
      <c r="H123" s="243">
        <v>94.484902617590635</v>
      </c>
      <c r="I123" s="243">
        <v>94.147041381181793</v>
      </c>
      <c r="J123" s="243">
        <v>96.837757425750283</v>
      </c>
      <c r="K123" s="243">
        <v>96.395597137336978</v>
      </c>
      <c r="L123" s="243">
        <v>95.839905575525506</v>
      </c>
      <c r="M123" s="243">
        <v>98.768728820979518</v>
      </c>
      <c r="N123" s="243">
        <v>99.893238275098668</v>
      </c>
      <c r="O123" s="243">
        <v>102.59757113501981</v>
      </c>
      <c r="P123" s="243">
        <v>102.36340348757486</v>
      </c>
      <c r="Q123" s="243">
        <v>101.15691425471599</v>
      </c>
      <c r="R123" s="243">
        <v>106.84234947554575</v>
      </c>
    </row>
    <row r="124" spans="1:19" x14ac:dyDescent="0.2">
      <c r="A124" s="241"/>
      <c r="B124" s="561" t="s">
        <v>711</v>
      </c>
      <c r="C124" s="239">
        <v>4.8868030300475604</v>
      </c>
      <c r="D124" s="239">
        <v>4.8580817250048689</v>
      </c>
      <c r="E124" s="239">
        <v>4.6187006942457041</v>
      </c>
      <c r="F124" s="239">
        <v>4.559905630717676</v>
      </c>
      <c r="G124" s="239">
        <v>5.7375179824349063</v>
      </c>
      <c r="H124" s="239">
        <v>5.4995463771871123</v>
      </c>
      <c r="I124" s="239">
        <v>5.8917422270003819</v>
      </c>
      <c r="J124" s="239">
        <v>6.7513822510579935</v>
      </c>
      <c r="K124" s="239">
        <v>6.8089736388927822</v>
      </c>
      <c r="L124" s="239">
        <v>7.6338559999999998</v>
      </c>
      <c r="M124" s="239">
        <v>8.7052571961772784</v>
      </c>
      <c r="N124" s="239">
        <v>8.51923303681051</v>
      </c>
      <c r="O124" s="239">
        <v>8.4890469632259276</v>
      </c>
      <c r="P124" s="239">
        <v>8.0868592799695467</v>
      </c>
      <c r="Q124" s="239">
        <v>8.2800325987363621</v>
      </c>
      <c r="R124" s="239">
        <v>8.7078773040605828</v>
      </c>
    </row>
    <row r="125" spans="1:19" x14ac:dyDescent="0.2">
      <c r="A125" s="241"/>
      <c r="B125" s="244" t="s">
        <v>436</v>
      </c>
      <c r="C125" s="239">
        <v>-1.4841080251254386</v>
      </c>
      <c r="D125" s="239">
        <v>-1.3113228552759137</v>
      </c>
      <c r="E125" s="239">
        <v>-1.1040698331001566</v>
      </c>
      <c r="F125" s="239">
        <v>-1.1013472625708856</v>
      </c>
      <c r="G125" s="239">
        <v>-1.7166820772199123</v>
      </c>
      <c r="H125" s="239">
        <v>-1.8201313776619983</v>
      </c>
      <c r="I125" s="239">
        <v>-1.9567616323939001</v>
      </c>
      <c r="J125" s="239">
        <v>-2.4549939026482575</v>
      </c>
      <c r="K125" s="239">
        <v>-1.335518339208104</v>
      </c>
      <c r="L125" s="239">
        <v>-1.2227698844903372</v>
      </c>
      <c r="M125" s="239">
        <v>-1.5445798853907879</v>
      </c>
      <c r="N125" s="239">
        <v>-1.8086529815307628</v>
      </c>
      <c r="O125" s="239">
        <v>-1.9293298662827381</v>
      </c>
      <c r="P125" s="239">
        <v>-1.9748086289344653</v>
      </c>
      <c r="Q125" s="239">
        <v>-1.7061180457473246</v>
      </c>
      <c r="R125" s="239">
        <v>-1.7588133741131193</v>
      </c>
    </row>
    <row r="126" spans="1:19" ht="20.25" customHeight="1" x14ac:dyDescent="0.2">
      <c r="A126" s="245"/>
      <c r="B126" s="246" t="s">
        <v>714</v>
      </c>
      <c r="C126" s="247">
        <v>102.77131470863296</v>
      </c>
      <c r="D126" s="247">
        <v>99.493398098134122</v>
      </c>
      <c r="E126" s="247">
        <v>90.241940286158894</v>
      </c>
      <c r="F126" s="247">
        <v>92.992232762369994</v>
      </c>
      <c r="G126" s="247">
        <v>95.084434685131555</v>
      </c>
      <c r="H126" s="247">
        <v>98.164317617115756</v>
      </c>
      <c r="I126" s="247">
        <v>98.082021975788265</v>
      </c>
      <c r="J126" s="247">
        <v>101.13414577416002</v>
      </c>
      <c r="K126" s="247">
        <v>101.86905243702165</v>
      </c>
      <c r="L126" s="247">
        <v>102.25099169103517</v>
      </c>
      <c r="M126" s="247">
        <v>105.929406131766</v>
      </c>
      <c r="N126" s="247">
        <v>106.6038183303784</v>
      </c>
      <c r="O126" s="247">
        <v>109.15728823196299</v>
      </c>
      <c r="P126" s="247">
        <v>108.47545413860993</v>
      </c>
      <c r="Q126" s="247">
        <v>107.73082880770502</v>
      </c>
      <c r="R126" s="247">
        <v>113.79141340549322</v>
      </c>
    </row>
    <row r="127" spans="1:19" s="197" customFormat="1" ht="20.25" customHeight="1" x14ac:dyDescent="0.2">
      <c r="A127" s="256"/>
    </row>
    <row r="128" spans="1:19" ht="15" x14ac:dyDescent="0.2">
      <c r="A128" s="509" t="s">
        <v>783</v>
      </c>
    </row>
    <row r="129" spans="1:18" ht="18.75" customHeight="1" x14ac:dyDescent="0.2">
      <c r="A129" s="234"/>
      <c r="B129" s="235"/>
      <c r="C129" s="236" t="str">
        <f t="shared" ref="C129:Q129" si="55">C2</f>
        <v>FY1995</v>
      </c>
      <c r="D129" s="236" t="str">
        <f t="shared" si="55"/>
        <v>FY1996</v>
      </c>
      <c r="E129" s="236" t="str">
        <f t="shared" si="55"/>
        <v>FY1997</v>
      </c>
      <c r="F129" s="236" t="str">
        <f t="shared" si="55"/>
        <v>FY1998</v>
      </c>
      <c r="G129" s="236" t="str">
        <f t="shared" si="55"/>
        <v>FY1999</v>
      </c>
      <c r="H129" s="236" t="str">
        <f t="shared" si="55"/>
        <v>FY2000</v>
      </c>
      <c r="I129" s="236" t="str">
        <f t="shared" si="55"/>
        <v>FY2001</v>
      </c>
      <c r="J129" s="236" t="str">
        <f t="shared" si="55"/>
        <v>FY2002</v>
      </c>
      <c r="K129" s="236" t="str">
        <f t="shared" si="55"/>
        <v>FY2003</v>
      </c>
      <c r="L129" s="236" t="str">
        <f t="shared" si="55"/>
        <v>FY2004</v>
      </c>
      <c r="M129" s="236" t="str">
        <f t="shared" si="55"/>
        <v>FY2005</v>
      </c>
      <c r="N129" s="236" t="str">
        <f t="shared" si="55"/>
        <v>FY2006</v>
      </c>
      <c r="O129" s="236" t="str">
        <f t="shared" si="55"/>
        <v>FY2007</v>
      </c>
      <c r="P129" s="236" t="str">
        <f t="shared" si="55"/>
        <v>FY2008</v>
      </c>
      <c r="Q129" s="236" t="str">
        <f t="shared" si="55"/>
        <v>FY2009</v>
      </c>
      <c r="R129" s="236" t="str">
        <f>R2</f>
        <v>FY2010</v>
      </c>
    </row>
    <row r="130" spans="1:18" ht="17.25" customHeight="1" x14ac:dyDescent="0.2">
      <c r="A130" s="237">
        <v>1.1000000000000001</v>
      </c>
      <c r="B130" s="238" t="s">
        <v>432</v>
      </c>
      <c r="C130" s="248"/>
      <c r="D130" s="248">
        <f t="shared" ref="D130:D139" si="56">D117/C117-1</f>
        <v>-5.0513693342497223E-2</v>
      </c>
      <c r="E130" s="248">
        <f t="shared" ref="E130:R130" si="57">E117/D117-1</f>
        <v>-8.4311603432916771E-2</v>
      </c>
      <c r="F130" s="248">
        <f t="shared" si="57"/>
        <v>-5.0651593201437306E-3</v>
      </c>
      <c r="G130" s="248">
        <f t="shared" si="57"/>
        <v>7.9965332212437179E-3</v>
      </c>
      <c r="H130" s="248">
        <f t="shared" si="57"/>
        <v>2.4245748686990698E-2</v>
      </c>
      <c r="I130" s="248">
        <f t="shared" si="57"/>
        <v>1.290931146367158E-2</v>
      </c>
      <c r="J130" s="248">
        <f t="shared" si="57"/>
        <v>-2.1779874109227992E-2</v>
      </c>
      <c r="K130" s="248">
        <f t="shared" si="57"/>
        <v>-3.6152387953514942E-2</v>
      </c>
      <c r="L130" s="248">
        <f t="shared" si="57"/>
        <v>2.4514508573888705E-2</v>
      </c>
      <c r="M130" s="248">
        <f t="shared" si="57"/>
        <v>2.6630308286408999E-2</v>
      </c>
      <c r="N130" s="248">
        <f t="shared" si="57"/>
        <v>-3.1270370028300909E-2</v>
      </c>
      <c r="O130" s="248">
        <f t="shared" si="57"/>
        <v>2.6905652561740379E-2</v>
      </c>
      <c r="P130" s="248">
        <f t="shared" si="57"/>
        <v>-2.1024906882287642E-3</v>
      </c>
      <c r="Q130" s="248">
        <f t="shared" si="57"/>
        <v>-9.0236913689865972E-2</v>
      </c>
      <c r="R130" s="248">
        <f t="shared" si="57"/>
        <v>0.13355099983554375</v>
      </c>
    </row>
    <row r="131" spans="1:18" x14ac:dyDescent="0.2">
      <c r="A131" s="237">
        <v>1.2</v>
      </c>
      <c r="B131" s="240" t="s">
        <v>99</v>
      </c>
      <c r="C131" s="248"/>
      <c r="D131" s="248">
        <f t="shared" si="56"/>
        <v>-7.7850076846289973E-2</v>
      </c>
      <c r="E131" s="248">
        <f t="shared" ref="E131:R131" si="58">E118/D118-1</f>
        <v>-0.41947234575166537</v>
      </c>
      <c r="F131" s="248">
        <f t="shared" si="58"/>
        <v>0.66281766746311099</v>
      </c>
      <c r="G131" s="248">
        <f t="shared" si="58"/>
        <v>-0.14867330002450718</v>
      </c>
      <c r="H131" s="248">
        <f t="shared" si="58"/>
        <v>0.27628645624354142</v>
      </c>
      <c r="I131" s="248">
        <f t="shared" si="58"/>
        <v>-0.1885339582682285</v>
      </c>
      <c r="J131" s="248">
        <f t="shared" si="58"/>
        <v>0.10249400127754793</v>
      </c>
      <c r="K131" s="248">
        <f t="shared" si="58"/>
        <v>-5.9801266343968429E-3</v>
      </c>
      <c r="L131" s="248">
        <f t="shared" si="58"/>
        <v>-0.15448886989795863</v>
      </c>
      <c r="M131" s="248">
        <f t="shared" si="58"/>
        <v>6.321456377178758E-2</v>
      </c>
      <c r="N131" s="248">
        <f t="shared" si="58"/>
        <v>2.7456836084446934E-2</v>
      </c>
      <c r="O131" s="248">
        <f t="shared" si="58"/>
        <v>0.1395967195217116</v>
      </c>
      <c r="P131" s="248">
        <f t="shared" si="58"/>
        <v>-7.9591212168873327E-2</v>
      </c>
      <c r="Q131" s="248">
        <f t="shared" si="58"/>
        <v>0.17283920588644719</v>
      </c>
      <c r="R131" s="248">
        <f t="shared" si="58"/>
        <v>6.2772921797004777E-2</v>
      </c>
    </row>
    <row r="132" spans="1:18" x14ac:dyDescent="0.2">
      <c r="A132" s="237" t="s">
        <v>100</v>
      </c>
      <c r="B132" s="240" t="s">
        <v>433</v>
      </c>
      <c r="C132" s="248"/>
      <c r="D132" s="248">
        <f t="shared" si="56"/>
        <v>-0.17220972188338068</v>
      </c>
      <c r="E132" s="248">
        <f t="shared" ref="E132:R132" si="59">E119/D119-1</f>
        <v>-3.1075022359780324E-2</v>
      </c>
      <c r="F132" s="248">
        <f t="shared" si="59"/>
        <v>-0.25429690798710436</v>
      </c>
      <c r="G132" s="248">
        <f t="shared" si="59"/>
        <v>0.80062915491609821</v>
      </c>
      <c r="H132" s="248">
        <f t="shared" si="59"/>
        <v>8.495561822170794E-2</v>
      </c>
      <c r="I132" s="248">
        <f t="shared" si="59"/>
        <v>0.26822888476637896</v>
      </c>
      <c r="J132" s="248">
        <f t="shared" si="59"/>
        <v>0.20130328367191219</v>
      </c>
      <c r="K132" s="248">
        <f t="shared" si="59"/>
        <v>-0.52146863080346062</v>
      </c>
      <c r="L132" s="248">
        <f t="shared" si="59"/>
        <v>-3.325239294449378E-2</v>
      </c>
      <c r="M132" s="248">
        <f t="shared" si="59"/>
        <v>0.43460677830721162</v>
      </c>
      <c r="N132" s="248">
        <f t="shared" si="59"/>
        <v>0.16481199316703399</v>
      </c>
      <c r="O132" s="248">
        <f t="shared" si="59"/>
        <v>6.2258468510397513E-2</v>
      </c>
      <c r="P132" s="248">
        <f t="shared" si="59"/>
        <v>-6.9746545129854898E-2</v>
      </c>
      <c r="Q132" s="248">
        <f t="shared" si="59"/>
        <v>-0.20212163069812472</v>
      </c>
      <c r="R132" s="248">
        <f t="shared" si="59"/>
        <v>1.7532899480420694E-2</v>
      </c>
    </row>
    <row r="133" spans="1:18" x14ac:dyDescent="0.2">
      <c r="A133" s="237" t="s">
        <v>434</v>
      </c>
      <c r="B133" s="240" t="s">
        <v>7</v>
      </c>
      <c r="C133" s="248"/>
      <c r="D133" s="248">
        <f t="shared" si="56"/>
        <v>-1.7355624685760906E-2</v>
      </c>
      <c r="E133" s="248">
        <f t="shared" ref="E133:R133" si="60">E120/D120-1</f>
        <v>-6.6759628503988533E-2</v>
      </c>
      <c r="F133" s="248">
        <f t="shared" si="60"/>
        <v>-4.6608171613306659E-2</v>
      </c>
      <c r="G133" s="248">
        <f t="shared" si="60"/>
        <v>5.1048205216758014E-2</v>
      </c>
      <c r="H133" s="248">
        <f t="shared" si="60"/>
        <v>-3.8012496552757291E-3</v>
      </c>
      <c r="I133" s="248">
        <f t="shared" si="60"/>
        <v>1.2778263563770542E-2</v>
      </c>
      <c r="J133" s="248">
        <f t="shared" si="60"/>
        <v>4.0549429545722493E-2</v>
      </c>
      <c r="K133" s="248">
        <f t="shared" si="60"/>
        <v>6.1209339261472762E-2</v>
      </c>
      <c r="L133" s="248">
        <f t="shared" si="60"/>
        <v>-1.5538522761281426E-3</v>
      </c>
      <c r="M133" s="248">
        <f t="shared" si="60"/>
        <v>1.5980326491468633E-2</v>
      </c>
      <c r="N133" s="248">
        <f t="shared" si="60"/>
        <v>2.5485267656371047E-2</v>
      </c>
      <c r="O133" s="248">
        <f t="shared" si="60"/>
        <v>5.0229991642736227E-3</v>
      </c>
      <c r="P133" s="248">
        <f t="shared" si="60"/>
        <v>1.1893263115964059E-2</v>
      </c>
      <c r="Q133" s="248">
        <f t="shared" si="60"/>
        <v>-9.2019586681199028E-3</v>
      </c>
      <c r="R133" s="248">
        <f t="shared" si="60"/>
        <v>2.8377293731271624E-2</v>
      </c>
    </row>
    <row r="134" spans="1:18" x14ac:dyDescent="0.2">
      <c r="A134" s="237" t="s">
        <v>108</v>
      </c>
      <c r="B134" s="240" t="s">
        <v>435</v>
      </c>
      <c r="C134" s="248"/>
      <c r="D134" s="248">
        <f t="shared" si="56"/>
        <v>-0.12242899118511241</v>
      </c>
      <c r="E134" s="248">
        <f t="shared" ref="E134:R134" si="61">E121/D121-1</f>
        <v>2.4553571428571175E-2</v>
      </c>
      <c r="F134" s="248">
        <f t="shared" si="61"/>
        <v>9.2592592592592782E-2</v>
      </c>
      <c r="G134" s="248">
        <f t="shared" si="61"/>
        <v>7.7766699900299052E-2</v>
      </c>
      <c r="H134" s="248">
        <f t="shared" si="61"/>
        <v>-0.14153561517113789</v>
      </c>
      <c r="I134" s="248">
        <f t="shared" si="61"/>
        <v>8.405172413793105E-2</v>
      </c>
      <c r="J134" s="248">
        <f t="shared" si="61"/>
        <v>2.4353876739562352E-2</v>
      </c>
      <c r="K134" s="248">
        <f t="shared" si="61"/>
        <v>-6.5502183406113579E-2</v>
      </c>
      <c r="L134" s="248">
        <f t="shared" si="61"/>
        <v>-1.4537902388369606E-2</v>
      </c>
      <c r="M134" s="248">
        <f t="shared" si="61"/>
        <v>8.4299262381455353E-3</v>
      </c>
      <c r="N134" s="248">
        <f t="shared" si="61"/>
        <v>-7.4190177638453481E-2</v>
      </c>
      <c r="O134" s="248">
        <f t="shared" si="61"/>
        <v>-7.3363431151242109E-3</v>
      </c>
      <c r="P134" s="248">
        <f t="shared" si="61"/>
        <v>9.2097782831153774E-2</v>
      </c>
      <c r="Q134" s="248">
        <f t="shared" si="61"/>
        <v>-1.0931806350858775E-2</v>
      </c>
      <c r="R134" s="248">
        <f t="shared" si="61"/>
        <v>4.7368421052631726E-2</v>
      </c>
    </row>
    <row r="135" spans="1:18" x14ac:dyDescent="0.2">
      <c r="A135" s="237" t="s">
        <v>110</v>
      </c>
      <c r="B135" s="240" t="s">
        <v>13</v>
      </c>
      <c r="C135" s="248"/>
      <c r="D135" s="248">
        <f t="shared" si="56"/>
        <v>1.2880091254089399E-2</v>
      </c>
      <c r="E135" s="248">
        <f t="shared" ref="E135:R135" si="62">E122/D122-1</f>
        <v>1.2603141420053809E-2</v>
      </c>
      <c r="F135" s="248">
        <f t="shared" si="62"/>
        <v>1.3090998005204524E-2</v>
      </c>
      <c r="G135" s="248">
        <f t="shared" si="62"/>
        <v>2.1644395047682563E-2</v>
      </c>
      <c r="H135" s="248">
        <f t="shared" si="62"/>
        <v>2.2505224146436076E-2</v>
      </c>
      <c r="I135" s="248">
        <f t="shared" si="62"/>
        <v>2.1458528750118111E-2</v>
      </c>
      <c r="J135" s="248">
        <f t="shared" si="62"/>
        <v>2.2513078816563503E-2</v>
      </c>
      <c r="K135" s="248">
        <f t="shared" si="62"/>
        <v>2.011792953023539E-2</v>
      </c>
      <c r="L135" s="248">
        <f t="shared" si="62"/>
        <v>2.5991939266899244E-2</v>
      </c>
      <c r="M135" s="248">
        <f t="shared" si="62"/>
        <v>1.9560078435017836E-2</v>
      </c>
      <c r="N135" s="248">
        <f t="shared" si="62"/>
        <v>2.7962691873951284E-2</v>
      </c>
      <c r="O135" s="248">
        <f t="shared" si="62"/>
        <v>1.2850543517811897E-2</v>
      </c>
      <c r="P135" s="248">
        <f t="shared" si="62"/>
        <v>1.3222302466867841E-2</v>
      </c>
      <c r="Q135" s="248">
        <f t="shared" si="62"/>
        <v>1.6137007637589074E-2</v>
      </c>
      <c r="R135" s="248">
        <f t="shared" si="62"/>
        <v>1.7535326118067074E-2</v>
      </c>
    </row>
    <row r="136" spans="1:18" x14ac:dyDescent="0.2">
      <c r="A136" s="241"/>
      <c r="B136" s="515" t="s">
        <v>647</v>
      </c>
      <c r="C136" s="249"/>
      <c r="D136" s="249">
        <f t="shared" si="56"/>
        <v>-3.443723466733295E-2</v>
      </c>
      <c r="E136" s="249">
        <f t="shared" ref="E136:R136" si="63">E123/D123-1</f>
        <v>-9.6088095190544509E-2</v>
      </c>
      <c r="F136" s="249">
        <f t="shared" si="63"/>
        <v>3.2358492242127168E-2</v>
      </c>
      <c r="G136" s="249">
        <f t="shared" si="63"/>
        <v>1.7087697964421666E-2</v>
      </c>
      <c r="H136" s="249">
        <f t="shared" si="63"/>
        <v>3.7570487917380824E-2</v>
      </c>
      <c r="I136" s="249">
        <f t="shared" si="63"/>
        <v>-3.5758224546864614E-3</v>
      </c>
      <c r="J136" s="249">
        <f t="shared" si="63"/>
        <v>2.8579932041351563E-2</v>
      </c>
      <c r="K136" s="249">
        <f t="shared" si="63"/>
        <v>-4.565990582261592E-3</v>
      </c>
      <c r="L136" s="249">
        <f t="shared" si="63"/>
        <v>-5.7646985787096483E-3</v>
      </c>
      <c r="M136" s="249">
        <f t="shared" si="63"/>
        <v>3.0559538094974359E-2</v>
      </c>
      <c r="N136" s="249">
        <f t="shared" si="63"/>
        <v>1.1385278190198633E-2</v>
      </c>
      <c r="O136" s="249">
        <f t="shared" si="63"/>
        <v>2.7072231380402378E-2</v>
      </c>
      <c r="P136" s="249">
        <f t="shared" si="63"/>
        <v>-2.2823897764283618E-3</v>
      </c>
      <c r="Q136" s="249">
        <f t="shared" si="63"/>
        <v>-1.178633370670723E-2</v>
      </c>
      <c r="R136" s="249">
        <f t="shared" si="63"/>
        <v>5.6204118746778553E-2</v>
      </c>
    </row>
    <row r="137" spans="1:18" x14ac:dyDescent="0.2">
      <c r="A137" s="241"/>
      <c r="B137" s="561" t="s">
        <v>711</v>
      </c>
      <c r="C137" s="248"/>
      <c r="D137" s="248">
        <f t="shared" si="56"/>
        <v>-5.8773199709692969E-3</v>
      </c>
      <c r="E137" s="248">
        <f t="shared" ref="E137:R137" si="64">E124/D124-1</f>
        <v>-4.92748052234393E-2</v>
      </c>
      <c r="F137" s="248">
        <f t="shared" si="64"/>
        <v>-1.2729784287879742E-2</v>
      </c>
      <c r="G137" s="248">
        <f t="shared" si="64"/>
        <v>0.25825366730931409</v>
      </c>
      <c r="H137" s="248">
        <f t="shared" si="64"/>
        <v>-4.1476402509993182E-2</v>
      </c>
      <c r="I137" s="248">
        <f t="shared" si="64"/>
        <v>7.1314218103542659E-2</v>
      </c>
      <c r="J137" s="248">
        <f t="shared" si="64"/>
        <v>0.145905912196582</v>
      </c>
      <c r="K137" s="248">
        <f t="shared" si="64"/>
        <v>8.5303106376126703E-3</v>
      </c>
      <c r="L137" s="248">
        <f t="shared" si="64"/>
        <v>0.12114635844608035</v>
      </c>
      <c r="M137" s="248">
        <f t="shared" si="64"/>
        <v>0.1403486254099211</v>
      </c>
      <c r="N137" s="248">
        <f t="shared" si="64"/>
        <v>-2.1369174416633774E-2</v>
      </c>
      <c r="O137" s="248">
        <f t="shared" si="64"/>
        <v>-3.5432853467152192E-3</v>
      </c>
      <c r="P137" s="248">
        <f t="shared" si="64"/>
        <v>-4.7377247999526362E-2</v>
      </c>
      <c r="Q137" s="248">
        <f t="shared" si="64"/>
        <v>2.3887310521810257E-2</v>
      </c>
      <c r="R137" s="248">
        <f t="shared" si="64"/>
        <v>5.1671862425942017E-2</v>
      </c>
    </row>
    <row r="138" spans="1:18" x14ac:dyDescent="0.2">
      <c r="A138" s="241"/>
      <c r="B138" s="244" t="s">
        <v>436</v>
      </c>
      <c r="C138" s="248"/>
      <c r="D138" s="248">
        <f t="shared" si="56"/>
        <v>-0.11642358030839495</v>
      </c>
      <c r="E138" s="248">
        <f t="shared" ref="E138:R138" si="65">E125/D125-1</f>
        <v>-0.15804881409784421</v>
      </c>
      <c r="F138" s="248">
        <f t="shared" si="65"/>
        <v>-2.4659405117756217E-3</v>
      </c>
      <c r="G138" s="248">
        <f t="shared" si="65"/>
        <v>0.55871098568188637</v>
      </c>
      <c r="H138" s="248">
        <f t="shared" si="65"/>
        <v>6.0261187446901898E-2</v>
      </c>
      <c r="I138" s="248">
        <f t="shared" si="65"/>
        <v>7.5066149844307706E-2</v>
      </c>
      <c r="J138" s="248">
        <f t="shared" si="65"/>
        <v>0.25462082964332278</v>
      </c>
      <c r="K138" s="248">
        <f t="shared" si="65"/>
        <v>-0.45599932538836441</v>
      </c>
      <c r="L138" s="248">
        <f t="shared" si="65"/>
        <v>-8.4422992487412141E-2</v>
      </c>
      <c r="M138" s="248">
        <f t="shared" si="65"/>
        <v>0.2631811635061525</v>
      </c>
      <c r="N138" s="248">
        <f t="shared" si="65"/>
        <v>0.17096758713335358</v>
      </c>
      <c r="O138" s="248">
        <f t="shared" si="65"/>
        <v>6.6721967112695957E-2</v>
      </c>
      <c r="P138" s="248">
        <f t="shared" si="65"/>
        <v>2.357231049315156E-2</v>
      </c>
      <c r="Q138" s="248">
        <f t="shared" si="65"/>
        <v>-0.13605904858341455</v>
      </c>
      <c r="R138" s="248">
        <f t="shared" si="65"/>
        <v>3.0886097534190693E-2</v>
      </c>
    </row>
    <row r="139" spans="1:18" ht="21" customHeight="1" x14ac:dyDescent="0.2">
      <c r="A139" s="245"/>
      <c r="B139" s="246" t="s">
        <v>714</v>
      </c>
      <c r="C139" s="250"/>
      <c r="D139" s="250">
        <f t="shared" si="56"/>
        <v>-3.1895248394866349E-2</v>
      </c>
      <c r="E139" s="250">
        <f t="shared" ref="E139:R139" si="66">E126/D126-1</f>
        <v>-9.2985645166628661E-2</v>
      </c>
      <c r="F139" s="250">
        <f t="shared" si="66"/>
        <v>3.0476876577452572E-2</v>
      </c>
      <c r="G139" s="250">
        <f t="shared" si="66"/>
        <v>2.2498673928046387E-2</v>
      </c>
      <c r="H139" s="250">
        <f t="shared" si="66"/>
        <v>3.2391031636072931E-2</v>
      </c>
      <c r="I139" s="250">
        <f t="shared" si="66"/>
        <v>-8.3834577904851049E-4</v>
      </c>
      <c r="J139" s="250">
        <f t="shared" si="66"/>
        <v>3.111807583988413E-2</v>
      </c>
      <c r="K139" s="250">
        <f t="shared" si="66"/>
        <v>7.2666521997697409E-3</v>
      </c>
      <c r="L139" s="250">
        <f t="shared" si="66"/>
        <v>3.749315860669622E-3</v>
      </c>
      <c r="M139" s="250">
        <f t="shared" si="66"/>
        <v>3.5974364452578067E-2</v>
      </c>
      <c r="N139" s="250">
        <f t="shared" si="66"/>
        <v>6.3666192725888582E-3</v>
      </c>
      <c r="O139" s="250">
        <f t="shared" si="66"/>
        <v>2.3952893447691359E-2</v>
      </c>
      <c r="P139" s="250">
        <f t="shared" si="66"/>
        <v>-6.246345108025575E-3</v>
      </c>
      <c r="Q139" s="250">
        <f t="shared" si="66"/>
        <v>-6.8644592163074059E-3</v>
      </c>
      <c r="R139" s="250">
        <f t="shared" si="66"/>
        <v>5.6256734166652445E-2</v>
      </c>
    </row>
    <row r="140" spans="1:18" s="197" customFormat="1" ht="20.25" customHeight="1" x14ac:dyDescent="0.2">
      <c r="A140" s="256" t="s">
        <v>437</v>
      </c>
    </row>
    <row r="141" spans="1:18" ht="15" x14ac:dyDescent="0.2">
      <c r="A141" s="509" t="s">
        <v>784</v>
      </c>
    </row>
    <row r="142" spans="1:18" ht="18.75" customHeight="1" x14ac:dyDescent="0.2">
      <c r="A142" s="234"/>
      <c r="B142" s="235" t="s">
        <v>431</v>
      </c>
      <c r="C142" s="236" t="str">
        <f t="shared" ref="C142:Q142" si="67">C2</f>
        <v>FY1995</v>
      </c>
      <c r="D142" s="236" t="str">
        <f t="shared" si="67"/>
        <v>FY1996</v>
      </c>
      <c r="E142" s="236" t="str">
        <f t="shared" si="67"/>
        <v>FY1997</v>
      </c>
      <c r="F142" s="236" t="str">
        <f t="shared" si="67"/>
        <v>FY1998</v>
      </c>
      <c r="G142" s="236" t="str">
        <f t="shared" si="67"/>
        <v>FY1999</v>
      </c>
      <c r="H142" s="236" t="str">
        <f t="shared" si="67"/>
        <v>FY2000</v>
      </c>
      <c r="I142" s="236" t="str">
        <f t="shared" si="67"/>
        <v>FY2001</v>
      </c>
      <c r="J142" s="236" t="str">
        <f t="shared" si="67"/>
        <v>FY2002</v>
      </c>
      <c r="K142" s="236" t="str">
        <f t="shared" si="67"/>
        <v>FY2003</v>
      </c>
      <c r="L142" s="236" t="str">
        <f t="shared" si="67"/>
        <v>FY2004</v>
      </c>
      <c r="M142" s="236" t="str">
        <f t="shared" si="67"/>
        <v>FY2005</v>
      </c>
      <c r="N142" s="236" t="str">
        <f t="shared" si="67"/>
        <v>FY2006</v>
      </c>
      <c r="O142" s="236" t="str">
        <f t="shared" si="67"/>
        <v>FY2007</v>
      </c>
      <c r="P142" s="236" t="str">
        <f t="shared" si="67"/>
        <v>FY2008</v>
      </c>
      <c r="Q142" s="236" t="str">
        <f t="shared" si="67"/>
        <v>FY2009</v>
      </c>
      <c r="R142" s="236" t="str">
        <f>R2</f>
        <v>FY2010</v>
      </c>
    </row>
    <row r="143" spans="1:18" ht="18.75" customHeight="1" x14ac:dyDescent="0.2">
      <c r="A143" s="237">
        <v>1.1000000000000001</v>
      </c>
      <c r="B143" s="238" t="s">
        <v>432</v>
      </c>
      <c r="C143" s="239">
        <v>26.785883258520165</v>
      </c>
      <c r="D143" s="239">
        <v>26.127193605124347</v>
      </c>
      <c r="E143" s="239">
        <v>24.581026585060478</v>
      </c>
      <c r="F143" s="239">
        <v>24.96846547698263</v>
      </c>
      <c r="G143" s="239">
        <v>25.67662501330738</v>
      </c>
      <c r="H143" s="239">
        <v>26.608438004074067</v>
      </c>
      <c r="I143" s="239">
        <v>27.329301006762563</v>
      </c>
      <c r="J143" s="239">
        <v>26.841285309803162</v>
      </c>
      <c r="K143" s="239">
        <v>25.90296616160229</v>
      </c>
      <c r="L143" s="239">
        <v>27.167601465264145</v>
      </c>
      <c r="M143" s="239">
        <v>29.508067066840688</v>
      </c>
      <c r="N143" s="239">
        <v>30.364882480810607</v>
      </c>
      <c r="O143" s="239">
        <v>32.689482328404395</v>
      </c>
      <c r="P143" s="239">
        <v>35.533186333310297</v>
      </c>
      <c r="Q143" s="239">
        <v>32.671152524734076</v>
      </c>
      <c r="R143" s="239">
        <v>38.595704031485212</v>
      </c>
    </row>
    <row r="144" spans="1:18" x14ac:dyDescent="0.2">
      <c r="A144" s="237">
        <v>1.2</v>
      </c>
      <c r="B144" s="240" t="s">
        <v>99</v>
      </c>
      <c r="C144" s="239">
        <v>11.009799426818525</v>
      </c>
      <c r="D144" s="239">
        <v>10.593287388499355</v>
      </c>
      <c r="E144" s="239">
        <v>6.3867630280332151</v>
      </c>
      <c r="F144" s="239">
        <v>10.769549717587388</v>
      </c>
      <c r="G144" s="239">
        <v>9.4096207890870875</v>
      </c>
      <c r="H144" s="239">
        <v>11.734211183663719</v>
      </c>
      <c r="I144" s="239">
        <v>9.6330007672180216</v>
      </c>
      <c r="J144" s="239">
        <v>10.439697356709729</v>
      </c>
      <c r="K144" s="239">
        <v>10.768576156799899</v>
      </c>
      <c r="L144" s="239">
        <v>8.9136892009983697</v>
      </c>
      <c r="M144" s="239">
        <v>9.6450043048187286</v>
      </c>
      <c r="N144" s="239">
        <v>10.131000104073067</v>
      </c>
      <c r="O144" s="239">
        <v>11.783568419269805</v>
      </c>
      <c r="P144" s="239">
        <v>13.350051939475962</v>
      </c>
      <c r="Q144" s="239">
        <v>16.387845882108131</v>
      </c>
      <c r="R144" s="239">
        <v>17.120199521077669</v>
      </c>
    </row>
    <row r="145" spans="1:18" x14ac:dyDescent="0.2">
      <c r="A145" s="237" t="s">
        <v>100</v>
      </c>
      <c r="B145" s="240" t="s">
        <v>433</v>
      </c>
      <c r="C145" s="239">
        <v>1.5787765327017271</v>
      </c>
      <c r="D145" s="239">
        <v>1.3434403192899194</v>
      </c>
      <c r="E145" s="239">
        <v>1.3364046914977272</v>
      </c>
      <c r="F145" s="239">
        <v>1.0128300110438571</v>
      </c>
      <c r="G145" s="239">
        <v>1.858734607545464</v>
      </c>
      <c r="H145" s="239">
        <v>2.0537365077779843</v>
      </c>
      <c r="I145" s="239">
        <v>2.6389120501115704</v>
      </c>
      <c r="J145" s="239">
        <v>3.1650802253024759</v>
      </c>
      <c r="K145" s="239">
        <v>1.5108855703975321</v>
      </c>
      <c r="L145" s="239">
        <v>1.4861403686256776</v>
      </c>
      <c r="M145" s="239">
        <v>2.2191524529126507</v>
      </c>
      <c r="N145" s="239">
        <v>2.6985246948969159</v>
      </c>
      <c r="O145" s="239">
        <v>2.9708544959025986</v>
      </c>
      <c r="P145" s="239">
        <v>2.9466007717189893</v>
      </c>
      <c r="Q145" s="239">
        <v>2.5440928189607845</v>
      </c>
      <c r="R145" s="239">
        <v>2.6988848774481564</v>
      </c>
    </row>
    <row r="146" spans="1:18" x14ac:dyDescent="0.2">
      <c r="A146" s="237" t="s">
        <v>434</v>
      </c>
      <c r="B146" s="240" t="s">
        <v>7</v>
      </c>
      <c r="C146" s="239">
        <v>33.159614435995593</v>
      </c>
      <c r="D146" s="239">
        <v>33.121132717347173</v>
      </c>
      <c r="E146" s="239">
        <v>30.868776920611019</v>
      </c>
      <c r="F146" s="239">
        <v>31.537669226582523</v>
      </c>
      <c r="G146" s="239">
        <v>30.853405597579016</v>
      </c>
      <c r="H146" s="239">
        <v>30.751003648667435</v>
      </c>
      <c r="I146" s="239">
        <v>31.390938768320648</v>
      </c>
      <c r="J146" s="239">
        <v>33.421214823850775</v>
      </c>
      <c r="K146" s="239">
        <v>34.626179711366277</v>
      </c>
      <c r="L146" s="239">
        <v>34.591343102193235</v>
      </c>
      <c r="M146" s="239">
        <v>35.300346557012134</v>
      </c>
      <c r="N146" s="239">
        <v>35.955110256518019</v>
      </c>
      <c r="O146" s="239">
        <v>35.673436949286135</v>
      </c>
      <c r="P146" s="239">
        <v>37.565090378773874</v>
      </c>
      <c r="Q146" s="239">
        <v>38.871849351607146</v>
      </c>
      <c r="R146" s="239">
        <v>39.99071723362561</v>
      </c>
    </row>
    <row r="147" spans="1:18" x14ac:dyDescent="0.2">
      <c r="A147" s="237" t="s">
        <v>108</v>
      </c>
      <c r="B147" s="240" t="s">
        <v>435</v>
      </c>
      <c r="C147" s="239">
        <v>1.4145866106744347</v>
      </c>
      <c r="D147" s="239">
        <v>1.1959158423622296</v>
      </c>
      <c r="E147" s="239">
        <v>1.321420139758632</v>
      </c>
      <c r="F147" s="239">
        <v>1.3840026802397487</v>
      </c>
      <c r="G147" s="239">
        <v>1.4707152655549278</v>
      </c>
      <c r="H147" s="239">
        <v>1.487688461127973</v>
      </c>
      <c r="I147" s="239">
        <v>1.6308455522897054</v>
      </c>
      <c r="J147" s="239">
        <v>1.7391863743288705</v>
      </c>
      <c r="K147" s="239">
        <v>1.6851774771976098</v>
      </c>
      <c r="L147" s="239">
        <v>1.7974375993173317</v>
      </c>
      <c r="M147" s="239">
        <v>1.9015498531709449</v>
      </c>
      <c r="N147" s="239">
        <v>1.9155663631026152</v>
      </c>
      <c r="O147" s="239">
        <v>1.9251232115233212</v>
      </c>
      <c r="P147" s="239">
        <v>2.1077238815496591</v>
      </c>
      <c r="Q147" s="239">
        <v>2.2088635373026206</v>
      </c>
      <c r="R147" s="239">
        <v>2.4656795698404914</v>
      </c>
    </row>
    <row r="148" spans="1:18" x14ac:dyDescent="0.2">
      <c r="A148" s="237" t="s">
        <v>110</v>
      </c>
      <c r="B148" s="240" t="s">
        <v>13</v>
      </c>
      <c r="C148" s="239">
        <v>15.17068308645864</v>
      </c>
      <c r="D148" s="239">
        <v>15.800348697809053</v>
      </c>
      <c r="E148" s="239">
        <v>16.431118184883221</v>
      </c>
      <c r="F148" s="239">
        <v>16.922573647934659</v>
      </c>
      <c r="G148" s="239">
        <v>17.621707935028471</v>
      </c>
      <c r="H148" s="239">
        <v>19.120624601672844</v>
      </c>
      <c r="I148" s="239">
        <v>20.282545220784606</v>
      </c>
      <c r="J148" s="239">
        <v>20.937449331221185</v>
      </c>
      <c r="K148" s="239">
        <v>20.948504618558406</v>
      </c>
      <c r="L148" s="239">
        <v>21.883693839126757</v>
      </c>
      <c r="M148" s="239">
        <v>22.398277608581424</v>
      </c>
      <c r="N148" s="239">
        <v>23.309505502215686</v>
      </c>
      <c r="O148" s="239">
        <v>24.205638603219157</v>
      </c>
      <c r="P148" s="239">
        <v>26.181882397846756</v>
      </c>
      <c r="Q148" s="239">
        <v>29.391578791485152</v>
      </c>
      <c r="R148" s="239">
        <v>30.900480206791059</v>
      </c>
    </row>
    <row r="149" spans="1:18" x14ac:dyDescent="0.2">
      <c r="A149" s="241"/>
      <c r="B149" s="515" t="s">
        <v>647</v>
      </c>
      <c r="C149" s="239">
        <v>89.119343351169078</v>
      </c>
      <c r="D149" s="239">
        <v>88.181318570432083</v>
      </c>
      <c r="E149" s="239">
        <v>80.925509549844293</v>
      </c>
      <c r="F149" s="239">
        <v>86.595090760370795</v>
      </c>
      <c r="G149" s="239">
        <v>86.89080920810234</v>
      </c>
      <c r="H149" s="239">
        <v>91.755702406984028</v>
      </c>
      <c r="I149" s="239">
        <v>92.905543365487119</v>
      </c>
      <c r="J149" s="239">
        <v>96.543913421216203</v>
      </c>
      <c r="K149" s="239">
        <v>95.442289695922014</v>
      </c>
      <c r="L149" s="239">
        <v>95.839905575525506</v>
      </c>
      <c r="M149" s="239">
        <v>100.97239784333657</v>
      </c>
      <c r="N149" s="239">
        <v>104.37458940161692</v>
      </c>
      <c r="O149" s="239">
        <v>109.24810400760542</v>
      </c>
      <c r="P149" s="239">
        <v>117.68453570267553</v>
      </c>
      <c r="Q149" s="239">
        <v>122.07538290619792</v>
      </c>
      <c r="R149" s="239">
        <v>131.77166544026818</v>
      </c>
    </row>
    <row r="150" spans="1:18" x14ac:dyDescent="0.2">
      <c r="A150" s="241"/>
      <c r="B150" s="561" t="s">
        <v>711</v>
      </c>
      <c r="C150" s="239">
        <v>3.9525866808190697</v>
      </c>
      <c r="D150" s="239">
        <v>4.0355055855741293</v>
      </c>
      <c r="E150" s="239">
        <v>4.0649176037874168</v>
      </c>
      <c r="F150" s="239">
        <v>4.360489591722688</v>
      </c>
      <c r="G150" s="239">
        <v>5.3254801832005612</v>
      </c>
      <c r="H150" s="239">
        <v>5.0613525912899693</v>
      </c>
      <c r="I150" s="239">
        <v>5.8161380955925104</v>
      </c>
      <c r="J150" s="239">
        <v>6.7035030928063257</v>
      </c>
      <c r="K150" s="239">
        <v>6.6659379999999997</v>
      </c>
      <c r="L150" s="239">
        <v>7.6338559999999998</v>
      </c>
      <c r="M150" s="239">
        <v>9.0959223837671459</v>
      </c>
      <c r="N150" s="239">
        <v>9.2924316100000013</v>
      </c>
      <c r="O150" s="239">
        <v>9.6816185399999988</v>
      </c>
      <c r="P150" s="239">
        <v>9.8822207800000008</v>
      </c>
      <c r="Q150" s="239">
        <v>10.89611638</v>
      </c>
      <c r="R150" s="239">
        <v>11.851579999999998</v>
      </c>
    </row>
    <row r="151" spans="1:18" x14ac:dyDescent="0.2">
      <c r="A151" s="241"/>
      <c r="B151" s="244" t="s">
        <v>436</v>
      </c>
      <c r="C151" s="239">
        <v>-1.2984129400674675</v>
      </c>
      <c r="D151" s="239">
        <v>-1.1793272850208478</v>
      </c>
      <c r="E151" s="239">
        <v>-1.0194142996884745</v>
      </c>
      <c r="F151" s="239">
        <v>-1.0335014261853717</v>
      </c>
      <c r="G151" s="239">
        <v>-1.6418490367710608</v>
      </c>
      <c r="H151" s="239">
        <v>-1.7728069732342298</v>
      </c>
      <c r="I151" s="239">
        <v>-1.9309862957041422</v>
      </c>
      <c r="J151" s="239">
        <v>-2.418793691603097</v>
      </c>
      <c r="K151" s="239">
        <v>-1.3126069641410392</v>
      </c>
      <c r="L151" s="239">
        <v>-1.2227698844903372</v>
      </c>
      <c r="M151" s="239">
        <v>-1.6076992302974948</v>
      </c>
      <c r="N151" s="239">
        <v>-1.9653192230965439</v>
      </c>
      <c r="O151" s="239">
        <v>-2.1727468237707304</v>
      </c>
      <c r="P151" s="239">
        <v>-2.3711895780076166</v>
      </c>
      <c r="Q151" s="239">
        <v>-2.2167938110422774</v>
      </c>
      <c r="R151" s="239">
        <v>-2.3825330337978969</v>
      </c>
    </row>
    <row r="152" spans="1:18" ht="20.25" customHeight="1" x14ac:dyDescent="0.2">
      <c r="A152" s="245"/>
      <c r="B152" s="246" t="s">
        <v>713</v>
      </c>
      <c r="C152" s="247">
        <v>91.773517091920681</v>
      </c>
      <c r="D152" s="247">
        <v>91.037496870985365</v>
      </c>
      <c r="E152" s="247">
        <v>83.971012853943236</v>
      </c>
      <c r="F152" s="247">
        <v>89.92207892590811</v>
      </c>
      <c r="G152" s="247">
        <v>90.574440354531831</v>
      </c>
      <c r="H152" s="247">
        <v>95.044248025039778</v>
      </c>
      <c r="I152" s="247">
        <v>96.790695165375482</v>
      </c>
      <c r="J152" s="247">
        <v>100.82862282241943</v>
      </c>
      <c r="K152" s="247">
        <v>100.79562073178097</v>
      </c>
      <c r="L152" s="247">
        <v>102.25099169103517</v>
      </c>
      <c r="M152" s="247">
        <v>108.46062099680621</v>
      </c>
      <c r="N152" s="247">
        <v>111.70170178852038</v>
      </c>
      <c r="O152" s="247">
        <v>116.75697572383469</v>
      </c>
      <c r="P152" s="247">
        <v>125.19556690466791</v>
      </c>
      <c r="Q152" s="247">
        <v>130.75470547515565</v>
      </c>
      <c r="R152" s="247">
        <v>141.24071240647029</v>
      </c>
    </row>
    <row r="153" spans="1:18" s="197" customFormat="1" ht="20.25" customHeight="1" x14ac:dyDescent="0.2">
      <c r="A153" s="256"/>
    </row>
    <row r="154" spans="1:18" ht="15" x14ac:dyDescent="0.2">
      <c r="A154" s="509" t="s">
        <v>785</v>
      </c>
    </row>
    <row r="155" spans="1:18" ht="18.75" customHeight="1" x14ac:dyDescent="0.2">
      <c r="A155" s="234"/>
      <c r="B155" s="235" t="s">
        <v>492</v>
      </c>
      <c r="C155" s="236" t="str">
        <f t="shared" ref="C155:Q155" si="68">C2</f>
        <v>FY1995</v>
      </c>
      <c r="D155" s="236" t="str">
        <f t="shared" si="68"/>
        <v>FY1996</v>
      </c>
      <c r="E155" s="236" t="str">
        <f t="shared" si="68"/>
        <v>FY1997</v>
      </c>
      <c r="F155" s="236" t="str">
        <f t="shared" si="68"/>
        <v>FY1998</v>
      </c>
      <c r="G155" s="236" t="str">
        <f t="shared" si="68"/>
        <v>FY1999</v>
      </c>
      <c r="H155" s="236" t="str">
        <f t="shared" si="68"/>
        <v>FY2000</v>
      </c>
      <c r="I155" s="236" t="str">
        <f t="shared" si="68"/>
        <v>FY2001</v>
      </c>
      <c r="J155" s="236" t="str">
        <f t="shared" si="68"/>
        <v>FY2002</v>
      </c>
      <c r="K155" s="236" t="str">
        <f t="shared" si="68"/>
        <v>FY2003</v>
      </c>
      <c r="L155" s="236" t="str">
        <f t="shared" si="68"/>
        <v>FY2004</v>
      </c>
      <c r="M155" s="236" t="str">
        <f t="shared" si="68"/>
        <v>FY2005</v>
      </c>
      <c r="N155" s="236" t="str">
        <f t="shared" si="68"/>
        <v>FY2006</v>
      </c>
      <c r="O155" s="236" t="str">
        <f t="shared" si="68"/>
        <v>FY2007</v>
      </c>
      <c r="P155" s="236" t="str">
        <f t="shared" si="68"/>
        <v>FY2008</v>
      </c>
      <c r="Q155" s="236" t="str">
        <f t="shared" si="68"/>
        <v>FY2009</v>
      </c>
      <c r="R155" s="236" t="str">
        <f>R2</f>
        <v>FY2010</v>
      </c>
    </row>
    <row r="156" spans="1:18" ht="18.75" customHeight="1" x14ac:dyDescent="0.2">
      <c r="A156" s="237">
        <v>1.1000000000000001</v>
      </c>
      <c r="B156" s="238" t="s">
        <v>432</v>
      </c>
      <c r="C156" s="239">
        <f t="shared" ref="C156:Q156" si="69">C143/C117*100</f>
        <v>86.155416136541618</v>
      </c>
      <c r="D156" s="239">
        <f t="shared" si="69"/>
        <v>88.507621592666936</v>
      </c>
      <c r="E156" s="239">
        <f t="shared" si="69"/>
        <v>90.936914095924379</v>
      </c>
      <c r="F156" s="239">
        <f t="shared" si="69"/>
        <v>92.840486774865568</v>
      </c>
      <c r="G156" s="239">
        <f t="shared" si="69"/>
        <v>94.716241657838225</v>
      </c>
      <c r="H156" s="239">
        <f t="shared" si="69"/>
        <v>95.830053184343342</v>
      </c>
      <c r="I156" s="239">
        <f t="shared" si="69"/>
        <v>97.171813678872851</v>
      </c>
      <c r="J156" s="239">
        <f t="shared" si="69"/>
        <v>97.561506849877503</v>
      </c>
      <c r="K156" s="239">
        <f t="shared" si="69"/>
        <v>97.682398210938331</v>
      </c>
      <c r="L156" s="239">
        <f t="shared" si="69"/>
        <v>100</v>
      </c>
      <c r="M156" s="239">
        <f t="shared" si="69"/>
        <v>105.79749447244535</v>
      </c>
      <c r="N156" s="239">
        <f t="shared" si="69"/>
        <v>112.38378172418217</v>
      </c>
      <c r="O156" s="239">
        <f t="shared" si="69"/>
        <v>117.81742757637286</v>
      </c>
      <c r="P156" s="239">
        <f t="shared" si="69"/>
        <v>128.33635716102162</v>
      </c>
      <c r="Q156" s="239">
        <f t="shared" si="69"/>
        <v>129.70350078783773</v>
      </c>
      <c r="R156" s="239">
        <f t="shared" ref="R156" si="70">R143/R117*100</f>
        <v>135.17150400327193</v>
      </c>
    </row>
    <row r="157" spans="1:18" x14ac:dyDescent="0.2">
      <c r="A157" s="237">
        <v>1.2</v>
      </c>
      <c r="B157" s="240" t="s">
        <v>99</v>
      </c>
      <c r="C157" s="239">
        <f t="shared" ref="C157:Q157" si="71">C144/C118*100</f>
        <v>89.824827908582478</v>
      </c>
      <c r="D157" s="239">
        <f t="shared" si="71"/>
        <v>93.723005439955259</v>
      </c>
      <c r="E157" s="239">
        <f t="shared" si="71"/>
        <v>97.335965699669288</v>
      </c>
      <c r="F157" s="239">
        <f t="shared" si="71"/>
        <v>98.706432278501467</v>
      </c>
      <c r="G157" s="239">
        <f t="shared" si="71"/>
        <v>101.30334281332607</v>
      </c>
      <c r="H157" s="239">
        <f t="shared" si="71"/>
        <v>98.982266566195094</v>
      </c>
      <c r="I157" s="239">
        <f t="shared" si="71"/>
        <v>100.13703753061939</v>
      </c>
      <c r="J157" s="239">
        <f t="shared" si="71"/>
        <v>98.433928422944888</v>
      </c>
      <c r="K157" s="239">
        <f t="shared" si="71"/>
        <v>102.14570859062474</v>
      </c>
      <c r="L157" s="239">
        <f t="shared" si="71"/>
        <v>100</v>
      </c>
      <c r="M157" s="239">
        <f t="shared" si="71"/>
        <v>101.77099527110616</v>
      </c>
      <c r="N157" s="239">
        <f t="shared" si="71"/>
        <v>104.04239232521965</v>
      </c>
      <c r="O157" s="239">
        <f t="shared" si="71"/>
        <v>106.19000647926211</v>
      </c>
      <c r="P157" s="239">
        <f t="shared" si="71"/>
        <v>130.71006129073578</v>
      </c>
      <c r="Q157" s="239">
        <f t="shared" si="71"/>
        <v>136.80735887667592</v>
      </c>
      <c r="R157" s="239">
        <f t="shared" ref="R157" si="72">R144/R118*100</f>
        <v>134.47945142783811</v>
      </c>
    </row>
    <row r="158" spans="1:18" x14ac:dyDescent="0.2">
      <c r="A158" s="237" t="s">
        <v>100</v>
      </c>
      <c r="B158" s="240" t="s">
        <v>433</v>
      </c>
      <c r="C158" s="239">
        <f t="shared" ref="C158:Q158" si="73">C145/C119*100</f>
        <v>87.487764912377202</v>
      </c>
      <c r="D158" s="239">
        <f t="shared" si="73"/>
        <v>89.934166881633971</v>
      </c>
      <c r="E158" s="239">
        <f t="shared" si="73"/>
        <v>92.332411331810889</v>
      </c>
      <c r="F158" s="239">
        <f t="shared" si="73"/>
        <v>93.839741679010416</v>
      </c>
      <c r="G158" s="239">
        <f t="shared" si="73"/>
        <v>95.640832892597075</v>
      </c>
      <c r="H158" s="239">
        <f t="shared" si="73"/>
        <v>97.399945684769293</v>
      </c>
      <c r="I158" s="239">
        <f t="shared" si="73"/>
        <v>98.682755412664932</v>
      </c>
      <c r="J158" s="239">
        <f t="shared" si="73"/>
        <v>98.525445989657655</v>
      </c>
      <c r="K158" s="239">
        <f t="shared" si="73"/>
        <v>98.284458221618266</v>
      </c>
      <c r="L158" s="239">
        <f t="shared" si="73"/>
        <v>100</v>
      </c>
      <c r="M158" s="239">
        <f t="shared" si="73"/>
        <v>104.08650569023415</v>
      </c>
      <c r="N158" s="239">
        <f t="shared" si="73"/>
        <v>108.66203982552727</v>
      </c>
      <c r="O158" s="239">
        <f t="shared" si="73"/>
        <v>112.61665834038979</v>
      </c>
      <c r="P158" s="239">
        <f t="shared" si="73"/>
        <v>120.0718663705163</v>
      </c>
      <c r="Q158" s="239">
        <f t="shared" si="73"/>
        <v>129.93203000037806</v>
      </c>
      <c r="R158" s="239">
        <f t="shared" ref="R158" si="74">R145/R119*100</f>
        <v>135.4625265457336</v>
      </c>
    </row>
    <row r="159" spans="1:18" x14ac:dyDescent="0.2">
      <c r="A159" s="237" t="s">
        <v>434</v>
      </c>
      <c r="B159" s="240" t="s">
        <v>7</v>
      </c>
      <c r="C159" s="239">
        <f t="shared" ref="C159:Q159" si="75">C146/C120*100</f>
        <v>97.988427169029961</v>
      </c>
      <c r="D159" s="239">
        <f t="shared" si="75"/>
        <v>99.603390706927641</v>
      </c>
      <c r="E159" s="239">
        <f t="shared" si="75"/>
        <v>99.470624929746137</v>
      </c>
      <c r="F159" s="239">
        <f t="shared" si="75"/>
        <v>106.59420449792729</v>
      </c>
      <c r="G159" s="239">
        <f t="shared" si="75"/>
        <v>99.216630173130284</v>
      </c>
      <c r="H159" s="239">
        <f t="shared" si="75"/>
        <v>99.26466155971309</v>
      </c>
      <c r="I159" s="239">
        <f t="shared" si="75"/>
        <v>100.05189146414297</v>
      </c>
      <c r="J159" s="239">
        <f t="shared" si="75"/>
        <v>102.37184160322674</v>
      </c>
      <c r="K159" s="239">
        <f t="shared" si="75"/>
        <v>99.945167324295412</v>
      </c>
      <c r="L159" s="239">
        <f t="shared" si="75"/>
        <v>100</v>
      </c>
      <c r="M159" s="239">
        <f t="shared" si="75"/>
        <v>100.4445195390453</v>
      </c>
      <c r="N159" s="239">
        <f t="shared" si="75"/>
        <v>99.76506180957233</v>
      </c>
      <c r="O159" s="239">
        <f t="shared" si="75"/>
        <v>98.488790501842374</v>
      </c>
      <c r="P159" s="239">
        <f t="shared" si="75"/>
        <v>102.49238145803136</v>
      </c>
      <c r="Q159" s="239">
        <f t="shared" si="75"/>
        <v>107.0427381471336</v>
      </c>
      <c r="R159" s="239">
        <f t="shared" ref="R159" si="76">R146/R120*100</f>
        <v>107.0850197577966</v>
      </c>
    </row>
    <row r="160" spans="1:18" x14ac:dyDescent="0.2">
      <c r="A160" s="237" t="s">
        <v>108</v>
      </c>
      <c r="B160" s="240" t="s">
        <v>435</v>
      </c>
      <c r="C160" s="239">
        <f t="shared" ref="C160:Q160" si="77">C147/C121*100</f>
        <v>73.150313426237318</v>
      </c>
      <c r="D160" s="239">
        <f t="shared" si="77"/>
        <v>70.470118155035635</v>
      </c>
      <c r="E160" s="239">
        <f t="shared" si="77"/>
        <v>75.999481732516557</v>
      </c>
      <c r="F160" s="239">
        <f t="shared" si="77"/>
        <v>72.853159065153875</v>
      </c>
      <c r="G160" s="239">
        <f t="shared" si="77"/>
        <v>71.831559717890443</v>
      </c>
      <c r="H160" s="239">
        <f t="shared" si="77"/>
        <v>84.640146928553634</v>
      </c>
      <c r="I160" s="239">
        <f t="shared" si="77"/>
        <v>85.5908310272645</v>
      </c>
      <c r="J160" s="239">
        <f t="shared" si="77"/>
        <v>89.106732467547687</v>
      </c>
      <c r="K160" s="239">
        <f t="shared" si="77"/>
        <v>92.391442804899555</v>
      </c>
      <c r="L160" s="239">
        <f t="shared" si="77"/>
        <v>100</v>
      </c>
      <c r="M160" s="239">
        <f t="shared" si="77"/>
        <v>104.90789390127581</v>
      </c>
      <c r="N160" s="239">
        <f t="shared" si="77"/>
        <v>114.14998814467401</v>
      </c>
      <c r="O160" s="239">
        <f t="shared" si="77"/>
        <v>115.56732924996653</v>
      </c>
      <c r="P160" s="239">
        <f t="shared" si="77"/>
        <v>115.85872300849731</v>
      </c>
      <c r="Q160" s="239">
        <f t="shared" si="77"/>
        <v>122.76022369998911</v>
      </c>
      <c r="R160" s="239">
        <f t="shared" ref="R160" si="78">R147/R121*100</f>
        <v>130.83560477646239</v>
      </c>
    </row>
    <row r="161" spans="1:18" x14ac:dyDescent="0.2">
      <c r="A161" s="237" t="s">
        <v>110</v>
      </c>
      <c r="B161" s="240" t="s">
        <v>13</v>
      </c>
      <c r="C161" s="239">
        <f t="shared" ref="C161:Q161" si="79">C148/C122*100</f>
        <v>82.258256460276897</v>
      </c>
      <c r="D161" s="239">
        <f t="shared" si="79"/>
        <v>84.582983602693446</v>
      </c>
      <c r="E161" s="239">
        <f t="shared" si="79"/>
        <v>86.864870803998102</v>
      </c>
      <c r="F161" s="239">
        <f t="shared" si="79"/>
        <v>88.306976433935986</v>
      </c>
      <c r="G161" s="239">
        <f t="shared" si="79"/>
        <v>90.007115613755985</v>
      </c>
      <c r="H161" s="239">
        <f t="shared" si="79"/>
        <v>95.513637523613809</v>
      </c>
      <c r="I161" s="239">
        <f t="shared" si="79"/>
        <v>99.189345353271278</v>
      </c>
      <c r="J161" s="239">
        <f t="shared" si="79"/>
        <v>100.13766784521449</v>
      </c>
      <c r="K161" s="239">
        <f t="shared" si="79"/>
        <v>98.21466630056814</v>
      </c>
      <c r="L161" s="239">
        <f t="shared" si="79"/>
        <v>100</v>
      </c>
      <c r="M161" s="239">
        <f t="shared" si="79"/>
        <v>100.38785410352978</v>
      </c>
      <c r="N161" s="239">
        <f t="shared" si="79"/>
        <v>101.63007710857548</v>
      </c>
      <c r="O161" s="239">
        <f t="shared" si="79"/>
        <v>104.19823778011188</v>
      </c>
      <c r="P161" s="239">
        <f t="shared" si="79"/>
        <v>111.23461511021475</v>
      </c>
      <c r="Q161" s="239">
        <f t="shared" si="79"/>
        <v>122.88807329173505</v>
      </c>
      <c r="R161" s="239">
        <f t="shared" ref="R161" si="80">R148/R122*100</f>
        <v>126.97041904051511</v>
      </c>
    </row>
    <row r="162" spans="1:18" x14ac:dyDescent="0.2">
      <c r="A162" s="241"/>
      <c r="B162" s="515" t="s">
        <v>647</v>
      </c>
      <c r="C162" s="243">
        <f t="shared" ref="C162:Q162" si="81">C149/C123*100</f>
        <v>89.685600561724414</v>
      </c>
      <c r="D162" s="243">
        <f t="shared" si="81"/>
        <v>91.906625682336397</v>
      </c>
      <c r="E162" s="243">
        <f t="shared" si="81"/>
        <v>93.310296475661531</v>
      </c>
      <c r="F162" s="243">
        <f t="shared" si="81"/>
        <v>96.717901221261613</v>
      </c>
      <c r="G162" s="243">
        <f t="shared" si="81"/>
        <v>95.417719453522736</v>
      </c>
      <c r="H162" s="243">
        <f t="shared" si="81"/>
        <v>97.111495979783655</v>
      </c>
      <c r="I162" s="243">
        <f t="shared" si="81"/>
        <v>98.681320201377218</v>
      </c>
      <c r="J162" s="243">
        <f t="shared" si="81"/>
        <v>99.696560502488524</v>
      </c>
      <c r="K162" s="243">
        <f t="shared" si="81"/>
        <v>99.011046697437052</v>
      </c>
      <c r="L162" s="243">
        <f t="shared" si="81"/>
        <v>100</v>
      </c>
      <c r="M162" s="243">
        <f t="shared" si="81"/>
        <v>102.23114041120367</v>
      </c>
      <c r="N162" s="243">
        <f t="shared" si="81"/>
        <v>104.48614060761243</v>
      </c>
      <c r="O162" s="243">
        <f t="shared" si="81"/>
        <v>106.48215430347121</v>
      </c>
      <c r="P162" s="243">
        <f t="shared" si="81"/>
        <v>114.9673923424795</v>
      </c>
      <c r="Q162" s="243">
        <f t="shared" si="81"/>
        <v>120.67922771824438</v>
      </c>
      <c r="R162" s="243">
        <f t="shared" ref="R162" si="82">R149/R123*100</f>
        <v>123.33280397435315</v>
      </c>
    </row>
    <row r="163" spans="1:18" x14ac:dyDescent="0.2">
      <c r="A163" s="241"/>
      <c r="B163" s="561" t="s">
        <v>711</v>
      </c>
      <c r="C163" s="239">
        <f t="shared" ref="C163:Q163" si="83">C150/C124*100</f>
        <v>80.882872841727803</v>
      </c>
      <c r="D163" s="239">
        <f t="shared" si="83"/>
        <v>83.067881810285613</v>
      </c>
      <c r="E163" s="239">
        <f t="shared" si="83"/>
        <v>88.009981007251056</v>
      </c>
      <c r="F163" s="239">
        <f t="shared" si="83"/>
        <v>95.626750745637651</v>
      </c>
      <c r="G163" s="239">
        <f t="shared" si="83"/>
        <v>92.818535811203105</v>
      </c>
      <c r="H163" s="239">
        <f t="shared" si="83"/>
        <v>92.03218309577619</v>
      </c>
      <c r="I163" s="239">
        <f t="shared" si="83"/>
        <v>98.716778017520923</v>
      </c>
      <c r="J163" s="239">
        <f t="shared" si="83"/>
        <v>99.290824360534984</v>
      </c>
      <c r="K163" s="239">
        <f t="shared" si="83"/>
        <v>97.899306907640764</v>
      </c>
      <c r="L163" s="239">
        <f t="shared" si="83"/>
        <v>100</v>
      </c>
      <c r="M163" s="239">
        <f t="shared" si="83"/>
        <v>104.4876926526814</v>
      </c>
      <c r="N163" s="239">
        <f t="shared" si="83"/>
        <v>109.07591763071393</v>
      </c>
      <c r="O163" s="239">
        <f t="shared" si="83"/>
        <v>114.0483564520284</v>
      </c>
      <c r="P163" s="239">
        <f t="shared" si="83"/>
        <v>122.20097367685636</v>
      </c>
      <c r="Q163" s="239">
        <f t="shared" si="83"/>
        <v>131.595090358254</v>
      </c>
      <c r="R163" s="239">
        <f t="shared" ref="R163" si="84">R150/R124*100</f>
        <v>136.10182580860976</v>
      </c>
    </row>
    <row r="164" spans="1:18" x14ac:dyDescent="0.2">
      <c r="A164" s="241"/>
      <c r="B164" s="244" t="s">
        <v>436</v>
      </c>
      <c r="C164" s="239">
        <f t="shared" ref="C164:Q164" si="85">C151/C125*100</f>
        <v>87.487764912377187</v>
      </c>
      <c r="D164" s="239">
        <f t="shared" si="85"/>
        <v>89.934166881633971</v>
      </c>
      <c r="E164" s="239">
        <f t="shared" si="85"/>
        <v>92.332411331810889</v>
      </c>
      <c r="F164" s="239">
        <f t="shared" si="85"/>
        <v>93.83974167901043</v>
      </c>
      <c r="G164" s="239">
        <f t="shared" si="85"/>
        <v>95.640832892597089</v>
      </c>
      <c r="H164" s="239">
        <f t="shared" si="85"/>
        <v>97.399945684769321</v>
      </c>
      <c r="I164" s="239">
        <f t="shared" si="85"/>
        <v>98.682755412664932</v>
      </c>
      <c r="J164" s="239">
        <f t="shared" si="85"/>
        <v>98.525445989657641</v>
      </c>
      <c r="K164" s="239">
        <f t="shared" si="85"/>
        <v>98.284458221618266</v>
      </c>
      <c r="L164" s="239">
        <f t="shared" si="85"/>
        <v>100</v>
      </c>
      <c r="M164" s="239">
        <f t="shared" si="85"/>
        <v>104.08650569023416</v>
      </c>
      <c r="N164" s="239">
        <f t="shared" si="85"/>
        <v>108.66203982552727</v>
      </c>
      <c r="O164" s="239">
        <f t="shared" si="85"/>
        <v>112.61665834038979</v>
      </c>
      <c r="P164" s="239">
        <f t="shared" si="85"/>
        <v>120.07186637051632</v>
      </c>
      <c r="Q164" s="239">
        <f t="shared" si="85"/>
        <v>129.93203000037803</v>
      </c>
      <c r="R164" s="239">
        <f t="shared" ref="R164" si="86">R151/R125*100</f>
        <v>135.4625265457336</v>
      </c>
    </row>
    <row r="165" spans="1:18" ht="20.25" customHeight="1" x14ac:dyDescent="0.2">
      <c r="A165" s="245"/>
      <c r="B165" s="246" t="s">
        <v>713</v>
      </c>
      <c r="C165" s="247">
        <f t="shared" ref="C165:Q165" si="87">C152/C126*100</f>
        <v>89.298767221289182</v>
      </c>
      <c r="D165" s="247">
        <f t="shared" si="87"/>
        <v>91.50104289451609</v>
      </c>
      <c r="E165" s="247">
        <f t="shared" si="87"/>
        <v>93.050983376099367</v>
      </c>
      <c r="F165" s="247">
        <f t="shared" si="87"/>
        <v>96.698483577324907</v>
      </c>
      <c r="G165" s="247">
        <f t="shared" si="87"/>
        <v>95.256853189973313</v>
      </c>
      <c r="H165" s="247">
        <f t="shared" si="87"/>
        <v>96.821584800043496</v>
      </c>
      <c r="I165" s="247">
        <f t="shared" si="87"/>
        <v>98.683421503349962</v>
      </c>
      <c r="J165" s="247">
        <f t="shared" si="87"/>
        <v>99.697903265606413</v>
      </c>
      <c r="K165" s="247">
        <f t="shared" si="87"/>
        <v>98.946263188317857</v>
      </c>
      <c r="L165" s="247">
        <f t="shared" si="87"/>
        <v>100</v>
      </c>
      <c r="M165" s="247">
        <f t="shared" si="87"/>
        <v>102.38952993080281</v>
      </c>
      <c r="N165" s="247">
        <f t="shared" si="87"/>
        <v>104.78208336060067</v>
      </c>
      <c r="O165" s="247">
        <f t="shared" si="87"/>
        <v>106.96214390716825</v>
      </c>
      <c r="P165" s="247">
        <f t="shared" si="87"/>
        <v>115.41372921536058</v>
      </c>
      <c r="Q165" s="247">
        <f t="shared" si="87"/>
        <v>121.37166948612943</v>
      </c>
      <c r="R165" s="247">
        <f t="shared" ref="R165" si="88">R152/R126*100</f>
        <v>124.12246950757357</v>
      </c>
    </row>
    <row r="166" spans="1:18" s="197" customFormat="1" ht="20.25" customHeight="1" x14ac:dyDescent="0.2">
      <c r="A166" s="256"/>
    </row>
    <row r="167" spans="1:18" ht="15" x14ac:dyDescent="0.2">
      <c r="A167" s="509" t="s">
        <v>786</v>
      </c>
    </row>
    <row r="168" spans="1:18" ht="18.75" customHeight="1" x14ac:dyDescent="0.2">
      <c r="A168" s="234"/>
      <c r="B168" s="235"/>
      <c r="C168" s="236" t="str">
        <f t="shared" ref="C168:Q168" si="89">C2</f>
        <v>FY1995</v>
      </c>
      <c r="D168" s="236" t="str">
        <f t="shared" si="89"/>
        <v>FY1996</v>
      </c>
      <c r="E168" s="236" t="str">
        <f t="shared" si="89"/>
        <v>FY1997</v>
      </c>
      <c r="F168" s="236" t="str">
        <f t="shared" si="89"/>
        <v>FY1998</v>
      </c>
      <c r="G168" s="236" t="str">
        <f t="shared" si="89"/>
        <v>FY1999</v>
      </c>
      <c r="H168" s="236" t="str">
        <f t="shared" si="89"/>
        <v>FY2000</v>
      </c>
      <c r="I168" s="236" t="str">
        <f t="shared" si="89"/>
        <v>FY2001</v>
      </c>
      <c r="J168" s="236" t="str">
        <f t="shared" si="89"/>
        <v>FY2002</v>
      </c>
      <c r="K168" s="236" t="str">
        <f t="shared" si="89"/>
        <v>FY2003</v>
      </c>
      <c r="L168" s="236" t="str">
        <f t="shared" si="89"/>
        <v>FY2004</v>
      </c>
      <c r="M168" s="236" t="str">
        <f t="shared" si="89"/>
        <v>FY2005</v>
      </c>
      <c r="N168" s="236" t="str">
        <f t="shared" si="89"/>
        <v>FY2006</v>
      </c>
      <c r="O168" s="236" t="str">
        <f t="shared" si="89"/>
        <v>FY2007</v>
      </c>
      <c r="P168" s="236" t="str">
        <f t="shared" si="89"/>
        <v>FY2008</v>
      </c>
      <c r="Q168" s="236" t="str">
        <f t="shared" si="89"/>
        <v>FY2009</v>
      </c>
      <c r="R168" s="236" t="str">
        <f>R2</f>
        <v>FY2010</v>
      </c>
    </row>
    <row r="169" spans="1:18" ht="18.75" customHeight="1" x14ac:dyDescent="0.2">
      <c r="A169" s="237">
        <v>1.1000000000000001</v>
      </c>
      <c r="B169" s="238" t="s">
        <v>432</v>
      </c>
      <c r="C169" s="248">
        <f t="shared" ref="C169:D178" si="90">C143/C$152</f>
        <v>0.29186942058340565</v>
      </c>
      <c r="D169" s="248">
        <f t="shared" si="90"/>
        <v>0.28699376084725553</v>
      </c>
      <c r="E169" s="248">
        <f t="shared" ref="E169:P169" si="91">E143/E$152</f>
        <v>0.29273228641193133</v>
      </c>
      <c r="F169" s="248">
        <f t="shared" si="91"/>
        <v>0.27766779610995829</v>
      </c>
      <c r="G169" s="248">
        <f t="shared" si="91"/>
        <v>0.28348643295837561</v>
      </c>
      <c r="H169" s="248">
        <f t="shared" si="91"/>
        <v>0.27995842522804715</v>
      </c>
      <c r="I169" s="248">
        <f t="shared" si="91"/>
        <v>0.28235463088748386</v>
      </c>
      <c r="J169" s="248">
        <f t="shared" si="91"/>
        <v>0.26620700113177537</v>
      </c>
      <c r="K169" s="248">
        <f t="shared" si="91"/>
        <v>0.25698503539683104</v>
      </c>
      <c r="L169" s="248">
        <f t="shared" si="91"/>
        <v>0.26569523694552155</v>
      </c>
      <c r="M169" s="248">
        <f t="shared" si="91"/>
        <v>0.27206249416283168</v>
      </c>
      <c r="N169" s="248">
        <f t="shared" si="91"/>
        <v>0.2718390319450909</v>
      </c>
      <c r="O169" s="248">
        <f t="shared" si="91"/>
        <v>0.27997883745914109</v>
      </c>
      <c r="P169" s="248">
        <f t="shared" si="91"/>
        <v>0.28382144201932957</v>
      </c>
      <c r="Q169" s="248">
        <f t="shared" ref="Q169:R169" si="92">Q143/Q$152</f>
        <v>0.24986597924723891</v>
      </c>
      <c r="R169" s="248">
        <f t="shared" si="92"/>
        <v>0.2732618901015762</v>
      </c>
    </row>
    <row r="170" spans="1:18" x14ac:dyDescent="0.2">
      <c r="A170" s="237">
        <v>1.2</v>
      </c>
      <c r="B170" s="240" t="s">
        <v>99</v>
      </c>
      <c r="C170" s="248">
        <f t="shared" si="90"/>
        <v>0.11996706430887977</v>
      </c>
      <c r="D170" s="248">
        <f t="shared" si="90"/>
        <v>0.11636180423009358</v>
      </c>
      <c r="E170" s="248">
        <f t="shared" ref="E170:P170" si="93">E144/E$152</f>
        <v>7.605914006470503E-2</v>
      </c>
      <c r="F170" s="248">
        <f t="shared" si="93"/>
        <v>0.11976535514109977</v>
      </c>
      <c r="G170" s="248">
        <f t="shared" si="93"/>
        <v>0.10388825757305696</v>
      </c>
      <c r="H170" s="248">
        <f t="shared" si="93"/>
        <v>0.12346050842100718</v>
      </c>
      <c r="I170" s="248">
        <f t="shared" si="93"/>
        <v>9.952403741660483E-2</v>
      </c>
      <c r="J170" s="248">
        <f t="shared" si="93"/>
        <v>0.10353902557110442</v>
      </c>
      <c r="K170" s="248">
        <f t="shared" si="93"/>
        <v>0.10683575415895578</v>
      </c>
      <c r="L170" s="248">
        <f t="shared" si="93"/>
        <v>8.7174599029144428E-2</v>
      </c>
      <c r="M170" s="248">
        <f t="shared" si="93"/>
        <v>8.8926323823120476E-2</v>
      </c>
      <c r="N170" s="248">
        <f t="shared" si="93"/>
        <v>9.0696918147707514E-2</v>
      </c>
      <c r="O170" s="248">
        <f t="shared" si="93"/>
        <v>0.10092389209481996</v>
      </c>
      <c r="P170" s="248">
        <f t="shared" si="93"/>
        <v>0.1066335835169113</v>
      </c>
      <c r="Q170" s="248">
        <f t="shared" ref="Q170:R170" si="94">Q144/Q$152</f>
        <v>0.12533274288336752</v>
      </c>
      <c r="R170" s="248">
        <f t="shared" si="94"/>
        <v>0.12121292245969574</v>
      </c>
    </row>
    <row r="171" spans="1:18" x14ac:dyDescent="0.2">
      <c r="A171" s="237" t="s">
        <v>100</v>
      </c>
      <c r="B171" s="240" t="s">
        <v>433</v>
      </c>
      <c r="C171" s="248">
        <f t="shared" si="90"/>
        <v>1.7202964239895251E-2</v>
      </c>
      <c r="D171" s="248">
        <f t="shared" si="90"/>
        <v>1.4756999757954553E-2</v>
      </c>
      <c r="E171" s="248">
        <f t="shared" ref="E171:P171" si="95">E145/E$152</f>
        <v>1.5915071714357323E-2</v>
      </c>
      <c r="F171" s="248">
        <f t="shared" si="95"/>
        <v>1.1263418541272661E-2</v>
      </c>
      <c r="G171" s="248">
        <f t="shared" si="95"/>
        <v>2.0521623984314948E-2</v>
      </c>
      <c r="H171" s="248">
        <f t="shared" si="95"/>
        <v>2.1608214599550722E-2</v>
      </c>
      <c r="I171" s="248">
        <f t="shared" si="95"/>
        <v>2.7264108865038682E-2</v>
      </c>
      <c r="J171" s="248">
        <f t="shared" si="95"/>
        <v>3.1390691816517741E-2</v>
      </c>
      <c r="K171" s="248">
        <f t="shared" si="95"/>
        <v>1.4989595375557305E-2</v>
      </c>
      <c r="L171" s="248">
        <f t="shared" si="95"/>
        <v>1.4534239170180827E-2</v>
      </c>
      <c r="M171" s="248">
        <f t="shared" si="95"/>
        <v>2.0460443915197545E-2</v>
      </c>
      <c r="N171" s="248">
        <f t="shared" si="95"/>
        <v>2.4158313183141173E-2</v>
      </c>
      <c r="O171" s="248">
        <f t="shared" si="95"/>
        <v>2.5444770879725093E-2</v>
      </c>
      <c r="P171" s="248">
        <f t="shared" si="95"/>
        <v>2.3535983298535831E-2</v>
      </c>
      <c r="Q171" s="248">
        <f t="shared" ref="Q171:R171" si="96">Q145/Q$152</f>
        <v>1.9456988639266835E-2</v>
      </c>
      <c r="R171" s="248">
        <f t="shared" si="96"/>
        <v>1.9108406007477201E-2</v>
      </c>
    </row>
    <row r="172" spans="1:18" x14ac:dyDescent="0.2">
      <c r="A172" s="237" t="s">
        <v>434</v>
      </c>
      <c r="B172" s="240" t="s">
        <v>7</v>
      </c>
      <c r="C172" s="248">
        <f t="shared" si="90"/>
        <v>0.36132007889359635</v>
      </c>
      <c r="D172" s="248">
        <f t="shared" si="90"/>
        <v>0.36381857867077666</v>
      </c>
      <c r="E172" s="248">
        <f t="shared" ref="E172:P172" si="97">E146/E$152</f>
        <v>0.36761229704711651</v>
      </c>
      <c r="F172" s="248">
        <f t="shared" si="97"/>
        <v>0.35072219863342119</v>
      </c>
      <c r="G172" s="248">
        <f t="shared" si="97"/>
        <v>0.34064141579910173</v>
      </c>
      <c r="H172" s="248">
        <f t="shared" si="97"/>
        <v>0.32354407854924544</v>
      </c>
      <c r="I172" s="248">
        <f t="shared" si="97"/>
        <v>0.32431773234696215</v>
      </c>
      <c r="J172" s="248">
        <f t="shared" si="97"/>
        <v>0.33146554905061648</v>
      </c>
      <c r="K172" s="248">
        <f t="shared" si="97"/>
        <v>0.34352861225496284</v>
      </c>
      <c r="L172" s="248">
        <f t="shared" si="97"/>
        <v>0.338298362980337</v>
      </c>
      <c r="M172" s="248">
        <f t="shared" si="97"/>
        <v>0.32546694120487846</v>
      </c>
      <c r="N172" s="248">
        <f t="shared" si="97"/>
        <v>0.32188507140732869</v>
      </c>
      <c r="O172" s="248">
        <f t="shared" si="97"/>
        <v>0.3055358082729423</v>
      </c>
      <c r="P172" s="248">
        <f t="shared" si="97"/>
        <v>0.30005128222613814</v>
      </c>
      <c r="Q172" s="248">
        <f t="shared" ref="Q172:R172" si="98">Q146/Q$152</f>
        <v>0.29728834010484678</v>
      </c>
      <c r="R172" s="248">
        <f t="shared" si="98"/>
        <v>0.28313873919396643</v>
      </c>
    </row>
    <row r="173" spans="1:18" x14ac:dyDescent="0.2">
      <c r="A173" s="237" t="s">
        <v>108</v>
      </c>
      <c r="B173" s="240" t="s">
        <v>435</v>
      </c>
      <c r="C173" s="248">
        <f t="shared" si="90"/>
        <v>1.5413886876075368E-2</v>
      </c>
      <c r="D173" s="248">
        <f t="shared" si="90"/>
        <v>1.3136519384501891E-2</v>
      </c>
      <c r="E173" s="248">
        <f t="shared" ref="E173:P173" si="99">E147/E$152</f>
        <v>1.5736622613532984E-2</v>
      </c>
      <c r="F173" s="248">
        <f t="shared" si="99"/>
        <v>1.5391133042866E-2</v>
      </c>
      <c r="G173" s="248">
        <f t="shared" si="99"/>
        <v>1.6237641213107883E-2</v>
      </c>
      <c r="H173" s="248">
        <f t="shared" si="99"/>
        <v>1.5652588052840775E-2</v>
      </c>
      <c r="I173" s="248">
        <f t="shared" si="99"/>
        <v>1.6849197637265247E-2</v>
      </c>
      <c r="J173" s="248">
        <f t="shared" si="99"/>
        <v>1.7248935130175745E-2</v>
      </c>
      <c r="K173" s="248">
        <f t="shared" si="99"/>
        <v>1.6718756876173208E-2</v>
      </c>
      <c r="L173" s="248">
        <f t="shared" si="99"/>
        <v>1.7578681336886455E-2</v>
      </c>
      <c r="M173" s="248">
        <f t="shared" si="99"/>
        <v>1.753216822561747E-2</v>
      </c>
      <c r="N173" s="248">
        <f t="shared" si="99"/>
        <v>1.7148945203442536E-2</v>
      </c>
      <c r="O173" s="248">
        <f t="shared" si="99"/>
        <v>1.6488292880048692E-2</v>
      </c>
      <c r="P173" s="248">
        <f t="shared" si="99"/>
        <v>1.6835451395452505E-2</v>
      </c>
      <c r="Q173" s="248">
        <f t="shared" ref="Q173:R173" si="100">Q147/Q$152</f>
        <v>1.6893185826664731E-2</v>
      </c>
      <c r="R173" s="248">
        <f t="shared" si="100"/>
        <v>1.7457286414306827E-2</v>
      </c>
    </row>
    <row r="174" spans="1:18" x14ac:dyDescent="0.2">
      <c r="A174" s="237" t="s">
        <v>110</v>
      </c>
      <c r="B174" s="240" t="s">
        <v>13</v>
      </c>
      <c r="C174" s="248">
        <f t="shared" si="90"/>
        <v>0.16530567387172956</v>
      </c>
      <c r="D174" s="248">
        <f t="shared" si="90"/>
        <v>0.17355869000001906</v>
      </c>
      <c r="E174" s="248">
        <f t="shared" ref="E174:P174" si="101">E148/E$152</f>
        <v>0.19567607471238957</v>
      </c>
      <c r="F174" s="248">
        <f t="shared" si="101"/>
        <v>0.18819153037907549</v>
      </c>
      <c r="G174" s="248">
        <f t="shared" si="101"/>
        <v>0.19455497451656936</v>
      </c>
      <c r="H174" s="248">
        <f t="shared" si="101"/>
        <v>0.20117603115377841</v>
      </c>
      <c r="I174" s="248">
        <f t="shared" si="101"/>
        <v>0.20955056874144853</v>
      </c>
      <c r="J174" s="248">
        <f t="shared" si="101"/>
        <v>0.20765382631573248</v>
      </c>
      <c r="K174" s="248">
        <f t="shared" si="101"/>
        <v>0.20783149571847737</v>
      </c>
      <c r="L174" s="248">
        <f t="shared" si="101"/>
        <v>0.21401937993179782</v>
      </c>
      <c r="M174" s="248">
        <f t="shared" si="101"/>
        <v>0.20651068934264147</v>
      </c>
      <c r="N174" s="248">
        <f t="shared" si="101"/>
        <v>0.20867636865861261</v>
      </c>
      <c r="O174" s="248">
        <f t="shared" si="101"/>
        <v>0.20731642330709868</v>
      </c>
      <c r="P174" s="248">
        <f t="shared" si="101"/>
        <v>0.20912787125907864</v>
      </c>
      <c r="Q174" s="248">
        <f t="shared" ref="Q174:R174" si="102">Q148/Q$152</f>
        <v>0.2247841000037262</v>
      </c>
      <c r="R174" s="248">
        <f t="shared" si="102"/>
        <v>0.21877884697907751</v>
      </c>
    </row>
    <row r="175" spans="1:18" x14ac:dyDescent="0.2">
      <c r="A175" s="241"/>
      <c r="B175" s="515" t="s">
        <v>647</v>
      </c>
      <c r="C175" s="263">
        <f t="shared" si="90"/>
        <v>0.97107908877358184</v>
      </c>
      <c r="D175" s="263">
        <f t="shared" si="90"/>
        <v>0.96862635289060128</v>
      </c>
      <c r="E175" s="263">
        <f t="shared" ref="E175:P175" si="103">E149/E$152</f>
        <v>0.96373149256403268</v>
      </c>
      <c r="F175" s="263">
        <f t="shared" si="103"/>
        <v>0.96300143184769327</v>
      </c>
      <c r="G175" s="263">
        <f t="shared" si="103"/>
        <v>0.95933034604452638</v>
      </c>
      <c r="H175" s="263">
        <f t="shared" si="103"/>
        <v>0.96539984600446971</v>
      </c>
      <c r="I175" s="263">
        <f t="shared" si="103"/>
        <v>0.95986027589480338</v>
      </c>
      <c r="J175" s="263">
        <f t="shared" si="103"/>
        <v>0.95750502901592227</v>
      </c>
      <c r="K175" s="263">
        <f t="shared" si="103"/>
        <v>0.94688924978095756</v>
      </c>
      <c r="L175" s="263">
        <f t="shared" si="103"/>
        <v>0.93730049939386795</v>
      </c>
      <c r="M175" s="263">
        <f t="shared" si="103"/>
        <v>0.93095906067428702</v>
      </c>
      <c r="N175" s="263">
        <f t="shared" si="103"/>
        <v>0.93440464854532346</v>
      </c>
      <c r="O175" s="263">
        <f t="shared" si="103"/>
        <v>0.93568802489377589</v>
      </c>
      <c r="P175" s="263">
        <f t="shared" si="103"/>
        <v>0.94000561371544589</v>
      </c>
      <c r="Q175" s="263">
        <f t="shared" ref="Q175:R175" si="104">Q149/Q$152</f>
        <v>0.93362133670511105</v>
      </c>
      <c r="R175" s="263">
        <f t="shared" si="104"/>
        <v>0.93295809115609973</v>
      </c>
    </row>
    <row r="176" spans="1:18" x14ac:dyDescent="0.2">
      <c r="A176" s="241"/>
      <c r="B176" s="561" t="s">
        <v>711</v>
      </c>
      <c r="C176" s="248">
        <f t="shared" si="90"/>
        <v>4.3068924522748159E-2</v>
      </c>
      <c r="D176" s="248">
        <f t="shared" si="90"/>
        <v>4.4327949738041279E-2</v>
      </c>
      <c r="E176" s="248">
        <f t="shared" ref="E176:P176" si="105">E150/E$152</f>
        <v>4.8408581314337812E-2</v>
      </c>
      <c r="F176" s="248">
        <f t="shared" si="105"/>
        <v>4.8491868113008624E-2</v>
      </c>
      <c r="G176" s="248">
        <f t="shared" si="105"/>
        <v>5.879672192679581E-2</v>
      </c>
      <c r="H176" s="248">
        <f t="shared" si="105"/>
        <v>5.3252592307916798E-2</v>
      </c>
      <c r="I176" s="248">
        <f t="shared" si="105"/>
        <v>6.0089847331451882E-2</v>
      </c>
      <c r="J176" s="248">
        <f t="shared" si="105"/>
        <v>6.6484128267948431E-2</v>
      </c>
      <c r="K176" s="248">
        <f t="shared" si="105"/>
        <v>6.613321046693274E-2</v>
      </c>
      <c r="L176" s="248">
        <f t="shared" si="105"/>
        <v>7.4658014301383996E-2</v>
      </c>
      <c r="M176" s="248">
        <f t="shared" si="105"/>
        <v>8.3863823571828797E-2</v>
      </c>
      <c r="N176" s="248">
        <f t="shared" si="105"/>
        <v>8.3189704912400783E-2</v>
      </c>
      <c r="O176" s="248">
        <f t="shared" si="105"/>
        <v>8.2921114391485556E-2</v>
      </c>
      <c r="P176" s="248">
        <f t="shared" si="105"/>
        <v>7.8934270791912065E-2</v>
      </c>
      <c r="Q176" s="248">
        <f t="shared" ref="Q176:R176" si="106">Q150/Q$152</f>
        <v>8.3332499128074153E-2</v>
      </c>
      <c r="R176" s="248">
        <f t="shared" si="106"/>
        <v>8.3910508507581513E-2</v>
      </c>
    </row>
    <row r="177" spans="1:18" x14ac:dyDescent="0.2">
      <c r="A177" s="241"/>
      <c r="B177" s="244" t="s">
        <v>436</v>
      </c>
      <c r="C177" s="248">
        <f t="shared" si="90"/>
        <v>-1.4148013296330057E-2</v>
      </c>
      <c r="D177" s="248">
        <f t="shared" si="90"/>
        <v>-1.2954302628642595E-2</v>
      </c>
      <c r="E177" s="248">
        <f t="shared" ref="E177:P177" si="107">E151/E$152</f>
        <v>-1.2140073878370556E-2</v>
      </c>
      <c r="F177" s="248">
        <f t="shared" si="107"/>
        <v>-1.1493299960701886E-2</v>
      </c>
      <c r="G177" s="248">
        <f t="shared" si="107"/>
        <v>-1.8127067971322131E-2</v>
      </c>
      <c r="H177" s="248">
        <f t="shared" si="107"/>
        <v>-1.8652438312386634E-2</v>
      </c>
      <c r="I177" s="248">
        <f t="shared" si="107"/>
        <v>-1.9950123226255178E-2</v>
      </c>
      <c r="J177" s="248">
        <f t="shared" si="107"/>
        <v>-2.3989157283870723E-2</v>
      </c>
      <c r="K177" s="248">
        <f t="shared" si="107"/>
        <v>-1.3022460247890241E-2</v>
      </c>
      <c r="L177" s="248">
        <f t="shared" si="107"/>
        <v>-1.1958513695251949E-2</v>
      </c>
      <c r="M177" s="248">
        <f t="shared" si="107"/>
        <v>-1.4822884246115796E-2</v>
      </c>
      <c r="N177" s="248">
        <f t="shared" si="107"/>
        <v>-1.7594353457724317E-2</v>
      </c>
      <c r="O177" s="248">
        <f t="shared" si="107"/>
        <v>-1.8609139285261457E-2</v>
      </c>
      <c r="P177" s="248">
        <f t="shared" si="107"/>
        <v>-1.8939884507357958E-2</v>
      </c>
      <c r="Q177" s="248">
        <f t="shared" ref="Q177:R177" si="108">Q151/Q$152</f>
        <v>-1.695383583318525E-2</v>
      </c>
      <c r="R177" s="248">
        <f t="shared" si="108"/>
        <v>-1.6868599663681334E-2</v>
      </c>
    </row>
    <row r="178" spans="1:18" ht="20.25" customHeight="1" x14ac:dyDescent="0.2">
      <c r="A178" s="245"/>
      <c r="B178" s="246" t="s">
        <v>713</v>
      </c>
      <c r="C178" s="264">
        <f t="shared" si="90"/>
        <v>1</v>
      </c>
      <c r="D178" s="264">
        <f t="shared" si="90"/>
        <v>1</v>
      </c>
      <c r="E178" s="264">
        <f t="shared" ref="E178:P178" si="109">E152/E$152</f>
        <v>1</v>
      </c>
      <c r="F178" s="264">
        <f t="shared" si="109"/>
        <v>1</v>
      </c>
      <c r="G178" s="264">
        <f t="shared" si="109"/>
        <v>1</v>
      </c>
      <c r="H178" s="264">
        <f t="shared" si="109"/>
        <v>1</v>
      </c>
      <c r="I178" s="264">
        <f t="shared" si="109"/>
        <v>1</v>
      </c>
      <c r="J178" s="264">
        <f t="shared" si="109"/>
        <v>1</v>
      </c>
      <c r="K178" s="264">
        <f t="shared" si="109"/>
        <v>1</v>
      </c>
      <c r="L178" s="264">
        <f t="shared" si="109"/>
        <v>1</v>
      </c>
      <c r="M178" s="264">
        <f t="shared" si="109"/>
        <v>1</v>
      </c>
      <c r="N178" s="264">
        <f t="shared" si="109"/>
        <v>1</v>
      </c>
      <c r="O178" s="264">
        <f t="shared" si="109"/>
        <v>1</v>
      </c>
      <c r="P178" s="264">
        <f t="shared" si="109"/>
        <v>1</v>
      </c>
      <c r="Q178" s="264">
        <f t="shared" ref="Q178:R178" si="110">Q152/Q$152</f>
        <v>1</v>
      </c>
      <c r="R178" s="264">
        <f t="shared" si="110"/>
        <v>1</v>
      </c>
    </row>
    <row r="179" spans="1:18" s="197" customFormat="1" ht="20.25" customHeight="1" x14ac:dyDescent="0.2">
      <c r="A179" s="256" t="s">
        <v>437</v>
      </c>
    </row>
    <row r="180" spans="1:18" ht="15" x14ac:dyDescent="0.2">
      <c r="A180" s="509" t="s">
        <v>787</v>
      </c>
    </row>
    <row r="181" spans="1:18" ht="18.75" customHeight="1" x14ac:dyDescent="0.2">
      <c r="A181" s="234"/>
      <c r="B181" s="235" t="s">
        <v>431</v>
      </c>
      <c r="C181" s="236" t="str">
        <f t="shared" ref="C181:Q181" si="111">C2</f>
        <v>FY1995</v>
      </c>
      <c r="D181" s="236" t="str">
        <f t="shared" si="111"/>
        <v>FY1996</v>
      </c>
      <c r="E181" s="236" t="str">
        <f t="shared" si="111"/>
        <v>FY1997</v>
      </c>
      <c r="F181" s="236" t="str">
        <f t="shared" si="111"/>
        <v>FY1998</v>
      </c>
      <c r="G181" s="236" t="str">
        <f t="shared" si="111"/>
        <v>FY1999</v>
      </c>
      <c r="H181" s="236" t="str">
        <f t="shared" si="111"/>
        <v>FY2000</v>
      </c>
      <c r="I181" s="236" t="str">
        <f t="shared" si="111"/>
        <v>FY2001</v>
      </c>
      <c r="J181" s="236" t="str">
        <f t="shared" si="111"/>
        <v>FY2002</v>
      </c>
      <c r="K181" s="236" t="str">
        <f t="shared" si="111"/>
        <v>FY2003</v>
      </c>
      <c r="L181" s="236" t="str">
        <f t="shared" si="111"/>
        <v>FY2004</v>
      </c>
      <c r="M181" s="236" t="str">
        <f t="shared" si="111"/>
        <v>FY2005</v>
      </c>
      <c r="N181" s="236" t="str">
        <f t="shared" si="111"/>
        <v>FY2006</v>
      </c>
      <c r="O181" s="236" t="str">
        <f t="shared" si="111"/>
        <v>FY2007</v>
      </c>
      <c r="P181" s="236" t="str">
        <f t="shared" si="111"/>
        <v>FY2008</v>
      </c>
      <c r="Q181" s="236" t="str">
        <f t="shared" si="111"/>
        <v>FY2009</v>
      </c>
      <c r="R181" s="236" t="str">
        <f>R2</f>
        <v>FY2010</v>
      </c>
    </row>
    <row r="182" spans="1:18" ht="18.75" customHeight="1" x14ac:dyDescent="0.2">
      <c r="A182" s="237"/>
      <c r="B182" s="238" t="s">
        <v>388</v>
      </c>
      <c r="C182" s="239">
        <v>57.068530816536359</v>
      </c>
      <c r="D182" s="239">
        <v>58.101563685285043</v>
      </c>
      <c r="E182" s="239">
        <v>54.057416621165309</v>
      </c>
      <c r="F182" s="239">
        <v>55.634295659178569</v>
      </c>
      <c r="G182" s="239">
        <v>55.903901914365655</v>
      </c>
      <c r="H182" s="239">
        <v>55.524785722890812</v>
      </c>
      <c r="I182" s="239">
        <v>56.267106685224185</v>
      </c>
      <c r="J182" s="239">
        <v>58.316785132071082</v>
      </c>
      <c r="K182" s="239">
        <v>58.22716031136153</v>
      </c>
      <c r="L182" s="239">
        <v>58.507079598288186</v>
      </c>
      <c r="M182" s="239">
        <v>60.02849481995289</v>
      </c>
      <c r="N182" s="239">
        <v>61.107020015052413</v>
      </c>
      <c r="O182" s="239">
        <v>62.695287284392556</v>
      </c>
      <c r="P182" s="239">
        <v>65.932622346906612</v>
      </c>
      <c r="Q182" s="239">
        <v>68.357927901719435</v>
      </c>
      <c r="R182" s="239">
        <v>72.97888180216853</v>
      </c>
    </row>
    <row r="183" spans="1:18" x14ac:dyDescent="0.2">
      <c r="A183" s="237"/>
      <c r="B183" s="240" t="s">
        <v>438</v>
      </c>
      <c r="C183" s="239">
        <v>16.880129448174085</v>
      </c>
      <c r="D183" s="239">
        <v>14.279406187337987</v>
      </c>
      <c r="E183" s="239">
        <v>10.436974743795757</v>
      </c>
      <c r="F183" s="239">
        <v>14.03822145325757</v>
      </c>
      <c r="G183" s="239">
        <v>13.365199358708221</v>
      </c>
      <c r="H183" s="239">
        <v>17.110292082420372</v>
      </c>
      <c r="I183" s="239">
        <v>16.355891459478329</v>
      </c>
      <c r="J183" s="239">
        <v>17.289678957923929</v>
      </c>
      <c r="K183" s="239">
        <v>16.266624766002074</v>
      </c>
      <c r="L183" s="239">
        <v>15.449132138110571</v>
      </c>
      <c r="M183" s="239">
        <v>18.545625414802259</v>
      </c>
      <c r="N183" s="239">
        <v>19.958063884348803</v>
      </c>
      <c r="O183" s="239">
        <v>22.347178119993703</v>
      </c>
      <c r="P183" s="239">
        <v>25.570030957922164</v>
      </c>
      <c r="Q183" s="239">
        <v>24.325876212993325</v>
      </c>
      <c r="R183" s="239">
        <v>27.892303431308612</v>
      </c>
    </row>
    <row r="184" spans="1:18" x14ac:dyDescent="0.2">
      <c r="A184" s="237"/>
      <c r="B184" s="240" t="s">
        <v>439</v>
      </c>
      <c r="C184" s="239">
        <v>3.0176962609170221</v>
      </c>
      <c r="D184" s="239">
        <v>3.1929792220588089</v>
      </c>
      <c r="E184" s="239">
        <v>3.3685387358742158</v>
      </c>
      <c r="F184" s="239">
        <v>3.5243411004229519</v>
      </c>
      <c r="G184" s="239">
        <v>3.8400670242684249</v>
      </c>
      <c r="H184" s="239">
        <v>4.4827129304515942</v>
      </c>
      <c r="I184" s="239">
        <v>5.0417700056000943</v>
      </c>
      <c r="J184" s="239">
        <v>5.4490387836497405</v>
      </c>
      <c r="K184" s="239">
        <v>5.5708666711227979</v>
      </c>
      <c r="L184" s="239">
        <v>6.1405578688705207</v>
      </c>
      <c r="M184" s="239">
        <v>6.4729956358090774</v>
      </c>
      <c r="N184" s="239">
        <v>7.0676540540211175</v>
      </c>
      <c r="O184" s="239">
        <v>7.4699277011108034</v>
      </c>
      <c r="P184" s="239">
        <v>8.3519179364852505</v>
      </c>
      <c r="Q184" s="239">
        <v>9.6025134261474019</v>
      </c>
      <c r="R184" s="239">
        <v>10.308587281057401</v>
      </c>
    </row>
    <row r="185" spans="1:18" x14ac:dyDescent="0.2">
      <c r="A185" s="237"/>
      <c r="B185" s="240" t="s">
        <v>711</v>
      </c>
      <c r="C185" s="239">
        <v>3.9525866808190697</v>
      </c>
      <c r="D185" s="239">
        <v>4.0355055855741293</v>
      </c>
      <c r="E185" s="239">
        <v>4.0649176037874168</v>
      </c>
      <c r="F185" s="239">
        <v>4.360489591722688</v>
      </c>
      <c r="G185" s="239">
        <v>5.3254801832005612</v>
      </c>
      <c r="H185" s="239">
        <v>5.0613525912899693</v>
      </c>
      <c r="I185" s="239">
        <v>5.8161380955925104</v>
      </c>
      <c r="J185" s="239">
        <v>6.7035030928063257</v>
      </c>
      <c r="K185" s="239">
        <v>6.6659379999999997</v>
      </c>
      <c r="L185" s="239">
        <v>7.6338559999999998</v>
      </c>
      <c r="M185" s="239">
        <v>9.0959223837671459</v>
      </c>
      <c r="N185" s="239">
        <v>9.2924316100000013</v>
      </c>
      <c r="O185" s="239">
        <v>9.6816185399999988</v>
      </c>
      <c r="P185" s="239">
        <v>9.8822207800000008</v>
      </c>
      <c r="Q185" s="239">
        <v>10.89611638</v>
      </c>
      <c r="R185" s="239">
        <v>11.851579999999998</v>
      </c>
    </row>
    <row r="186" spans="1:18" x14ac:dyDescent="0.2">
      <c r="A186" s="237"/>
      <c r="B186" s="240" t="s">
        <v>436</v>
      </c>
      <c r="C186" s="239">
        <v>-1.2984129400674675</v>
      </c>
      <c r="D186" s="239">
        <v>-1.1793272850208478</v>
      </c>
      <c r="E186" s="239">
        <v>-1.0194142996884745</v>
      </c>
      <c r="F186" s="239">
        <v>-1.0335014261853717</v>
      </c>
      <c r="G186" s="239">
        <v>-1.6418490367710608</v>
      </c>
      <c r="H186" s="239">
        <v>-1.7728069732342298</v>
      </c>
      <c r="I186" s="239">
        <v>-1.9309862957041422</v>
      </c>
      <c r="J186" s="239">
        <v>-2.418793691603097</v>
      </c>
      <c r="K186" s="239">
        <v>-1.3126069641410392</v>
      </c>
      <c r="L186" s="239">
        <v>-1.2227698844903372</v>
      </c>
      <c r="M186" s="239">
        <v>-1.6076992302974948</v>
      </c>
      <c r="N186" s="239">
        <v>-1.9653192230965439</v>
      </c>
      <c r="O186" s="239">
        <v>-2.1727468237707304</v>
      </c>
      <c r="P186" s="239">
        <v>-2.3711895780076166</v>
      </c>
      <c r="Q186" s="239">
        <v>-2.2167938110422774</v>
      </c>
      <c r="R186" s="239">
        <v>-2.3825330337978969</v>
      </c>
    </row>
    <row r="187" spans="1:18" x14ac:dyDescent="0.2">
      <c r="A187" s="241"/>
      <c r="B187" s="242" t="s">
        <v>440</v>
      </c>
      <c r="C187" s="243">
        <v>79.620530266379063</v>
      </c>
      <c r="D187" s="243">
        <v>78.430127395235118</v>
      </c>
      <c r="E187" s="243">
        <v>70.908433404934215</v>
      </c>
      <c r="F187" s="243">
        <v>76.523846378396414</v>
      </c>
      <c r="G187" s="243">
        <v>76.792799443771784</v>
      </c>
      <c r="H187" s="243">
        <v>80.406336353818531</v>
      </c>
      <c r="I187" s="243">
        <v>81.549919950190969</v>
      </c>
      <c r="J187" s="243">
        <v>85.340212274847985</v>
      </c>
      <c r="K187" s="243">
        <v>85.417982784345369</v>
      </c>
      <c r="L187" s="243">
        <v>86.507855720778934</v>
      </c>
      <c r="M187" s="243">
        <v>92.535339024033874</v>
      </c>
      <c r="N187" s="243">
        <v>95.459850340325801</v>
      </c>
      <c r="O187" s="243">
        <v>100.02126482172633</v>
      </c>
      <c r="P187" s="243">
        <v>107.36560244330641</v>
      </c>
      <c r="Q187" s="243">
        <v>110.96564010981787</v>
      </c>
      <c r="R187" s="243">
        <v>120.64881948073665</v>
      </c>
    </row>
    <row r="188" spans="1:18" s="12" customFormat="1" x14ac:dyDescent="0.2">
      <c r="A188" s="260"/>
      <c r="B188" s="244" t="s">
        <v>441</v>
      </c>
      <c r="C188" s="261">
        <v>0.86757632037389232</v>
      </c>
      <c r="D188" s="261">
        <v>0.86151454171002861</v>
      </c>
      <c r="E188" s="261">
        <v>0.84443942016360241</v>
      </c>
      <c r="F188" s="261">
        <v>0.85100174831866071</v>
      </c>
      <c r="G188" s="261">
        <v>0.84784183201336782</v>
      </c>
      <c r="H188" s="261">
        <v>0.8459884530059637</v>
      </c>
      <c r="I188" s="261">
        <v>0.842538839202009</v>
      </c>
      <c r="J188" s="261">
        <v>0.8463887523798691</v>
      </c>
      <c r="K188" s="261">
        <v>0.84743743988287168</v>
      </c>
      <c r="L188" s="261">
        <v>0.84603439331105768</v>
      </c>
      <c r="M188" s="261">
        <v>0.85316991709607415</v>
      </c>
      <c r="N188" s="261">
        <v>0.85459620410309856</v>
      </c>
      <c r="O188" s="261">
        <v>0.85666200414702987</v>
      </c>
      <c r="P188" s="261">
        <v>0.85758310056666465</v>
      </c>
      <c r="Q188" s="261">
        <v>0.84865504232964051</v>
      </c>
      <c r="R188" s="261">
        <v>0.85420710094924202</v>
      </c>
    </row>
    <row r="189" spans="1:18" ht="17.25" customHeight="1" x14ac:dyDescent="0.2">
      <c r="A189" s="241"/>
      <c r="B189" s="244" t="s">
        <v>442</v>
      </c>
      <c r="C189" s="239">
        <v>5.8254099774180981</v>
      </c>
      <c r="D189" s="239">
        <v>6.0115974963876688</v>
      </c>
      <c r="E189" s="239">
        <v>6.1959137278955136</v>
      </c>
      <c r="F189" s="239">
        <v>6.3215560542757663</v>
      </c>
      <c r="G189" s="239">
        <v>6.4679483697831976</v>
      </c>
      <c r="H189" s="239">
        <v>7.1259697557668611</v>
      </c>
      <c r="I189" s="239">
        <v>7.6234936036495853</v>
      </c>
      <c r="J189" s="239">
        <v>7.764427611764118</v>
      </c>
      <c r="K189" s="239">
        <v>7.5455752993756322</v>
      </c>
      <c r="L189" s="239">
        <v>7.8015982625208791</v>
      </c>
      <c r="M189" s="239">
        <v>7.8736619390464941</v>
      </c>
      <c r="N189" s="239">
        <v>8.071524441926714</v>
      </c>
      <c r="O189" s="239">
        <v>8.4451079458510314</v>
      </c>
      <c r="P189" s="239">
        <v>9.4174970688155586</v>
      </c>
      <c r="Q189" s="239">
        <v>10.541796969967631</v>
      </c>
      <c r="R189" s="239">
        <v>10.968514116246297</v>
      </c>
    </row>
    <row r="190" spans="1:18" x14ac:dyDescent="0.2">
      <c r="A190" s="241"/>
      <c r="B190" s="253" t="s">
        <v>15</v>
      </c>
      <c r="C190" s="239">
        <v>6.3275768481235186</v>
      </c>
      <c r="D190" s="239">
        <v>6.5957719793625742</v>
      </c>
      <c r="E190" s="239">
        <v>6.8666657211134927</v>
      </c>
      <c r="F190" s="239">
        <v>7.0766764932359401</v>
      </c>
      <c r="G190" s="239">
        <v>7.3136925409768478</v>
      </c>
      <c r="H190" s="239">
        <v>7.5119419154543916</v>
      </c>
      <c r="I190" s="239">
        <v>7.6172816115349242</v>
      </c>
      <c r="J190" s="239">
        <v>7.7239829358073253</v>
      </c>
      <c r="K190" s="239">
        <v>7.8320626480599751</v>
      </c>
      <c r="L190" s="239">
        <v>7.9415377077353551</v>
      </c>
      <c r="M190" s="239">
        <v>8.0516200337258503</v>
      </c>
      <c r="N190" s="239">
        <v>8.1703270062678524</v>
      </c>
      <c r="O190" s="239">
        <v>8.2906029562573202</v>
      </c>
      <c r="P190" s="239">
        <v>8.412467392545949</v>
      </c>
      <c r="Q190" s="239">
        <v>9.2472683953701207</v>
      </c>
      <c r="R190" s="239">
        <v>9.6233788094873614</v>
      </c>
    </row>
    <row r="191" spans="1:18" x14ac:dyDescent="0.2">
      <c r="A191" s="241"/>
      <c r="B191" s="242" t="s">
        <v>443</v>
      </c>
      <c r="C191" s="243">
        <v>12.152986825541618</v>
      </c>
      <c r="D191" s="243">
        <v>12.607369475750243</v>
      </c>
      <c r="E191" s="243">
        <v>13.062579449009007</v>
      </c>
      <c r="F191" s="243">
        <v>13.398232547511707</v>
      </c>
      <c r="G191" s="243">
        <v>13.781640910760046</v>
      </c>
      <c r="H191" s="243">
        <v>14.637911671221254</v>
      </c>
      <c r="I191" s="243">
        <v>15.24077521518451</v>
      </c>
      <c r="J191" s="243">
        <v>15.488410547571444</v>
      </c>
      <c r="K191" s="243">
        <v>15.377637947435607</v>
      </c>
      <c r="L191" s="243">
        <v>15.743135970256233</v>
      </c>
      <c r="M191" s="243">
        <v>15.925281972772344</v>
      </c>
      <c r="N191" s="243">
        <v>16.241851448194566</v>
      </c>
      <c r="O191" s="243">
        <v>16.735710902108352</v>
      </c>
      <c r="P191" s="243">
        <v>17.829964461361506</v>
      </c>
      <c r="Q191" s="243">
        <v>19.789065365337752</v>
      </c>
      <c r="R191" s="243">
        <v>20.59189292573366</v>
      </c>
    </row>
    <row r="192" spans="1:18" s="12" customFormat="1" x14ac:dyDescent="0.2">
      <c r="A192" s="260"/>
      <c r="B192" s="244" t="s">
        <v>444</v>
      </c>
      <c r="C192" s="261">
        <v>0.13242367962610763</v>
      </c>
      <c r="D192" s="261">
        <v>0.13848545828997139</v>
      </c>
      <c r="E192" s="261">
        <v>0.15556057983639765</v>
      </c>
      <c r="F192" s="261">
        <v>0.14899825168133921</v>
      </c>
      <c r="G192" s="261">
        <v>0.15215816798663212</v>
      </c>
      <c r="H192" s="261">
        <v>0.15401154699403627</v>
      </c>
      <c r="I192" s="261">
        <v>0.15746116079799091</v>
      </c>
      <c r="J192" s="261">
        <v>0.15361124762013081</v>
      </c>
      <c r="K192" s="261">
        <v>0.1525625601171284</v>
      </c>
      <c r="L192" s="261">
        <v>0.15396560668894235</v>
      </c>
      <c r="M192" s="261">
        <v>0.14683008290392591</v>
      </c>
      <c r="N192" s="261">
        <v>0.14540379589690144</v>
      </c>
      <c r="O192" s="261">
        <v>0.14333799585297013</v>
      </c>
      <c r="P192" s="261">
        <v>0.14241689943333541</v>
      </c>
      <c r="Q192" s="261">
        <v>0.15134495767035952</v>
      </c>
      <c r="R192" s="261">
        <v>0.14579289905075793</v>
      </c>
    </row>
    <row r="193" spans="1:18" ht="20.25" customHeight="1" x14ac:dyDescent="0.2">
      <c r="A193" s="245"/>
      <c r="B193" s="246" t="s">
        <v>713</v>
      </c>
      <c r="C193" s="247">
        <v>91.773517091920681</v>
      </c>
      <c r="D193" s="247">
        <v>91.037496870985365</v>
      </c>
      <c r="E193" s="247">
        <v>83.971012853943222</v>
      </c>
      <c r="F193" s="247">
        <v>89.922078925908124</v>
      </c>
      <c r="G193" s="247">
        <v>90.574440354531831</v>
      </c>
      <c r="H193" s="247">
        <v>95.044248025039792</v>
      </c>
      <c r="I193" s="247">
        <v>96.790695165375482</v>
      </c>
      <c r="J193" s="247">
        <v>100.82862282241943</v>
      </c>
      <c r="K193" s="247">
        <v>100.79562073178097</v>
      </c>
      <c r="L193" s="247">
        <v>102.25099169103517</v>
      </c>
      <c r="M193" s="247">
        <v>108.46062099680621</v>
      </c>
      <c r="N193" s="247">
        <v>111.70170178852037</v>
      </c>
      <c r="O193" s="247">
        <v>116.75697572383469</v>
      </c>
      <c r="P193" s="247">
        <v>125.19556690466791</v>
      </c>
      <c r="Q193" s="247">
        <v>130.75470547515562</v>
      </c>
      <c r="R193" s="247">
        <v>141.24071240647032</v>
      </c>
    </row>
    <row r="194" spans="1:18" s="197" customFormat="1" ht="20.25" customHeight="1" x14ac:dyDescent="0.2">
      <c r="A194" s="256"/>
    </row>
    <row r="195" spans="1:18" ht="15" x14ac:dyDescent="0.2">
      <c r="A195" s="509" t="s">
        <v>788</v>
      </c>
    </row>
    <row r="196" spans="1:18" ht="18.75" customHeight="1" x14ac:dyDescent="0.2">
      <c r="A196" s="234"/>
      <c r="B196" s="235" t="s">
        <v>431</v>
      </c>
      <c r="C196" s="236" t="str">
        <f t="shared" ref="C196:Q196" si="112">C2</f>
        <v>FY1995</v>
      </c>
      <c r="D196" s="236" t="str">
        <f t="shared" si="112"/>
        <v>FY1996</v>
      </c>
      <c r="E196" s="236" t="str">
        <f t="shared" si="112"/>
        <v>FY1997</v>
      </c>
      <c r="F196" s="236" t="str">
        <f t="shared" si="112"/>
        <v>FY1998</v>
      </c>
      <c r="G196" s="236" t="str">
        <f t="shared" si="112"/>
        <v>FY1999</v>
      </c>
      <c r="H196" s="236" t="str">
        <f t="shared" si="112"/>
        <v>FY2000</v>
      </c>
      <c r="I196" s="236" t="str">
        <f t="shared" si="112"/>
        <v>FY2001</v>
      </c>
      <c r="J196" s="236" t="str">
        <f t="shared" si="112"/>
        <v>FY2002</v>
      </c>
      <c r="K196" s="236" t="str">
        <f t="shared" si="112"/>
        <v>FY2003</v>
      </c>
      <c r="L196" s="236" t="str">
        <f t="shared" si="112"/>
        <v>FY2004</v>
      </c>
      <c r="M196" s="236" t="str">
        <f t="shared" si="112"/>
        <v>FY2005</v>
      </c>
      <c r="N196" s="236" t="str">
        <f t="shared" si="112"/>
        <v>FY2006</v>
      </c>
      <c r="O196" s="236" t="str">
        <f t="shared" si="112"/>
        <v>FY2007</v>
      </c>
      <c r="P196" s="236" t="str">
        <f t="shared" si="112"/>
        <v>FY2008</v>
      </c>
      <c r="Q196" s="236" t="str">
        <f t="shared" si="112"/>
        <v>FY2009</v>
      </c>
      <c r="R196" s="236" t="str">
        <f>R2</f>
        <v>FY2010</v>
      </c>
    </row>
    <row r="197" spans="1:18" ht="18.75" customHeight="1" x14ac:dyDescent="0.2">
      <c r="A197" s="237">
        <v>1</v>
      </c>
      <c r="B197" s="238" t="s">
        <v>0</v>
      </c>
      <c r="C197" s="239">
        <v>36.03344669615776</v>
      </c>
      <c r="D197" s="239">
        <v>34.528649709197836</v>
      </c>
      <c r="E197" s="239">
        <v>29.12563015938111</v>
      </c>
      <c r="F197" s="239">
        <v>33.438285476292705</v>
      </c>
      <c r="G197" s="239">
        <v>32.981279235595025</v>
      </c>
      <c r="H197" s="239">
        <v>35.427926659027754</v>
      </c>
      <c r="I197" s="239">
        <v>35.016857899573097</v>
      </c>
      <c r="J197" s="239">
        <v>36.144392759319217</v>
      </c>
      <c r="K197" s="239">
        <v>35.978846318402191</v>
      </c>
      <c r="L197" s="239">
        <v>35.665790666262517</v>
      </c>
      <c r="M197" s="239">
        <v>38.730129075426561</v>
      </c>
      <c r="N197" s="239">
        <v>40.101311584883675</v>
      </c>
      <c r="O197" s="239">
        <v>44.171137747674202</v>
      </c>
      <c r="P197" s="239">
        <v>48.604680272786261</v>
      </c>
      <c r="Q197" s="239">
        <v>48.819699406842204</v>
      </c>
      <c r="R197" s="239">
        <v>55.408101552562883</v>
      </c>
    </row>
    <row r="198" spans="1:18" x14ac:dyDescent="0.2">
      <c r="A198" s="237">
        <v>1.1000000000000001</v>
      </c>
      <c r="B198" s="5" t="s">
        <v>1</v>
      </c>
      <c r="C198" s="131">
        <v>26.785883258520165</v>
      </c>
      <c r="D198" s="131">
        <v>26.127193605124347</v>
      </c>
      <c r="E198" s="131">
        <v>24.581026585060478</v>
      </c>
      <c r="F198" s="131">
        <v>24.96846547698263</v>
      </c>
      <c r="G198" s="131">
        <v>25.67662501330738</v>
      </c>
      <c r="H198" s="131">
        <v>26.608438004074067</v>
      </c>
      <c r="I198" s="131">
        <v>27.329301006762563</v>
      </c>
      <c r="J198" s="131">
        <v>26.841285309803162</v>
      </c>
      <c r="K198" s="131">
        <v>25.90296616160229</v>
      </c>
      <c r="L198" s="131">
        <v>27.167601465264145</v>
      </c>
      <c r="M198" s="131">
        <v>29.508067066840688</v>
      </c>
      <c r="N198" s="131">
        <v>30.364882480810607</v>
      </c>
      <c r="O198" s="131">
        <v>32.689482328404395</v>
      </c>
      <c r="P198" s="131">
        <v>35.533186333310297</v>
      </c>
      <c r="Q198" s="131">
        <v>32.671152524734076</v>
      </c>
      <c r="R198" s="131">
        <v>38.595704031485212</v>
      </c>
    </row>
    <row r="199" spans="1:18" x14ac:dyDescent="0.2">
      <c r="A199" s="237"/>
      <c r="B199" s="6" t="s">
        <v>2</v>
      </c>
      <c r="C199" s="131">
        <v>13.733581258520164</v>
      </c>
      <c r="D199" s="131">
        <v>13.964582605124352</v>
      </c>
      <c r="E199" s="131">
        <v>12.981808585060477</v>
      </c>
      <c r="F199" s="131">
        <v>12.874281476982627</v>
      </c>
      <c r="G199" s="131">
        <v>13.67706101330738</v>
      </c>
      <c r="H199" s="131">
        <v>14.311795004074067</v>
      </c>
      <c r="I199" s="131">
        <v>14.775338006762565</v>
      </c>
      <c r="J199" s="131">
        <v>14.279521309803158</v>
      </c>
      <c r="K199" s="131">
        <v>13.88704994441809</v>
      </c>
      <c r="L199" s="131">
        <v>14.339043821546525</v>
      </c>
      <c r="M199" s="131">
        <v>15.245128005481686</v>
      </c>
      <c r="N199" s="131">
        <v>15.415855924022276</v>
      </c>
      <c r="O199" s="131">
        <v>16.522462127525397</v>
      </c>
      <c r="P199" s="131">
        <v>17.982588343794315</v>
      </c>
      <c r="Q199" s="131">
        <v>18.40082669958241</v>
      </c>
      <c r="R199" s="131">
        <v>21.207372827725209</v>
      </c>
    </row>
    <row r="200" spans="1:18" x14ac:dyDescent="0.2">
      <c r="A200" s="237"/>
      <c r="B200" s="6" t="s">
        <v>3</v>
      </c>
      <c r="C200" s="131">
        <v>13.052302000000001</v>
      </c>
      <c r="D200" s="131">
        <v>12.162610999999997</v>
      </c>
      <c r="E200" s="131">
        <v>11.599218</v>
      </c>
      <c r="F200" s="131">
        <v>12.094184</v>
      </c>
      <c r="G200" s="131">
        <v>11.999563999999999</v>
      </c>
      <c r="H200" s="131">
        <v>12.296643000000001</v>
      </c>
      <c r="I200" s="131">
        <v>12.553963</v>
      </c>
      <c r="J200" s="131">
        <v>12.561764000000002</v>
      </c>
      <c r="K200" s="131">
        <v>12.0159162171842</v>
      </c>
      <c r="L200" s="131">
        <v>12.82855764371762</v>
      </c>
      <c r="M200" s="131">
        <v>14.262939061359003</v>
      </c>
      <c r="N200" s="131">
        <v>14.949026556788333</v>
      </c>
      <c r="O200" s="131">
        <v>16.167020200879001</v>
      </c>
      <c r="P200" s="131">
        <v>17.550597989515985</v>
      </c>
      <c r="Q200" s="131">
        <v>14.270325825151664</v>
      </c>
      <c r="R200" s="131">
        <v>17.388331203760004</v>
      </c>
    </row>
    <row r="201" spans="1:18" x14ac:dyDescent="0.2">
      <c r="A201" s="237" t="s">
        <v>98</v>
      </c>
      <c r="B201" s="5" t="s">
        <v>4</v>
      </c>
      <c r="C201" s="131">
        <v>9.247563437637595</v>
      </c>
      <c r="D201" s="131">
        <v>8.4014561040734854</v>
      </c>
      <c r="E201" s="131">
        <v>4.5446035743206314</v>
      </c>
      <c r="F201" s="131">
        <v>8.4698199993100758</v>
      </c>
      <c r="G201" s="131">
        <v>7.304654222287648</v>
      </c>
      <c r="H201" s="131">
        <v>8.8194886549536893</v>
      </c>
      <c r="I201" s="131">
        <v>7.6875568928105311</v>
      </c>
      <c r="J201" s="131">
        <v>9.3031074495160553</v>
      </c>
      <c r="K201" s="131">
        <v>10.075880156799899</v>
      </c>
      <c r="L201" s="131">
        <v>8.4981892009983699</v>
      </c>
      <c r="M201" s="131">
        <v>9.2220620085858762</v>
      </c>
      <c r="N201" s="131">
        <v>9.7364291040730677</v>
      </c>
      <c r="O201" s="131">
        <v>11.481655419269805</v>
      </c>
      <c r="P201" s="131">
        <v>13.071493939475962</v>
      </c>
      <c r="Q201" s="131">
        <v>16.148546882108132</v>
      </c>
      <c r="R201" s="131">
        <v>16.812397521077671</v>
      </c>
    </row>
    <row r="202" spans="1:18" x14ac:dyDescent="0.2">
      <c r="A202" s="237"/>
      <c r="B202" s="6" t="s">
        <v>2</v>
      </c>
      <c r="C202" s="131">
        <v>7.2282012822030453</v>
      </c>
      <c r="D202" s="131">
        <v>8.3260445904945559</v>
      </c>
      <c r="E202" s="131">
        <v>7.4000946816964106</v>
      </c>
      <c r="F202" s="131">
        <v>8.0586074254795044</v>
      </c>
      <c r="G202" s="131">
        <v>7.9922964178681939</v>
      </c>
      <c r="H202" s="131">
        <v>7.2105202752675233</v>
      </c>
      <c r="I202" s="131">
        <v>6.6800179221112348</v>
      </c>
      <c r="J202" s="131">
        <v>7.244185837611405</v>
      </c>
      <c r="K202" s="131">
        <v>6.728836900241471</v>
      </c>
      <c r="L202" s="131">
        <v>6.4318942479238395</v>
      </c>
      <c r="M202" s="131">
        <v>6.1555913023706701</v>
      </c>
      <c r="N202" s="131">
        <v>6.2473646625360928</v>
      </c>
      <c r="O202" s="131">
        <v>6.882344005112996</v>
      </c>
      <c r="P202" s="131">
        <v>6.4999851861789022</v>
      </c>
      <c r="Q202" s="131">
        <v>7.0153644049645099</v>
      </c>
      <c r="R202" s="131">
        <v>7.3392189404854271</v>
      </c>
    </row>
    <row r="203" spans="1:18" x14ac:dyDescent="0.2">
      <c r="A203" s="237"/>
      <c r="B203" s="6" t="s">
        <v>3</v>
      </c>
      <c r="C203" s="131">
        <v>3.7815981446154794</v>
      </c>
      <c r="D203" s="131">
        <v>2.2672427980047991</v>
      </c>
      <c r="E203" s="131">
        <v>-1.0133316536631951</v>
      </c>
      <c r="F203" s="131">
        <v>2.710942292107883</v>
      </c>
      <c r="G203" s="131">
        <v>1.417324371218893</v>
      </c>
      <c r="H203" s="131">
        <v>4.5236909083961958</v>
      </c>
      <c r="I203" s="131">
        <v>2.9529828451067859</v>
      </c>
      <c r="J203" s="131">
        <v>3.1955115190983236</v>
      </c>
      <c r="K203" s="131">
        <v>4.0397392565584287</v>
      </c>
      <c r="L203" s="131">
        <v>2.4817949530745311</v>
      </c>
      <c r="M203" s="131">
        <v>3.4894130024480581</v>
      </c>
      <c r="N203" s="131">
        <v>3.8836354415369732</v>
      </c>
      <c r="O203" s="131">
        <v>4.9012244141568093</v>
      </c>
      <c r="P203" s="131">
        <v>6.8500667532970603</v>
      </c>
      <c r="Q203" s="131">
        <v>9.3724814771436229</v>
      </c>
      <c r="R203" s="131">
        <v>9.7809805805922423</v>
      </c>
    </row>
    <row r="204" spans="1:18" x14ac:dyDescent="0.2">
      <c r="A204" s="237"/>
      <c r="B204" s="6" t="s">
        <v>5</v>
      </c>
      <c r="C204" s="131">
        <v>-1.7622359891809305</v>
      </c>
      <c r="D204" s="131">
        <v>-2.1918312844258701</v>
      </c>
      <c r="E204" s="131">
        <v>-1.8421594537125838</v>
      </c>
      <c r="F204" s="131">
        <v>-2.2997297182773129</v>
      </c>
      <c r="G204" s="131">
        <v>-2.1049665667994395</v>
      </c>
      <c r="H204" s="131">
        <v>-2.9147225287100302</v>
      </c>
      <c r="I204" s="131">
        <v>-1.9454438744074907</v>
      </c>
      <c r="J204" s="131">
        <v>-1.136589907193674</v>
      </c>
      <c r="K204" s="131">
        <v>-0.69269599999999987</v>
      </c>
      <c r="L204" s="131">
        <v>-0.41549999999999998</v>
      </c>
      <c r="M204" s="131">
        <v>-0.42294229623285329</v>
      </c>
      <c r="N204" s="131">
        <v>-0.39457100000000001</v>
      </c>
      <c r="O204" s="131">
        <v>-0.30191299999999999</v>
      </c>
      <c r="P204" s="131">
        <v>-0.27855799999999997</v>
      </c>
      <c r="Q204" s="131">
        <v>-0.23929899999999998</v>
      </c>
      <c r="R204" s="131">
        <v>-0.30780200000000002</v>
      </c>
    </row>
    <row r="205" spans="1:18" ht="17.25" customHeight="1" x14ac:dyDescent="0.2">
      <c r="A205" s="237">
        <v>2</v>
      </c>
      <c r="B205" s="29" t="s">
        <v>6</v>
      </c>
      <c r="C205" s="251">
        <v>1.5787765327017271</v>
      </c>
      <c r="D205" s="251">
        <v>1.3434403192899194</v>
      </c>
      <c r="E205" s="251">
        <v>1.3364046914977272</v>
      </c>
      <c r="F205" s="251">
        <v>1.0128300110438571</v>
      </c>
      <c r="G205" s="251">
        <v>1.858734607545464</v>
      </c>
      <c r="H205" s="251">
        <v>2.0537365077779843</v>
      </c>
      <c r="I205" s="251">
        <v>2.6389120501115704</v>
      </c>
      <c r="J205" s="251">
        <v>3.1650802253024759</v>
      </c>
      <c r="K205" s="251">
        <v>1.5108855703975321</v>
      </c>
      <c r="L205" s="251">
        <v>1.4861403686256776</v>
      </c>
      <c r="M205" s="251">
        <v>2.2191524529126507</v>
      </c>
      <c r="N205" s="251">
        <v>2.6985246948969159</v>
      </c>
      <c r="O205" s="251">
        <v>2.9708544959025986</v>
      </c>
      <c r="P205" s="251">
        <v>2.9466007717189893</v>
      </c>
      <c r="Q205" s="251">
        <v>2.5440928189607845</v>
      </c>
      <c r="R205" s="251">
        <v>2.6988848774481564</v>
      </c>
    </row>
    <row r="206" spans="1:18" x14ac:dyDescent="0.2">
      <c r="A206" s="237"/>
      <c r="B206" s="252" t="s">
        <v>2</v>
      </c>
      <c r="C206" s="131">
        <v>1.5325472291431239</v>
      </c>
      <c r="D206" s="131">
        <v>1.4938879299567278</v>
      </c>
      <c r="E206" s="131">
        <v>1.4853162940387759</v>
      </c>
      <c r="F206" s="131">
        <v>1.7797348498941699</v>
      </c>
      <c r="G206" s="131">
        <v>1.9104236200561355</v>
      </c>
      <c r="H206" s="131">
        <v>1.7637783337538098</v>
      </c>
      <c r="I206" s="131">
        <v>1.7899664357400276</v>
      </c>
      <c r="J206" s="131">
        <v>1.6326767864768708</v>
      </c>
      <c r="K206" s="131">
        <v>1.2999162781380862</v>
      </c>
      <c r="L206" s="131">
        <v>1.3473608273072573</v>
      </c>
      <c r="M206" s="131">
        <v>1.4258791019174526</v>
      </c>
      <c r="N206" s="131">
        <v>1.5731228088734184</v>
      </c>
      <c r="O206" s="131">
        <v>1.6919209909447053</v>
      </c>
      <c r="P206" s="131">
        <v>1.7772345566098693</v>
      </c>
      <c r="Q206" s="131">
        <v>1.8610239082627484</v>
      </c>
      <c r="R206" s="131">
        <v>1.97589323049179</v>
      </c>
    </row>
    <row r="207" spans="1:18" x14ac:dyDescent="0.2">
      <c r="A207" s="237"/>
      <c r="B207" s="252" t="s">
        <v>3</v>
      </c>
      <c r="C207" s="131">
        <v>4.6229303558603309E-2</v>
      </c>
      <c r="D207" s="131">
        <v>-0.15044761066680848</v>
      </c>
      <c r="E207" s="131">
        <v>-0.14891160254104865</v>
      </c>
      <c r="F207" s="131">
        <v>-0.76690483885031269</v>
      </c>
      <c r="G207" s="131">
        <v>-5.1689012510671491E-2</v>
      </c>
      <c r="H207" s="131">
        <v>0.28995817402417468</v>
      </c>
      <c r="I207" s="131">
        <v>0.84894561437154303</v>
      </c>
      <c r="J207" s="131">
        <v>1.5324034388256049</v>
      </c>
      <c r="K207" s="131">
        <v>0.21096929225944591</v>
      </c>
      <c r="L207" s="131">
        <v>0.13877954131842027</v>
      </c>
      <c r="M207" s="131">
        <v>0.79327335099519836</v>
      </c>
      <c r="N207" s="131">
        <v>1.1254018860234978</v>
      </c>
      <c r="O207" s="131">
        <v>1.2789335049578934</v>
      </c>
      <c r="P207" s="131">
        <v>1.1693662151091198</v>
      </c>
      <c r="Q207" s="131">
        <v>0.68306891069803599</v>
      </c>
      <c r="R207" s="131">
        <v>0.72299164695636653</v>
      </c>
    </row>
    <row r="208" spans="1:18" ht="17.25" customHeight="1" x14ac:dyDescent="0.2">
      <c r="A208" s="237">
        <v>3</v>
      </c>
      <c r="B208" s="29" t="s">
        <v>7</v>
      </c>
      <c r="C208" s="251">
        <v>33.159614435995593</v>
      </c>
      <c r="D208" s="251">
        <v>33.121132717347173</v>
      </c>
      <c r="E208" s="251">
        <v>30.868776920611019</v>
      </c>
      <c r="F208" s="251">
        <v>31.537669226582523</v>
      </c>
      <c r="G208" s="251">
        <v>30.853405597579016</v>
      </c>
      <c r="H208" s="251">
        <v>30.751003648667435</v>
      </c>
      <c r="I208" s="251">
        <v>31.390938768320648</v>
      </c>
      <c r="J208" s="251">
        <v>33.421214823850775</v>
      </c>
      <c r="K208" s="251">
        <v>34.626179711366277</v>
      </c>
      <c r="L208" s="251">
        <v>34.591343102193235</v>
      </c>
      <c r="M208" s="251">
        <v>35.300346557012134</v>
      </c>
      <c r="N208" s="251">
        <v>35.955110256518019</v>
      </c>
      <c r="O208" s="251">
        <v>35.673436949286135</v>
      </c>
      <c r="P208" s="251">
        <v>37.565090378773874</v>
      </c>
      <c r="Q208" s="251">
        <v>38.871849351607146</v>
      </c>
      <c r="R208" s="251">
        <v>39.99071723362561</v>
      </c>
    </row>
    <row r="209" spans="1:18" x14ac:dyDescent="0.2">
      <c r="A209" s="237">
        <v>3.1</v>
      </c>
      <c r="B209" s="5" t="s">
        <v>8</v>
      </c>
      <c r="C209" s="131">
        <v>8.5161534394926246</v>
      </c>
      <c r="D209" s="131">
        <v>8.0806188429437054</v>
      </c>
      <c r="E209" s="131">
        <v>8.0034479676329706</v>
      </c>
      <c r="F209" s="131">
        <v>7.9778827392339577</v>
      </c>
      <c r="G209" s="131">
        <v>7.9751051587301589</v>
      </c>
      <c r="H209" s="131">
        <v>7.5668035285714295</v>
      </c>
      <c r="I209" s="131">
        <v>7.6517406730769215</v>
      </c>
      <c r="J209" s="131">
        <v>8.0907323901098902</v>
      </c>
      <c r="K209" s="131">
        <v>7.8437025961538458</v>
      </c>
      <c r="L209" s="131">
        <v>7.7082294368131858</v>
      </c>
      <c r="M209" s="131">
        <v>7.8336981868131863</v>
      </c>
      <c r="N209" s="131">
        <v>8.0833752335164863</v>
      </c>
      <c r="O209" s="131">
        <v>8.2124869642857146</v>
      </c>
      <c r="P209" s="131">
        <v>8.8809689264782854</v>
      </c>
      <c r="Q209" s="131">
        <v>10.421616</v>
      </c>
      <c r="R209" s="131">
        <v>11.173793</v>
      </c>
    </row>
    <row r="210" spans="1:18" x14ac:dyDescent="0.2">
      <c r="A210" s="237">
        <v>3.2</v>
      </c>
      <c r="B210" s="5" t="s">
        <v>9</v>
      </c>
      <c r="C210" s="131">
        <v>18.475688312142857</v>
      </c>
      <c r="D210" s="131">
        <v>18.370948816620864</v>
      </c>
      <c r="E210" s="131">
        <v>15.426101183714252</v>
      </c>
      <c r="F210" s="131">
        <v>14.530738932396293</v>
      </c>
      <c r="G210" s="131">
        <v>14.02878247608235</v>
      </c>
      <c r="H210" s="131">
        <v>14.16025929024352</v>
      </c>
      <c r="I210" s="131">
        <v>14.172501318677813</v>
      </c>
      <c r="J210" s="131">
        <v>14.79409807898465</v>
      </c>
      <c r="K210" s="131">
        <v>15.508487989919242</v>
      </c>
      <c r="L210" s="131">
        <v>15.535523469267071</v>
      </c>
      <c r="M210" s="131">
        <v>15.851123840467816</v>
      </c>
      <c r="N210" s="131">
        <v>16.834623712043555</v>
      </c>
      <c r="O210" s="131">
        <v>16.791036840659338</v>
      </c>
      <c r="P210" s="131">
        <v>17.880026614285708</v>
      </c>
      <c r="Q210" s="131">
        <v>17.69256292328043</v>
      </c>
      <c r="R210" s="131">
        <v>17.906296346153848</v>
      </c>
    </row>
    <row r="211" spans="1:18" x14ac:dyDescent="0.2">
      <c r="A211" s="237">
        <v>3.3</v>
      </c>
      <c r="B211" s="5" t="s">
        <v>10</v>
      </c>
      <c r="C211" s="131">
        <v>1.0059149549009643</v>
      </c>
      <c r="D211" s="131">
        <v>1.2180938531140522</v>
      </c>
      <c r="E211" s="131">
        <v>1.2593078988560673</v>
      </c>
      <c r="F211" s="131">
        <v>1.2302015097461148</v>
      </c>
      <c r="G211" s="131">
        <v>1.3724851872483497</v>
      </c>
      <c r="H211" s="131">
        <v>1.5471364092215851</v>
      </c>
      <c r="I211" s="131">
        <v>1.6309116368402443</v>
      </c>
      <c r="J211" s="131">
        <v>1.6259313946005307</v>
      </c>
      <c r="K211" s="131">
        <v>1.6059316012416527</v>
      </c>
      <c r="L211" s="131">
        <v>1.6033638044709388</v>
      </c>
      <c r="M211" s="131">
        <v>1.7556756536507754</v>
      </c>
      <c r="N211" s="131">
        <v>1.6660974613725277</v>
      </c>
      <c r="O211" s="131">
        <v>1.7147046200801239</v>
      </c>
      <c r="P211" s="131">
        <v>1.7425131728654557</v>
      </c>
      <c r="Q211" s="131">
        <v>1.7729186499822633</v>
      </c>
      <c r="R211" s="131">
        <v>1.8431655060247985</v>
      </c>
    </row>
    <row r="212" spans="1:18" x14ac:dyDescent="0.2">
      <c r="A212" s="237">
        <v>3.4</v>
      </c>
      <c r="B212" s="5" t="s">
        <v>11</v>
      </c>
      <c r="C212" s="131">
        <v>5.1618577294591406</v>
      </c>
      <c r="D212" s="131">
        <v>5.4514712046685538</v>
      </c>
      <c r="E212" s="131">
        <v>6.1799198704077263</v>
      </c>
      <c r="F212" s="131">
        <v>7.7988460452061528</v>
      </c>
      <c r="G212" s="131">
        <v>7.4770327755181576</v>
      </c>
      <c r="H212" s="131">
        <v>7.4768044206308977</v>
      </c>
      <c r="I212" s="131">
        <v>7.9357851397256667</v>
      </c>
      <c r="J212" s="131">
        <v>8.9104529601557019</v>
      </c>
      <c r="K212" s="131">
        <v>9.6680575240515356</v>
      </c>
      <c r="L212" s="131">
        <v>9.7442263916420373</v>
      </c>
      <c r="M212" s="131">
        <v>9.859848876080358</v>
      </c>
      <c r="N212" s="131">
        <v>9.3710138495854505</v>
      </c>
      <c r="O212" s="131">
        <v>8.9552085242609589</v>
      </c>
      <c r="P212" s="131">
        <v>9.061581665144427</v>
      </c>
      <c r="Q212" s="131">
        <v>8.984751778344453</v>
      </c>
      <c r="R212" s="131">
        <v>9.0674623814469619</v>
      </c>
    </row>
    <row r="213" spans="1:18" ht="17.25" customHeight="1" x14ac:dyDescent="0.2">
      <c r="A213" s="237">
        <v>4</v>
      </c>
      <c r="B213" s="29" t="s">
        <v>12</v>
      </c>
      <c r="C213" s="251">
        <v>1.4145866106744347</v>
      </c>
      <c r="D213" s="251">
        <v>1.1959158423622296</v>
      </c>
      <c r="E213" s="251">
        <v>1.321420139758632</v>
      </c>
      <c r="F213" s="251">
        <v>1.3840026802397487</v>
      </c>
      <c r="G213" s="251">
        <v>1.4707152655549278</v>
      </c>
      <c r="H213" s="251">
        <v>1.487688461127973</v>
      </c>
      <c r="I213" s="251">
        <v>1.6308455522897054</v>
      </c>
      <c r="J213" s="251">
        <v>1.7391863743288705</v>
      </c>
      <c r="K213" s="251">
        <v>1.6851774771976098</v>
      </c>
      <c r="L213" s="251">
        <v>1.7974375993173317</v>
      </c>
      <c r="M213" s="251">
        <v>1.9015498531709449</v>
      </c>
      <c r="N213" s="251">
        <v>1.9155663631026152</v>
      </c>
      <c r="O213" s="251">
        <v>1.9251232115233212</v>
      </c>
      <c r="P213" s="251">
        <v>2.1077238815496591</v>
      </c>
      <c r="Q213" s="251">
        <v>2.2088635373026206</v>
      </c>
      <c r="R213" s="251">
        <v>2.4656795698404914</v>
      </c>
    </row>
    <row r="214" spans="1:18" ht="17.25" customHeight="1" x14ac:dyDescent="0.2">
      <c r="A214" s="237">
        <v>5</v>
      </c>
      <c r="B214" s="29" t="s">
        <v>13</v>
      </c>
      <c r="C214" s="251">
        <v>15.17068308645864</v>
      </c>
      <c r="D214" s="251">
        <v>15.800348697809053</v>
      </c>
      <c r="E214" s="251">
        <v>16.431118184883221</v>
      </c>
      <c r="F214" s="251">
        <v>16.922573647934659</v>
      </c>
      <c r="G214" s="251">
        <v>17.621707935028471</v>
      </c>
      <c r="H214" s="251">
        <v>19.120624601672844</v>
      </c>
      <c r="I214" s="251">
        <v>20.282545220784606</v>
      </c>
      <c r="J214" s="251">
        <v>20.937449331221185</v>
      </c>
      <c r="K214" s="251">
        <v>20.948504618558406</v>
      </c>
      <c r="L214" s="251">
        <v>21.883693839126757</v>
      </c>
      <c r="M214" s="251">
        <v>22.398277608581424</v>
      </c>
      <c r="N214" s="251">
        <v>23.309505502215686</v>
      </c>
      <c r="O214" s="251">
        <v>24.205638603219157</v>
      </c>
      <c r="P214" s="251">
        <v>26.181882397846756</v>
      </c>
      <c r="Q214" s="251">
        <v>29.391578791485152</v>
      </c>
      <c r="R214" s="251">
        <v>30.900480206791059</v>
      </c>
    </row>
    <row r="215" spans="1:18" x14ac:dyDescent="0.2">
      <c r="A215" s="237"/>
      <c r="B215" s="510" t="s">
        <v>645</v>
      </c>
      <c r="C215" s="329">
        <v>3.0176962609170221</v>
      </c>
      <c r="D215" s="329">
        <v>3.1929792220588089</v>
      </c>
      <c r="E215" s="329">
        <v>3.3685387358742158</v>
      </c>
      <c r="F215" s="329">
        <v>3.5243411004229519</v>
      </c>
      <c r="G215" s="329">
        <v>3.8400670242684249</v>
      </c>
      <c r="H215" s="329">
        <v>4.4827129304515942</v>
      </c>
      <c r="I215" s="329">
        <v>5.0417700056000943</v>
      </c>
      <c r="J215" s="329">
        <v>5.4490387836497405</v>
      </c>
      <c r="K215" s="329">
        <v>5.5708666711227979</v>
      </c>
      <c r="L215" s="329">
        <v>6.1405578688705207</v>
      </c>
      <c r="M215" s="329">
        <v>6.4729956358090774</v>
      </c>
      <c r="N215" s="329">
        <v>7.0676540540211175</v>
      </c>
      <c r="O215" s="329">
        <v>7.4699277011108034</v>
      </c>
      <c r="P215" s="329">
        <v>8.3519179364852505</v>
      </c>
      <c r="Q215" s="329">
        <v>9.6025134261474019</v>
      </c>
      <c r="R215" s="329">
        <v>10.308587281057401</v>
      </c>
    </row>
    <row r="216" spans="1:18" x14ac:dyDescent="0.2">
      <c r="A216" s="237"/>
      <c r="B216" s="253" t="s">
        <v>14</v>
      </c>
      <c r="C216" s="131">
        <v>5.8254099774180981</v>
      </c>
      <c r="D216" s="131">
        <v>6.0115974963876688</v>
      </c>
      <c r="E216" s="131">
        <v>6.1959137278955136</v>
      </c>
      <c r="F216" s="131">
        <v>6.3215560542757663</v>
      </c>
      <c r="G216" s="131">
        <v>6.4679483697831976</v>
      </c>
      <c r="H216" s="131">
        <v>7.1259697557668611</v>
      </c>
      <c r="I216" s="131">
        <v>7.6234936036495853</v>
      </c>
      <c r="J216" s="131">
        <v>7.764427611764118</v>
      </c>
      <c r="K216" s="131">
        <v>7.5455752993756322</v>
      </c>
      <c r="L216" s="131">
        <v>7.8015982625208791</v>
      </c>
      <c r="M216" s="131">
        <v>7.8736619390464941</v>
      </c>
      <c r="N216" s="131">
        <v>8.071524441926714</v>
      </c>
      <c r="O216" s="131">
        <v>8.4451079458510314</v>
      </c>
      <c r="P216" s="131">
        <v>9.4174970688155586</v>
      </c>
      <c r="Q216" s="131">
        <v>10.541796969967631</v>
      </c>
      <c r="R216" s="131">
        <v>10.968514116246297</v>
      </c>
    </row>
    <row r="217" spans="1:18" x14ac:dyDescent="0.2">
      <c r="A217" s="237"/>
      <c r="B217" s="253" t="s">
        <v>15</v>
      </c>
      <c r="C217" s="131">
        <v>6.3275768481235186</v>
      </c>
      <c r="D217" s="131">
        <v>6.5957719793625742</v>
      </c>
      <c r="E217" s="131">
        <v>6.8666657211134927</v>
      </c>
      <c r="F217" s="131">
        <v>7.0766764932359401</v>
      </c>
      <c r="G217" s="131">
        <v>7.3136925409768478</v>
      </c>
      <c r="H217" s="131">
        <v>7.5119419154543916</v>
      </c>
      <c r="I217" s="131">
        <v>7.6172816115349242</v>
      </c>
      <c r="J217" s="131">
        <v>7.7239829358073253</v>
      </c>
      <c r="K217" s="131">
        <v>7.8320626480599751</v>
      </c>
      <c r="L217" s="131">
        <v>7.9415377077353551</v>
      </c>
      <c r="M217" s="131">
        <v>8.0516200337258503</v>
      </c>
      <c r="N217" s="131">
        <v>8.1703270062678524</v>
      </c>
      <c r="O217" s="131">
        <v>8.2906029562573202</v>
      </c>
      <c r="P217" s="131">
        <v>8.412467392545949</v>
      </c>
      <c r="Q217" s="131">
        <v>9.2472683953701207</v>
      </c>
      <c r="R217" s="131">
        <v>9.6233788094873614</v>
      </c>
    </row>
    <row r="218" spans="1:18" s="171" customFormat="1" x14ac:dyDescent="0.2">
      <c r="A218" s="237"/>
      <c r="B218" s="171" t="s">
        <v>712</v>
      </c>
      <c r="C218" s="564">
        <v>5.7148226700000002</v>
      </c>
      <c r="D218" s="564">
        <v>6.2273368699999994</v>
      </c>
      <c r="E218" s="564">
        <v>5.9070770575000004</v>
      </c>
      <c r="F218" s="564">
        <v>6.6602193100000004</v>
      </c>
      <c r="G218" s="564">
        <v>7.4304467500000007</v>
      </c>
      <c r="H218" s="564">
        <v>7.97607512</v>
      </c>
      <c r="I218" s="564">
        <v>7.7615819700000008</v>
      </c>
      <c r="J218" s="564">
        <v>7.8400929999999995</v>
      </c>
      <c r="K218" s="564">
        <v>7.3586339999999995</v>
      </c>
      <c r="L218" s="564">
        <v>8.0493559999999995</v>
      </c>
      <c r="M218" s="564">
        <v>9.5188646800000001</v>
      </c>
      <c r="N218" s="564">
        <v>9.6870026100000004</v>
      </c>
      <c r="O218" s="564">
        <v>9.9835315399999995</v>
      </c>
      <c r="P218" s="564">
        <v>10.160778780000001</v>
      </c>
      <c r="Q218" s="564">
        <v>11.135415380000001</v>
      </c>
      <c r="R218" s="564">
        <v>12.159381999999999</v>
      </c>
    </row>
    <row r="219" spans="1:18" s="171" customFormat="1" x14ac:dyDescent="0.2">
      <c r="A219" s="237"/>
      <c r="B219" s="171" t="s">
        <v>445</v>
      </c>
      <c r="C219" s="564">
        <v>-1.2984129400674675</v>
      </c>
      <c r="D219" s="564">
        <v>-1.1793272850208478</v>
      </c>
      <c r="E219" s="564">
        <v>-1.0194142996884745</v>
      </c>
      <c r="F219" s="564">
        <v>-1.0335014261853717</v>
      </c>
      <c r="G219" s="564">
        <v>-1.6418490367710608</v>
      </c>
      <c r="H219" s="564">
        <v>-1.7728069732342298</v>
      </c>
      <c r="I219" s="564">
        <v>-1.9309862957041422</v>
      </c>
      <c r="J219" s="564">
        <v>-2.418793691603097</v>
      </c>
      <c r="K219" s="564">
        <v>-1.3126069641410392</v>
      </c>
      <c r="L219" s="564">
        <v>-1.2227698844903372</v>
      </c>
      <c r="M219" s="564">
        <v>-1.6076992302974948</v>
      </c>
      <c r="N219" s="564">
        <v>-1.9653192230965439</v>
      </c>
      <c r="O219" s="564">
        <v>-2.1727468237707304</v>
      </c>
      <c r="P219" s="564">
        <v>-2.3711895780076166</v>
      </c>
      <c r="Q219" s="564">
        <v>-2.2167938110422774</v>
      </c>
      <c r="R219" s="564">
        <v>-2.3825330337978969</v>
      </c>
    </row>
    <row r="220" spans="1:18" ht="20.25" customHeight="1" x14ac:dyDescent="0.2">
      <c r="A220" s="245"/>
      <c r="B220" s="246" t="s">
        <v>446</v>
      </c>
      <c r="C220" s="247">
        <v>91.773517091920681</v>
      </c>
      <c r="D220" s="247">
        <v>91.037496870985365</v>
      </c>
      <c r="E220" s="247">
        <v>83.971012853943236</v>
      </c>
      <c r="F220" s="247">
        <v>89.922078925908124</v>
      </c>
      <c r="G220" s="247">
        <v>90.574440354531845</v>
      </c>
      <c r="H220" s="247">
        <v>95.044248025039778</v>
      </c>
      <c r="I220" s="247">
        <v>96.790695165375482</v>
      </c>
      <c r="J220" s="247">
        <v>100.82862282241942</v>
      </c>
      <c r="K220" s="247">
        <v>100.79562073178097</v>
      </c>
      <c r="L220" s="247">
        <v>102.2509916910352</v>
      </c>
      <c r="M220" s="247">
        <v>108.46062099680623</v>
      </c>
      <c r="N220" s="247">
        <v>111.70170178852035</v>
      </c>
      <c r="O220" s="247">
        <v>116.75697572383469</v>
      </c>
      <c r="P220" s="247">
        <v>125.19556690466794</v>
      </c>
      <c r="Q220" s="247">
        <v>130.75470547515565</v>
      </c>
      <c r="R220" s="247">
        <v>141.24071240647029</v>
      </c>
    </row>
    <row r="221" spans="1:18" s="197" customFormat="1" ht="20.25" customHeight="1" x14ac:dyDescent="0.2">
      <c r="A221" s="256" t="s">
        <v>437</v>
      </c>
    </row>
    <row r="222" spans="1:18" s="8" customFormat="1" ht="15" x14ac:dyDescent="0.2">
      <c r="A222" s="322"/>
    </row>
    <row r="223" spans="1:18" s="8" customFormat="1" ht="18.75" customHeight="1" x14ac:dyDescent="0.2">
      <c r="A223" s="323"/>
      <c r="B223" s="324"/>
      <c r="C223" s="275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</row>
    <row r="224" spans="1:18" s="8" customFormat="1" ht="18.75" customHeight="1" x14ac:dyDescent="0.2">
      <c r="A224" s="325"/>
      <c r="B224" s="326"/>
      <c r="C224" s="327"/>
      <c r="D224" s="327"/>
      <c r="E224" s="327"/>
      <c r="F224" s="327"/>
      <c r="G224" s="327"/>
      <c r="H224" s="327"/>
      <c r="I224" s="327"/>
      <c r="J224" s="327"/>
      <c r="K224" s="327"/>
      <c r="L224" s="327"/>
      <c r="M224" s="327"/>
      <c r="N224" s="327"/>
      <c r="O224" s="327"/>
      <c r="P224" s="327"/>
    </row>
    <row r="225" spans="1:16" x14ac:dyDescent="0.2">
      <c r="A225" s="237"/>
      <c r="B225" s="5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</row>
    <row r="226" spans="1:16" x14ac:dyDescent="0.2">
      <c r="A226" s="237"/>
      <c r="B226" s="6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</row>
    <row r="227" spans="1:16" x14ac:dyDescent="0.2">
      <c r="A227" s="237"/>
      <c r="B227" s="6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</row>
    <row r="228" spans="1:16" x14ac:dyDescent="0.2">
      <c r="A228" s="237"/>
      <c r="B228" s="5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</row>
    <row r="229" spans="1:16" x14ac:dyDescent="0.2">
      <c r="A229" s="237"/>
      <c r="B229" s="6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</row>
    <row r="230" spans="1:16" x14ac:dyDescent="0.2">
      <c r="A230" s="237"/>
      <c r="B230" s="6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</row>
    <row r="231" spans="1:16" x14ac:dyDescent="0.2">
      <c r="A231" s="237"/>
      <c r="B231" s="6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</row>
    <row r="232" spans="1:16" ht="17.25" customHeight="1" x14ac:dyDescent="0.2">
      <c r="A232" s="237"/>
      <c r="B232" s="29"/>
      <c r="C232" s="251"/>
      <c r="D232" s="251"/>
      <c r="E232" s="251"/>
      <c r="F232" s="251"/>
      <c r="G232" s="251"/>
      <c r="H232" s="251"/>
      <c r="I232" s="251"/>
      <c r="J232" s="251"/>
      <c r="K232" s="251"/>
      <c r="L232" s="251"/>
      <c r="M232" s="251"/>
      <c r="N232" s="251"/>
      <c r="O232" s="251"/>
      <c r="P232" s="251"/>
    </row>
    <row r="233" spans="1:16" x14ac:dyDescent="0.2">
      <c r="A233" s="237"/>
      <c r="B233" s="252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</row>
    <row r="234" spans="1:16" x14ac:dyDescent="0.2">
      <c r="A234" s="237"/>
      <c r="B234" s="252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</row>
    <row r="235" spans="1:16" ht="17.25" customHeight="1" x14ac:dyDescent="0.2">
      <c r="A235" s="237"/>
      <c r="B235" s="29"/>
      <c r="C235" s="251"/>
      <c r="D235" s="251"/>
      <c r="E235" s="251"/>
      <c r="F235" s="251"/>
      <c r="G235" s="251"/>
      <c r="H235" s="251"/>
      <c r="I235" s="251"/>
      <c r="J235" s="251"/>
      <c r="K235" s="251"/>
      <c r="L235" s="251"/>
      <c r="M235" s="251"/>
      <c r="N235" s="251"/>
      <c r="O235" s="251"/>
      <c r="P235" s="251"/>
    </row>
    <row r="236" spans="1:16" x14ac:dyDescent="0.2">
      <c r="A236" s="237"/>
      <c r="B236" s="5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</row>
    <row r="237" spans="1:16" x14ac:dyDescent="0.2">
      <c r="A237" s="237"/>
      <c r="B237" s="5"/>
      <c r="C237" s="131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</row>
    <row r="238" spans="1:16" x14ac:dyDescent="0.2">
      <c r="A238" s="237"/>
      <c r="B238" s="5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</row>
    <row r="239" spans="1:16" x14ac:dyDescent="0.2">
      <c r="A239" s="237"/>
      <c r="B239" s="5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</row>
    <row r="240" spans="1:16" ht="17.25" customHeight="1" x14ac:dyDescent="0.2">
      <c r="A240" s="237"/>
      <c r="B240" s="29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  <c r="O240" s="251"/>
      <c r="P240" s="251"/>
    </row>
    <row r="241" spans="1:16" ht="17.25" customHeight="1" x14ac:dyDescent="0.2">
      <c r="A241" s="237"/>
      <c r="B241" s="29"/>
      <c r="C241" s="251"/>
      <c r="D241" s="251"/>
      <c r="E241" s="251"/>
      <c r="F241" s="251"/>
      <c r="G241" s="251"/>
      <c r="H241" s="251"/>
      <c r="I241" s="251"/>
      <c r="J241" s="251"/>
      <c r="K241" s="251"/>
      <c r="L241" s="251"/>
      <c r="M241" s="251"/>
      <c r="N241" s="251"/>
      <c r="O241" s="251"/>
      <c r="P241" s="251"/>
    </row>
    <row r="242" spans="1:16" x14ac:dyDescent="0.2">
      <c r="A242" s="237"/>
      <c r="B242" s="253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</row>
    <row r="243" spans="1:16" x14ac:dyDescent="0.2">
      <c r="A243" s="237"/>
      <c r="B243" s="253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</row>
    <row r="244" spans="1:16" x14ac:dyDescent="0.2">
      <c r="A244" s="237"/>
      <c r="B244" s="253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</row>
    <row r="245" spans="1:16" x14ac:dyDescent="0.2">
      <c r="A245" s="237"/>
      <c r="B245" s="29"/>
      <c r="C245" s="251"/>
      <c r="D245" s="251"/>
      <c r="E245" s="251"/>
      <c r="F245" s="251"/>
      <c r="G245" s="251"/>
      <c r="H245" s="251"/>
      <c r="I245" s="251"/>
      <c r="J245" s="251"/>
      <c r="K245" s="251"/>
      <c r="L245" s="251"/>
      <c r="M245" s="251"/>
      <c r="N245" s="251"/>
      <c r="O245" s="251"/>
      <c r="P245" s="251"/>
    </row>
    <row r="246" spans="1:16" x14ac:dyDescent="0.2">
      <c r="A246" s="237"/>
      <c r="B246" s="29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  <c r="O246" s="251"/>
      <c r="P246" s="251"/>
    </row>
    <row r="247" spans="1:16" ht="20.25" customHeight="1" x14ac:dyDescent="0.2">
      <c r="A247" s="257"/>
      <c r="B247" s="258"/>
      <c r="C247" s="259"/>
      <c r="D247" s="259"/>
      <c r="E247" s="259"/>
      <c r="F247" s="259"/>
      <c r="G247" s="259"/>
      <c r="H247" s="259"/>
      <c r="I247" s="259"/>
      <c r="J247" s="259"/>
      <c r="K247" s="259"/>
      <c r="L247" s="259"/>
      <c r="M247" s="259"/>
      <c r="N247" s="259"/>
      <c r="O247" s="259"/>
      <c r="P247" s="259"/>
    </row>
    <row r="248" spans="1:16" x14ac:dyDescent="0.2">
      <c r="A248" s="37"/>
      <c r="B248" s="254"/>
      <c r="C248" s="255"/>
      <c r="D248" s="255"/>
      <c r="E248" s="255"/>
      <c r="F248" s="255"/>
      <c r="G248" s="255"/>
      <c r="H248" s="255"/>
      <c r="I248" s="255"/>
      <c r="J248" s="255"/>
      <c r="K248" s="255"/>
      <c r="L248" s="255"/>
      <c r="M248" s="255"/>
      <c r="N248" s="255"/>
      <c r="O248" s="255"/>
      <c r="P248" s="255"/>
    </row>
    <row r="249" spans="1:16" s="197" customFormat="1" ht="20.25" customHeight="1" x14ac:dyDescent="0.2">
      <c r="A249" s="25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3" fitToHeight="0" orientation="landscape" r:id="rId1"/>
  <headerFooter alignWithMargins="0">
    <oddFooter>&amp;L&amp;"Times New Roman,Bold Italic"&amp;12FSM Compact Economic Report - FY 2010&amp;RPage S&amp;P  of  &amp;N</oddFooter>
  </headerFooter>
  <rowBreaks count="4" manualBreakCount="4">
    <brk id="46" max="16383" man="1"/>
    <brk id="91" max="16383" man="1"/>
    <brk id="140" max="17" man="1"/>
    <brk id="179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I249"/>
  <sheetViews>
    <sheetView zoomScale="80" zoomScaleNormal="80" zoomScaleSheetLayoutView="80" workbookViewId="0">
      <pane xSplit="2" topLeftCell="C1" activePane="topRight" state="frozen"/>
      <selection activeCell="A2" sqref="A2"/>
      <selection pane="topRight" activeCell="A2" sqref="A2"/>
    </sheetView>
  </sheetViews>
  <sheetFormatPr defaultRowHeight="12.75" x14ac:dyDescent="0.2"/>
  <cols>
    <col min="2" max="2" width="44" customWidth="1"/>
    <col min="3" max="13" width="8.7109375" customWidth="1"/>
  </cols>
  <sheetData>
    <row r="1" spans="1:18" ht="15" x14ac:dyDescent="0.2">
      <c r="A1" s="184" t="s">
        <v>765</v>
      </c>
    </row>
    <row r="2" spans="1:18" ht="18.75" customHeight="1" x14ac:dyDescent="0.2">
      <c r="A2" s="234"/>
      <c r="B2" s="235" t="s">
        <v>649</v>
      </c>
      <c r="C2" s="236" t="s">
        <v>237</v>
      </c>
      <c r="D2" s="236" t="s">
        <v>17</v>
      </c>
      <c r="E2" s="236" t="s">
        <v>18</v>
      </c>
      <c r="F2" s="236" t="s">
        <v>19</v>
      </c>
      <c r="G2" s="236" t="s">
        <v>20</v>
      </c>
      <c r="H2" s="236" t="s">
        <v>21</v>
      </c>
      <c r="I2" s="236" t="s">
        <v>22</v>
      </c>
      <c r="J2" s="236" t="s">
        <v>23</v>
      </c>
      <c r="K2" s="236" t="s">
        <v>24</v>
      </c>
      <c r="L2" s="236" t="s">
        <v>25</v>
      </c>
      <c r="M2" s="236" t="s">
        <v>26</v>
      </c>
      <c r="N2" s="236" t="s">
        <v>191</v>
      </c>
      <c r="O2" s="236" t="s">
        <v>203</v>
      </c>
      <c r="P2" s="236" t="s">
        <v>232</v>
      </c>
      <c r="Q2" s="236" t="s">
        <v>545</v>
      </c>
      <c r="R2" s="236" t="s">
        <v>584</v>
      </c>
    </row>
    <row r="3" spans="1:18" ht="18.75" customHeight="1" x14ac:dyDescent="0.2">
      <c r="A3" s="237" t="s">
        <v>56</v>
      </c>
      <c r="B3" s="238" t="s">
        <v>57</v>
      </c>
      <c r="C3" s="506">
        <v>8.1543556218874738</v>
      </c>
      <c r="D3" s="506">
        <v>8.1803624054316444</v>
      </c>
      <c r="E3" s="506">
        <v>8.1878513315387558</v>
      </c>
      <c r="F3" s="506">
        <v>8.204727980429972</v>
      </c>
      <c r="G3" s="506">
        <v>8.3334769154240753</v>
      </c>
      <c r="H3" s="506">
        <v>8.5289455383411514</v>
      </c>
      <c r="I3" s="506">
        <v>8.5813434326947604</v>
      </c>
      <c r="J3" s="506">
        <v>8.5899874589822787</v>
      </c>
      <c r="K3" s="506">
        <v>8.7141096017491151</v>
      </c>
      <c r="L3" s="506">
        <v>6.8623871881661405</v>
      </c>
      <c r="M3" s="506">
        <v>7.7885922937378513</v>
      </c>
      <c r="N3" s="506">
        <v>8.7337100953389175</v>
      </c>
      <c r="O3" s="506">
        <v>8.7382992391529726</v>
      </c>
      <c r="P3" s="506">
        <v>8.734119727541426</v>
      </c>
      <c r="Q3" s="506">
        <v>8.6266504419017931</v>
      </c>
      <c r="R3" s="506">
        <v>8.7479607732121973</v>
      </c>
    </row>
    <row r="4" spans="1:18" x14ac:dyDescent="0.2">
      <c r="A4" s="237" t="s">
        <v>58</v>
      </c>
      <c r="B4" s="240" t="s">
        <v>646</v>
      </c>
      <c r="C4" s="506">
        <v>4.664327779967004</v>
      </c>
      <c r="D4" s="506">
        <v>4.4089716482673138</v>
      </c>
      <c r="E4" s="506">
        <v>4.4996749273297176</v>
      </c>
      <c r="F4" s="506">
        <v>7.1689248372899357</v>
      </c>
      <c r="G4" s="506">
        <v>4.4998173994276875</v>
      </c>
      <c r="H4" s="506">
        <v>4.9219759356063717</v>
      </c>
      <c r="I4" s="506">
        <v>5.6687160995996546</v>
      </c>
      <c r="J4" s="506">
        <v>5.0285426740140959</v>
      </c>
      <c r="K4" s="506">
        <v>6.5600058885242145</v>
      </c>
      <c r="L4" s="506">
        <v>5.6789707366545494</v>
      </c>
      <c r="M4" s="506">
        <v>5.8865122326555346</v>
      </c>
      <c r="N4" s="506">
        <v>5.2149298901334475</v>
      </c>
      <c r="O4" s="506">
        <v>5.2766766603511446</v>
      </c>
      <c r="P4" s="506">
        <v>5.5387762538984582</v>
      </c>
      <c r="Q4" s="506">
        <v>5.1851345881890936</v>
      </c>
      <c r="R4" s="506">
        <v>4.8473516662659275</v>
      </c>
    </row>
    <row r="5" spans="1:18" x14ac:dyDescent="0.2">
      <c r="A5" s="237" t="s">
        <v>60</v>
      </c>
      <c r="B5" s="240" t="s">
        <v>61</v>
      </c>
      <c r="C5" s="506">
        <v>0</v>
      </c>
      <c r="D5" s="506">
        <v>0</v>
      </c>
      <c r="E5" s="506">
        <v>0</v>
      </c>
      <c r="F5" s="506">
        <v>0</v>
      </c>
      <c r="G5" s="506">
        <v>0</v>
      </c>
      <c r="H5" s="506">
        <v>0</v>
      </c>
      <c r="I5" s="506">
        <v>0</v>
      </c>
      <c r="J5" s="506">
        <v>0</v>
      </c>
      <c r="K5" s="506">
        <v>0</v>
      </c>
      <c r="L5" s="506">
        <v>0</v>
      </c>
      <c r="M5" s="506">
        <v>0</v>
      </c>
      <c r="N5" s="506">
        <v>0</v>
      </c>
      <c r="O5" s="506">
        <v>0</v>
      </c>
      <c r="P5" s="506">
        <v>0</v>
      </c>
      <c r="Q5" s="506">
        <v>0</v>
      </c>
      <c r="R5" s="506">
        <v>0</v>
      </c>
    </row>
    <row r="6" spans="1:18" x14ac:dyDescent="0.2">
      <c r="A6" s="237" t="s">
        <v>62</v>
      </c>
      <c r="B6" s="240" t="s">
        <v>63</v>
      </c>
      <c r="C6" s="506">
        <v>1.8602337921410639</v>
      </c>
      <c r="D6" s="506">
        <v>1.8217607589657896</v>
      </c>
      <c r="E6" s="506">
        <v>1.6563624084007613</v>
      </c>
      <c r="F6" s="506">
        <v>1.8020832520721919</v>
      </c>
      <c r="G6" s="506">
        <v>1.7923283038857218</v>
      </c>
      <c r="H6" s="506">
        <v>2.2852024040784897</v>
      </c>
      <c r="I6" s="506">
        <v>3.1790233121063332</v>
      </c>
      <c r="J6" s="506">
        <v>3.0440206988537684</v>
      </c>
      <c r="K6" s="506">
        <v>2.8592657150686316</v>
      </c>
      <c r="L6" s="506">
        <v>2.5909929739103883</v>
      </c>
      <c r="M6" s="506">
        <v>0.38602573643682592</v>
      </c>
      <c r="N6" s="506">
        <v>6.4467629978126245E-2</v>
      </c>
      <c r="O6" s="506">
        <v>6.4676965638292533E-2</v>
      </c>
      <c r="P6" s="506">
        <v>7.4399364331730763E-2</v>
      </c>
      <c r="Q6" s="506">
        <v>5.357677842462822E-2</v>
      </c>
      <c r="R6" s="506">
        <v>5.2228418402589905E-2</v>
      </c>
    </row>
    <row r="7" spans="1:18" x14ac:dyDescent="0.2">
      <c r="A7" s="237" t="s">
        <v>64</v>
      </c>
      <c r="B7" s="240" t="s">
        <v>65</v>
      </c>
      <c r="C7" s="506">
        <v>1.2045775095131583</v>
      </c>
      <c r="D7" s="506">
        <v>0.98362814662773057</v>
      </c>
      <c r="E7" s="506">
        <v>0.86721224930564278</v>
      </c>
      <c r="F7" s="506">
        <v>0.88946219998543385</v>
      </c>
      <c r="G7" s="506">
        <v>0.82207762337296619</v>
      </c>
      <c r="H7" s="506">
        <v>0.82914654427866985</v>
      </c>
      <c r="I7" s="506">
        <v>0.89684292640506913</v>
      </c>
      <c r="J7" s="506">
        <v>0.91498632736000585</v>
      </c>
      <c r="K7" s="506">
        <v>0.91124236602372488</v>
      </c>
      <c r="L7" s="506">
        <v>0.81857734243773617</v>
      </c>
      <c r="M7" s="506">
        <v>0.75657593321246241</v>
      </c>
      <c r="N7" s="506">
        <v>0.67277138772210743</v>
      </c>
      <c r="O7" s="506">
        <v>0.66966091840849795</v>
      </c>
      <c r="P7" s="506">
        <v>0.65802353186131846</v>
      </c>
      <c r="Q7" s="506">
        <v>0.67661491019423681</v>
      </c>
      <c r="R7" s="506">
        <v>0.70715373988044627</v>
      </c>
    </row>
    <row r="8" spans="1:18" x14ac:dyDescent="0.2">
      <c r="A8" s="237" t="s">
        <v>66</v>
      </c>
      <c r="B8" s="240" t="s">
        <v>67</v>
      </c>
      <c r="C8" s="506">
        <v>1.0261079143504135</v>
      </c>
      <c r="D8" s="506">
        <v>1.2812988336616558</v>
      </c>
      <c r="E8" s="506">
        <v>1.378510756577251</v>
      </c>
      <c r="F8" s="506">
        <v>3.086604697376603</v>
      </c>
      <c r="G8" s="506">
        <v>1.906373149654752</v>
      </c>
      <c r="H8" s="506">
        <v>1.9141161226950911</v>
      </c>
      <c r="I8" s="506">
        <v>1.879207558052381</v>
      </c>
      <c r="J8" s="506">
        <v>1.5014332963092669</v>
      </c>
      <c r="K8" s="506">
        <v>1.5218912875028896</v>
      </c>
      <c r="L8" s="506">
        <v>1.7727617239774716</v>
      </c>
      <c r="M8" s="506">
        <v>3.4553265770072192</v>
      </c>
      <c r="N8" s="506">
        <v>1.5982611132841873</v>
      </c>
      <c r="O8" s="506">
        <v>1.0758837747295764</v>
      </c>
      <c r="P8" s="506">
        <v>1.1560243110969957</v>
      </c>
      <c r="Q8" s="506">
        <v>2.956660066638543</v>
      </c>
      <c r="R8" s="506">
        <v>2.263363496887258</v>
      </c>
    </row>
    <row r="9" spans="1:18" x14ac:dyDescent="0.2">
      <c r="A9" s="237" t="s">
        <v>68</v>
      </c>
      <c r="B9" s="240" t="s">
        <v>69</v>
      </c>
      <c r="C9" s="506">
        <v>4.2617486064129828</v>
      </c>
      <c r="D9" s="506">
        <v>4.7219801443546805</v>
      </c>
      <c r="E9" s="506">
        <v>4.5444170535771953</v>
      </c>
      <c r="F9" s="506">
        <v>4.463127850311384</v>
      </c>
      <c r="G9" s="506">
        <v>4.3550802102565767</v>
      </c>
      <c r="H9" s="506">
        <v>4.6506531741341819</v>
      </c>
      <c r="I9" s="506">
        <v>4.6542399505079199</v>
      </c>
      <c r="J9" s="506">
        <v>4.4639325929733182</v>
      </c>
      <c r="K9" s="506">
        <v>4.5679285512939511</v>
      </c>
      <c r="L9" s="506">
        <v>4.3580020310282475</v>
      </c>
      <c r="M9" s="506">
        <v>4.7014562609796746</v>
      </c>
      <c r="N9" s="506">
        <v>4.5227368502953809</v>
      </c>
      <c r="O9" s="506">
        <v>4.5483230365036169</v>
      </c>
      <c r="P9" s="506">
        <v>4.8442086526541539</v>
      </c>
      <c r="Q9" s="506">
        <v>4.6251373257388728</v>
      </c>
      <c r="R9" s="506">
        <v>4.504747589899349</v>
      </c>
    </row>
    <row r="10" spans="1:18" x14ac:dyDescent="0.2">
      <c r="A10" s="237" t="s">
        <v>70</v>
      </c>
      <c r="B10" s="240" t="s">
        <v>71</v>
      </c>
      <c r="C10" s="506">
        <v>1.0502846216560793</v>
      </c>
      <c r="D10" s="506">
        <v>1.0319642943302128</v>
      </c>
      <c r="E10" s="506">
        <v>1.0848775739300751</v>
      </c>
      <c r="F10" s="506">
        <v>1.2810542267106113</v>
      </c>
      <c r="G10" s="506">
        <v>1.4846272422891444</v>
      </c>
      <c r="H10" s="506">
        <v>1.7251002515396512</v>
      </c>
      <c r="I10" s="506">
        <v>1.6374628346997786</v>
      </c>
      <c r="J10" s="506">
        <v>1.5277304778778447</v>
      </c>
      <c r="K10" s="506">
        <v>1.4675894876818987</v>
      </c>
      <c r="L10" s="506">
        <v>1.5018613166290831</v>
      </c>
      <c r="M10" s="506">
        <v>1.6149543234486434</v>
      </c>
      <c r="N10" s="506">
        <v>1.6542183712694483</v>
      </c>
      <c r="O10" s="506">
        <v>1.4815007233082651</v>
      </c>
      <c r="P10" s="506">
        <v>1.3038687596736496</v>
      </c>
      <c r="Q10" s="506">
        <v>1.1357559083916373</v>
      </c>
      <c r="R10" s="506">
        <v>1.1353547356724756</v>
      </c>
    </row>
    <row r="11" spans="1:18" x14ac:dyDescent="0.2">
      <c r="A11" s="237" t="s">
        <v>72</v>
      </c>
      <c r="B11" s="240" t="s">
        <v>73</v>
      </c>
      <c r="C11" s="506">
        <v>2.8961461569134941</v>
      </c>
      <c r="D11" s="506">
        <v>2.8696913481868749</v>
      </c>
      <c r="E11" s="506">
        <v>2.7545124242470682</v>
      </c>
      <c r="F11" s="506">
        <v>2.9056566535564921</v>
      </c>
      <c r="G11" s="506">
        <v>2.7506440442614108</v>
      </c>
      <c r="H11" s="506">
        <v>2.9361388190942761</v>
      </c>
      <c r="I11" s="506">
        <v>3.073258776675178</v>
      </c>
      <c r="J11" s="506">
        <v>2.9899776726809177</v>
      </c>
      <c r="K11" s="506">
        <v>3.2455693069532034</v>
      </c>
      <c r="L11" s="506">
        <v>3.2060354738731127</v>
      </c>
      <c r="M11" s="506">
        <v>3.1776246615568948</v>
      </c>
      <c r="N11" s="506">
        <v>2.9192284898542189</v>
      </c>
      <c r="O11" s="506">
        <v>2.9655707254404176</v>
      </c>
      <c r="P11" s="506">
        <v>2.7891716911918305</v>
      </c>
      <c r="Q11" s="506">
        <v>2.4116970694880941</v>
      </c>
      <c r="R11" s="506">
        <v>2.4894123091043747</v>
      </c>
    </row>
    <row r="12" spans="1:18" x14ac:dyDescent="0.2">
      <c r="A12" s="237" t="s">
        <v>74</v>
      </c>
      <c r="B12" s="240" t="s">
        <v>75</v>
      </c>
      <c r="C12" s="506">
        <v>0.29005754163340169</v>
      </c>
      <c r="D12" s="506">
        <v>0.22060077637178063</v>
      </c>
      <c r="E12" s="506">
        <v>0.21356947985362959</v>
      </c>
      <c r="F12" s="506">
        <v>0.17524570062228459</v>
      </c>
      <c r="G12" s="506">
        <v>0.33889654597208724</v>
      </c>
      <c r="H12" s="506">
        <v>0.40487045741504502</v>
      </c>
      <c r="I12" s="506">
        <v>0.49418555960409427</v>
      </c>
      <c r="J12" s="506">
        <v>0.73240789088766611</v>
      </c>
      <c r="K12" s="506">
        <v>0.20277213598922236</v>
      </c>
      <c r="L12" s="506">
        <v>0.26229679182348231</v>
      </c>
      <c r="M12" s="506">
        <v>0.41757216952952669</v>
      </c>
      <c r="N12" s="506">
        <v>0.46952201988682274</v>
      </c>
      <c r="O12" s="506">
        <v>0.57036398034408864</v>
      </c>
      <c r="P12" s="506">
        <v>0.46133882491375017</v>
      </c>
      <c r="Q12" s="506">
        <v>0.40693792371984394</v>
      </c>
      <c r="R12" s="506">
        <v>0.42789497417647726</v>
      </c>
    </row>
    <row r="13" spans="1:18" x14ac:dyDescent="0.2">
      <c r="A13" s="237" t="s">
        <v>76</v>
      </c>
      <c r="B13" s="240" t="s">
        <v>77</v>
      </c>
      <c r="C13" s="506">
        <v>3.2701460588722639</v>
      </c>
      <c r="D13" s="506">
        <v>3.2870754359765337</v>
      </c>
      <c r="E13" s="506">
        <v>3.3180054835398525</v>
      </c>
      <c r="F13" s="506">
        <v>3.4201807455552613</v>
      </c>
      <c r="G13" s="506">
        <v>3.6733848027118974</v>
      </c>
      <c r="H13" s="506">
        <v>3.8719544690218202</v>
      </c>
      <c r="I13" s="506">
        <v>4.1068917139879906</v>
      </c>
      <c r="J13" s="506">
        <v>4.1236503872499028</v>
      </c>
      <c r="K13" s="506">
        <v>4.1747624786232302</v>
      </c>
      <c r="L13" s="506">
        <v>4.0924897129165405</v>
      </c>
      <c r="M13" s="506">
        <v>3.9499447922088944</v>
      </c>
      <c r="N13" s="506">
        <v>3.8226746782456402</v>
      </c>
      <c r="O13" s="506">
        <v>3.8527713629559077</v>
      </c>
      <c r="P13" s="506">
        <v>3.8850583197312929</v>
      </c>
      <c r="Q13" s="506">
        <v>3.8935044631441738</v>
      </c>
      <c r="R13" s="506">
        <v>3.7888533378337081</v>
      </c>
    </row>
    <row r="14" spans="1:18" x14ac:dyDescent="0.2">
      <c r="A14" s="237" t="s">
        <v>78</v>
      </c>
      <c r="B14" s="240" t="s">
        <v>79</v>
      </c>
      <c r="C14" s="506">
        <v>4.0148344924689168</v>
      </c>
      <c r="D14" s="506">
        <v>3.7657080522161399</v>
      </c>
      <c r="E14" s="506">
        <v>3.9078062293357259</v>
      </c>
      <c r="F14" s="506">
        <v>3.4463190428072306</v>
      </c>
      <c r="G14" s="506">
        <v>3.9321362849706731</v>
      </c>
      <c r="H14" s="506">
        <v>3.0599560704317961</v>
      </c>
      <c r="I14" s="506">
        <v>2.6553098502763746</v>
      </c>
      <c r="J14" s="506">
        <v>2.8061597901539401</v>
      </c>
      <c r="K14" s="506">
        <v>2.9384429814933402</v>
      </c>
      <c r="L14" s="506">
        <v>2.7901290198513373</v>
      </c>
      <c r="M14" s="506">
        <v>2.9037334545620279</v>
      </c>
      <c r="N14" s="506">
        <v>2.8452673598374014</v>
      </c>
      <c r="O14" s="506">
        <v>2.8471544179997892</v>
      </c>
      <c r="P14" s="506">
        <v>2.7127928013263767</v>
      </c>
      <c r="Q14" s="506">
        <v>2.8360439077646378</v>
      </c>
      <c r="R14" s="506">
        <v>3.2166102510891772</v>
      </c>
    </row>
    <row r="15" spans="1:18" x14ac:dyDescent="0.2">
      <c r="A15" s="237" t="s">
        <v>80</v>
      </c>
      <c r="B15" s="240" t="s">
        <v>81</v>
      </c>
      <c r="C15" s="506">
        <v>2.5337729595473495</v>
      </c>
      <c r="D15" s="506">
        <v>2.8020173241174651</v>
      </c>
      <c r="E15" s="506">
        <v>2.8357941042333286</v>
      </c>
      <c r="F15" s="506">
        <v>2.8592714112126565</v>
      </c>
      <c r="G15" s="506">
        <v>2.6753177684848648</v>
      </c>
      <c r="H15" s="506">
        <v>3.2749039094086925</v>
      </c>
      <c r="I15" s="506">
        <v>3.8963707286683147</v>
      </c>
      <c r="J15" s="506">
        <v>3.7204139275141648</v>
      </c>
      <c r="K15" s="506">
        <v>3.9676522870079429</v>
      </c>
      <c r="L15" s="506">
        <v>3.9205404968456565</v>
      </c>
      <c r="M15" s="506">
        <v>3.9908600349818997</v>
      </c>
      <c r="N15" s="506">
        <v>4.5510314005902783</v>
      </c>
      <c r="O15" s="506">
        <v>4.6619859334893441</v>
      </c>
      <c r="P15" s="506">
        <v>4.7009066801284014</v>
      </c>
      <c r="Q15" s="506">
        <v>4.6785285559917069</v>
      </c>
      <c r="R15" s="506">
        <v>4.4378880435496013</v>
      </c>
    </row>
    <row r="16" spans="1:18" x14ac:dyDescent="0.2">
      <c r="A16" s="237" t="s">
        <v>82</v>
      </c>
      <c r="B16" s="240" t="s">
        <v>83</v>
      </c>
      <c r="C16" s="506">
        <v>1.1039518259146099</v>
      </c>
      <c r="D16" s="506">
        <v>1.1932314455233133</v>
      </c>
      <c r="E16" s="506">
        <v>1.2315036850002787</v>
      </c>
      <c r="F16" s="506">
        <v>0.97386909429516544</v>
      </c>
      <c r="G16" s="506">
        <v>0.8841338440989136</v>
      </c>
      <c r="H16" s="506">
        <v>0.85705820376858743</v>
      </c>
      <c r="I16" s="506">
        <v>0.84257238953744018</v>
      </c>
      <c r="J16" s="506">
        <v>0.86047235331857852</v>
      </c>
      <c r="K16" s="506">
        <v>0.93693971919616326</v>
      </c>
      <c r="L16" s="506">
        <v>0.95383769299608068</v>
      </c>
      <c r="M16" s="506">
        <v>0.9822078949802967</v>
      </c>
      <c r="N16" s="506">
        <v>1.0030563939018189</v>
      </c>
      <c r="O16" s="506">
        <v>1.1258517381791062</v>
      </c>
      <c r="P16" s="506">
        <v>1.2182633532846336</v>
      </c>
      <c r="Q16" s="506">
        <v>1.2955670055029787</v>
      </c>
      <c r="R16" s="506">
        <v>1.3819020044986929</v>
      </c>
    </row>
    <row r="17" spans="1:18" x14ac:dyDescent="0.2">
      <c r="A17" s="237" t="s">
        <v>84</v>
      </c>
      <c r="B17" s="240" t="s">
        <v>85</v>
      </c>
      <c r="C17" s="506">
        <v>0.26570080557673675</v>
      </c>
      <c r="D17" s="506">
        <v>0.29960299296259896</v>
      </c>
      <c r="E17" s="506">
        <v>0.29454002660147621</v>
      </c>
      <c r="F17" s="506">
        <v>0.27991199774542586</v>
      </c>
      <c r="G17" s="506">
        <v>0.27127235468049427</v>
      </c>
      <c r="H17" s="506">
        <v>0.32588854900960745</v>
      </c>
      <c r="I17" s="506">
        <v>0.37292432037266088</v>
      </c>
      <c r="J17" s="506">
        <v>0.35455065371884109</v>
      </c>
      <c r="K17" s="506">
        <v>0.36540438344775494</v>
      </c>
      <c r="L17" s="506">
        <v>0.47728864486020312</v>
      </c>
      <c r="M17" s="506">
        <v>0.47402911406075315</v>
      </c>
      <c r="N17" s="506">
        <v>0.42859009673069765</v>
      </c>
      <c r="O17" s="506">
        <v>0.43660034976484607</v>
      </c>
      <c r="P17" s="506">
        <v>0.45496831854700848</v>
      </c>
      <c r="Q17" s="506">
        <v>0.49468306542175355</v>
      </c>
      <c r="R17" s="506">
        <v>0.49125868834157105</v>
      </c>
    </row>
    <row r="18" spans="1:18" x14ac:dyDescent="0.2">
      <c r="A18" s="237"/>
      <c r="B18" s="516" t="s">
        <v>445</v>
      </c>
      <c r="C18" s="506">
        <v>-0.20851648582347468</v>
      </c>
      <c r="D18" s="506">
        <v>-0.1638134763519318</v>
      </c>
      <c r="E18" s="506">
        <v>-0.12400970024522902</v>
      </c>
      <c r="F18" s="506">
        <v>-0.15998167979437464</v>
      </c>
      <c r="G18" s="506">
        <v>-0.2524426964276737</v>
      </c>
      <c r="H18" s="506">
        <v>-0.27174283139603272</v>
      </c>
      <c r="I18" s="506">
        <v>-0.30025318954634017</v>
      </c>
      <c r="J18" s="506">
        <v>-0.48066371734136237</v>
      </c>
      <c r="K18" s="506">
        <v>-0.13622890445259508</v>
      </c>
      <c r="L18" s="506">
        <v>-0.14813134469377634</v>
      </c>
      <c r="M18" s="506">
        <v>-0.23163226299591921</v>
      </c>
      <c r="N18" s="506">
        <v>-0.26750844546737595</v>
      </c>
      <c r="O18" s="506">
        <v>-0.33181216453654827</v>
      </c>
      <c r="P18" s="506">
        <v>-0.30169537959937315</v>
      </c>
      <c r="Q18" s="506">
        <v>-0.28141978203938589</v>
      </c>
      <c r="R18" s="506">
        <v>-0.29964846174664578</v>
      </c>
    </row>
    <row r="19" spans="1:18" s="10" customFormat="1" x14ac:dyDescent="0.2">
      <c r="A19" s="514"/>
      <c r="B19" s="515" t="s">
        <v>647</v>
      </c>
      <c r="C19" s="517">
        <v>36.387729201031476</v>
      </c>
      <c r="D19" s="517">
        <v>36.704080130641806</v>
      </c>
      <c r="E19" s="517">
        <v>36.650628033225523</v>
      </c>
      <c r="F19" s="517">
        <v>40.796458010176266</v>
      </c>
      <c r="G19" s="517">
        <v>37.467123793063585</v>
      </c>
      <c r="H19" s="517">
        <v>39.314167617427394</v>
      </c>
      <c r="I19" s="517">
        <v>41.638096263641607</v>
      </c>
      <c r="J19" s="517">
        <v>40.177602484553226</v>
      </c>
      <c r="K19" s="517">
        <v>42.297347286102685</v>
      </c>
      <c r="L19" s="517">
        <v>39.13803980127625</v>
      </c>
      <c r="M19" s="517">
        <v>40.253783216362599</v>
      </c>
      <c r="N19" s="517">
        <v>38.232957331601114</v>
      </c>
      <c r="O19" s="517">
        <v>37.983507661729313</v>
      </c>
      <c r="P19" s="517">
        <v>38.230225210581658</v>
      </c>
      <c r="Q19" s="517">
        <v>38.995072228472615</v>
      </c>
      <c r="R19" s="517">
        <v>38.192331567067193</v>
      </c>
    </row>
    <row r="20" spans="1:18" x14ac:dyDescent="0.2">
      <c r="A20" s="237"/>
      <c r="B20" s="516" t="s">
        <v>710</v>
      </c>
      <c r="C20" s="506">
        <v>3.2427761643157824</v>
      </c>
      <c r="D20" s="506">
        <v>3.8014853233980697</v>
      </c>
      <c r="E20" s="506">
        <v>3.4087238278211931</v>
      </c>
      <c r="F20" s="506">
        <v>4.1244430948997861</v>
      </c>
      <c r="G20" s="506">
        <v>4.2751715670174084</v>
      </c>
      <c r="H20" s="506">
        <v>4.2000997362002463</v>
      </c>
      <c r="I20" s="506">
        <v>3.75017752823114</v>
      </c>
      <c r="J20" s="506">
        <v>3.3083729000628064</v>
      </c>
      <c r="K20" s="506">
        <v>3.8603488837483395</v>
      </c>
      <c r="L20" s="506">
        <v>3.9432817500000001</v>
      </c>
      <c r="M20" s="506">
        <v>5.1378127057032872</v>
      </c>
      <c r="N20" s="506">
        <v>4.545094114077191</v>
      </c>
      <c r="O20" s="506">
        <v>3.9406353520238642</v>
      </c>
      <c r="P20" s="506">
        <v>3.7789078569436656</v>
      </c>
      <c r="Q20" s="506">
        <v>4.0234435650642384</v>
      </c>
      <c r="R20" s="506">
        <v>3.6815669697871591</v>
      </c>
    </row>
    <row r="21" spans="1:18" x14ac:dyDescent="0.2">
      <c r="A21" s="237"/>
      <c r="B21" s="516" t="s">
        <v>648</v>
      </c>
      <c r="C21" s="506">
        <v>-0.56453955970036673</v>
      </c>
      <c r="D21" s="506">
        <v>-0.49458419759190181</v>
      </c>
      <c r="E21" s="506">
        <v>-0.48695962827915595</v>
      </c>
      <c r="F21" s="506">
        <v>-0.58700106614561842</v>
      </c>
      <c r="G21" s="506">
        <v>-0.66859846324278271</v>
      </c>
      <c r="H21" s="506">
        <v>-0.46298251652826378</v>
      </c>
      <c r="I21" s="506">
        <v>-0.70636192108586726</v>
      </c>
      <c r="J21" s="506">
        <v>-0.52653602832366986</v>
      </c>
      <c r="K21" s="506">
        <v>-0.37037539220421989</v>
      </c>
      <c r="L21" s="506">
        <v>-0.36771299999999996</v>
      </c>
      <c r="M21" s="506">
        <v>-0.30749185732507744</v>
      </c>
      <c r="N21" s="506">
        <v>-0.34520641153469056</v>
      </c>
      <c r="O21" s="506">
        <v>-0.33461659299287971</v>
      </c>
      <c r="P21" s="506">
        <v>-0.32075136788040515</v>
      </c>
      <c r="Q21" s="506">
        <v>-0.31163361156348507</v>
      </c>
      <c r="R21" s="506">
        <v>-0.31518999872163589</v>
      </c>
    </row>
    <row r="22" spans="1:18" ht="20.25" customHeight="1" x14ac:dyDescent="0.2">
      <c r="A22" s="245"/>
      <c r="B22" s="246" t="s">
        <v>713</v>
      </c>
      <c r="C22" s="518">
        <v>39.065965805646897</v>
      </c>
      <c r="D22" s="518">
        <v>40.01098125644797</v>
      </c>
      <c r="E22" s="518">
        <v>39.572392232767555</v>
      </c>
      <c r="F22" s="518">
        <v>44.333900038930437</v>
      </c>
      <c r="G22" s="518">
        <v>41.073696896838214</v>
      </c>
      <c r="H22" s="518">
        <v>43.051284837099374</v>
      </c>
      <c r="I22" s="518">
        <v>44.681911870786884</v>
      </c>
      <c r="J22" s="518">
        <v>42.959439356292364</v>
      </c>
      <c r="K22" s="518">
        <v>45.787320777646805</v>
      </c>
      <c r="L22" s="518">
        <v>42.713608551276245</v>
      </c>
      <c r="M22" s="518">
        <v>45.084104064740814</v>
      </c>
      <c r="N22" s="518">
        <v>42.432845034143611</v>
      </c>
      <c r="O22" s="518">
        <v>41.589526420760293</v>
      </c>
      <c r="P22" s="518">
        <v>41.688381699644921</v>
      </c>
      <c r="Q22" s="518">
        <v>42.70688218197337</v>
      </c>
      <c r="R22" s="518">
        <v>41.55870853813272</v>
      </c>
    </row>
    <row r="23" spans="1:18" s="197" customFormat="1" ht="20.25" customHeight="1" x14ac:dyDescent="0.2">
      <c r="A23" s="256"/>
    </row>
    <row r="24" spans="1:18" ht="15" x14ac:dyDescent="0.2">
      <c r="A24" s="509" t="s">
        <v>766</v>
      </c>
    </row>
    <row r="25" spans="1:18" ht="18.75" customHeight="1" x14ac:dyDescent="0.2">
      <c r="A25" s="234"/>
      <c r="B25" s="235"/>
      <c r="C25" s="236" t="str">
        <f t="shared" ref="C25:Q25" si="0">C2</f>
        <v>FY1995</v>
      </c>
      <c r="D25" s="236" t="str">
        <f t="shared" si="0"/>
        <v>FY1996</v>
      </c>
      <c r="E25" s="236" t="str">
        <f t="shared" si="0"/>
        <v>FY1997</v>
      </c>
      <c r="F25" s="236" t="str">
        <f t="shared" si="0"/>
        <v>FY1998</v>
      </c>
      <c r="G25" s="236" t="str">
        <f t="shared" si="0"/>
        <v>FY1999</v>
      </c>
      <c r="H25" s="236" t="str">
        <f t="shared" si="0"/>
        <v>FY2000</v>
      </c>
      <c r="I25" s="236" t="str">
        <f t="shared" si="0"/>
        <v>FY2001</v>
      </c>
      <c r="J25" s="236" t="str">
        <f t="shared" si="0"/>
        <v>FY2002</v>
      </c>
      <c r="K25" s="236" t="str">
        <f t="shared" si="0"/>
        <v>FY2003</v>
      </c>
      <c r="L25" s="236" t="str">
        <f t="shared" si="0"/>
        <v>FY2004</v>
      </c>
      <c r="M25" s="236" t="str">
        <f t="shared" si="0"/>
        <v>FY2005</v>
      </c>
      <c r="N25" s="236" t="str">
        <f t="shared" si="0"/>
        <v>FY2006</v>
      </c>
      <c r="O25" s="236" t="str">
        <f t="shared" si="0"/>
        <v>FY2007</v>
      </c>
      <c r="P25" s="236" t="str">
        <f t="shared" si="0"/>
        <v>FY2008</v>
      </c>
      <c r="Q25" s="236" t="str">
        <f t="shared" si="0"/>
        <v>FY2009</v>
      </c>
      <c r="R25" s="236" t="str">
        <f>R2</f>
        <v>FY2010</v>
      </c>
    </row>
    <row r="26" spans="1:18" ht="17.25" customHeight="1" x14ac:dyDescent="0.2">
      <c r="A26" s="237" t="s">
        <v>56</v>
      </c>
      <c r="B26" s="238" t="s">
        <v>57</v>
      </c>
      <c r="C26" s="248"/>
      <c r="D26" s="248">
        <f>IF(C3&gt;0.1,D3/C3-1,"")</f>
        <v>3.1893119150168125E-3</v>
      </c>
      <c r="E26" s="248">
        <f t="shared" ref="E26:R26" si="1">IF(D3&gt;0.1,E3/D3-1,"")</f>
        <v>9.154760799030548E-4</v>
      </c>
      <c r="F26" s="248">
        <f t="shared" si="1"/>
        <v>2.0611816467903665E-3</v>
      </c>
      <c r="G26" s="248">
        <f t="shared" si="1"/>
        <v>1.5692041869175499E-2</v>
      </c>
      <c r="H26" s="248">
        <f t="shared" si="1"/>
        <v>2.3455830609585337E-2</v>
      </c>
      <c r="I26" s="248">
        <f t="shared" si="1"/>
        <v>6.1435372189984072E-3</v>
      </c>
      <c r="J26" s="248">
        <f t="shared" si="1"/>
        <v>1.0073045503091738E-3</v>
      </c>
      <c r="K26" s="248">
        <f t="shared" si="1"/>
        <v>1.4449630265414015E-2</v>
      </c>
      <c r="L26" s="248">
        <f t="shared" si="1"/>
        <v>-0.21249703047242974</v>
      </c>
      <c r="M26" s="248">
        <f t="shared" si="1"/>
        <v>0.13496835433140641</v>
      </c>
      <c r="N26" s="248">
        <f t="shared" si="1"/>
        <v>0.12134642127319406</v>
      </c>
      <c r="O26" s="248">
        <f t="shared" si="1"/>
        <v>5.2545181417285036E-4</v>
      </c>
      <c r="P26" s="248">
        <f t="shared" si="1"/>
        <v>-4.7829806432120314E-4</v>
      </c>
      <c r="Q26" s="248">
        <f t="shared" si="1"/>
        <v>-1.2304535430256225E-2</v>
      </c>
      <c r="R26" s="248">
        <f t="shared" si="1"/>
        <v>1.4062275054193663E-2</v>
      </c>
    </row>
    <row r="27" spans="1:18" x14ac:dyDescent="0.2">
      <c r="A27" s="237" t="s">
        <v>58</v>
      </c>
      <c r="B27" s="240" t="s">
        <v>646</v>
      </c>
      <c r="C27" s="248"/>
      <c r="D27" s="248">
        <f t="shared" ref="D27:R42" si="2">IF(C4&gt;0.1,D4/C4-1,"")</f>
        <v>-5.4746609532123514E-2</v>
      </c>
      <c r="E27" s="248">
        <f t="shared" si="2"/>
        <v>2.0572434186109989E-2</v>
      </c>
      <c r="F27" s="248">
        <f t="shared" si="2"/>
        <v>0.59320949914580945</v>
      </c>
      <c r="G27" s="248">
        <f t="shared" si="2"/>
        <v>-0.37231628151247975</v>
      </c>
      <c r="H27" s="248">
        <f t="shared" si="2"/>
        <v>9.3816814929507331E-2</v>
      </c>
      <c r="I27" s="248">
        <f t="shared" si="2"/>
        <v>0.15171552517988629</v>
      </c>
      <c r="J27" s="248">
        <f t="shared" si="2"/>
        <v>-0.11293093785923947</v>
      </c>
      <c r="K27" s="248">
        <f t="shared" si="2"/>
        <v>0.30455408530670969</v>
      </c>
      <c r="L27" s="248">
        <f t="shared" si="2"/>
        <v>-0.13430401844774398</v>
      </c>
      <c r="M27" s="248">
        <f t="shared" si="2"/>
        <v>3.6545618145453984E-2</v>
      </c>
      <c r="N27" s="248">
        <f t="shared" si="2"/>
        <v>-0.11408832870446983</v>
      </c>
      <c r="O27" s="248">
        <f t="shared" si="2"/>
        <v>1.1840383575342228E-2</v>
      </c>
      <c r="P27" s="248">
        <f t="shared" si="2"/>
        <v>4.9671338688747957E-2</v>
      </c>
      <c r="Q27" s="248">
        <f t="shared" si="2"/>
        <v>-6.3848339325939474E-2</v>
      </c>
      <c r="R27" s="248">
        <f t="shared" si="2"/>
        <v>-6.5144484907408429E-2</v>
      </c>
    </row>
    <row r="28" spans="1:18" x14ac:dyDescent="0.2">
      <c r="A28" s="237" t="s">
        <v>60</v>
      </c>
      <c r="B28" s="240" t="s">
        <v>61</v>
      </c>
      <c r="C28" s="248"/>
      <c r="D28" s="248" t="str">
        <f t="shared" si="2"/>
        <v/>
      </c>
      <c r="E28" s="248" t="str">
        <f t="shared" si="2"/>
        <v/>
      </c>
      <c r="F28" s="248" t="str">
        <f t="shared" si="2"/>
        <v/>
      </c>
      <c r="G28" s="248" t="str">
        <f t="shared" si="2"/>
        <v/>
      </c>
      <c r="H28" s="248" t="str">
        <f t="shared" si="2"/>
        <v/>
      </c>
      <c r="I28" s="248" t="str">
        <f t="shared" si="2"/>
        <v/>
      </c>
      <c r="J28" s="248" t="str">
        <f t="shared" si="2"/>
        <v/>
      </c>
      <c r="K28" s="248" t="str">
        <f t="shared" si="2"/>
        <v/>
      </c>
      <c r="L28" s="248" t="str">
        <f t="shared" si="2"/>
        <v/>
      </c>
      <c r="M28" s="248" t="str">
        <f t="shared" si="2"/>
        <v/>
      </c>
      <c r="N28" s="248" t="str">
        <f t="shared" si="2"/>
        <v/>
      </c>
      <c r="O28" s="248" t="str">
        <f t="shared" si="2"/>
        <v/>
      </c>
      <c r="P28" s="248" t="str">
        <f t="shared" si="2"/>
        <v/>
      </c>
      <c r="Q28" s="248" t="str">
        <f t="shared" si="2"/>
        <v/>
      </c>
      <c r="R28" s="248" t="str">
        <f t="shared" si="2"/>
        <v/>
      </c>
    </row>
    <row r="29" spans="1:18" x14ac:dyDescent="0.2">
      <c r="A29" s="237" t="s">
        <v>62</v>
      </c>
      <c r="B29" s="240" t="s">
        <v>63</v>
      </c>
      <c r="C29" s="248"/>
      <c r="D29" s="248">
        <f t="shared" si="2"/>
        <v>-2.068182684230957E-2</v>
      </c>
      <c r="E29" s="248">
        <f t="shared" si="2"/>
        <v>-9.0790379445281677E-2</v>
      </c>
      <c r="F29" s="248">
        <f t="shared" si="2"/>
        <v>8.7976425287341398E-2</v>
      </c>
      <c r="G29" s="248">
        <f t="shared" si="2"/>
        <v>-5.4131506828294373E-3</v>
      </c>
      <c r="H29" s="248">
        <f t="shared" si="2"/>
        <v>0.27499097075252865</v>
      </c>
      <c r="I29" s="248">
        <f t="shared" si="2"/>
        <v>0.39113424107755468</v>
      </c>
      <c r="J29" s="248">
        <f t="shared" si="2"/>
        <v>-4.246669495579003E-2</v>
      </c>
      <c r="K29" s="248">
        <f t="shared" si="2"/>
        <v>-6.0694391419449434E-2</v>
      </c>
      <c r="L29" s="248">
        <f t="shared" si="2"/>
        <v>-9.3825746849765523E-2</v>
      </c>
      <c r="M29" s="248">
        <f t="shared" si="2"/>
        <v>-0.85101243410389238</v>
      </c>
      <c r="N29" s="248">
        <f t="shared" si="2"/>
        <v>-0.83299654947053892</v>
      </c>
      <c r="O29" s="248" t="str">
        <f t="shared" si="2"/>
        <v/>
      </c>
      <c r="P29" s="248" t="str">
        <f t="shared" si="2"/>
        <v/>
      </c>
      <c r="Q29" s="248" t="str">
        <f t="shared" si="2"/>
        <v/>
      </c>
      <c r="R29" s="248" t="str">
        <f t="shared" si="2"/>
        <v/>
      </c>
    </row>
    <row r="30" spans="1:18" x14ac:dyDescent="0.2">
      <c r="A30" s="237" t="s">
        <v>64</v>
      </c>
      <c r="B30" s="240" t="s">
        <v>65</v>
      </c>
      <c r="C30" s="248"/>
      <c r="D30" s="248">
        <f t="shared" si="2"/>
        <v>-0.18342477851402572</v>
      </c>
      <c r="E30" s="248">
        <f t="shared" si="2"/>
        <v>-0.11835356452660273</v>
      </c>
      <c r="F30" s="248">
        <f t="shared" si="2"/>
        <v>2.5656868543549871E-2</v>
      </c>
      <c r="G30" s="248">
        <f t="shared" si="2"/>
        <v>-7.5758786167159364E-2</v>
      </c>
      <c r="H30" s="248">
        <f t="shared" si="2"/>
        <v>8.5988484599544002E-3</v>
      </c>
      <c r="I30" s="248">
        <f t="shared" si="2"/>
        <v>8.1645859339970928E-2</v>
      </c>
      <c r="J30" s="248">
        <f t="shared" si="2"/>
        <v>2.0230299443474653E-2</v>
      </c>
      <c r="K30" s="248">
        <f t="shared" si="2"/>
        <v>-4.0918221664397736E-3</v>
      </c>
      <c r="L30" s="248">
        <f t="shared" si="2"/>
        <v>-0.10169086407860906</v>
      </c>
      <c r="M30" s="248">
        <f t="shared" si="2"/>
        <v>-7.5742884649888542E-2</v>
      </c>
      <c r="N30" s="248">
        <f t="shared" si="2"/>
        <v>-0.11076818837537739</v>
      </c>
      <c r="O30" s="248">
        <f t="shared" si="2"/>
        <v>-4.6233674177806883E-3</v>
      </c>
      <c r="P30" s="248">
        <f t="shared" si="2"/>
        <v>-1.737802853246484E-2</v>
      </c>
      <c r="Q30" s="248">
        <f t="shared" si="2"/>
        <v>2.8253363949355847E-2</v>
      </c>
      <c r="R30" s="248">
        <f t="shared" si="2"/>
        <v>4.5134727636201077E-2</v>
      </c>
    </row>
    <row r="31" spans="1:18" x14ac:dyDescent="0.2">
      <c r="A31" s="237" t="s">
        <v>66</v>
      </c>
      <c r="B31" s="240" t="s">
        <v>67</v>
      </c>
      <c r="C31" s="248"/>
      <c r="D31" s="248">
        <f t="shared" si="2"/>
        <v>0.2486979349270424</v>
      </c>
      <c r="E31" s="248">
        <f t="shared" si="2"/>
        <v>7.5869828615847679E-2</v>
      </c>
      <c r="F31" s="248">
        <f t="shared" si="2"/>
        <v>1.239086407305543</v>
      </c>
      <c r="G31" s="248">
        <f t="shared" si="2"/>
        <v>-0.3823721089794766</v>
      </c>
      <c r="H31" s="248">
        <f t="shared" si="2"/>
        <v>4.0616251030085593E-3</v>
      </c>
      <c r="I31" s="248">
        <f t="shared" si="2"/>
        <v>-1.8237433052681551E-2</v>
      </c>
      <c r="J31" s="248">
        <f t="shared" si="2"/>
        <v>-0.20102849210261853</v>
      </c>
      <c r="K31" s="248">
        <f t="shared" si="2"/>
        <v>1.3625641075039052E-2</v>
      </c>
      <c r="L31" s="248">
        <f t="shared" si="2"/>
        <v>0.16484123309898746</v>
      </c>
      <c r="M31" s="248">
        <f t="shared" si="2"/>
        <v>0.94912070261458892</v>
      </c>
      <c r="N31" s="248">
        <f t="shared" si="2"/>
        <v>-0.53745005640870636</v>
      </c>
      <c r="O31" s="248">
        <f t="shared" si="2"/>
        <v>-0.3268410488203668</v>
      </c>
      <c r="P31" s="248">
        <f t="shared" si="2"/>
        <v>7.4488098296270566E-2</v>
      </c>
      <c r="Q31" s="248">
        <f t="shared" si="2"/>
        <v>1.5576106300332517</v>
      </c>
      <c r="R31" s="248">
        <f t="shared" si="2"/>
        <v>-0.23448639820792816</v>
      </c>
    </row>
    <row r="32" spans="1:18" x14ac:dyDescent="0.2">
      <c r="A32" s="237" t="s">
        <v>68</v>
      </c>
      <c r="B32" s="240" t="s">
        <v>69</v>
      </c>
      <c r="C32" s="248"/>
      <c r="D32" s="248">
        <f t="shared" si="2"/>
        <v>0.10799124501364332</v>
      </c>
      <c r="E32" s="248">
        <f t="shared" si="2"/>
        <v>-3.7603523384097448E-2</v>
      </c>
      <c r="F32" s="248">
        <f t="shared" si="2"/>
        <v>-1.7887707555763077E-2</v>
      </c>
      <c r="G32" s="248">
        <f t="shared" si="2"/>
        <v>-2.4208950242657568E-2</v>
      </c>
      <c r="H32" s="248">
        <f t="shared" si="2"/>
        <v>6.7868546526768103E-2</v>
      </c>
      <c r="I32" s="248">
        <f t="shared" si="2"/>
        <v>7.7124142339557444E-4</v>
      </c>
      <c r="J32" s="248">
        <f t="shared" si="2"/>
        <v>-4.0889030122702064E-2</v>
      </c>
      <c r="K32" s="248">
        <f t="shared" si="2"/>
        <v>2.3296937432328857E-2</v>
      </c>
      <c r="L32" s="248">
        <f t="shared" si="2"/>
        <v>-4.5956612041630596E-2</v>
      </c>
      <c r="M32" s="248">
        <f t="shared" si="2"/>
        <v>7.8810020625527555E-2</v>
      </c>
      <c r="N32" s="248">
        <f t="shared" si="2"/>
        <v>-3.801362828100685E-2</v>
      </c>
      <c r="O32" s="248">
        <f t="shared" si="2"/>
        <v>5.6572352217585387E-3</v>
      </c>
      <c r="P32" s="248">
        <f t="shared" si="2"/>
        <v>6.5053782190895193E-2</v>
      </c>
      <c r="Q32" s="248">
        <f t="shared" si="2"/>
        <v>-4.5223346602804027E-2</v>
      </c>
      <c r="R32" s="248">
        <f t="shared" si="2"/>
        <v>-2.6029440287006267E-2</v>
      </c>
    </row>
    <row r="33" spans="1:18" x14ac:dyDescent="0.2">
      <c r="A33" s="237" t="s">
        <v>70</v>
      </c>
      <c r="B33" s="240" t="s">
        <v>71</v>
      </c>
      <c r="C33" s="248"/>
      <c r="D33" s="248">
        <f t="shared" si="2"/>
        <v>-1.7443202488273357E-2</v>
      </c>
      <c r="E33" s="248">
        <f t="shared" si="2"/>
        <v>5.1274331767656056E-2</v>
      </c>
      <c r="F33" s="248">
        <f t="shared" si="2"/>
        <v>0.18082837869886736</v>
      </c>
      <c r="G33" s="248">
        <f t="shared" si="2"/>
        <v>0.15891053737924254</v>
      </c>
      <c r="H33" s="248">
        <f t="shared" si="2"/>
        <v>0.16197534465265617</v>
      </c>
      <c r="I33" s="248">
        <f t="shared" si="2"/>
        <v>-5.0801347203825564E-2</v>
      </c>
      <c r="J33" s="248">
        <f t="shared" si="2"/>
        <v>-6.7013647269773213E-2</v>
      </c>
      <c r="K33" s="248">
        <f t="shared" si="2"/>
        <v>-3.9366230540538338E-2</v>
      </c>
      <c r="L33" s="248">
        <f t="shared" si="2"/>
        <v>2.3352462820729114E-2</v>
      </c>
      <c r="M33" s="248">
        <f t="shared" si="2"/>
        <v>7.5301897430447795E-2</v>
      </c>
      <c r="N33" s="248">
        <f t="shared" si="2"/>
        <v>2.4312791545062717E-2</v>
      </c>
      <c r="O33" s="248">
        <f t="shared" si="2"/>
        <v>-0.10441042788603505</v>
      </c>
      <c r="P33" s="248">
        <f t="shared" si="2"/>
        <v>-0.11990001816398344</v>
      </c>
      <c r="Q33" s="248">
        <f t="shared" si="2"/>
        <v>-0.12893387469770334</v>
      </c>
      <c r="R33" s="248">
        <f t="shared" si="2"/>
        <v>-3.5322089561462544E-4</v>
      </c>
    </row>
    <row r="34" spans="1:18" x14ac:dyDescent="0.2">
      <c r="A34" s="237" t="s">
        <v>72</v>
      </c>
      <c r="B34" s="240" t="s">
        <v>73</v>
      </c>
      <c r="C34" s="248"/>
      <c r="D34" s="248">
        <f t="shared" si="2"/>
        <v>-9.134486760437821E-3</v>
      </c>
      <c r="E34" s="248">
        <f t="shared" si="2"/>
        <v>-4.0136345677934671E-2</v>
      </c>
      <c r="F34" s="248">
        <f t="shared" si="2"/>
        <v>5.4871500298546705E-2</v>
      </c>
      <c r="G34" s="248">
        <f t="shared" si="2"/>
        <v>-5.3348563776572711E-2</v>
      </c>
      <c r="H34" s="248">
        <f t="shared" si="2"/>
        <v>6.7436851823796662E-2</v>
      </c>
      <c r="I34" s="248">
        <f t="shared" si="2"/>
        <v>4.6700774734894868E-2</v>
      </c>
      <c r="J34" s="248">
        <f t="shared" si="2"/>
        <v>-2.7098630491623754E-2</v>
      </c>
      <c r="K34" s="248">
        <f t="shared" si="2"/>
        <v>8.5482790258802677E-2</v>
      </c>
      <c r="L34" s="248">
        <f t="shared" si="2"/>
        <v>-1.2180862382262125E-2</v>
      </c>
      <c r="M34" s="248">
        <f t="shared" si="2"/>
        <v>-8.861664990217899E-3</v>
      </c>
      <c r="N34" s="248">
        <f t="shared" si="2"/>
        <v>-8.1317398756615034E-2</v>
      </c>
      <c r="O34" s="248">
        <f t="shared" si="2"/>
        <v>1.5874823004523586E-2</v>
      </c>
      <c r="P34" s="248">
        <f t="shared" si="2"/>
        <v>-5.9482322486977601E-2</v>
      </c>
      <c r="Q34" s="248">
        <f t="shared" si="2"/>
        <v>-0.13533574246999436</v>
      </c>
      <c r="R34" s="248">
        <f t="shared" si="2"/>
        <v>3.2224295745724163E-2</v>
      </c>
    </row>
    <row r="35" spans="1:18" x14ac:dyDescent="0.2">
      <c r="A35" s="237" t="s">
        <v>74</v>
      </c>
      <c r="B35" s="240" t="s">
        <v>75</v>
      </c>
      <c r="C35" s="248"/>
      <c r="D35" s="248">
        <f t="shared" si="2"/>
        <v>-0.23945857387637304</v>
      </c>
      <c r="E35" s="248">
        <f t="shared" si="2"/>
        <v>-3.1873398787595986E-2</v>
      </c>
      <c r="F35" s="248">
        <f t="shared" si="2"/>
        <v>-0.17944408188665495</v>
      </c>
      <c r="G35" s="248">
        <f t="shared" si="2"/>
        <v>0.93383657783723395</v>
      </c>
      <c r="H35" s="248">
        <f t="shared" si="2"/>
        <v>0.19467271716717827</v>
      </c>
      <c r="I35" s="248">
        <f t="shared" si="2"/>
        <v>0.22060167777934381</v>
      </c>
      <c r="J35" s="248">
        <f t="shared" si="2"/>
        <v>0.48205036884205676</v>
      </c>
      <c r="K35" s="248">
        <f t="shared" si="2"/>
        <v>-0.72314315764202663</v>
      </c>
      <c r="L35" s="248">
        <f t="shared" si="2"/>
        <v>0.29355441537304605</v>
      </c>
      <c r="M35" s="248">
        <f t="shared" si="2"/>
        <v>0.59198351846613484</v>
      </c>
      <c r="N35" s="248">
        <f t="shared" si="2"/>
        <v>0.12440927376895661</v>
      </c>
      <c r="O35" s="248">
        <f t="shared" si="2"/>
        <v>0.21477578513053253</v>
      </c>
      <c r="P35" s="248">
        <f t="shared" si="2"/>
        <v>-0.19115014129147123</v>
      </c>
      <c r="Q35" s="248">
        <f t="shared" si="2"/>
        <v>-0.11791962491792618</v>
      </c>
      <c r="R35" s="248">
        <f t="shared" si="2"/>
        <v>5.1499379229794195E-2</v>
      </c>
    </row>
    <row r="36" spans="1:18" x14ac:dyDescent="0.2">
      <c r="A36" s="237" t="s">
        <v>76</v>
      </c>
      <c r="B36" s="240" t="s">
        <v>77</v>
      </c>
      <c r="C36" s="248"/>
      <c r="D36" s="248">
        <f t="shared" si="2"/>
        <v>5.1769483073511591E-3</v>
      </c>
      <c r="E36" s="248">
        <f t="shared" si="2"/>
        <v>9.409594688577716E-3</v>
      </c>
      <c r="F36" s="248">
        <f t="shared" si="2"/>
        <v>3.0794181179713442E-2</v>
      </c>
      <c r="G36" s="248">
        <f t="shared" si="2"/>
        <v>7.403236144337999E-2</v>
      </c>
      <c r="H36" s="248">
        <f t="shared" si="2"/>
        <v>5.40563205257798E-2</v>
      </c>
      <c r="I36" s="248">
        <f t="shared" si="2"/>
        <v>6.0676654864054491E-2</v>
      </c>
      <c r="J36" s="248">
        <f t="shared" si="2"/>
        <v>4.080622141760637E-3</v>
      </c>
      <c r="K36" s="248">
        <f t="shared" si="2"/>
        <v>1.2394865367675978E-2</v>
      </c>
      <c r="L36" s="248">
        <f t="shared" si="2"/>
        <v>-1.9707172833895448E-2</v>
      </c>
      <c r="M36" s="248">
        <f t="shared" si="2"/>
        <v>-3.4830856204171257E-2</v>
      </c>
      <c r="N36" s="248">
        <f t="shared" si="2"/>
        <v>-3.2220732354105164E-2</v>
      </c>
      <c r="O36" s="248">
        <f t="shared" si="2"/>
        <v>7.873200636597133E-3</v>
      </c>
      <c r="P36" s="248">
        <f t="shared" si="2"/>
        <v>8.3801901887616825E-3</v>
      </c>
      <c r="Q36" s="248">
        <f t="shared" si="2"/>
        <v>2.1740068533810941E-3</v>
      </c>
      <c r="R36" s="248">
        <f t="shared" si="2"/>
        <v>-2.6878388429008027E-2</v>
      </c>
    </row>
    <row r="37" spans="1:18" x14ac:dyDescent="0.2">
      <c r="A37" s="237" t="s">
        <v>78</v>
      </c>
      <c r="B37" s="240" t="s">
        <v>79</v>
      </c>
      <c r="C37" s="248"/>
      <c r="D37" s="248">
        <f t="shared" si="2"/>
        <v>-6.2051484493343856E-2</v>
      </c>
      <c r="E37" s="248">
        <f t="shared" si="2"/>
        <v>3.7734783246396564E-2</v>
      </c>
      <c r="F37" s="248">
        <f t="shared" si="2"/>
        <v>-0.11809367185714881</v>
      </c>
      <c r="G37" s="248">
        <f t="shared" si="2"/>
        <v>0.14096699583788852</v>
      </c>
      <c r="H37" s="248">
        <f t="shared" si="2"/>
        <v>-0.22180823637077518</v>
      </c>
      <c r="I37" s="248">
        <f t="shared" si="2"/>
        <v>-0.13223922528349275</v>
      </c>
      <c r="J37" s="248">
        <f t="shared" si="2"/>
        <v>5.6810673097855036E-2</v>
      </c>
      <c r="K37" s="248">
        <f t="shared" si="2"/>
        <v>4.7140291797903355E-2</v>
      </c>
      <c r="L37" s="248">
        <f t="shared" si="2"/>
        <v>-5.0473656482736495E-2</v>
      </c>
      <c r="M37" s="248">
        <f t="shared" si="2"/>
        <v>4.0716552497182867E-2</v>
      </c>
      <c r="N37" s="248">
        <f t="shared" si="2"/>
        <v>-2.0134800814024745E-2</v>
      </c>
      <c r="O37" s="248">
        <f t="shared" si="2"/>
        <v>6.6322700953325153E-4</v>
      </c>
      <c r="P37" s="248">
        <f t="shared" si="2"/>
        <v>-4.71915452930739E-2</v>
      </c>
      <c r="Q37" s="248">
        <f t="shared" si="2"/>
        <v>4.5433291616668869E-2</v>
      </c>
      <c r="R37" s="248">
        <f t="shared" si="2"/>
        <v>0.13418915774985329</v>
      </c>
    </row>
    <row r="38" spans="1:18" x14ac:dyDescent="0.2">
      <c r="A38" s="237" t="s">
        <v>80</v>
      </c>
      <c r="B38" s="240" t="s">
        <v>81</v>
      </c>
      <c r="C38" s="248"/>
      <c r="D38" s="248">
        <f t="shared" si="2"/>
        <v>0.10586756147955589</v>
      </c>
      <c r="E38" s="248">
        <f t="shared" si="2"/>
        <v>1.2054450850514264E-2</v>
      </c>
      <c r="F38" s="248">
        <f t="shared" si="2"/>
        <v>8.278918044254624E-3</v>
      </c>
      <c r="G38" s="248">
        <f t="shared" si="2"/>
        <v>-6.4335845140974013E-2</v>
      </c>
      <c r="H38" s="248">
        <f t="shared" si="2"/>
        <v>0.22411772836368371</v>
      </c>
      <c r="I38" s="248">
        <f t="shared" si="2"/>
        <v>0.18976642871082983</v>
      </c>
      <c r="J38" s="248">
        <f t="shared" si="2"/>
        <v>-4.5159152813543435E-2</v>
      </c>
      <c r="K38" s="248">
        <f t="shared" si="2"/>
        <v>6.6454530143900792E-2</v>
      </c>
      <c r="L38" s="248">
        <f t="shared" si="2"/>
        <v>-1.1873971496079383E-2</v>
      </c>
      <c r="M38" s="248">
        <f t="shared" si="2"/>
        <v>1.7936184613529749E-2</v>
      </c>
      <c r="N38" s="248">
        <f t="shared" si="2"/>
        <v>0.1403635709341331</v>
      </c>
      <c r="O38" s="248">
        <f t="shared" si="2"/>
        <v>2.4380085113162364E-2</v>
      </c>
      <c r="P38" s="248">
        <f t="shared" si="2"/>
        <v>8.3485336923627695E-3</v>
      </c>
      <c r="Q38" s="248">
        <f t="shared" si="2"/>
        <v>-4.7603846788303317E-3</v>
      </c>
      <c r="R38" s="248">
        <f t="shared" si="2"/>
        <v>-5.1435084677194376E-2</v>
      </c>
    </row>
    <row r="39" spans="1:18" x14ac:dyDescent="0.2">
      <c r="A39" s="237" t="s">
        <v>82</v>
      </c>
      <c r="B39" s="240" t="s">
        <v>83</v>
      </c>
      <c r="C39" s="248"/>
      <c r="D39" s="248">
        <f t="shared" si="2"/>
        <v>8.0872749619066431E-2</v>
      </c>
      <c r="E39" s="248">
        <f t="shared" si="2"/>
        <v>3.2074447602393308E-2</v>
      </c>
      <c r="F39" s="248">
        <f t="shared" si="2"/>
        <v>-0.20920326414212476</v>
      </c>
      <c r="G39" s="248">
        <f t="shared" si="2"/>
        <v>-9.2143031052030033E-2</v>
      </c>
      <c r="H39" s="248">
        <f t="shared" si="2"/>
        <v>-3.0623915723892448E-2</v>
      </c>
      <c r="I39" s="248">
        <f t="shared" si="2"/>
        <v>-1.6901785861743623E-2</v>
      </c>
      <c r="J39" s="248">
        <f t="shared" si="2"/>
        <v>2.1244422441809574E-2</v>
      </c>
      <c r="K39" s="248">
        <f t="shared" si="2"/>
        <v>8.8866731839406077E-2</v>
      </c>
      <c r="L39" s="248">
        <f t="shared" si="2"/>
        <v>1.8035283864809237E-2</v>
      </c>
      <c r="M39" s="248">
        <f t="shared" si="2"/>
        <v>2.9743217522787191E-2</v>
      </c>
      <c r="N39" s="248">
        <f t="shared" si="2"/>
        <v>2.1226156934872176E-2</v>
      </c>
      <c r="O39" s="248">
        <f t="shared" si="2"/>
        <v>0.12242117693863852</v>
      </c>
      <c r="P39" s="248">
        <f t="shared" si="2"/>
        <v>8.20815139078519E-2</v>
      </c>
      <c r="Q39" s="248">
        <f t="shared" si="2"/>
        <v>6.3453974881475306E-2</v>
      </c>
      <c r="R39" s="248">
        <f t="shared" si="2"/>
        <v>6.6638775631829628E-2</v>
      </c>
    </row>
    <row r="40" spans="1:18" x14ac:dyDescent="0.2">
      <c r="A40" s="237" t="s">
        <v>84</v>
      </c>
      <c r="B40" s="240" t="s">
        <v>85</v>
      </c>
      <c r="C40" s="248"/>
      <c r="D40" s="248">
        <f t="shared" si="2"/>
        <v>0.1275953503877163</v>
      </c>
      <c r="E40" s="248">
        <f t="shared" si="2"/>
        <v>-1.689891783475872E-2</v>
      </c>
      <c r="F40" s="248">
        <f t="shared" si="2"/>
        <v>-4.9663976148962008E-2</v>
      </c>
      <c r="G40" s="248">
        <f t="shared" si="2"/>
        <v>-3.086556894495518E-2</v>
      </c>
      <c r="H40" s="248">
        <f t="shared" si="2"/>
        <v>0.20133343256978908</v>
      </c>
      <c r="I40" s="248">
        <f t="shared" si="2"/>
        <v>0.1443308502431202</v>
      </c>
      <c r="J40" s="248">
        <f t="shared" si="2"/>
        <v>-4.9269156367863332E-2</v>
      </c>
      <c r="K40" s="248">
        <f t="shared" si="2"/>
        <v>3.0612634936842742E-2</v>
      </c>
      <c r="L40" s="248">
        <f t="shared" si="2"/>
        <v>0.30619299187593141</v>
      </c>
      <c r="M40" s="248">
        <f t="shared" si="2"/>
        <v>-6.8292653398546177E-3</v>
      </c>
      <c r="N40" s="248">
        <f t="shared" si="2"/>
        <v>-9.5857018023226104E-2</v>
      </c>
      <c r="O40" s="248">
        <f t="shared" si="2"/>
        <v>1.8689776304331218E-2</v>
      </c>
      <c r="P40" s="248">
        <f t="shared" si="2"/>
        <v>4.2070439916173763E-2</v>
      </c>
      <c r="Q40" s="248">
        <f t="shared" si="2"/>
        <v>8.729123601744071E-2</v>
      </c>
      <c r="R40" s="248">
        <f t="shared" si="2"/>
        <v>-6.9223656913804943E-3</v>
      </c>
    </row>
    <row r="41" spans="1:18" x14ac:dyDescent="0.2">
      <c r="A41" s="237"/>
      <c r="B41" s="516" t="s">
        <v>445</v>
      </c>
      <c r="C41" s="248"/>
      <c r="D41" s="248" t="str">
        <f t="shared" si="2"/>
        <v/>
      </c>
      <c r="E41" s="248" t="str">
        <f t="shared" si="2"/>
        <v/>
      </c>
      <c r="F41" s="248" t="str">
        <f t="shared" si="2"/>
        <v/>
      </c>
      <c r="G41" s="248" t="str">
        <f t="shared" si="2"/>
        <v/>
      </c>
      <c r="H41" s="248" t="str">
        <f t="shared" si="2"/>
        <v/>
      </c>
      <c r="I41" s="248" t="str">
        <f t="shared" si="2"/>
        <v/>
      </c>
      <c r="J41" s="248" t="str">
        <f t="shared" si="2"/>
        <v/>
      </c>
      <c r="K41" s="248" t="str">
        <f t="shared" si="2"/>
        <v/>
      </c>
      <c r="L41" s="248" t="str">
        <f t="shared" si="2"/>
        <v/>
      </c>
      <c r="M41" s="248" t="str">
        <f t="shared" si="2"/>
        <v/>
      </c>
      <c r="N41" s="248" t="str">
        <f t="shared" si="2"/>
        <v/>
      </c>
      <c r="O41" s="248" t="str">
        <f t="shared" si="2"/>
        <v/>
      </c>
      <c r="P41" s="248" t="str">
        <f t="shared" si="2"/>
        <v/>
      </c>
      <c r="Q41" s="248" t="str">
        <f t="shared" si="2"/>
        <v/>
      </c>
      <c r="R41" s="248" t="str">
        <f t="shared" si="2"/>
        <v/>
      </c>
    </row>
    <row r="42" spans="1:18" s="10" customFormat="1" x14ac:dyDescent="0.2">
      <c r="A42" s="514"/>
      <c r="B42" s="515" t="s">
        <v>647</v>
      </c>
      <c r="C42" s="249"/>
      <c r="D42" s="249">
        <f t="shared" si="2"/>
        <v>8.6938904008706519E-3</v>
      </c>
      <c r="E42" s="249">
        <f t="shared" si="2"/>
        <v>-1.4562985157516861E-3</v>
      </c>
      <c r="F42" s="249">
        <f t="shared" si="2"/>
        <v>0.11311756985971289</v>
      </c>
      <c r="G42" s="249">
        <f t="shared" si="2"/>
        <v>-8.1608413560858906E-2</v>
      </c>
      <c r="H42" s="249">
        <f t="shared" si="2"/>
        <v>4.9297721238633185E-2</v>
      </c>
      <c r="I42" s="249">
        <f t="shared" si="2"/>
        <v>5.9111734701564611E-2</v>
      </c>
      <c r="J42" s="249">
        <f t="shared" si="2"/>
        <v>-3.5075901881798655E-2</v>
      </c>
      <c r="K42" s="249">
        <f t="shared" si="2"/>
        <v>5.2759365180249818E-2</v>
      </c>
      <c r="L42" s="249">
        <f t="shared" si="2"/>
        <v>-7.4692804337270213E-2</v>
      </c>
      <c r="M42" s="249">
        <f t="shared" si="2"/>
        <v>2.8507902305571431E-2</v>
      </c>
      <c r="N42" s="249">
        <f t="shared" si="2"/>
        <v>-5.0202135632807954E-2</v>
      </c>
      <c r="O42" s="249">
        <f t="shared" si="2"/>
        <v>-6.5244670379086545E-3</v>
      </c>
      <c r="P42" s="249">
        <f t="shared" si="2"/>
        <v>6.4953861304632987E-3</v>
      </c>
      <c r="Q42" s="249">
        <f t="shared" si="2"/>
        <v>2.0006343506426827E-2</v>
      </c>
      <c r="R42" s="249">
        <f t="shared" si="2"/>
        <v>-2.0585694948893951E-2</v>
      </c>
    </row>
    <row r="43" spans="1:18" x14ac:dyDescent="0.2">
      <c r="A43" s="237"/>
      <c r="B43" s="516" t="s">
        <v>710</v>
      </c>
      <c r="C43" s="248"/>
      <c r="D43" s="248">
        <f t="shared" ref="D43:R45" si="3">IF(C20&gt;0.1,D20/C20-1,"")</f>
        <v>0.17229347040059229</v>
      </c>
      <c r="E43" s="248">
        <f t="shared" si="3"/>
        <v>-0.10331790396754581</v>
      </c>
      <c r="F43" s="248">
        <f t="shared" si="3"/>
        <v>0.20996692698805997</v>
      </c>
      <c r="G43" s="248">
        <f t="shared" si="3"/>
        <v>3.6545169529435428E-2</v>
      </c>
      <c r="H43" s="248">
        <f t="shared" si="3"/>
        <v>-1.7559957452078612E-2</v>
      </c>
      <c r="I43" s="248">
        <f t="shared" si="3"/>
        <v>-0.10712179144015821</v>
      </c>
      <c r="J43" s="248">
        <f t="shared" si="3"/>
        <v>-0.11780899033244463</v>
      </c>
      <c r="K43" s="248">
        <f t="shared" si="3"/>
        <v>0.16684213066642339</v>
      </c>
      <c r="L43" s="248">
        <f t="shared" si="3"/>
        <v>2.1483256759719183E-2</v>
      </c>
      <c r="M43" s="248">
        <f t="shared" si="3"/>
        <v>0.30292812723901541</v>
      </c>
      <c r="N43" s="248">
        <f t="shared" si="3"/>
        <v>-0.1153639935080043</v>
      </c>
      <c r="O43" s="248">
        <f t="shared" si="3"/>
        <v>-0.13299147319770133</v>
      </c>
      <c r="P43" s="248">
        <f t="shared" si="3"/>
        <v>-4.1040969445989783E-2</v>
      </c>
      <c r="Q43" s="248">
        <f t="shared" si="3"/>
        <v>6.4710682921586216E-2</v>
      </c>
      <c r="R43" s="248">
        <f t="shared" si="3"/>
        <v>-8.4971142194117166E-2</v>
      </c>
    </row>
    <row r="44" spans="1:18" x14ac:dyDescent="0.2">
      <c r="A44" s="237"/>
      <c r="B44" s="516" t="s">
        <v>648</v>
      </c>
      <c r="C44" s="248"/>
      <c r="D44" s="248" t="str">
        <f t="shared" si="3"/>
        <v/>
      </c>
      <c r="E44" s="248" t="str">
        <f t="shared" si="3"/>
        <v/>
      </c>
      <c r="F44" s="248" t="str">
        <f t="shared" si="3"/>
        <v/>
      </c>
      <c r="G44" s="248" t="str">
        <f t="shared" si="3"/>
        <v/>
      </c>
      <c r="H44" s="248" t="str">
        <f t="shared" si="3"/>
        <v/>
      </c>
      <c r="I44" s="248" t="str">
        <f t="shared" si="3"/>
        <v/>
      </c>
      <c r="J44" s="248" t="str">
        <f t="shared" si="3"/>
        <v/>
      </c>
      <c r="K44" s="248" t="str">
        <f t="shared" si="3"/>
        <v/>
      </c>
      <c r="L44" s="248" t="str">
        <f t="shared" si="3"/>
        <v/>
      </c>
      <c r="M44" s="248" t="str">
        <f t="shared" si="3"/>
        <v/>
      </c>
      <c r="N44" s="248" t="str">
        <f t="shared" si="3"/>
        <v/>
      </c>
      <c r="O44" s="248" t="str">
        <f t="shared" si="3"/>
        <v/>
      </c>
      <c r="P44" s="248" t="str">
        <f t="shared" si="3"/>
        <v/>
      </c>
      <c r="Q44" s="248" t="str">
        <f t="shared" si="3"/>
        <v/>
      </c>
      <c r="R44" s="248" t="str">
        <f t="shared" si="3"/>
        <v/>
      </c>
    </row>
    <row r="45" spans="1:18" ht="21" customHeight="1" x14ac:dyDescent="0.2">
      <c r="A45" s="245"/>
      <c r="B45" s="246" t="s">
        <v>713</v>
      </c>
      <c r="C45" s="250"/>
      <c r="D45" s="250">
        <f t="shared" si="3"/>
        <v>2.4190249269723019E-2</v>
      </c>
      <c r="E45" s="250">
        <f t="shared" si="3"/>
        <v>-1.096171625657727E-2</v>
      </c>
      <c r="F45" s="250">
        <f t="shared" si="3"/>
        <v>0.12032398188503146</v>
      </c>
      <c r="G45" s="250">
        <f t="shared" si="3"/>
        <v>-7.3537476721636907E-2</v>
      </c>
      <c r="H45" s="250">
        <f t="shared" si="3"/>
        <v>4.8147308123447585E-2</v>
      </c>
      <c r="I45" s="250">
        <f t="shared" si="3"/>
        <v>3.7876384871150748E-2</v>
      </c>
      <c r="J45" s="250">
        <f t="shared" si="3"/>
        <v>-3.854966008338323E-2</v>
      </c>
      <c r="K45" s="250">
        <f t="shared" si="3"/>
        <v>6.5826776692797573E-2</v>
      </c>
      <c r="L45" s="250">
        <f t="shared" si="3"/>
        <v>-6.7130204916273084E-2</v>
      </c>
      <c r="M45" s="250">
        <f t="shared" si="3"/>
        <v>5.5497430300670336E-2</v>
      </c>
      <c r="N45" s="250">
        <f t="shared" si="3"/>
        <v>-5.8806958363639472E-2</v>
      </c>
      <c r="O45" s="250">
        <f t="shared" si="3"/>
        <v>-1.9874194452545901E-2</v>
      </c>
      <c r="P45" s="250">
        <f t="shared" si="3"/>
        <v>2.3769272553024745E-3</v>
      </c>
      <c r="Q45" s="250">
        <f t="shared" si="3"/>
        <v>2.443127895120778E-2</v>
      </c>
      <c r="R45" s="250">
        <f t="shared" si="3"/>
        <v>-2.6884979309618084E-2</v>
      </c>
    </row>
    <row r="46" spans="1:18" s="197" customFormat="1" ht="20.25" customHeight="1" x14ac:dyDescent="0.2">
      <c r="A46" s="256" t="s">
        <v>437</v>
      </c>
    </row>
    <row r="47" spans="1:18" ht="15" x14ac:dyDescent="0.2">
      <c r="A47" s="509" t="s">
        <v>767</v>
      </c>
      <c r="B47" s="10"/>
      <c r="C47" s="512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3"/>
      <c r="R47" s="513"/>
    </row>
    <row r="48" spans="1:18" ht="18.75" customHeight="1" x14ac:dyDescent="0.2">
      <c r="A48" s="234"/>
      <c r="B48" s="235" t="s">
        <v>431</v>
      </c>
      <c r="C48" s="236" t="str">
        <f t="shared" ref="C48:Q48" si="4">C2</f>
        <v>FY1995</v>
      </c>
      <c r="D48" s="236" t="str">
        <f t="shared" si="4"/>
        <v>FY1996</v>
      </c>
      <c r="E48" s="236" t="str">
        <f t="shared" si="4"/>
        <v>FY1997</v>
      </c>
      <c r="F48" s="236" t="str">
        <f t="shared" si="4"/>
        <v>FY1998</v>
      </c>
      <c r="G48" s="236" t="str">
        <f t="shared" si="4"/>
        <v>FY1999</v>
      </c>
      <c r="H48" s="236" t="str">
        <f t="shared" si="4"/>
        <v>FY2000</v>
      </c>
      <c r="I48" s="236" t="str">
        <f t="shared" si="4"/>
        <v>FY2001</v>
      </c>
      <c r="J48" s="236" t="str">
        <f t="shared" si="4"/>
        <v>FY2002</v>
      </c>
      <c r="K48" s="236" t="str">
        <f t="shared" si="4"/>
        <v>FY2003</v>
      </c>
      <c r="L48" s="236" t="str">
        <f t="shared" si="4"/>
        <v>FY2004</v>
      </c>
      <c r="M48" s="236" t="str">
        <f t="shared" si="4"/>
        <v>FY2005</v>
      </c>
      <c r="N48" s="236" t="str">
        <f t="shared" si="4"/>
        <v>FY2006</v>
      </c>
      <c r="O48" s="236" t="str">
        <f t="shared" si="4"/>
        <v>FY2007</v>
      </c>
      <c r="P48" s="236" t="str">
        <f t="shared" si="4"/>
        <v>FY2008</v>
      </c>
      <c r="Q48" s="236" t="str">
        <f t="shared" si="4"/>
        <v>FY2009</v>
      </c>
      <c r="R48" s="236" t="str">
        <f>R2</f>
        <v>FY2010</v>
      </c>
    </row>
    <row r="49" spans="1:18" ht="18.75" customHeight="1" x14ac:dyDescent="0.2">
      <c r="A49" s="237" t="s">
        <v>56</v>
      </c>
      <c r="B49" s="238" t="s">
        <v>57</v>
      </c>
      <c r="C49" s="506">
        <v>7.7005485162735656</v>
      </c>
      <c r="D49" s="506">
        <v>7.9408796693771437</v>
      </c>
      <c r="E49" s="506">
        <v>8.1605171671219683</v>
      </c>
      <c r="F49" s="506">
        <v>8.3104713097231055</v>
      </c>
      <c r="G49" s="506">
        <v>8.6019413469990873</v>
      </c>
      <c r="H49" s="506">
        <v>8.662990481974564</v>
      </c>
      <c r="I49" s="506">
        <v>8.7124822409776641</v>
      </c>
      <c r="J49" s="506">
        <v>8.6475398086972515</v>
      </c>
      <c r="K49" s="506">
        <v>8.8510312270922675</v>
      </c>
      <c r="L49" s="506">
        <v>6.8623871881661405</v>
      </c>
      <c r="M49" s="506">
        <v>7.9882592352601671</v>
      </c>
      <c r="N49" s="506">
        <v>9.4104567610723642</v>
      </c>
      <c r="O49" s="506">
        <v>10.366102215332472</v>
      </c>
      <c r="P49" s="506">
        <v>10.553083847293088</v>
      </c>
      <c r="Q49" s="506">
        <v>10.520975473036472</v>
      </c>
      <c r="R49" s="506">
        <v>10.583706122101569</v>
      </c>
    </row>
    <row r="50" spans="1:18" x14ac:dyDescent="0.2">
      <c r="A50" s="237" t="s">
        <v>58</v>
      </c>
      <c r="B50" s="240" t="s">
        <v>646</v>
      </c>
      <c r="C50" s="506">
        <v>4.4451983315847396</v>
      </c>
      <c r="D50" s="506">
        <v>4.2732607198042674</v>
      </c>
      <c r="E50" s="506">
        <v>4.4607759005639869</v>
      </c>
      <c r="F50" s="506">
        <v>7.3669509922703709</v>
      </c>
      <c r="G50" s="506">
        <v>4.539795804254477</v>
      </c>
      <c r="H50" s="506">
        <v>4.7441918390153877</v>
      </c>
      <c r="I50" s="506">
        <v>5.4877890684863377</v>
      </c>
      <c r="J50" s="506">
        <v>4.8814309912481502</v>
      </c>
      <c r="K50" s="506">
        <v>6.404757783833011</v>
      </c>
      <c r="L50" s="506">
        <v>5.6789707366545494</v>
      </c>
      <c r="M50" s="506">
        <v>6.0932143436731252</v>
      </c>
      <c r="N50" s="506">
        <v>5.4571446739682719</v>
      </c>
      <c r="O50" s="506">
        <v>6.7657473338512144</v>
      </c>
      <c r="P50" s="506">
        <v>7.6562342440835032</v>
      </c>
      <c r="Q50" s="506">
        <v>6.3157653202160109</v>
      </c>
      <c r="R50" s="506">
        <v>5.7205086956518478</v>
      </c>
    </row>
    <row r="51" spans="1:18" x14ac:dyDescent="0.2">
      <c r="A51" s="237" t="s">
        <v>60</v>
      </c>
      <c r="B51" s="240" t="s">
        <v>61</v>
      </c>
      <c r="C51" s="506">
        <v>0</v>
      </c>
      <c r="D51" s="506">
        <v>0</v>
      </c>
      <c r="E51" s="506">
        <v>0</v>
      </c>
      <c r="F51" s="506">
        <v>0</v>
      </c>
      <c r="G51" s="506">
        <v>0</v>
      </c>
      <c r="H51" s="506">
        <v>0</v>
      </c>
      <c r="I51" s="506">
        <v>0</v>
      </c>
      <c r="J51" s="506">
        <v>0</v>
      </c>
      <c r="K51" s="506">
        <v>0</v>
      </c>
      <c r="L51" s="506">
        <v>0</v>
      </c>
      <c r="M51" s="506">
        <v>0</v>
      </c>
      <c r="N51" s="506">
        <v>0</v>
      </c>
      <c r="O51" s="506">
        <v>0</v>
      </c>
      <c r="P51" s="506">
        <v>0</v>
      </c>
      <c r="Q51" s="506">
        <v>0</v>
      </c>
      <c r="R51" s="506">
        <v>0</v>
      </c>
    </row>
    <row r="52" spans="1:18" x14ac:dyDescent="0.2">
      <c r="A52" s="237" t="s">
        <v>62</v>
      </c>
      <c r="B52" s="240" t="s">
        <v>63</v>
      </c>
      <c r="C52" s="506">
        <v>1.6274769668889735</v>
      </c>
      <c r="D52" s="506">
        <v>1.6383853611524148</v>
      </c>
      <c r="E52" s="506">
        <v>1.5293593520700801</v>
      </c>
      <c r="F52" s="506">
        <v>1.691070268585255</v>
      </c>
      <c r="G52" s="506">
        <v>1.7141977180060628</v>
      </c>
      <c r="H52" s="506">
        <v>2.2257859003594911</v>
      </c>
      <c r="I52" s="506">
        <v>3.1371477995974928</v>
      </c>
      <c r="J52" s="506">
        <v>2.9991349695631686</v>
      </c>
      <c r="K52" s="506">
        <v>2.8102138171716837</v>
      </c>
      <c r="L52" s="506">
        <v>2.5909929739103883</v>
      </c>
      <c r="M52" s="506">
        <v>0.40180070012208513</v>
      </c>
      <c r="N52" s="506">
        <v>7.0051841761405109E-2</v>
      </c>
      <c r="O52" s="506">
        <v>7.2837037417807227E-2</v>
      </c>
      <c r="P52" s="506">
        <v>8.9332705320909339E-2</v>
      </c>
      <c r="Q52" s="506">
        <v>6.9613395815924003E-2</v>
      </c>
      <c r="R52" s="506">
        <v>7.0749935143025161E-2</v>
      </c>
    </row>
    <row r="53" spans="1:18" x14ac:dyDescent="0.2">
      <c r="A53" s="237" t="s">
        <v>64</v>
      </c>
      <c r="B53" s="240" t="s">
        <v>65</v>
      </c>
      <c r="C53" s="506">
        <v>0.51369334408664458</v>
      </c>
      <c r="D53" s="506">
        <v>1.4304851090154589</v>
      </c>
      <c r="E53" s="506">
        <v>0.70806768391704367</v>
      </c>
      <c r="F53" s="506">
        <v>1.2852109681545476</v>
      </c>
      <c r="G53" s="506">
        <v>0.78173308201389913</v>
      </c>
      <c r="H53" s="506">
        <v>0.53094418018732648</v>
      </c>
      <c r="I53" s="506">
        <v>0.67255804254573914</v>
      </c>
      <c r="J53" s="506">
        <v>0.79301541745130955</v>
      </c>
      <c r="K53" s="506">
        <v>0.85292609501109673</v>
      </c>
      <c r="L53" s="506">
        <v>0.81857734243773617</v>
      </c>
      <c r="M53" s="506">
        <v>1.0008825588402805</v>
      </c>
      <c r="N53" s="506">
        <v>0.6703021559923199</v>
      </c>
      <c r="O53" s="506">
        <v>-4.9078725604465079E-2</v>
      </c>
      <c r="P53" s="506">
        <v>-0.78097004459000885</v>
      </c>
      <c r="Q53" s="506">
        <v>1.1986770876037116</v>
      </c>
      <c r="R53" s="506">
        <v>1.3283150527207472</v>
      </c>
    </row>
    <row r="54" spans="1:18" x14ac:dyDescent="0.2">
      <c r="A54" s="237" t="s">
        <v>66</v>
      </c>
      <c r="B54" s="240" t="s">
        <v>67</v>
      </c>
      <c r="C54" s="506">
        <v>0.97257825129197273</v>
      </c>
      <c r="D54" s="506">
        <v>1.2116393164073447</v>
      </c>
      <c r="E54" s="506">
        <v>1.3064959495811261</v>
      </c>
      <c r="F54" s="506">
        <v>2.926020438388472</v>
      </c>
      <c r="G54" s="506">
        <v>1.8454484906881274</v>
      </c>
      <c r="H54" s="506">
        <v>1.8705248345385197</v>
      </c>
      <c r="I54" s="506">
        <v>1.8554943543248814</v>
      </c>
      <c r="J54" s="506">
        <v>1.4818156259574302</v>
      </c>
      <c r="K54" s="506">
        <v>1.5022007608570753</v>
      </c>
      <c r="L54" s="506">
        <v>1.7727617239774716</v>
      </c>
      <c r="M54" s="506">
        <v>2.4466830604395926</v>
      </c>
      <c r="N54" s="506">
        <v>1.4263305844383543</v>
      </c>
      <c r="O54" s="506">
        <v>1.2721216320624886</v>
      </c>
      <c r="P54" s="506">
        <v>1.4482809813663897</v>
      </c>
      <c r="Q54" s="506">
        <v>3.8769452185610014</v>
      </c>
      <c r="R54" s="506">
        <v>3.082380492682435</v>
      </c>
    </row>
    <row r="55" spans="1:18" x14ac:dyDescent="0.2">
      <c r="A55" s="237" t="s">
        <v>68</v>
      </c>
      <c r="B55" s="240" t="s">
        <v>69</v>
      </c>
      <c r="C55" s="506">
        <v>3.6121552353168207</v>
      </c>
      <c r="D55" s="506">
        <v>4.0934431007341283</v>
      </c>
      <c r="E55" s="506">
        <v>4.116076495308036</v>
      </c>
      <c r="F55" s="506">
        <v>4.1436071660370111</v>
      </c>
      <c r="G55" s="506">
        <v>4.173533636695387</v>
      </c>
      <c r="H55" s="506">
        <v>4.4639553735847111</v>
      </c>
      <c r="I55" s="506">
        <v>4.4842344242523788</v>
      </c>
      <c r="J55" s="506">
        <v>4.3229231799520633</v>
      </c>
      <c r="K55" s="506">
        <v>4.446608132088417</v>
      </c>
      <c r="L55" s="506">
        <v>4.3580020310282475</v>
      </c>
      <c r="M55" s="506">
        <v>5.0250324255218262</v>
      </c>
      <c r="N55" s="506">
        <v>5.1923971771977939</v>
      </c>
      <c r="O55" s="506">
        <v>5.4451228313040474</v>
      </c>
      <c r="P55" s="506">
        <v>6.6923368962928009</v>
      </c>
      <c r="Q55" s="506">
        <v>6.4959150100697887</v>
      </c>
      <c r="R55" s="506">
        <v>6.404073039474973</v>
      </c>
    </row>
    <row r="56" spans="1:18" x14ac:dyDescent="0.2">
      <c r="A56" s="237" t="s">
        <v>70</v>
      </c>
      <c r="B56" s="240" t="s">
        <v>71</v>
      </c>
      <c r="C56" s="506">
        <v>0.91913196491805516</v>
      </c>
      <c r="D56" s="506">
        <v>0.92830718981918625</v>
      </c>
      <c r="E56" s="506">
        <v>1.0018136444740342</v>
      </c>
      <c r="F56" s="506">
        <v>1.2010968173854626</v>
      </c>
      <c r="G56" s="506">
        <v>1.4188570701233105</v>
      </c>
      <c r="H56" s="506">
        <v>1.6800840056248929</v>
      </c>
      <c r="I56" s="506">
        <v>1.6161219967297735</v>
      </c>
      <c r="J56" s="506">
        <v>1.505247588637926</v>
      </c>
      <c r="K56" s="506">
        <v>1.442735122161086</v>
      </c>
      <c r="L56" s="506">
        <v>1.5018613166290831</v>
      </c>
      <c r="M56" s="506">
        <v>1.6809962458650622</v>
      </c>
      <c r="N56" s="506">
        <v>1.7974756342370459</v>
      </c>
      <c r="O56" s="506">
        <v>1.6683958197541933</v>
      </c>
      <c r="P56" s="506">
        <v>1.5655388387120155</v>
      </c>
      <c r="Q56" s="506">
        <v>1.4756702885927819</v>
      </c>
      <c r="R56" s="506">
        <v>1.5377599557537731</v>
      </c>
    </row>
    <row r="57" spans="1:18" x14ac:dyDescent="0.2">
      <c r="A57" s="237" t="s">
        <v>72</v>
      </c>
      <c r="B57" s="240" t="s">
        <v>73</v>
      </c>
      <c r="C57" s="506">
        <v>2.6580777172417132</v>
      </c>
      <c r="D57" s="506">
        <v>2.7225133181422745</v>
      </c>
      <c r="E57" s="506">
        <v>2.6270564698294043</v>
      </c>
      <c r="F57" s="506">
        <v>2.8141127688330769</v>
      </c>
      <c r="G57" s="506">
        <v>2.6935913990013276</v>
      </c>
      <c r="H57" s="506">
        <v>2.8776444812792206</v>
      </c>
      <c r="I57" s="506">
        <v>3.0372860829195707</v>
      </c>
      <c r="J57" s="506">
        <v>2.954097367157253</v>
      </c>
      <c r="K57" s="506">
        <v>3.2115626501042662</v>
      </c>
      <c r="L57" s="506">
        <v>3.2060354738731127</v>
      </c>
      <c r="M57" s="506">
        <v>3.2392640631197716</v>
      </c>
      <c r="N57" s="506">
        <v>3.1253697962316838</v>
      </c>
      <c r="O57" s="506">
        <v>3.129237086457707</v>
      </c>
      <c r="P57" s="506">
        <v>3.1165830768530594</v>
      </c>
      <c r="Q57" s="506">
        <v>2.9027901596921537</v>
      </c>
      <c r="R57" s="506">
        <v>3.0864492473780158</v>
      </c>
    </row>
    <row r="58" spans="1:18" x14ac:dyDescent="0.2">
      <c r="A58" s="237" t="s">
        <v>74</v>
      </c>
      <c r="B58" s="240" t="s">
        <v>75</v>
      </c>
      <c r="C58" s="506">
        <v>0.25376486013485111</v>
      </c>
      <c r="D58" s="506">
        <v>0.19839547036437735</v>
      </c>
      <c r="E58" s="506">
        <v>0.19719385061766223</v>
      </c>
      <c r="F58" s="506">
        <v>0.1644501127675238</v>
      </c>
      <c r="G58" s="506">
        <v>0.32412347921194734</v>
      </c>
      <c r="H58" s="506">
        <v>0.39434360561593085</v>
      </c>
      <c r="I58" s="506">
        <v>0.4876759270688179</v>
      </c>
      <c r="J58" s="506">
        <v>0.72160814096051806</v>
      </c>
      <c r="K58" s="506">
        <v>0.19929349528141022</v>
      </c>
      <c r="L58" s="506">
        <v>0.26229679182348231</v>
      </c>
      <c r="M58" s="506">
        <v>0.43463627999818499</v>
      </c>
      <c r="N58" s="506">
        <v>0.51019220423903944</v>
      </c>
      <c r="O58" s="506">
        <v>0.64232485504075032</v>
      </c>
      <c r="P58" s="506">
        <v>0.55393813736574826</v>
      </c>
      <c r="Q58" s="506">
        <v>0.52874270513058308</v>
      </c>
      <c r="R58" s="506">
        <v>0.57963734298167047</v>
      </c>
    </row>
    <row r="59" spans="1:18" x14ac:dyDescent="0.2">
      <c r="A59" s="237" t="s">
        <v>76</v>
      </c>
      <c r="B59" s="240" t="s">
        <v>77</v>
      </c>
      <c r="C59" s="506">
        <v>2.8603294847451326</v>
      </c>
      <c r="D59" s="506">
        <v>2.95553190631176</v>
      </c>
      <c r="E59" s="506">
        <v>3.062898684262227</v>
      </c>
      <c r="F59" s="506">
        <v>3.2081509238117514</v>
      </c>
      <c r="G59" s="506">
        <v>3.512196211776538</v>
      </c>
      <c r="H59" s="506">
        <v>3.7908565804915959</v>
      </c>
      <c r="I59" s="506">
        <v>4.077859282236064</v>
      </c>
      <c r="J59" s="506">
        <v>4.1056461607494157</v>
      </c>
      <c r="K59" s="506">
        <v>4.153472880038815</v>
      </c>
      <c r="L59" s="506">
        <v>4.0924897129165405</v>
      </c>
      <c r="M59" s="506">
        <v>3.9223013027704425</v>
      </c>
      <c r="N59" s="506">
        <v>3.8254191869951599</v>
      </c>
      <c r="O59" s="506">
        <v>3.8881547550723248</v>
      </c>
      <c r="P59" s="506">
        <v>3.9831466242626066</v>
      </c>
      <c r="Q59" s="506">
        <v>4.0690552607465227</v>
      </c>
      <c r="R59" s="506">
        <v>3.9645444554783946</v>
      </c>
    </row>
    <row r="60" spans="1:18" x14ac:dyDescent="0.2">
      <c r="A60" s="237" t="s">
        <v>78</v>
      </c>
      <c r="B60" s="240" t="s">
        <v>79</v>
      </c>
      <c r="C60" s="506">
        <v>3.6712051965965609</v>
      </c>
      <c r="D60" s="506">
        <v>3.7351223897066239</v>
      </c>
      <c r="E60" s="506">
        <v>3.5674048449196638</v>
      </c>
      <c r="F60" s="506">
        <v>3.3231939125802472</v>
      </c>
      <c r="G60" s="506">
        <v>3.2795084082987866</v>
      </c>
      <c r="H60" s="506">
        <v>2.794065400765037</v>
      </c>
      <c r="I60" s="506">
        <v>2.4983209444352115</v>
      </c>
      <c r="J60" s="506">
        <v>2.7715043206621162</v>
      </c>
      <c r="K60" s="506">
        <v>2.9145844094779636</v>
      </c>
      <c r="L60" s="506">
        <v>2.7901290198513378</v>
      </c>
      <c r="M60" s="506">
        <v>3.8621214443501093</v>
      </c>
      <c r="N60" s="506">
        <v>3.5610787394921504</v>
      </c>
      <c r="O60" s="506">
        <v>3.7373046532535992</v>
      </c>
      <c r="P60" s="506">
        <v>3.7310403285023557</v>
      </c>
      <c r="Q60" s="506">
        <v>3.8660169955343013</v>
      </c>
      <c r="R60" s="506">
        <v>3.9084354754028015</v>
      </c>
    </row>
    <row r="61" spans="1:18" x14ac:dyDescent="0.2">
      <c r="A61" s="237" t="s">
        <v>80</v>
      </c>
      <c r="B61" s="240" t="s">
        <v>81</v>
      </c>
      <c r="C61" s="506">
        <v>2.7647042234586299</v>
      </c>
      <c r="D61" s="506">
        <v>3.1536551459402338</v>
      </c>
      <c r="E61" s="506">
        <v>2.9938988390843226</v>
      </c>
      <c r="F61" s="506">
        <v>3.1373242478582966</v>
      </c>
      <c r="G61" s="506">
        <v>2.9119786240093841</v>
      </c>
      <c r="H61" s="506">
        <v>3.172695393348119</v>
      </c>
      <c r="I61" s="506">
        <v>3.588507471136213</v>
      </c>
      <c r="J61" s="506">
        <v>3.6655117544363165</v>
      </c>
      <c r="K61" s="506">
        <v>3.7858485646814759</v>
      </c>
      <c r="L61" s="506">
        <v>3.920540496845657</v>
      </c>
      <c r="M61" s="506">
        <v>3.9530975316467916</v>
      </c>
      <c r="N61" s="506">
        <v>4.3701250560150484</v>
      </c>
      <c r="O61" s="506">
        <v>4.1676168204260069</v>
      </c>
      <c r="P61" s="506">
        <v>4.3226128565181368</v>
      </c>
      <c r="Q61" s="506">
        <v>4.3717868555419193</v>
      </c>
      <c r="R61" s="506">
        <v>4.3021894472607736</v>
      </c>
    </row>
    <row r="62" spans="1:18" x14ac:dyDescent="0.2">
      <c r="A62" s="237" t="s">
        <v>82</v>
      </c>
      <c r="B62" s="240" t="s">
        <v>83</v>
      </c>
      <c r="C62" s="506">
        <v>1.2192336098004426</v>
      </c>
      <c r="D62" s="506">
        <v>1.362721158855889</v>
      </c>
      <c r="E62" s="506">
        <v>1.3160576907100117</v>
      </c>
      <c r="F62" s="506">
        <v>1.0768052567173596</v>
      </c>
      <c r="G62" s="506">
        <v>0.96965142300430074</v>
      </c>
      <c r="H62" s="506">
        <v>0.86985778477278763</v>
      </c>
      <c r="I62" s="506">
        <v>0.83747803736351956</v>
      </c>
      <c r="J62" s="506">
        <v>0.86236218850185631</v>
      </c>
      <c r="K62" s="506">
        <v>0.96113700562369764</v>
      </c>
      <c r="L62" s="506">
        <v>0.9538376929960809</v>
      </c>
      <c r="M62" s="506">
        <v>0.94747962641617223</v>
      </c>
      <c r="N62" s="506">
        <v>1.5094858478289435</v>
      </c>
      <c r="O62" s="506">
        <v>1.4435532985790822</v>
      </c>
      <c r="P62" s="506">
        <v>1.5899584466556613</v>
      </c>
      <c r="Q62" s="506">
        <v>1.7574109974313794</v>
      </c>
      <c r="R62" s="506">
        <v>2.0204923404977024</v>
      </c>
    </row>
    <row r="63" spans="1:18" x14ac:dyDescent="0.2">
      <c r="A63" s="237" t="s">
        <v>84</v>
      </c>
      <c r="B63" s="240" t="s">
        <v>85</v>
      </c>
      <c r="C63" s="506">
        <v>0.23887247228402114</v>
      </c>
      <c r="D63" s="506">
        <v>0.27506670036411268</v>
      </c>
      <c r="E63" s="506">
        <v>0.27448170873501437</v>
      </c>
      <c r="F63" s="506">
        <v>0.25171279584404888</v>
      </c>
      <c r="G63" s="506">
        <v>0.24784578219126491</v>
      </c>
      <c r="H63" s="506">
        <v>0.30105581670963477</v>
      </c>
      <c r="I63" s="506">
        <v>0.34903818506378437</v>
      </c>
      <c r="J63" s="506">
        <v>0.34575865053902832</v>
      </c>
      <c r="K63" s="506">
        <v>0.34760130719554388</v>
      </c>
      <c r="L63" s="506">
        <v>0.47728864486020312</v>
      </c>
      <c r="M63" s="506">
        <v>0.50285906675483616</v>
      </c>
      <c r="N63" s="506">
        <v>0.47949059164665048</v>
      </c>
      <c r="O63" s="506">
        <v>0.50199221591300203</v>
      </c>
      <c r="P63" s="506">
        <v>0.55536931397808931</v>
      </c>
      <c r="Q63" s="506">
        <v>0.62082090003384138</v>
      </c>
      <c r="R63" s="506">
        <v>0.59926452470457747</v>
      </c>
    </row>
    <row r="64" spans="1:18" x14ac:dyDescent="0.2">
      <c r="A64" s="237"/>
      <c r="B64" s="516" t="s">
        <v>445</v>
      </c>
      <c r="C64" s="506">
        <v>-0.18242641292079184</v>
      </c>
      <c r="D64" s="506">
        <v>-0.14732428519695234</v>
      </c>
      <c r="E64" s="506">
        <v>-0.11450114652177056</v>
      </c>
      <c r="F64" s="506">
        <v>-0.15012639505278277</v>
      </c>
      <c r="G64" s="506">
        <v>-0.24143829743995751</v>
      </c>
      <c r="H64" s="506">
        <v>-0.26467737018199011</v>
      </c>
      <c r="I64" s="506">
        <v>-0.29629812065874012</v>
      </c>
      <c r="J64" s="506">
        <v>-0.47357607122104461</v>
      </c>
      <c r="K64" s="506">
        <v>-0.13389184068247909</v>
      </c>
      <c r="L64" s="506">
        <v>-0.14813134469377634</v>
      </c>
      <c r="M64" s="506">
        <v>-0.24109792860366558</v>
      </c>
      <c r="N64" s="506">
        <v>-0.290680133550409</v>
      </c>
      <c r="O64" s="506">
        <v>-0.37367577166797661</v>
      </c>
      <c r="P64" s="506">
        <v>-0.36225127303858123</v>
      </c>
      <c r="Q64" s="506">
        <v>-0.36565443562641337</v>
      </c>
      <c r="R64" s="506">
        <v>-0.40591137703743241</v>
      </c>
    </row>
    <row r="65" spans="1:18" s="10" customFormat="1" x14ac:dyDescent="0.2">
      <c r="A65" s="514"/>
      <c r="B65" s="515" t="s">
        <v>647</v>
      </c>
      <c r="C65" s="517">
        <v>33.274543761701331</v>
      </c>
      <c r="D65" s="517">
        <v>35.772082270798265</v>
      </c>
      <c r="E65" s="517">
        <v>35.207597134672817</v>
      </c>
      <c r="F65" s="517">
        <v>40.750051583903748</v>
      </c>
      <c r="G65" s="517">
        <v>36.772964178833938</v>
      </c>
      <c r="H65" s="517">
        <v>38.114318308085231</v>
      </c>
      <c r="I65" s="517">
        <v>40.545695736478706</v>
      </c>
      <c r="J65" s="517">
        <v>39.58402009329275</v>
      </c>
      <c r="K65" s="517">
        <v>41.750081409935326</v>
      </c>
      <c r="L65" s="517">
        <v>39.138039801276257</v>
      </c>
      <c r="M65" s="517">
        <v>41.257529956174785</v>
      </c>
      <c r="N65" s="517">
        <v>41.11464011756582</v>
      </c>
      <c r="O65" s="517">
        <v>42.677756057192255</v>
      </c>
      <c r="P65" s="517">
        <v>44.714234979575778</v>
      </c>
      <c r="Q65" s="517">
        <v>47.704531232379978</v>
      </c>
      <c r="R65" s="517">
        <v>46.782594750194882</v>
      </c>
    </row>
    <row r="66" spans="1:18" x14ac:dyDescent="0.2">
      <c r="A66" s="237"/>
      <c r="B66" s="516" t="s">
        <v>710</v>
      </c>
      <c r="C66" s="506">
        <v>2.8253415</v>
      </c>
      <c r="D66" s="506">
        <v>3.3939427499999999</v>
      </c>
      <c r="E66" s="506">
        <v>3.1574649999999997</v>
      </c>
      <c r="F66" s="506">
        <v>3.9046130000000003</v>
      </c>
      <c r="G66" s="506">
        <v>4.1247260000000008</v>
      </c>
      <c r="H66" s="506">
        <v>4.0957690000000007</v>
      </c>
      <c r="I66" s="506">
        <v>3.6881179999999998</v>
      </c>
      <c r="J66" s="506">
        <v>3.2518069999999999</v>
      </c>
      <c r="K66" s="506">
        <v>3.7928969999999995</v>
      </c>
      <c r="L66" s="506">
        <v>3.9432817500000001</v>
      </c>
      <c r="M66" s="506">
        <v>5.3577917999999993</v>
      </c>
      <c r="N66" s="506">
        <v>4.9533639300000001</v>
      </c>
      <c r="O66" s="506">
        <v>4.4733211300000004</v>
      </c>
      <c r="P66" s="506">
        <v>4.5575237800000004</v>
      </c>
      <c r="Q66" s="506">
        <v>5.2573698599999998</v>
      </c>
      <c r="R66" s="506">
        <v>4.9999990000000007</v>
      </c>
    </row>
    <row r="67" spans="1:18" x14ac:dyDescent="0.2">
      <c r="A67" s="237"/>
      <c r="B67" s="516" t="s">
        <v>648</v>
      </c>
      <c r="C67" s="506">
        <v>-0.30682607009990259</v>
      </c>
      <c r="D67" s="506">
        <v>-1.0641926651403049</v>
      </c>
      <c r="E67" s="506">
        <v>-0.3106125484793637</v>
      </c>
      <c r="F67" s="506">
        <v>-0.32034608421804189</v>
      </c>
      <c r="G67" s="506">
        <v>-0.41324428257133916</v>
      </c>
      <c r="H67" s="506">
        <v>-0.21721958609507594</v>
      </c>
      <c r="I67" s="506">
        <v>-0.4388815831195233</v>
      </c>
      <c r="J67" s="506">
        <v>-0.26103587192638172</v>
      </c>
      <c r="K67" s="506">
        <v>-0.10922</v>
      </c>
      <c r="L67" s="506">
        <v>-0.36771299999999996</v>
      </c>
      <c r="M67" s="506">
        <v>-0.24520909077434688</v>
      </c>
      <c r="N67" s="506">
        <v>-0.244149</v>
      </c>
      <c r="O67" s="506">
        <v>-0.39907425137043706</v>
      </c>
      <c r="P67" s="506">
        <v>-2.3424754712854314</v>
      </c>
      <c r="Q67" s="506">
        <v>-2.0382484712854314</v>
      </c>
      <c r="R67" s="506">
        <v>-0.86358747128543145</v>
      </c>
    </row>
    <row r="68" spans="1:18" ht="20.25" customHeight="1" x14ac:dyDescent="0.2">
      <c r="A68" s="245"/>
      <c r="B68" s="246" t="s">
        <v>713</v>
      </c>
      <c r="C68" s="518">
        <v>35.793059191601429</v>
      </c>
      <c r="D68" s="518">
        <v>38.101832355657962</v>
      </c>
      <c r="E68" s="518">
        <v>38.054449586193456</v>
      </c>
      <c r="F68" s="518">
        <v>44.3343184996857</v>
      </c>
      <c r="G68" s="518">
        <v>40.484445896262599</v>
      </c>
      <c r="H68" s="518">
        <v>41.992867721990159</v>
      </c>
      <c r="I68" s="518">
        <v>43.794932153359184</v>
      </c>
      <c r="J68" s="518">
        <v>42.574791221366368</v>
      </c>
      <c r="K68" s="518">
        <v>45.433758409935322</v>
      </c>
      <c r="L68" s="518">
        <v>42.713608551276252</v>
      </c>
      <c r="M68" s="518">
        <v>46.370112665400441</v>
      </c>
      <c r="N68" s="518">
        <v>45.823855047565822</v>
      </c>
      <c r="O68" s="518">
        <v>46.752002935821821</v>
      </c>
      <c r="P68" s="518">
        <v>46.929283288290343</v>
      </c>
      <c r="Q68" s="518">
        <v>50.923652621094547</v>
      </c>
      <c r="R68" s="518">
        <v>50.91900627890945</v>
      </c>
    </row>
    <row r="69" spans="1:18" s="197" customFormat="1" ht="20.25" customHeight="1" x14ac:dyDescent="0.2">
      <c r="A69" s="256"/>
    </row>
    <row r="70" spans="1:18" ht="15" x14ac:dyDescent="0.2">
      <c r="A70" s="509" t="s">
        <v>768</v>
      </c>
    </row>
    <row r="71" spans="1:18" ht="18.75" customHeight="1" x14ac:dyDescent="0.2">
      <c r="A71" s="234"/>
      <c r="B71" s="235" t="s">
        <v>492</v>
      </c>
      <c r="C71" s="236" t="str">
        <f t="shared" ref="C71:Q71" si="5">C2</f>
        <v>FY1995</v>
      </c>
      <c r="D71" s="236" t="str">
        <f t="shared" si="5"/>
        <v>FY1996</v>
      </c>
      <c r="E71" s="236" t="str">
        <f t="shared" si="5"/>
        <v>FY1997</v>
      </c>
      <c r="F71" s="236" t="str">
        <f t="shared" si="5"/>
        <v>FY1998</v>
      </c>
      <c r="G71" s="236" t="str">
        <f t="shared" si="5"/>
        <v>FY1999</v>
      </c>
      <c r="H71" s="236" t="str">
        <f t="shared" si="5"/>
        <v>FY2000</v>
      </c>
      <c r="I71" s="236" t="str">
        <f t="shared" si="5"/>
        <v>FY2001</v>
      </c>
      <c r="J71" s="236" t="str">
        <f t="shared" si="5"/>
        <v>FY2002</v>
      </c>
      <c r="K71" s="236" t="str">
        <f t="shared" si="5"/>
        <v>FY2003</v>
      </c>
      <c r="L71" s="236" t="str">
        <f t="shared" si="5"/>
        <v>FY2004</v>
      </c>
      <c r="M71" s="236" t="str">
        <f t="shared" si="5"/>
        <v>FY2005</v>
      </c>
      <c r="N71" s="236" t="str">
        <f t="shared" si="5"/>
        <v>FY2006</v>
      </c>
      <c r="O71" s="236" t="str">
        <f t="shared" si="5"/>
        <v>FY2007</v>
      </c>
      <c r="P71" s="236" t="str">
        <f t="shared" si="5"/>
        <v>FY2008</v>
      </c>
      <c r="Q71" s="236" t="str">
        <f t="shared" si="5"/>
        <v>FY2009</v>
      </c>
      <c r="R71" s="236" t="str">
        <f>R2</f>
        <v>FY2010</v>
      </c>
    </row>
    <row r="72" spans="1:18" ht="18.75" customHeight="1" x14ac:dyDescent="0.2">
      <c r="A72" s="237" t="s">
        <v>56</v>
      </c>
      <c r="B72" s="238" t="s">
        <v>57</v>
      </c>
      <c r="C72" s="506">
        <f>IF(C49&lt;&gt;0,C49/C3*100,0)</f>
        <v>94.434788882694505</v>
      </c>
      <c r="D72" s="506">
        <f t="shared" ref="D72:Q72" si="6">IF(D49&lt;&gt;0,D49/D3*100,0)</f>
        <v>97.072467890964248</v>
      </c>
      <c r="E72" s="506">
        <f t="shared" si="6"/>
        <v>99.666161935409121</v>
      </c>
      <c r="F72" s="506">
        <f t="shared" si="6"/>
        <v>101.28880969052665</v>
      </c>
      <c r="G72" s="506">
        <f t="shared" si="6"/>
        <v>103.22151767263101</v>
      </c>
      <c r="H72" s="506">
        <f t="shared" si="6"/>
        <v>101.57164731596451</v>
      </c>
      <c r="I72" s="506">
        <f t="shared" si="6"/>
        <v>101.52818505996703</v>
      </c>
      <c r="J72" s="506">
        <f t="shared" si="6"/>
        <v>100.66999340790413</v>
      </c>
      <c r="K72" s="506">
        <f t="shared" si="6"/>
        <v>101.5712635208957</v>
      </c>
      <c r="L72" s="506">
        <f t="shared" si="6"/>
        <v>100</v>
      </c>
      <c r="M72" s="506">
        <f t="shared" si="6"/>
        <v>102.56358188992448</v>
      </c>
      <c r="N72" s="506">
        <f t="shared" si="6"/>
        <v>107.74867333980571</v>
      </c>
      <c r="O72" s="506">
        <f t="shared" si="6"/>
        <v>118.62837300061706</v>
      </c>
      <c r="P72" s="506">
        <f t="shared" si="6"/>
        <v>120.82595815598791</v>
      </c>
      <c r="Q72" s="506">
        <f t="shared" si="6"/>
        <v>121.95898679206323</v>
      </c>
      <c r="R72" s="506">
        <f t="shared" ref="R72" si="7">IF(R49&lt;&gt;0,R49/R3*100,0)</f>
        <v>120.98483745504151</v>
      </c>
    </row>
    <row r="73" spans="1:18" x14ac:dyDescent="0.2">
      <c r="A73" s="237" t="s">
        <v>58</v>
      </c>
      <c r="B73" s="240" t="s">
        <v>646</v>
      </c>
      <c r="C73" s="506">
        <f t="shared" ref="C73:Q88" si="8">IF(C50&lt;&gt;0,C50/C4*100,0)</f>
        <v>95.302014379790975</v>
      </c>
      <c r="D73" s="506">
        <f t="shared" si="8"/>
        <v>96.921936921132627</v>
      </c>
      <c r="E73" s="506">
        <f t="shared" si="8"/>
        <v>99.135514733976237</v>
      </c>
      <c r="F73" s="506">
        <f t="shared" si="8"/>
        <v>102.76228527254716</v>
      </c>
      <c r="G73" s="506">
        <f t="shared" si="8"/>
        <v>100.88844504738957</v>
      </c>
      <c r="H73" s="506">
        <f t="shared" si="8"/>
        <v>96.387952746683197</v>
      </c>
      <c r="I73" s="506">
        <f t="shared" si="8"/>
        <v>96.808324355384556</v>
      </c>
      <c r="J73" s="506">
        <f t="shared" si="8"/>
        <v>97.07446685247055</v>
      </c>
      <c r="K73" s="506">
        <f t="shared" si="8"/>
        <v>97.633415162587156</v>
      </c>
      <c r="L73" s="506">
        <f t="shared" si="8"/>
        <v>100</v>
      </c>
      <c r="M73" s="506">
        <f t="shared" si="8"/>
        <v>103.51145301067935</v>
      </c>
      <c r="N73" s="506">
        <f t="shared" si="8"/>
        <v>104.64464123080714</v>
      </c>
      <c r="O73" s="506">
        <f t="shared" si="8"/>
        <v>128.21985824314231</v>
      </c>
      <c r="P73" s="506">
        <f t="shared" si="8"/>
        <v>138.22970802791818</v>
      </c>
      <c r="Q73" s="506">
        <f t="shared" si="8"/>
        <v>121.80523403582066</v>
      </c>
      <c r="R73" s="506">
        <f t="shared" ref="R73" si="9">IF(R50&lt;&gt;0,R50/R4*100,0)</f>
        <v>118.01307372564824</v>
      </c>
    </row>
    <row r="74" spans="1:18" x14ac:dyDescent="0.2">
      <c r="A74" s="237" t="s">
        <v>60</v>
      </c>
      <c r="B74" s="240" t="s">
        <v>61</v>
      </c>
      <c r="C74" s="506">
        <f t="shared" si="8"/>
        <v>0</v>
      </c>
      <c r="D74" s="506">
        <f t="shared" si="8"/>
        <v>0</v>
      </c>
      <c r="E74" s="506">
        <f t="shared" si="8"/>
        <v>0</v>
      </c>
      <c r="F74" s="506">
        <f t="shared" si="8"/>
        <v>0</v>
      </c>
      <c r="G74" s="506">
        <f t="shared" si="8"/>
        <v>0</v>
      </c>
      <c r="H74" s="506">
        <f t="shared" si="8"/>
        <v>0</v>
      </c>
      <c r="I74" s="506">
        <f t="shared" si="8"/>
        <v>0</v>
      </c>
      <c r="J74" s="506">
        <f t="shared" si="8"/>
        <v>0</v>
      </c>
      <c r="K74" s="506">
        <f t="shared" si="8"/>
        <v>0</v>
      </c>
      <c r="L74" s="506">
        <f t="shared" si="8"/>
        <v>0</v>
      </c>
      <c r="M74" s="506">
        <f t="shared" si="8"/>
        <v>0</v>
      </c>
      <c r="N74" s="506">
        <f t="shared" si="8"/>
        <v>0</v>
      </c>
      <c r="O74" s="506">
        <f t="shared" si="8"/>
        <v>0</v>
      </c>
      <c r="P74" s="506">
        <f t="shared" si="8"/>
        <v>0</v>
      </c>
      <c r="Q74" s="506">
        <f t="shared" si="8"/>
        <v>0</v>
      </c>
      <c r="R74" s="506">
        <f t="shared" ref="R74" si="10">IF(R51&lt;&gt;0,R51/R5*100,0)</f>
        <v>0</v>
      </c>
    </row>
    <row r="75" spans="1:18" x14ac:dyDescent="0.2">
      <c r="A75" s="237" t="s">
        <v>62</v>
      </c>
      <c r="B75" s="240" t="s">
        <v>63</v>
      </c>
      <c r="C75" s="506">
        <f t="shared" si="8"/>
        <v>87.487764912377202</v>
      </c>
      <c r="D75" s="506">
        <f t="shared" si="8"/>
        <v>89.934166881633971</v>
      </c>
      <c r="E75" s="506">
        <f t="shared" si="8"/>
        <v>92.332411331810889</v>
      </c>
      <c r="F75" s="506">
        <f t="shared" si="8"/>
        <v>93.839741679010416</v>
      </c>
      <c r="G75" s="506">
        <f t="shared" si="8"/>
        <v>95.640832892597089</v>
      </c>
      <c r="H75" s="506">
        <f t="shared" si="8"/>
        <v>97.399945684769293</v>
      </c>
      <c r="I75" s="506">
        <f t="shared" si="8"/>
        <v>98.682755412664946</v>
      </c>
      <c r="J75" s="506">
        <f t="shared" si="8"/>
        <v>98.525445989657641</v>
      </c>
      <c r="K75" s="506">
        <f t="shared" si="8"/>
        <v>98.284458221618252</v>
      </c>
      <c r="L75" s="506">
        <f t="shared" si="8"/>
        <v>100</v>
      </c>
      <c r="M75" s="506">
        <f t="shared" si="8"/>
        <v>104.08650569023416</v>
      </c>
      <c r="N75" s="506">
        <f t="shared" si="8"/>
        <v>108.66203982552729</v>
      </c>
      <c r="O75" s="506">
        <f t="shared" si="8"/>
        <v>112.61665834038983</v>
      </c>
      <c r="P75" s="506">
        <f t="shared" si="8"/>
        <v>120.07186637051632</v>
      </c>
      <c r="Q75" s="506">
        <f t="shared" si="8"/>
        <v>129.93203000037803</v>
      </c>
      <c r="R75" s="506">
        <f t="shared" ref="R75" si="11">IF(R52&lt;&gt;0,R52/R6*100,0)</f>
        <v>135.4625265457336</v>
      </c>
    </row>
    <row r="76" spans="1:18" x14ac:dyDescent="0.2">
      <c r="A76" s="237" t="s">
        <v>64</v>
      </c>
      <c r="B76" s="240" t="s">
        <v>65</v>
      </c>
      <c r="C76" s="506">
        <f t="shared" si="8"/>
        <v>42.645105028920781</v>
      </c>
      <c r="D76" s="506">
        <f t="shared" si="8"/>
        <v>145.42946070826989</v>
      </c>
      <c r="E76" s="506">
        <f t="shared" si="8"/>
        <v>81.648718002308826</v>
      </c>
      <c r="F76" s="506">
        <f t="shared" si="8"/>
        <v>144.49303952158897</v>
      </c>
      <c r="G76" s="506">
        <f t="shared" si="8"/>
        <v>95.092368383227083</v>
      </c>
      <c r="H76" s="506">
        <f t="shared" si="8"/>
        <v>64.035022982485017</v>
      </c>
      <c r="I76" s="506">
        <f t="shared" si="8"/>
        <v>74.991731856729928</v>
      </c>
      <c r="J76" s="506">
        <f t="shared" si="8"/>
        <v>86.669646719135486</v>
      </c>
      <c r="K76" s="506">
        <f t="shared" si="8"/>
        <v>93.600355603844932</v>
      </c>
      <c r="L76" s="506">
        <f t="shared" si="8"/>
        <v>100</v>
      </c>
      <c r="M76" s="506">
        <f t="shared" si="8"/>
        <v>132.29109133705575</v>
      </c>
      <c r="N76" s="506">
        <f t="shared" si="8"/>
        <v>99.632976108251583</v>
      </c>
      <c r="O76" s="506">
        <f t="shared" si="8"/>
        <v>-7.3288920191288076</v>
      </c>
      <c r="P76" s="506">
        <f t="shared" si="8"/>
        <v>-118.68421215589626</v>
      </c>
      <c r="Q76" s="506">
        <f t="shared" si="8"/>
        <v>177.1579475331996</v>
      </c>
      <c r="R76" s="506">
        <f t="shared" ref="R76" si="12">IF(R53&lt;&gt;0,R53/R7*100,0)</f>
        <v>187.8396419066265</v>
      </c>
    </row>
    <row r="77" spans="1:18" x14ac:dyDescent="0.2">
      <c r="A77" s="237" t="s">
        <v>66</v>
      </c>
      <c r="B77" s="240" t="s">
        <v>67</v>
      </c>
      <c r="C77" s="506">
        <f t="shared" si="8"/>
        <v>94.783232610350908</v>
      </c>
      <c r="D77" s="506">
        <f t="shared" si="8"/>
        <v>94.563366841188781</v>
      </c>
      <c r="E77" s="506">
        <f t="shared" si="8"/>
        <v>94.77589807315448</v>
      </c>
      <c r="F77" s="506">
        <f t="shared" si="8"/>
        <v>94.797381759814712</v>
      </c>
      <c r="G77" s="506">
        <f t="shared" si="8"/>
        <v>96.804158777747247</v>
      </c>
      <c r="H77" s="506">
        <f t="shared" si="8"/>
        <v>97.722641398830362</v>
      </c>
      <c r="I77" s="506">
        <f t="shared" si="8"/>
        <v>98.738127482199147</v>
      </c>
      <c r="J77" s="506">
        <f t="shared" si="8"/>
        <v>98.693403802882244</v>
      </c>
      <c r="K77" s="506">
        <f t="shared" si="8"/>
        <v>98.706180473762856</v>
      </c>
      <c r="L77" s="506">
        <f t="shared" si="8"/>
        <v>100</v>
      </c>
      <c r="M77" s="506">
        <f t="shared" si="8"/>
        <v>70.809025020111164</v>
      </c>
      <c r="N77" s="506">
        <f t="shared" si="8"/>
        <v>89.24265081488835</v>
      </c>
      <c r="O77" s="506">
        <f t="shared" si="8"/>
        <v>118.23968926218231</v>
      </c>
      <c r="P77" s="506">
        <f t="shared" si="8"/>
        <v>125.28118720894896</v>
      </c>
      <c r="Q77" s="506">
        <f t="shared" si="8"/>
        <v>131.12583561115093</v>
      </c>
      <c r="R77" s="506">
        <f t="shared" ref="R77" si="13">IF(R54&lt;&gt;0,R54/R8*100,0)</f>
        <v>136.1858356786945</v>
      </c>
    </row>
    <row r="78" spans="1:18" x14ac:dyDescent="0.2">
      <c r="A78" s="237" t="s">
        <v>68</v>
      </c>
      <c r="B78" s="240" t="s">
        <v>69</v>
      </c>
      <c r="C78" s="506">
        <f t="shared" si="8"/>
        <v>84.757585885787151</v>
      </c>
      <c r="D78" s="506">
        <f t="shared" si="8"/>
        <v>86.689121419284362</v>
      </c>
      <c r="E78" s="506">
        <f t="shared" si="8"/>
        <v>90.574356331754686</v>
      </c>
      <c r="F78" s="506">
        <f t="shared" si="8"/>
        <v>92.840879871902388</v>
      </c>
      <c r="G78" s="506">
        <f t="shared" si="8"/>
        <v>95.831383928736088</v>
      </c>
      <c r="H78" s="506">
        <f t="shared" si="8"/>
        <v>95.985557435505214</v>
      </c>
      <c r="I78" s="506">
        <f t="shared" si="8"/>
        <v>96.347297774430643</v>
      </c>
      <c r="J78" s="506">
        <f t="shared" si="8"/>
        <v>96.84113928505063</v>
      </c>
      <c r="K78" s="506">
        <f t="shared" si="8"/>
        <v>97.344082381254239</v>
      </c>
      <c r="L78" s="506">
        <f t="shared" si="8"/>
        <v>100</v>
      </c>
      <c r="M78" s="506">
        <f t="shared" si="8"/>
        <v>106.88246676306899</v>
      </c>
      <c r="N78" s="506">
        <f t="shared" si="8"/>
        <v>114.80652863671865</v>
      </c>
      <c r="O78" s="506">
        <f t="shared" si="8"/>
        <v>119.71715262093208</v>
      </c>
      <c r="P78" s="506">
        <f t="shared" si="8"/>
        <v>138.15129314518796</v>
      </c>
      <c r="Q78" s="506">
        <f t="shared" si="8"/>
        <v>140.44804624329842</v>
      </c>
      <c r="R78" s="506">
        <f t="shared" ref="R78" si="14">IF(R55&lt;&gt;0,R55/R9*100,0)</f>
        <v>142.16274966957829</v>
      </c>
    </row>
    <row r="79" spans="1:18" x14ac:dyDescent="0.2">
      <c r="A79" s="237" t="s">
        <v>70</v>
      </c>
      <c r="B79" s="240" t="s">
        <v>71</v>
      </c>
      <c r="C79" s="506">
        <f t="shared" si="8"/>
        <v>87.512655709342496</v>
      </c>
      <c r="D79" s="506">
        <f t="shared" si="8"/>
        <v>89.9553593975551</v>
      </c>
      <c r="E79" s="506">
        <f t="shared" si="8"/>
        <v>92.343474374243556</v>
      </c>
      <c r="F79" s="506">
        <f t="shared" si="8"/>
        <v>93.758468013453495</v>
      </c>
      <c r="G79" s="506">
        <f t="shared" si="8"/>
        <v>95.569920159593522</v>
      </c>
      <c r="H79" s="506">
        <f t="shared" si="8"/>
        <v>97.390514210720141</v>
      </c>
      <c r="I79" s="506">
        <f t="shared" si="8"/>
        <v>98.69671313951271</v>
      </c>
      <c r="J79" s="506">
        <f t="shared" si="8"/>
        <v>98.528347142020138</v>
      </c>
      <c r="K79" s="506">
        <f t="shared" si="8"/>
        <v>98.306449744330692</v>
      </c>
      <c r="L79" s="506">
        <f t="shared" si="8"/>
        <v>100</v>
      </c>
      <c r="M79" s="506">
        <f t="shared" si="8"/>
        <v>104.08939878097543</v>
      </c>
      <c r="N79" s="506">
        <f t="shared" si="8"/>
        <v>108.66011800229627</v>
      </c>
      <c r="O79" s="506">
        <f t="shared" si="8"/>
        <v>112.61525516022577</v>
      </c>
      <c r="P79" s="506">
        <f t="shared" si="8"/>
        <v>120.0687436597423</v>
      </c>
      <c r="Q79" s="506">
        <f t="shared" si="8"/>
        <v>129.92847122252729</v>
      </c>
      <c r="R79" s="506">
        <f t="shared" ref="R79" si="15">IF(R56&lt;&gt;0,R56/R10*100,0)</f>
        <v>135.44312693098084</v>
      </c>
    </row>
    <row r="80" spans="1:18" x14ac:dyDescent="0.2">
      <c r="A80" s="237" t="s">
        <v>72</v>
      </c>
      <c r="B80" s="240" t="s">
        <v>73</v>
      </c>
      <c r="C80" s="506">
        <f t="shared" si="8"/>
        <v>91.779819568032522</v>
      </c>
      <c r="D80" s="506">
        <f t="shared" si="8"/>
        <v>94.87129408054318</v>
      </c>
      <c r="E80" s="506">
        <f t="shared" si="8"/>
        <v>95.372830657951994</v>
      </c>
      <c r="F80" s="506">
        <f t="shared" si="8"/>
        <v>96.849459669938412</v>
      </c>
      <c r="G80" s="506">
        <f t="shared" si="8"/>
        <v>97.925844117158292</v>
      </c>
      <c r="H80" s="506">
        <f t="shared" si="8"/>
        <v>98.007780237274361</v>
      </c>
      <c r="I80" s="506">
        <f t="shared" si="8"/>
        <v>98.829493499583378</v>
      </c>
      <c r="J80" s="506">
        <f t="shared" si="8"/>
        <v>98.799980820877067</v>
      </c>
      <c r="K80" s="506">
        <f t="shared" si="8"/>
        <v>98.952212889859339</v>
      </c>
      <c r="L80" s="506">
        <f t="shared" si="8"/>
        <v>100</v>
      </c>
      <c r="M80" s="506">
        <f t="shared" si="8"/>
        <v>101.9397949137478</v>
      </c>
      <c r="N80" s="506">
        <f t="shared" si="8"/>
        <v>107.06149953982393</v>
      </c>
      <c r="O80" s="506">
        <f t="shared" si="8"/>
        <v>105.51888240645427</v>
      </c>
      <c r="P80" s="506">
        <f t="shared" si="8"/>
        <v>111.73866014398432</v>
      </c>
      <c r="Q80" s="506">
        <f t="shared" si="8"/>
        <v>120.36296748945749</v>
      </c>
      <c r="R80" s="506">
        <f t="shared" ref="R80" si="16">IF(R57&lt;&gt;0,R57/R11*100,0)</f>
        <v>123.98304756870264</v>
      </c>
    </row>
    <row r="81" spans="1:19" x14ac:dyDescent="0.2">
      <c r="A81" s="237" t="s">
        <v>74</v>
      </c>
      <c r="B81" s="240" t="s">
        <v>75</v>
      </c>
      <c r="C81" s="506">
        <f t="shared" si="8"/>
        <v>87.487764912377202</v>
      </c>
      <c r="D81" s="506">
        <f t="shared" si="8"/>
        <v>89.934166881633971</v>
      </c>
      <c r="E81" s="506">
        <f t="shared" si="8"/>
        <v>92.332411331810874</v>
      </c>
      <c r="F81" s="506">
        <f t="shared" si="8"/>
        <v>93.839741679010416</v>
      </c>
      <c r="G81" s="506">
        <f t="shared" si="8"/>
        <v>95.640832892597061</v>
      </c>
      <c r="H81" s="506">
        <f t="shared" si="8"/>
        <v>97.399945684769293</v>
      </c>
      <c r="I81" s="506">
        <f t="shared" si="8"/>
        <v>98.682755412664946</v>
      </c>
      <c r="J81" s="506">
        <f t="shared" si="8"/>
        <v>98.525445989657641</v>
      </c>
      <c r="K81" s="506">
        <f t="shared" si="8"/>
        <v>98.284458221618252</v>
      </c>
      <c r="L81" s="506">
        <f t="shared" si="8"/>
        <v>100</v>
      </c>
      <c r="M81" s="506">
        <f t="shared" si="8"/>
        <v>104.08650569023415</v>
      </c>
      <c r="N81" s="506">
        <f t="shared" si="8"/>
        <v>108.66203982552729</v>
      </c>
      <c r="O81" s="506">
        <f t="shared" si="8"/>
        <v>112.61665834038979</v>
      </c>
      <c r="P81" s="506">
        <f t="shared" si="8"/>
        <v>120.0718663705163</v>
      </c>
      <c r="Q81" s="506">
        <f t="shared" si="8"/>
        <v>129.93203000037803</v>
      </c>
      <c r="R81" s="506">
        <f t="shared" ref="R81" si="17">IF(R58&lt;&gt;0,R58/R12*100,0)</f>
        <v>135.4625265457336</v>
      </c>
    </row>
    <row r="82" spans="1:19" x14ac:dyDescent="0.2">
      <c r="A82" s="237" t="s">
        <v>76</v>
      </c>
      <c r="B82" s="240" t="s">
        <v>77</v>
      </c>
      <c r="C82" s="506">
        <f t="shared" si="8"/>
        <v>87.467942815115123</v>
      </c>
      <c r="D82" s="506">
        <f t="shared" si="8"/>
        <v>89.91372312189489</v>
      </c>
      <c r="E82" s="506">
        <f t="shared" si="8"/>
        <v>92.31144129980575</v>
      </c>
      <c r="F82" s="506">
        <f t="shared" si="8"/>
        <v>93.80062524417589</v>
      </c>
      <c r="G82" s="506">
        <f t="shared" si="8"/>
        <v>95.611987319804854</v>
      </c>
      <c r="H82" s="506">
        <f t="shared" si="8"/>
        <v>97.90550510913647</v>
      </c>
      <c r="I82" s="506">
        <f t="shared" si="8"/>
        <v>99.293080174160835</v>
      </c>
      <c r="J82" s="506">
        <f t="shared" si="8"/>
        <v>99.563391053806228</v>
      </c>
      <c r="K82" s="506">
        <f t="shared" si="8"/>
        <v>99.49004048269984</v>
      </c>
      <c r="L82" s="506">
        <f t="shared" si="8"/>
        <v>100</v>
      </c>
      <c r="M82" s="506">
        <f t="shared" si="8"/>
        <v>99.30015504285079</v>
      </c>
      <c r="N82" s="506">
        <f t="shared" si="8"/>
        <v>100.07179550917944</v>
      </c>
      <c r="O82" s="506">
        <f t="shared" si="8"/>
        <v>100.91838805844088</v>
      </c>
      <c r="P82" s="506">
        <f t="shared" si="8"/>
        <v>102.52475758299808</v>
      </c>
      <c r="Q82" s="506">
        <f t="shared" si="8"/>
        <v>104.50881202947393</v>
      </c>
      <c r="R82" s="506">
        <f t="shared" ref="R82" si="18">IF(R59&lt;&gt;0,R59/R13*100,0)</f>
        <v>104.63705247944853</v>
      </c>
    </row>
    <row r="83" spans="1:19" x14ac:dyDescent="0.2">
      <c r="A83" s="237" t="s">
        <v>78</v>
      </c>
      <c r="B83" s="240" t="s">
        <v>79</v>
      </c>
      <c r="C83" s="506">
        <f t="shared" si="8"/>
        <v>91.441009672579511</v>
      </c>
      <c r="D83" s="506">
        <f t="shared" si="8"/>
        <v>99.187784552455781</v>
      </c>
      <c r="E83" s="506">
        <f t="shared" si="8"/>
        <v>91.289194897620973</v>
      </c>
      <c r="F83" s="506">
        <f t="shared" si="8"/>
        <v>96.427343821113837</v>
      </c>
      <c r="G83" s="506">
        <f t="shared" si="8"/>
        <v>83.402714723638979</v>
      </c>
      <c r="H83" s="506">
        <f t="shared" si="8"/>
        <v>91.310637684114255</v>
      </c>
      <c r="I83" s="506">
        <f t="shared" si="8"/>
        <v>94.08773684830706</v>
      </c>
      <c r="J83" s="506">
        <f t="shared" si="8"/>
        <v>98.765021521104373</v>
      </c>
      <c r="K83" s="506">
        <f t="shared" si="8"/>
        <v>99.188053939938911</v>
      </c>
      <c r="L83" s="506">
        <f t="shared" si="8"/>
        <v>100.00000000000003</v>
      </c>
      <c r="M83" s="506">
        <f t="shared" si="8"/>
        <v>133.00537066452731</v>
      </c>
      <c r="N83" s="506">
        <f t="shared" si="8"/>
        <v>125.1579654607803</v>
      </c>
      <c r="O83" s="506">
        <f t="shared" si="8"/>
        <v>131.26455767998587</v>
      </c>
      <c r="P83" s="506">
        <f t="shared" si="8"/>
        <v>137.53502761722618</v>
      </c>
      <c r="Q83" s="506">
        <f t="shared" si="8"/>
        <v>136.31724759090508</v>
      </c>
      <c r="R83" s="506">
        <f t="shared" ref="R83" si="19">IF(R60&lt;&gt;0,R60/R14*100,0)</f>
        <v>121.50789714356488</v>
      </c>
    </row>
    <row r="84" spans="1:19" x14ac:dyDescent="0.2">
      <c r="A84" s="237" t="s">
        <v>80</v>
      </c>
      <c r="B84" s="240" t="s">
        <v>81</v>
      </c>
      <c r="C84" s="506">
        <f t="shared" si="8"/>
        <v>109.11412615092931</v>
      </c>
      <c r="D84" s="506">
        <f t="shared" si="8"/>
        <v>112.54945209639351</v>
      </c>
      <c r="E84" s="506">
        <f t="shared" si="8"/>
        <v>105.57532490158479</v>
      </c>
      <c r="F84" s="506">
        <f t="shared" si="8"/>
        <v>109.72460451131897</v>
      </c>
      <c r="G84" s="506">
        <f t="shared" si="8"/>
        <v>108.84608394234041</v>
      </c>
      <c r="H84" s="506">
        <f t="shared" si="8"/>
        <v>96.879037709566632</v>
      </c>
      <c r="I84" s="506">
        <f t="shared" si="8"/>
        <v>92.098717525338714</v>
      </c>
      <c r="J84" s="506">
        <f t="shared" si="8"/>
        <v>98.524299334764294</v>
      </c>
      <c r="K84" s="506">
        <f t="shared" si="8"/>
        <v>95.417851435172835</v>
      </c>
      <c r="L84" s="506">
        <f t="shared" si="8"/>
        <v>100.00000000000003</v>
      </c>
      <c r="M84" s="506">
        <f t="shared" si="8"/>
        <v>99.053775301461329</v>
      </c>
      <c r="N84" s="506">
        <f t="shared" si="8"/>
        <v>96.024937455897003</v>
      </c>
      <c r="O84" s="506">
        <f t="shared" si="8"/>
        <v>89.39573992465229</v>
      </c>
      <c r="P84" s="506">
        <f t="shared" si="8"/>
        <v>91.952747643143354</v>
      </c>
      <c r="Q84" s="506">
        <f t="shared" si="8"/>
        <v>93.443628765352955</v>
      </c>
      <c r="R84" s="506">
        <f t="shared" ref="R84" si="20">IF(R61&lt;&gt;0,R61/R15*100,0)</f>
        <v>96.942270851423046</v>
      </c>
    </row>
    <row r="85" spans="1:19" x14ac:dyDescent="0.2">
      <c r="A85" s="237" t="s">
        <v>82</v>
      </c>
      <c r="B85" s="240" t="s">
        <v>83</v>
      </c>
      <c r="C85" s="506">
        <f t="shared" si="8"/>
        <v>110.44264624412602</v>
      </c>
      <c r="D85" s="506">
        <f t="shared" si="8"/>
        <v>114.20426137514697</v>
      </c>
      <c r="E85" s="506">
        <f t="shared" si="8"/>
        <v>106.86591576944519</v>
      </c>
      <c r="F85" s="506">
        <f t="shared" si="8"/>
        <v>110.56981508348346</v>
      </c>
      <c r="G85" s="506">
        <f t="shared" si="8"/>
        <v>109.67246978228104</v>
      </c>
      <c r="H85" s="506">
        <f t="shared" si="8"/>
        <v>101.493431945219</v>
      </c>
      <c r="I85" s="506">
        <f t="shared" si="8"/>
        <v>99.395381069071419</v>
      </c>
      <c r="J85" s="506">
        <f t="shared" si="8"/>
        <v>100.21962764706957</v>
      </c>
      <c r="K85" s="506">
        <f t="shared" si="8"/>
        <v>102.58258732464604</v>
      </c>
      <c r="L85" s="506">
        <f t="shared" si="8"/>
        <v>100.00000000000003</v>
      </c>
      <c r="M85" s="506">
        <f t="shared" si="8"/>
        <v>96.464264974695496</v>
      </c>
      <c r="N85" s="506">
        <f t="shared" si="8"/>
        <v>150.48863224500764</v>
      </c>
      <c r="O85" s="506">
        <f t="shared" si="8"/>
        <v>128.21877425120024</v>
      </c>
      <c r="P85" s="506">
        <f t="shared" si="8"/>
        <v>130.51024167876986</v>
      </c>
      <c r="Q85" s="506">
        <f t="shared" si="8"/>
        <v>135.64802051663077</v>
      </c>
      <c r="R85" s="506">
        <f t="shared" ref="R85" si="21">IF(R62&lt;&gt;0,R62/R16*100,0)</f>
        <v>146.21097110505085</v>
      </c>
    </row>
    <row r="86" spans="1:19" x14ac:dyDescent="0.2">
      <c r="A86" s="237" t="s">
        <v>84</v>
      </c>
      <c r="B86" s="240" t="s">
        <v>85</v>
      </c>
      <c r="C86" s="506">
        <f t="shared" si="8"/>
        <v>89.902803179508112</v>
      </c>
      <c r="D86" s="506">
        <f t="shared" si="8"/>
        <v>91.810398035126013</v>
      </c>
      <c r="E86" s="506">
        <f t="shared" si="8"/>
        <v>93.189951770595343</v>
      </c>
      <c r="F86" s="506">
        <f t="shared" si="8"/>
        <v>89.925690171014551</v>
      </c>
      <c r="G86" s="506">
        <f t="shared" si="8"/>
        <v>91.364187288151328</v>
      </c>
      <c r="H86" s="506">
        <f t="shared" si="8"/>
        <v>92.379992369955716</v>
      </c>
      <c r="I86" s="506">
        <f t="shared" si="8"/>
        <v>93.59491081595128</v>
      </c>
      <c r="J86" s="506">
        <f t="shared" si="8"/>
        <v>97.520240595357961</v>
      </c>
      <c r="K86" s="506">
        <f t="shared" si="8"/>
        <v>95.12784272475578</v>
      </c>
      <c r="L86" s="506">
        <f t="shared" si="8"/>
        <v>100</v>
      </c>
      <c r="M86" s="506">
        <f t="shared" si="8"/>
        <v>106.08189493829023</v>
      </c>
      <c r="N86" s="506">
        <f t="shared" si="8"/>
        <v>111.8762648283812</v>
      </c>
      <c r="O86" s="506">
        <f t="shared" si="8"/>
        <v>114.9775111685953</v>
      </c>
      <c r="P86" s="506">
        <f t="shared" si="8"/>
        <v>122.06768940565411</v>
      </c>
      <c r="Q86" s="506">
        <f t="shared" si="8"/>
        <v>125.49871694203765</v>
      </c>
      <c r="R86" s="506">
        <f t="shared" ref="R86" si="22">IF(R63&lt;&gt;0,R63/R17*100,0)</f>
        <v>121.98553204781393</v>
      </c>
    </row>
    <row r="87" spans="1:19" x14ac:dyDescent="0.2">
      <c r="A87" s="237"/>
      <c r="B87" s="516" t="s">
        <v>445</v>
      </c>
      <c r="C87" s="506">
        <f t="shared" si="8"/>
        <v>87.487764912377202</v>
      </c>
      <c r="D87" s="506">
        <f t="shared" si="8"/>
        <v>89.934166881633971</v>
      </c>
      <c r="E87" s="506">
        <f t="shared" si="8"/>
        <v>92.332411331810889</v>
      </c>
      <c r="F87" s="506">
        <f t="shared" si="8"/>
        <v>93.83974167901043</v>
      </c>
      <c r="G87" s="506">
        <f t="shared" si="8"/>
        <v>95.640832892597075</v>
      </c>
      <c r="H87" s="506">
        <f t="shared" si="8"/>
        <v>97.399945684769307</v>
      </c>
      <c r="I87" s="506">
        <f t="shared" si="8"/>
        <v>98.682755412664932</v>
      </c>
      <c r="J87" s="506">
        <f t="shared" si="8"/>
        <v>98.525445989657641</v>
      </c>
      <c r="K87" s="506">
        <f t="shared" si="8"/>
        <v>98.284458221618266</v>
      </c>
      <c r="L87" s="506">
        <f t="shared" si="8"/>
        <v>100</v>
      </c>
      <c r="M87" s="506">
        <f t="shared" si="8"/>
        <v>104.08650569023415</v>
      </c>
      <c r="N87" s="506">
        <f t="shared" si="8"/>
        <v>108.66203982552729</v>
      </c>
      <c r="O87" s="506">
        <f t="shared" si="8"/>
        <v>112.6166583403898</v>
      </c>
      <c r="P87" s="506">
        <f t="shared" si="8"/>
        <v>120.0718663705163</v>
      </c>
      <c r="Q87" s="506">
        <f t="shared" si="8"/>
        <v>129.93203000037803</v>
      </c>
      <c r="R87" s="506">
        <f t="shared" ref="R87" si="23">IF(R64&lt;&gt;0,R64/R18*100,0)</f>
        <v>135.4625265457336</v>
      </c>
    </row>
    <row r="88" spans="1:19" s="10" customFormat="1" x14ac:dyDescent="0.2">
      <c r="A88" s="514"/>
      <c r="B88" s="515" t="s">
        <v>647</v>
      </c>
      <c r="C88" s="517">
        <f t="shared" si="8"/>
        <v>91.444408574850286</v>
      </c>
      <c r="D88" s="517">
        <f t="shared" si="8"/>
        <v>97.460778593207465</v>
      </c>
      <c r="E88" s="517">
        <f t="shared" si="8"/>
        <v>96.062738959767529</v>
      </c>
      <c r="F88" s="517">
        <f t="shared" si="8"/>
        <v>99.886248884006207</v>
      </c>
      <c r="G88" s="517">
        <f t="shared" si="8"/>
        <v>98.14728342089029</v>
      </c>
      <c r="H88" s="517">
        <f t="shared" si="8"/>
        <v>96.948048548253411</v>
      </c>
      <c r="I88" s="517">
        <f t="shared" si="8"/>
        <v>97.376439786665301</v>
      </c>
      <c r="J88" s="517">
        <f t="shared" si="8"/>
        <v>98.522603752952449</v>
      </c>
      <c r="K88" s="517">
        <f t="shared" si="8"/>
        <v>98.706146103050841</v>
      </c>
      <c r="L88" s="517">
        <f t="shared" si="8"/>
        <v>100.00000000000003</v>
      </c>
      <c r="M88" s="517">
        <f t="shared" si="8"/>
        <v>102.49354634424567</v>
      </c>
      <c r="N88" s="517">
        <f t="shared" si="8"/>
        <v>107.53716946604828</v>
      </c>
      <c r="O88" s="517">
        <f t="shared" si="8"/>
        <v>112.35864901490571</v>
      </c>
      <c r="P88" s="517">
        <f t="shared" si="8"/>
        <v>116.96042786376113</v>
      </c>
      <c r="Q88" s="517">
        <f t="shared" si="8"/>
        <v>122.33476823142814</v>
      </c>
      <c r="R88" s="517">
        <f t="shared" ref="R88" si="24">IF(R65&lt;&gt;0,R65/R19*100,0)</f>
        <v>122.49211512013312</v>
      </c>
    </row>
    <row r="89" spans="1:19" x14ac:dyDescent="0.2">
      <c r="A89" s="237"/>
      <c r="B89" s="516" t="s">
        <v>717</v>
      </c>
      <c r="C89" s="506">
        <f>IF((C66+C67)&lt;&gt;0,(C66+C67)/(C20+C67)*100,0)</f>
        <v>85.781956405247811</v>
      </c>
      <c r="D89" s="506">
        <f t="shared" ref="D89:Q89" si="25">IF((D66+D67)&lt;&gt;0,(D66+D67)/(D20+D67)*100,0)</f>
        <v>85.111472382442926</v>
      </c>
      <c r="E89" s="506">
        <f t="shared" si="25"/>
        <v>91.889935345557646</v>
      </c>
      <c r="F89" s="506">
        <f t="shared" si="25"/>
        <v>94.221227947591444</v>
      </c>
      <c r="G89" s="506">
        <f t="shared" si="25"/>
        <v>96.104391513964345</v>
      </c>
      <c r="H89" s="506">
        <f t="shared" si="25"/>
        <v>97.380520320263955</v>
      </c>
      <c r="I89" s="506">
        <f t="shared" si="25"/>
        <v>98.125823566970595</v>
      </c>
      <c r="J89" s="506">
        <f t="shared" si="25"/>
        <v>98.143759632081156</v>
      </c>
      <c r="K89" s="506">
        <f t="shared" si="25"/>
        <v>98.201824415029478</v>
      </c>
      <c r="L89" s="506">
        <f t="shared" si="25"/>
        <v>100</v>
      </c>
      <c r="M89" s="506">
        <f t="shared" si="25"/>
        <v>104.49615606760956</v>
      </c>
      <c r="N89" s="506">
        <f t="shared" si="25"/>
        <v>109.49256047436</v>
      </c>
      <c r="O89" s="506">
        <f t="shared" si="25"/>
        <v>115.04098793828106</v>
      </c>
      <c r="P89" s="506">
        <f t="shared" si="25"/>
        <v>154.20484325125682</v>
      </c>
      <c r="Q89" s="506">
        <f t="shared" si="25"/>
        <v>162.1564247666455</v>
      </c>
      <c r="R89" s="506">
        <f t="shared" ref="R89" si="26">IF((R66+R67)&lt;&gt;0,(R66+R67)/(R20+R67)*100,0)</f>
        <v>146.78643087764939</v>
      </c>
    </row>
    <row r="90" spans="1:19" ht="20.25" customHeight="1" x14ac:dyDescent="0.2">
      <c r="A90" s="245"/>
      <c r="B90" s="246" t="s">
        <v>713</v>
      </c>
      <c r="C90" s="518">
        <f t="shared" ref="C90:Q90" si="27">IF(C68&lt;&gt;0,C68/C22*100,0)</f>
        <v>91.622102393863315</v>
      </c>
      <c r="D90" s="518">
        <f t="shared" si="27"/>
        <v>95.228437691759083</v>
      </c>
      <c r="E90" s="518">
        <f t="shared" si="27"/>
        <v>96.164137266088304</v>
      </c>
      <c r="F90" s="518">
        <f t="shared" si="27"/>
        <v>100.00094388437492</v>
      </c>
      <c r="G90" s="518">
        <f t="shared" si="27"/>
        <v>98.565381143909221</v>
      </c>
      <c r="H90" s="518">
        <f t="shared" si="27"/>
        <v>97.541497032866417</v>
      </c>
      <c r="I90" s="518">
        <f t="shared" si="27"/>
        <v>98.014902048075498</v>
      </c>
      <c r="J90" s="518">
        <f t="shared" si="27"/>
        <v>99.10462487246204</v>
      </c>
      <c r="K90" s="518">
        <f t="shared" si="27"/>
        <v>99.227815994238981</v>
      </c>
      <c r="L90" s="518">
        <f t="shared" si="27"/>
        <v>100.00000000000003</v>
      </c>
      <c r="M90" s="518">
        <f t="shared" si="27"/>
        <v>102.8524656912621</v>
      </c>
      <c r="N90" s="518">
        <f t="shared" si="27"/>
        <v>107.99147455395375</v>
      </c>
      <c r="O90" s="518">
        <f t="shared" si="27"/>
        <v>112.41292450131041</v>
      </c>
      <c r="P90" s="518">
        <f t="shared" si="27"/>
        <v>112.57161198149859</v>
      </c>
      <c r="Q90" s="518">
        <f t="shared" si="27"/>
        <v>119.23992110711721</v>
      </c>
      <c r="R90" s="518">
        <f t="shared" ref="R90" si="28">IF(R68&lt;&gt;0,R68/R22*100,0)</f>
        <v>122.52307174605311</v>
      </c>
    </row>
    <row r="91" spans="1:19" s="197" customFormat="1" ht="20.25" customHeight="1" x14ac:dyDescent="0.2">
      <c r="A91" s="256" t="s">
        <v>437</v>
      </c>
    </row>
    <row r="92" spans="1:19" ht="15" x14ac:dyDescent="0.2">
      <c r="A92" s="509" t="s">
        <v>769</v>
      </c>
    </row>
    <row r="93" spans="1:19" ht="18.75" customHeight="1" x14ac:dyDescent="0.2">
      <c r="A93" s="234"/>
      <c r="B93" s="235"/>
      <c r="C93" s="236" t="str">
        <f t="shared" ref="C93:Q93" si="29">C2</f>
        <v>FY1995</v>
      </c>
      <c r="D93" s="236" t="str">
        <f t="shared" si="29"/>
        <v>FY1996</v>
      </c>
      <c r="E93" s="236" t="str">
        <f t="shared" si="29"/>
        <v>FY1997</v>
      </c>
      <c r="F93" s="236" t="str">
        <f t="shared" si="29"/>
        <v>FY1998</v>
      </c>
      <c r="G93" s="236" t="str">
        <f t="shared" si="29"/>
        <v>FY1999</v>
      </c>
      <c r="H93" s="236" t="str">
        <f t="shared" si="29"/>
        <v>FY2000</v>
      </c>
      <c r="I93" s="236" t="str">
        <f t="shared" si="29"/>
        <v>FY2001</v>
      </c>
      <c r="J93" s="236" t="str">
        <f t="shared" si="29"/>
        <v>FY2002</v>
      </c>
      <c r="K93" s="236" t="str">
        <f t="shared" si="29"/>
        <v>FY2003</v>
      </c>
      <c r="L93" s="236" t="str">
        <f t="shared" si="29"/>
        <v>FY2004</v>
      </c>
      <c r="M93" s="236" t="str">
        <f t="shared" si="29"/>
        <v>FY2005</v>
      </c>
      <c r="N93" s="236" t="str">
        <f t="shared" si="29"/>
        <v>FY2006</v>
      </c>
      <c r="O93" s="236" t="str">
        <f t="shared" si="29"/>
        <v>FY2007</v>
      </c>
      <c r="P93" s="236" t="str">
        <f t="shared" si="29"/>
        <v>FY2008</v>
      </c>
      <c r="Q93" s="236" t="str">
        <f t="shared" si="29"/>
        <v>FY2009</v>
      </c>
      <c r="R93" s="236" t="str">
        <f>R2</f>
        <v>FY2010</v>
      </c>
    </row>
    <row r="94" spans="1:19" ht="17.25" customHeight="1" x14ac:dyDescent="0.2">
      <c r="A94" s="237" t="s">
        <v>56</v>
      </c>
      <c r="B94" s="238" t="s">
        <v>57</v>
      </c>
      <c r="C94" s="521">
        <f>IF(C49/C$68&lt;&gt;0,C49/C$68,"~")</f>
        <v>0.21514083149619245</v>
      </c>
      <c r="D94" s="521">
        <f t="shared" ref="D94:Q94" si="30">IF(D49/D$68&lt;&gt;0,D49/D$68,"~")</f>
        <v>0.20841201533967582</v>
      </c>
      <c r="E94" s="521">
        <f t="shared" si="30"/>
        <v>0.21444317959817996</v>
      </c>
      <c r="F94" s="521">
        <f t="shared" si="30"/>
        <v>0.18745007459135796</v>
      </c>
      <c r="G94" s="521">
        <f t="shared" si="30"/>
        <v>0.21247521502556102</v>
      </c>
      <c r="H94" s="521">
        <f t="shared" si="30"/>
        <v>0.20629671065398725</v>
      </c>
      <c r="I94" s="521">
        <f t="shared" si="30"/>
        <v>0.19893813764726645</v>
      </c>
      <c r="J94" s="521">
        <f t="shared" si="30"/>
        <v>0.20311408607348475</v>
      </c>
      <c r="K94" s="521">
        <f t="shared" si="30"/>
        <v>0.19481177734036526</v>
      </c>
      <c r="L94" s="521">
        <f t="shared" si="30"/>
        <v>0.16066044103785038</v>
      </c>
      <c r="M94" s="521">
        <f t="shared" si="30"/>
        <v>0.17227172366179505</v>
      </c>
      <c r="N94" s="521">
        <f t="shared" si="30"/>
        <v>0.20536152515549325</v>
      </c>
      <c r="O94" s="521">
        <f t="shared" si="30"/>
        <v>0.22172530724645953</v>
      </c>
      <c r="P94" s="521">
        <f t="shared" si="30"/>
        <v>0.22487204380396456</v>
      </c>
      <c r="Q94" s="521">
        <f t="shared" si="30"/>
        <v>0.20660292283665208</v>
      </c>
      <c r="R94" s="521">
        <f t="shared" ref="R94:R110" si="31">IF(R49/R$68&lt;&gt;0,R49/R$68,"~")</f>
        <v>0.20785374451593175</v>
      </c>
      <c r="S94" s="520"/>
    </row>
    <row r="95" spans="1:19" x14ac:dyDescent="0.2">
      <c r="A95" s="237" t="s">
        <v>58</v>
      </c>
      <c r="B95" s="240" t="s">
        <v>646</v>
      </c>
      <c r="C95" s="521">
        <f t="shared" ref="C95:Q113" si="32">IF(C50/C$68&lt;&gt;0,C50/C$68,"~")</f>
        <v>0.12419162910299023</v>
      </c>
      <c r="D95" s="521">
        <f t="shared" si="32"/>
        <v>0.1121536801672927</v>
      </c>
      <c r="E95" s="521">
        <f t="shared" si="32"/>
        <v>0.1172208755893398</v>
      </c>
      <c r="F95" s="521">
        <f t="shared" si="32"/>
        <v>0.1661681343386974</v>
      </c>
      <c r="G95" s="521">
        <f t="shared" si="32"/>
        <v>0.1121367899140143</v>
      </c>
      <c r="H95" s="521">
        <f t="shared" si="32"/>
        <v>0.11297613371927501</v>
      </c>
      <c r="I95" s="521">
        <f t="shared" si="32"/>
        <v>0.12530648635941338</v>
      </c>
      <c r="J95" s="521">
        <f t="shared" si="32"/>
        <v>0.11465542992019137</v>
      </c>
      <c r="K95" s="521">
        <f t="shared" si="32"/>
        <v>0.14096913854330037</v>
      </c>
      <c r="L95" s="521">
        <f t="shared" si="32"/>
        <v>0.13295459993358172</v>
      </c>
      <c r="M95" s="521">
        <f t="shared" si="32"/>
        <v>0.1314039150096705</v>
      </c>
      <c r="N95" s="521">
        <f t="shared" si="32"/>
        <v>0.11908960231092904</v>
      </c>
      <c r="O95" s="521">
        <f t="shared" si="32"/>
        <v>0.14471566797124827</v>
      </c>
      <c r="P95" s="521">
        <f t="shared" si="32"/>
        <v>0.16314406928080796</v>
      </c>
      <c r="Q95" s="521">
        <f t="shared" si="32"/>
        <v>0.12402420084060853</v>
      </c>
      <c r="R95" s="521">
        <f t="shared" si="31"/>
        <v>0.1123452540357464</v>
      </c>
    </row>
    <row r="96" spans="1:19" x14ac:dyDescent="0.2">
      <c r="A96" s="237" t="s">
        <v>60</v>
      </c>
      <c r="B96" s="240" t="s">
        <v>61</v>
      </c>
      <c r="C96" s="521" t="str">
        <f t="shared" si="32"/>
        <v>~</v>
      </c>
      <c r="D96" s="521" t="str">
        <f t="shared" si="32"/>
        <v>~</v>
      </c>
      <c r="E96" s="521" t="str">
        <f t="shared" si="32"/>
        <v>~</v>
      </c>
      <c r="F96" s="521" t="str">
        <f t="shared" si="32"/>
        <v>~</v>
      </c>
      <c r="G96" s="521" t="str">
        <f t="shared" si="32"/>
        <v>~</v>
      </c>
      <c r="H96" s="521" t="str">
        <f t="shared" si="32"/>
        <v>~</v>
      </c>
      <c r="I96" s="521" t="str">
        <f t="shared" si="32"/>
        <v>~</v>
      </c>
      <c r="J96" s="521" t="str">
        <f t="shared" si="32"/>
        <v>~</v>
      </c>
      <c r="K96" s="521" t="str">
        <f t="shared" si="32"/>
        <v>~</v>
      </c>
      <c r="L96" s="521" t="str">
        <f t="shared" si="32"/>
        <v>~</v>
      </c>
      <c r="M96" s="521" t="str">
        <f t="shared" si="32"/>
        <v>~</v>
      </c>
      <c r="N96" s="521" t="str">
        <f t="shared" si="32"/>
        <v>~</v>
      </c>
      <c r="O96" s="521" t="str">
        <f t="shared" si="32"/>
        <v>~</v>
      </c>
      <c r="P96" s="521" t="str">
        <f t="shared" si="32"/>
        <v>~</v>
      </c>
      <c r="Q96" s="521" t="str">
        <f t="shared" si="32"/>
        <v>~</v>
      </c>
      <c r="R96" s="521" t="str">
        <f t="shared" si="31"/>
        <v>~</v>
      </c>
    </row>
    <row r="97" spans="1:18" x14ac:dyDescent="0.2">
      <c r="A97" s="237" t="s">
        <v>62</v>
      </c>
      <c r="B97" s="240" t="s">
        <v>63</v>
      </c>
      <c r="C97" s="521">
        <f t="shared" si="32"/>
        <v>4.5469065892832339E-2</v>
      </c>
      <c r="D97" s="521">
        <f t="shared" si="32"/>
        <v>4.3000172428954625E-2</v>
      </c>
      <c r="E97" s="521">
        <f t="shared" si="32"/>
        <v>4.0188712981016214E-2</v>
      </c>
      <c r="F97" s="521">
        <f t="shared" si="32"/>
        <v>3.8143594529309016E-2</v>
      </c>
      <c r="G97" s="521">
        <f t="shared" si="32"/>
        <v>4.2342131158186663E-2</v>
      </c>
      <c r="H97" s="521">
        <f t="shared" si="32"/>
        <v>5.3003903307940241E-2</v>
      </c>
      <c r="I97" s="521">
        <f t="shared" si="32"/>
        <v>7.1632667191079677E-2</v>
      </c>
      <c r="J97" s="521">
        <f t="shared" si="32"/>
        <v>7.0443914897180701E-2</v>
      </c>
      <c r="K97" s="521">
        <f t="shared" si="32"/>
        <v>6.1852990276876463E-2</v>
      </c>
      <c r="L97" s="521">
        <f t="shared" si="32"/>
        <v>6.0659660042536284E-2</v>
      </c>
      <c r="M97" s="521">
        <f t="shared" si="32"/>
        <v>8.6650792294040088E-3</v>
      </c>
      <c r="N97" s="521">
        <f t="shared" si="32"/>
        <v>1.5287199579496376E-3</v>
      </c>
      <c r="O97" s="521">
        <f t="shared" si="32"/>
        <v>1.5579447476890623E-3</v>
      </c>
      <c r="P97" s="521">
        <f t="shared" si="32"/>
        <v>1.9035599749548993E-3</v>
      </c>
      <c r="Q97" s="521">
        <f t="shared" si="32"/>
        <v>1.3670149769870875E-3</v>
      </c>
      <c r="R97" s="521">
        <f t="shared" si="31"/>
        <v>1.3894602489980179E-3</v>
      </c>
    </row>
    <row r="98" spans="1:18" x14ac:dyDescent="0.2">
      <c r="A98" s="237" t="s">
        <v>64</v>
      </c>
      <c r="B98" s="240" t="s">
        <v>65</v>
      </c>
      <c r="C98" s="521">
        <f t="shared" si="32"/>
        <v>1.4351758572432358E-2</v>
      </c>
      <c r="D98" s="521">
        <f t="shared" si="32"/>
        <v>3.7543735316000831E-2</v>
      </c>
      <c r="E98" s="521">
        <f t="shared" si="32"/>
        <v>1.8606698864827041E-2</v>
      </c>
      <c r="F98" s="521">
        <f t="shared" si="32"/>
        <v>2.8989076896798558E-2</v>
      </c>
      <c r="G98" s="521">
        <f t="shared" si="32"/>
        <v>1.9309467246186672E-2</v>
      </c>
      <c r="H98" s="521">
        <f t="shared" si="32"/>
        <v>1.264367519985519E-2</v>
      </c>
      <c r="I98" s="521">
        <f t="shared" si="32"/>
        <v>1.5356983319225264E-2</v>
      </c>
      <c r="J98" s="521">
        <f t="shared" si="32"/>
        <v>1.862640766288317E-2</v>
      </c>
      <c r="K98" s="521">
        <f t="shared" si="32"/>
        <v>1.8772959245752851E-2</v>
      </c>
      <c r="L98" s="521">
        <f t="shared" si="32"/>
        <v>1.9164321868405512E-2</v>
      </c>
      <c r="M98" s="521">
        <f t="shared" si="32"/>
        <v>2.1584647983551263E-2</v>
      </c>
      <c r="N98" s="521">
        <f t="shared" si="32"/>
        <v>1.4627799326279655E-2</v>
      </c>
      <c r="O98" s="521">
        <f t="shared" si="32"/>
        <v>-1.0497673366387582E-3</v>
      </c>
      <c r="P98" s="521">
        <f t="shared" si="32"/>
        <v>-1.6641422793364377E-2</v>
      </c>
      <c r="Q98" s="521">
        <f t="shared" si="32"/>
        <v>2.3538709929601026E-2</v>
      </c>
      <c r="R98" s="521">
        <f t="shared" si="31"/>
        <v>2.6086821990297417E-2</v>
      </c>
    </row>
    <row r="99" spans="1:18" x14ac:dyDescent="0.2">
      <c r="A99" s="237" t="s">
        <v>66</v>
      </c>
      <c r="B99" s="240" t="s">
        <v>67</v>
      </c>
      <c r="C99" s="521">
        <f t="shared" si="32"/>
        <v>2.7172258344438489E-2</v>
      </c>
      <c r="D99" s="521">
        <f t="shared" si="32"/>
        <v>3.1800027492048459E-2</v>
      </c>
      <c r="E99" s="521">
        <f t="shared" si="32"/>
        <v>3.4332278190541382E-2</v>
      </c>
      <c r="F99" s="521">
        <f t="shared" si="32"/>
        <v>6.5998994399997721E-2</v>
      </c>
      <c r="G99" s="521">
        <f t="shared" si="32"/>
        <v>4.5584136075788394E-2</v>
      </c>
      <c r="H99" s="521">
        <f t="shared" si="32"/>
        <v>4.4543869852427177E-2</v>
      </c>
      <c r="I99" s="521">
        <f t="shared" si="32"/>
        <v>4.2367786935424222E-2</v>
      </c>
      <c r="J99" s="521">
        <f t="shared" si="32"/>
        <v>3.4805000410989065E-2</v>
      </c>
      <c r="K99" s="521">
        <f t="shared" si="32"/>
        <v>3.3063537189751364E-2</v>
      </c>
      <c r="L99" s="521">
        <f t="shared" si="32"/>
        <v>4.1503440802697127E-2</v>
      </c>
      <c r="M99" s="521">
        <f t="shared" si="32"/>
        <v>5.2764225053634851E-2</v>
      </c>
      <c r="N99" s="521">
        <f t="shared" si="32"/>
        <v>3.1126376926555014E-2</v>
      </c>
      <c r="O99" s="521">
        <f t="shared" si="32"/>
        <v>2.720999213250342E-2</v>
      </c>
      <c r="P99" s="521">
        <f t="shared" si="32"/>
        <v>3.0860922645451108E-2</v>
      </c>
      <c r="Q99" s="521">
        <f t="shared" si="32"/>
        <v>7.6132504622322017E-2</v>
      </c>
      <c r="R99" s="521">
        <f t="shared" si="31"/>
        <v>6.0534969512143655E-2</v>
      </c>
    </row>
    <row r="100" spans="1:18" x14ac:dyDescent="0.2">
      <c r="A100" s="237" t="s">
        <v>68</v>
      </c>
      <c r="B100" s="240" t="s">
        <v>69</v>
      </c>
      <c r="C100" s="521">
        <f t="shared" si="32"/>
        <v>0.10091775659579234</v>
      </c>
      <c r="D100" s="521">
        <f t="shared" si="32"/>
        <v>0.10743428459094223</v>
      </c>
      <c r="E100" s="521">
        <f t="shared" si="32"/>
        <v>0.10816281775367974</v>
      </c>
      <c r="F100" s="521">
        <f t="shared" si="32"/>
        <v>9.3462746383851297E-2</v>
      </c>
      <c r="G100" s="521">
        <f t="shared" si="32"/>
        <v>0.10308980509180379</v>
      </c>
      <c r="H100" s="521">
        <f t="shared" si="32"/>
        <v>0.10630270366715389</v>
      </c>
      <c r="I100" s="521">
        <f t="shared" si="32"/>
        <v>0.10239162852335705</v>
      </c>
      <c r="J100" s="521">
        <f t="shared" si="32"/>
        <v>0.10153715510841033</v>
      </c>
      <c r="K100" s="521">
        <f t="shared" si="32"/>
        <v>9.7870136385548187E-2</v>
      </c>
      <c r="L100" s="521">
        <f t="shared" si="32"/>
        <v>0.10202842089065391</v>
      </c>
      <c r="M100" s="521">
        <f t="shared" si="32"/>
        <v>0.10836791494947796</v>
      </c>
      <c r="N100" s="521">
        <f t="shared" si="32"/>
        <v>0.11331209850869184</v>
      </c>
      <c r="O100" s="521">
        <f t="shared" si="32"/>
        <v>0.11646822573096528</v>
      </c>
      <c r="P100" s="521">
        <f t="shared" si="32"/>
        <v>0.14260471133090272</v>
      </c>
      <c r="Q100" s="521">
        <f t="shared" si="32"/>
        <v>0.12756184357794731</v>
      </c>
      <c r="R100" s="521">
        <f t="shared" si="31"/>
        <v>0.12576979614245787</v>
      </c>
    </row>
    <row r="101" spans="1:18" x14ac:dyDescent="0.2">
      <c r="A101" s="237" t="s">
        <v>70</v>
      </c>
      <c r="B101" s="240" t="s">
        <v>71</v>
      </c>
      <c r="C101" s="521">
        <f t="shared" si="32"/>
        <v>2.5679055819115972E-2</v>
      </c>
      <c r="D101" s="521">
        <f t="shared" si="32"/>
        <v>2.4363846367124561E-2</v>
      </c>
      <c r="E101" s="521">
        <f t="shared" si="32"/>
        <v>2.6325795153203383E-2</v>
      </c>
      <c r="F101" s="521">
        <f t="shared" si="32"/>
        <v>2.709180738605416E-2</v>
      </c>
      <c r="G101" s="521">
        <f t="shared" si="32"/>
        <v>3.5046967760383629E-2</v>
      </c>
      <c r="H101" s="521">
        <f t="shared" si="32"/>
        <v>4.0008794273059214E-2</v>
      </c>
      <c r="I101" s="521">
        <f t="shared" si="32"/>
        <v>3.6902032204788167E-2</v>
      </c>
      <c r="J101" s="521">
        <f t="shared" si="32"/>
        <v>3.5355372168742662E-2</v>
      </c>
      <c r="K101" s="521">
        <f t="shared" si="32"/>
        <v>3.175469458510817E-2</v>
      </c>
      <c r="L101" s="521">
        <f t="shared" si="32"/>
        <v>3.5161190252192089E-2</v>
      </c>
      <c r="M101" s="521">
        <f t="shared" si="32"/>
        <v>3.6251717954512451E-2</v>
      </c>
      <c r="N101" s="521">
        <f t="shared" si="32"/>
        <v>3.9225762048418676E-2</v>
      </c>
      <c r="O101" s="521">
        <f t="shared" si="32"/>
        <v>3.5686082199397125E-2</v>
      </c>
      <c r="P101" s="521">
        <f t="shared" si="32"/>
        <v>3.335953010607013E-2</v>
      </c>
      <c r="Q101" s="521">
        <f t="shared" si="32"/>
        <v>2.8978091959992323E-2</v>
      </c>
      <c r="R101" s="521">
        <f t="shared" si="31"/>
        <v>3.020011716903262E-2</v>
      </c>
    </row>
    <row r="102" spans="1:18" x14ac:dyDescent="0.2">
      <c r="A102" s="237" t="s">
        <v>72</v>
      </c>
      <c r="B102" s="240" t="s">
        <v>73</v>
      </c>
      <c r="C102" s="521">
        <f t="shared" si="32"/>
        <v>7.4262378720213185E-2</v>
      </c>
      <c r="D102" s="521">
        <f t="shared" si="32"/>
        <v>7.1453606029474662E-2</v>
      </c>
      <c r="E102" s="521">
        <f t="shared" si="32"/>
        <v>6.9034147081252939E-2</v>
      </c>
      <c r="F102" s="521">
        <f t="shared" si="32"/>
        <v>6.3474817343882869E-2</v>
      </c>
      <c r="G102" s="521">
        <f t="shared" si="32"/>
        <v>6.6533982110151393E-2</v>
      </c>
      <c r="H102" s="521">
        <f t="shared" si="32"/>
        <v>6.8526981780105994E-2</v>
      </c>
      <c r="I102" s="521">
        <f t="shared" si="32"/>
        <v>6.9352455491510631E-2</v>
      </c>
      <c r="J102" s="521">
        <f t="shared" si="32"/>
        <v>6.9386068196964509E-2</v>
      </c>
      <c r="K102" s="521">
        <f t="shared" si="32"/>
        <v>7.0686704391199368E-2</v>
      </c>
      <c r="L102" s="521">
        <f t="shared" si="32"/>
        <v>7.5058876611288294E-2</v>
      </c>
      <c r="M102" s="521">
        <f t="shared" si="32"/>
        <v>6.9856721860777002E-2</v>
      </c>
      <c r="N102" s="521">
        <f t="shared" si="32"/>
        <v>6.8203990977788856E-2</v>
      </c>
      <c r="O102" s="521">
        <f t="shared" si="32"/>
        <v>6.6932685017865964E-2</v>
      </c>
      <c r="P102" s="521">
        <f t="shared" si="32"/>
        <v>6.641019974048272E-2</v>
      </c>
      <c r="Q102" s="521">
        <f t="shared" si="32"/>
        <v>5.7002787708313477E-2</v>
      </c>
      <c r="R102" s="521">
        <f t="shared" si="31"/>
        <v>6.0614875916312157E-2</v>
      </c>
    </row>
    <row r="103" spans="1:18" x14ac:dyDescent="0.2">
      <c r="A103" s="237" t="s">
        <v>74</v>
      </c>
      <c r="B103" s="240" t="s">
        <v>75</v>
      </c>
      <c r="C103" s="521">
        <f t="shared" si="32"/>
        <v>7.0897784616967057E-3</v>
      </c>
      <c r="D103" s="521">
        <f t="shared" si="32"/>
        <v>5.2069797723236387E-3</v>
      </c>
      <c r="E103" s="521">
        <f t="shared" si="32"/>
        <v>5.1818868164422533E-3</v>
      </c>
      <c r="F103" s="521">
        <f t="shared" si="32"/>
        <v>3.709318612142186E-3</v>
      </c>
      <c r="G103" s="521">
        <f t="shared" si="32"/>
        <v>8.0061236367784758E-3</v>
      </c>
      <c r="H103" s="521">
        <f t="shared" si="32"/>
        <v>9.3907281642836519E-3</v>
      </c>
      <c r="I103" s="521">
        <f t="shared" si="32"/>
        <v>1.113544200413636E-2</v>
      </c>
      <c r="J103" s="521">
        <f t="shared" si="32"/>
        <v>1.6949188011481674E-2</v>
      </c>
      <c r="K103" s="521">
        <f t="shared" si="32"/>
        <v>4.3864628913867117E-3</v>
      </c>
      <c r="L103" s="521">
        <f t="shared" si="32"/>
        <v>6.1408249202032144E-3</v>
      </c>
      <c r="M103" s="521">
        <f t="shared" si="32"/>
        <v>9.3731987052620112E-3</v>
      </c>
      <c r="N103" s="521">
        <f t="shared" si="32"/>
        <v>1.1133768726124255E-2</v>
      </c>
      <c r="O103" s="521">
        <f t="shared" si="32"/>
        <v>1.3738980465125592E-2</v>
      </c>
      <c r="P103" s="521">
        <f t="shared" si="32"/>
        <v>1.1803677758359572E-2</v>
      </c>
      <c r="Q103" s="521">
        <f t="shared" si="32"/>
        <v>1.0383047521448951E-2</v>
      </c>
      <c r="R103" s="521">
        <f t="shared" si="31"/>
        <v>1.1383516398703858E-2</v>
      </c>
    </row>
    <row r="104" spans="1:18" x14ac:dyDescent="0.2">
      <c r="A104" s="237" t="s">
        <v>76</v>
      </c>
      <c r="B104" s="240" t="s">
        <v>77</v>
      </c>
      <c r="C104" s="521">
        <f t="shared" si="32"/>
        <v>7.9912964953168561E-2</v>
      </c>
      <c r="D104" s="521">
        <f t="shared" si="32"/>
        <v>7.7569285348894151E-2</v>
      </c>
      <c r="E104" s="521">
        <f t="shared" si="32"/>
        <v>8.0487268047978233E-2</v>
      </c>
      <c r="F104" s="521">
        <f t="shared" si="32"/>
        <v>7.2362698522917296E-2</v>
      </c>
      <c r="G104" s="521">
        <f t="shared" si="32"/>
        <v>8.6754212241812428E-2</v>
      </c>
      <c r="H104" s="521">
        <f t="shared" si="32"/>
        <v>9.0273819963633026E-2</v>
      </c>
      <c r="I104" s="521">
        <f t="shared" si="32"/>
        <v>9.3112583619410438E-2</v>
      </c>
      <c r="J104" s="521">
        <f t="shared" si="32"/>
        <v>9.6433735620739272E-2</v>
      </c>
      <c r="K104" s="521">
        <f t="shared" si="32"/>
        <v>9.1418210277988923E-2</v>
      </c>
      <c r="L104" s="521">
        <f t="shared" si="32"/>
        <v>9.5812314897338727E-2</v>
      </c>
      <c r="M104" s="521">
        <f t="shared" si="32"/>
        <v>8.458684004227382E-2</v>
      </c>
      <c r="N104" s="521">
        <f t="shared" si="32"/>
        <v>8.3480955127505529E-2</v>
      </c>
      <c r="O104" s="521">
        <f t="shared" si="32"/>
        <v>8.3165522564022265E-2</v>
      </c>
      <c r="P104" s="521">
        <f t="shared" si="32"/>
        <v>8.4875505125314152E-2</v>
      </c>
      <c r="Q104" s="521">
        <f t="shared" si="32"/>
        <v>7.9905015671655935E-2</v>
      </c>
      <c r="R104" s="521">
        <f t="shared" si="31"/>
        <v>7.7859815915545486E-2</v>
      </c>
    </row>
    <row r="105" spans="1:18" x14ac:dyDescent="0.2">
      <c r="A105" s="237" t="s">
        <v>78</v>
      </c>
      <c r="B105" s="240" t="s">
        <v>79</v>
      </c>
      <c r="C105" s="521">
        <f t="shared" si="32"/>
        <v>0.10256751670608757</v>
      </c>
      <c r="D105" s="521">
        <f t="shared" si="32"/>
        <v>9.8029993802961388E-2</v>
      </c>
      <c r="E105" s="521">
        <f t="shared" si="32"/>
        <v>9.3744749528947457E-2</v>
      </c>
      <c r="F105" s="521">
        <f t="shared" si="32"/>
        <v>7.4957595493518325E-2</v>
      </c>
      <c r="G105" s="521">
        <f t="shared" si="32"/>
        <v>8.1006627006880702E-2</v>
      </c>
      <c r="H105" s="521">
        <f t="shared" si="32"/>
        <v>6.6536665684822596E-2</v>
      </c>
      <c r="I105" s="521">
        <f t="shared" si="32"/>
        <v>5.7045891421562203E-2</v>
      </c>
      <c r="J105" s="521">
        <f t="shared" si="32"/>
        <v>6.5097308551714597E-2</v>
      </c>
      <c r="K105" s="521">
        <f t="shared" si="32"/>
        <v>6.4150193853225457E-2</v>
      </c>
      <c r="L105" s="521">
        <f t="shared" si="32"/>
        <v>6.5321781850903135E-2</v>
      </c>
      <c r="M105" s="521">
        <f t="shared" si="32"/>
        <v>8.3289024381255655E-2</v>
      </c>
      <c r="N105" s="521">
        <f t="shared" si="32"/>
        <v>7.7712334237171873E-2</v>
      </c>
      <c r="O105" s="521">
        <f t="shared" si="32"/>
        <v>7.993892065723758E-2</v>
      </c>
      <c r="P105" s="521">
        <f t="shared" si="32"/>
        <v>7.9503458545963218E-2</v>
      </c>
      <c r="Q105" s="521">
        <f t="shared" si="32"/>
        <v>7.5917904481440271E-2</v>
      </c>
      <c r="R105" s="521">
        <f t="shared" si="31"/>
        <v>7.6757889853433126E-2</v>
      </c>
    </row>
    <row r="106" spans="1:18" x14ac:dyDescent="0.2">
      <c r="A106" s="237" t="s">
        <v>80</v>
      </c>
      <c r="B106" s="240" t="s">
        <v>81</v>
      </c>
      <c r="C106" s="521">
        <f t="shared" si="32"/>
        <v>7.7241350303674156E-2</v>
      </c>
      <c r="D106" s="521">
        <f t="shared" si="32"/>
        <v>8.2769120301163929E-2</v>
      </c>
      <c r="E106" s="521">
        <f t="shared" si="32"/>
        <v>7.8674080735371868E-2</v>
      </c>
      <c r="F106" s="521">
        <f t="shared" si="32"/>
        <v>7.0765139829104123E-2</v>
      </c>
      <c r="G106" s="521">
        <f t="shared" si="32"/>
        <v>7.1928330981015337E-2</v>
      </c>
      <c r="H106" s="521">
        <f t="shared" si="32"/>
        <v>7.5553196660743713E-2</v>
      </c>
      <c r="I106" s="521">
        <f t="shared" si="32"/>
        <v>8.193887499517373E-2</v>
      </c>
      <c r="J106" s="521">
        <f t="shared" si="32"/>
        <v>8.6095824530943596E-2</v>
      </c>
      <c r="K106" s="521">
        <f t="shared" si="32"/>
        <v>8.3326775005556172E-2</v>
      </c>
      <c r="L106" s="521">
        <f t="shared" si="32"/>
        <v>9.1786684146322586E-2</v>
      </c>
      <c r="M106" s="521">
        <f t="shared" si="32"/>
        <v>8.5250979659500334E-2</v>
      </c>
      <c r="N106" s="521">
        <f t="shared" si="32"/>
        <v>9.5367905024114533E-2</v>
      </c>
      <c r="O106" s="521">
        <f t="shared" si="32"/>
        <v>8.91430646543004E-2</v>
      </c>
      <c r="P106" s="521">
        <f t="shared" si="32"/>
        <v>9.2109074625409904E-2</v>
      </c>
      <c r="Q106" s="521">
        <f t="shared" si="32"/>
        <v>8.5849828724402152E-2</v>
      </c>
      <c r="R106" s="521">
        <f t="shared" si="31"/>
        <v>8.4490836755444138E-2</v>
      </c>
    </row>
    <row r="107" spans="1:18" x14ac:dyDescent="0.2">
      <c r="A107" s="237" t="s">
        <v>82</v>
      </c>
      <c r="B107" s="240" t="s">
        <v>83</v>
      </c>
      <c r="C107" s="521">
        <f t="shared" si="32"/>
        <v>3.4063408865776038E-2</v>
      </c>
      <c r="D107" s="521">
        <f t="shared" si="32"/>
        <v>3.5765239480760318E-2</v>
      </c>
      <c r="E107" s="521">
        <f t="shared" si="32"/>
        <v>3.4583542923913184E-2</v>
      </c>
      <c r="F107" s="521">
        <f t="shared" si="32"/>
        <v>2.4288300647386594E-2</v>
      </c>
      <c r="G107" s="521">
        <f t="shared" si="32"/>
        <v>2.3951208952913347E-2</v>
      </c>
      <c r="H107" s="521">
        <f t="shared" si="32"/>
        <v>2.0714417279896185E-2</v>
      </c>
      <c r="I107" s="521">
        <f t="shared" si="32"/>
        <v>1.9122715715847567E-2</v>
      </c>
      <c r="J107" s="521">
        <f t="shared" si="32"/>
        <v>2.0255230002609516E-2</v>
      </c>
      <c r="K107" s="521">
        <f t="shared" si="32"/>
        <v>2.1154688479690445E-2</v>
      </c>
      <c r="L107" s="521">
        <f t="shared" si="32"/>
        <v>2.2331002351417599E-2</v>
      </c>
      <c r="M107" s="521">
        <f t="shared" si="32"/>
        <v>2.0432980899853289E-2</v>
      </c>
      <c r="N107" s="521">
        <f t="shared" si="32"/>
        <v>3.2941048854621145E-2</v>
      </c>
      <c r="O107" s="521">
        <f t="shared" si="32"/>
        <v>3.0876822551553575E-2</v>
      </c>
      <c r="P107" s="521">
        <f t="shared" si="32"/>
        <v>3.3879879155375534E-2</v>
      </c>
      <c r="Q107" s="521">
        <f t="shared" si="32"/>
        <v>3.4510701942527033E-2</v>
      </c>
      <c r="R107" s="521">
        <f t="shared" si="31"/>
        <v>3.9680513979994662E-2</v>
      </c>
    </row>
    <row r="108" spans="1:18" x14ac:dyDescent="0.2">
      <c r="A108" s="237" t="s">
        <v>84</v>
      </c>
      <c r="B108" s="240" t="s">
        <v>85</v>
      </c>
      <c r="C108" s="521">
        <f t="shared" si="32"/>
        <v>6.6737093078668942E-3</v>
      </c>
      <c r="D108" s="521">
        <f t="shared" si="32"/>
        <v>7.219251236962267E-3</v>
      </c>
      <c r="E108" s="521">
        <f t="shared" si="32"/>
        <v>7.2128676598859319E-3</v>
      </c>
      <c r="F108" s="521">
        <f t="shared" si="32"/>
        <v>5.6776060704718705E-3</v>
      </c>
      <c r="G108" s="521">
        <f t="shared" si="32"/>
        <v>6.1220001090380562E-3</v>
      </c>
      <c r="H108" s="521">
        <f t="shared" si="32"/>
        <v>7.169213084058621E-3</v>
      </c>
      <c r="I108" s="521">
        <f t="shared" si="32"/>
        <v>7.9698304781370063E-3</v>
      </c>
      <c r="J108" s="521">
        <f t="shared" si="32"/>
        <v>8.1212060146405984E-3</v>
      </c>
      <c r="K108" s="521">
        <f t="shared" si="32"/>
        <v>7.6507275506296534E-3</v>
      </c>
      <c r="L108" s="521">
        <f t="shared" si="32"/>
        <v>1.1174158799700431E-2</v>
      </c>
      <c r="M108" s="521">
        <f t="shared" si="32"/>
        <v>1.0844465062731018E-2</v>
      </c>
      <c r="N108" s="521">
        <f t="shared" si="32"/>
        <v>1.0463776806838541E-2</v>
      </c>
      <c r="O108" s="521">
        <f t="shared" si="32"/>
        <v>1.0737341384113639E-2</v>
      </c>
      <c r="P108" s="521">
        <f t="shared" si="32"/>
        <v>1.1834174209872568E-2</v>
      </c>
      <c r="Q108" s="521">
        <f t="shared" si="32"/>
        <v>1.2191209154872628E-2</v>
      </c>
      <c r="R108" s="521">
        <f t="shared" si="31"/>
        <v>1.176897525105064E-2</v>
      </c>
    </row>
    <row r="109" spans="1:18" x14ac:dyDescent="0.2">
      <c r="A109" s="237"/>
      <c r="B109" s="516" t="s">
        <v>445</v>
      </c>
      <c r="C109" s="521">
        <f t="shared" si="32"/>
        <v>-5.096697992319048E-3</v>
      </c>
      <c r="D109" s="521">
        <f t="shared" si="32"/>
        <v>-3.8665931817075802E-3</v>
      </c>
      <c r="E109" s="521">
        <f t="shared" si="32"/>
        <v>-3.0088766955471283E-3</v>
      </c>
      <c r="F109" s="521">
        <f t="shared" si="32"/>
        <v>-3.3862344146295396E-3</v>
      </c>
      <c r="G109" s="521">
        <f t="shared" si="32"/>
        <v>-5.9637298249954895E-3</v>
      </c>
      <c r="H109" s="521">
        <f t="shared" si="32"/>
        <v>-6.3029124834784282E-3</v>
      </c>
      <c r="I109" s="521">
        <f t="shared" si="32"/>
        <v>-6.7655800817586903E-3</v>
      </c>
      <c r="J109" s="521">
        <f t="shared" si="32"/>
        <v>-1.1123391510217863E-2</v>
      </c>
      <c r="K109" s="521">
        <f t="shared" si="32"/>
        <v>-2.9469681877165592E-3</v>
      </c>
      <c r="L109" s="521">
        <f t="shared" si="32"/>
        <v>-3.4680128820291463E-3</v>
      </c>
      <c r="M109" s="521">
        <f t="shared" si="32"/>
        <v>-5.1994251198695792E-3</v>
      </c>
      <c r="N109" s="521">
        <f t="shared" si="32"/>
        <v>-6.3434238181985965E-3</v>
      </c>
      <c r="O109" s="521">
        <f t="shared" si="32"/>
        <v>-7.9927221980400486E-3</v>
      </c>
      <c r="P109" s="521">
        <f t="shared" si="32"/>
        <v>-7.7190881184620412E-3</v>
      </c>
      <c r="Q109" s="521">
        <f t="shared" si="32"/>
        <v>-7.1804439942107596E-3</v>
      </c>
      <c r="R109" s="521">
        <f t="shared" si="31"/>
        <v>-7.9717065728668809E-3</v>
      </c>
    </row>
    <row r="110" spans="1:18" s="10" customFormat="1" x14ac:dyDescent="0.2">
      <c r="A110" s="514"/>
      <c r="B110" s="515" t="s">
        <v>647</v>
      </c>
      <c r="C110" s="522">
        <f t="shared" si="32"/>
        <v>0.92963676514995819</v>
      </c>
      <c r="D110" s="522">
        <f t="shared" si="32"/>
        <v>0.93885464449287204</v>
      </c>
      <c r="E110" s="522">
        <f t="shared" si="32"/>
        <v>0.9251900242290324</v>
      </c>
      <c r="F110" s="522">
        <f t="shared" si="32"/>
        <v>0.91915367063085984</v>
      </c>
      <c r="G110" s="522">
        <f t="shared" si="32"/>
        <v>0.90832326748551862</v>
      </c>
      <c r="H110" s="522">
        <f t="shared" si="32"/>
        <v>0.9076379008077633</v>
      </c>
      <c r="I110" s="522">
        <f t="shared" si="32"/>
        <v>0.92580793582457344</v>
      </c>
      <c r="J110" s="522">
        <f t="shared" si="32"/>
        <v>0.92975253566075777</v>
      </c>
      <c r="K110" s="522">
        <f t="shared" si="32"/>
        <v>0.91892202782866272</v>
      </c>
      <c r="L110" s="522">
        <f t="shared" si="32"/>
        <v>0.91628970552306188</v>
      </c>
      <c r="M110" s="522">
        <f t="shared" si="32"/>
        <v>0.88974400933382969</v>
      </c>
      <c r="N110" s="522">
        <f t="shared" si="32"/>
        <v>0.89723224017028314</v>
      </c>
      <c r="O110" s="522">
        <f t="shared" si="32"/>
        <v>0.91285406778780298</v>
      </c>
      <c r="P110" s="522">
        <f t="shared" si="32"/>
        <v>0.95280029539110267</v>
      </c>
      <c r="Q110" s="522">
        <f t="shared" si="32"/>
        <v>0.93678533995456004</v>
      </c>
      <c r="R110" s="522">
        <f t="shared" si="31"/>
        <v>0.9187648811122251</v>
      </c>
    </row>
    <row r="111" spans="1:18" x14ac:dyDescent="0.2">
      <c r="A111" s="237"/>
      <c r="B111" s="516" t="s">
        <v>710</v>
      </c>
      <c r="C111" s="521">
        <f t="shared" si="32"/>
        <v>7.8935457426979161E-2</v>
      </c>
      <c r="D111" s="521">
        <f t="shared" si="32"/>
        <v>8.9075578264046759E-2</v>
      </c>
      <c r="E111" s="521">
        <f t="shared" si="32"/>
        <v>8.2972294549900946E-2</v>
      </c>
      <c r="F111" s="521">
        <f t="shared" si="32"/>
        <v>8.8072020325014835E-2</v>
      </c>
      <c r="G111" s="521">
        <f t="shared" si="32"/>
        <v>0.10188421525069663</v>
      </c>
      <c r="H111" s="521">
        <f t="shared" si="32"/>
        <v>9.7534872519677754E-2</v>
      </c>
      <c r="I111" s="521">
        <f t="shared" si="32"/>
        <v>8.421335114951449E-2</v>
      </c>
      <c r="J111" s="521">
        <f t="shared" si="32"/>
        <v>7.6378695155363788E-2</v>
      </c>
      <c r="K111" s="521">
        <f t="shared" si="32"/>
        <v>8.3481911528819938E-2</v>
      </c>
      <c r="L111" s="521">
        <f t="shared" si="32"/>
        <v>9.2319096506824586E-2</v>
      </c>
      <c r="M111" s="521">
        <f t="shared" si="32"/>
        <v>0.11554407552685921</v>
      </c>
      <c r="N111" s="521">
        <f t="shared" si="32"/>
        <v>0.1080957489250596</v>
      </c>
      <c r="O111" s="521">
        <f t="shared" si="32"/>
        <v>9.5681914123351919E-2</v>
      </c>
      <c r="P111" s="521">
        <f t="shared" ref="D111:Q113" si="33">IF(P66/P$68&lt;&gt;0,P66/P$68,"~")</f>
        <v>9.7114710915203351E-2</v>
      </c>
      <c r="Q111" s="521">
        <f t="shared" si="33"/>
        <v>0.10324023492812442</v>
      </c>
      <c r="R111" s="521">
        <f t="shared" ref="R111" si="34">IF(R66/R$68&lt;&gt;0,R66/R$68,"~")</f>
        <v>9.8195140977662604E-2</v>
      </c>
    </row>
    <row r="112" spans="1:18" x14ac:dyDescent="0.2">
      <c r="A112" s="237"/>
      <c r="B112" s="516" t="s">
        <v>648</v>
      </c>
      <c r="C112" s="521">
        <f t="shared" si="32"/>
        <v>-8.5722225769374032E-3</v>
      </c>
      <c r="D112" s="521">
        <f t="shared" si="33"/>
        <v>-2.7930222756918848E-2</v>
      </c>
      <c r="E112" s="521">
        <f t="shared" si="33"/>
        <v>-8.1623187789334663E-3</v>
      </c>
      <c r="F112" s="521">
        <f t="shared" si="33"/>
        <v>-7.2256909558745764E-3</v>
      </c>
      <c r="G112" s="521">
        <f t="shared" si="33"/>
        <v>-1.0207482736215209E-2</v>
      </c>
      <c r="H112" s="521">
        <f t="shared" si="33"/>
        <v>-5.17277332744117E-3</v>
      </c>
      <c r="I112" s="521">
        <f t="shared" si="33"/>
        <v>-1.0021286974087936E-2</v>
      </c>
      <c r="J112" s="521">
        <f t="shared" si="33"/>
        <v>-6.1312308161215268E-3</v>
      </c>
      <c r="K112" s="521">
        <f t="shared" si="33"/>
        <v>-2.403939357482609E-3</v>
      </c>
      <c r="L112" s="521">
        <f t="shared" si="33"/>
        <v>-8.6088020298863976E-3</v>
      </c>
      <c r="M112" s="521">
        <f t="shared" si="33"/>
        <v>-5.2880848606889908E-3</v>
      </c>
      <c r="N112" s="521">
        <f t="shared" si="33"/>
        <v>-5.327989095342804E-3</v>
      </c>
      <c r="O112" s="521">
        <f t="shared" si="33"/>
        <v>-8.5359819111549256E-3</v>
      </c>
      <c r="P112" s="521">
        <f t="shared" si="33"/>
        <v>-4.9915006306305965E-2</v>
      </c>
      <c r="Q112" s="521">
        <f t="shared" si="33"/>
        <v>-4.0025574882684475E-2</v>
      </c>
      <c r="R112" s="521">
        <f t="shared" ref="R112" si="35">IF(R67/R$68&lt;&gt;0,R67/R$68,"~")</f>
        <v>-1.6960022089887634E-2</v>
      </c>
    </row>
    <row r="113" spans="1:19" ht="21" customHeight="1" x14ac:dyDescent="0.2">
      <c r="A113" s="245"/>
      <c r="B113" s="246" t="s">
        <v>713</v>
      </c>
      <c r="C113" s="528">
        <f t="shared" si="32"/>
        <v>1</v>
      </c>
      <c r="D113" s="528">
        <f t="shared" si="33"/>
        <v>1</v>
      </c>
      <c r="E113" s="528">
        <f t="shared" si="33"/>
        <v>1</v>
      </c>
      <c r="F113" s="528">
        <f t="shared" si="33"/>
        <v>1</v>
      </c>
      <c r="G113" s="528">
        <f t="shared" si="33"/>
        <v>1</v>
      </c>
      <c r="H113" s="528">
        <f t="shared" si="33"/>
        <v>1</v>
      </c>
      <c r="I113" s="528">
        <f t="shared" si="33"/>
        <v>1</v>
      </c>
      <c r="J113" s="528">
        <f t="shared" si="33"/>
        <v>1</v>
      </c>
      <c r="K113" s="528">
        <f t="shared" si="33"/>
        <v>1</v>
      </c>
      <c r="L113" s="528">
        <f t="shared" si="33"/>
        <v>1</v>
      </c>
      <c r="M113" s="528">
        <f t="shared" si="33"/>
        <v>1</v>
      </c>
      <c r="N113" s="528">
        <f t="shared" si="33"/>
        <v>1</v>
      </c>
      <c r="O113" s="528">
        <f t="shared" si="33"/>
        <v>1</v>
      </c>
      <c r="P113" s="528">
        <f t="shared" si="33"/>
        <v>1</v>
      </c>
      <c r="Q113" s="528">
        <f t="shared" si="33"/>
        <v>1</v>
      </c>
      <c r="R113" s="528">
        <f t="shared" ref="R113" si="36">IF(R68/R$68&lt;&gt;0,R68/R$68,"~")</f>
        <v>1</v>
      </c>
      <c r="S113" s="523"/>
    </row>
    <row r="114" spans="1:19" s="197" customFormat="1" ht="20.25" customHeight="1" x14ac:dyDescent="0.2">
      <c r="A114" s="256"/>
    </row>
    <row r="115" spans="1:19" s="2" customFormat="1" ht="19.899999999999999" customHeight="1" x14ac:dyDescent="0.2">
      <c r="A115" s="184" t="s">
        <v>770</v>
      </c>
      <c r="O115" s="76"/>
      <c r="P115" s="76"/>
    </row>
    <row r="116" spans="1:19" ht="18.75" customHeight="1" x14ac:dyDescent="0.2">
      <c r="A116" s="234"/>
      <c r="B116" s="235" t="s">
        <v>649</v>
      </c>
      <c r="C116" s="236" t="str">
        <f t="shared" ref="C116:G116" si="37">C2</f>
        <v>FY1995</v>
      </c>
      <c r="D116" s="236" t="str">
        <f t="shared" si="37"/>
        <v>FY1996</v>
      </c>
      <c r="E116" s="236" t="str">
        <f t="shared" si="37"/>
        <v>FY1997</v>
      </c>
      <c r="F116" s="236" t="str">
        <f t="shared" si="37"/>
        <v>FY1998</v>
      </c>
      <c r="G116" s="236" t="str">
        <f t="shared" si="37"/>
        <v>FY1999</v>
      </c>
      <c r="H116" s="236" t="str">
        <f t="shared" ref="H116:Q116" si="38">H2</f>
        <v>FY2000</v>
      </c>
      <c r="I116" s="236" t="str">
        <f t="shared" si="38"/>
        <v>FY2001</v>
      </c>
      <c r="J116" s="236" t="str">
        <f t="shared" si="38"/>
        <v>FY2002</v>
      </c>
      <c r="K116" s="236" t="str">
        <f t="shared" si="38"/>
        <v>FY2003</v>
      </c>
      <c r="L116" s="236" t="str">
        <f t="shared" si="38"/>
        <v>FY2004</v>
      </c>
      <c r="M116" s="236" t="str">
        <f t="shared" si="38"/>
        <v>FY2005</v>
      </c>
      <c r="N116" s="236" t="str">
        <f t="shared" si="38"/>
        <v>FY2006</v>
      </c>
      <c r="O116" s="236" t="str">
        <f t="shared" si="38"/>
        <v>FY2007</v>
      </c>
      <c r="P116" s="236" t="str">
        <f t="shared" si="38"/>
        <v>FY2008</v>
      </c>
      <c r="Q116" s="236" t="str">
        <f t="shared" si="38"/>
        <v>FY2009</v>
      </c>
      <c r="R116" s="236" t="str">
        <f>R2</f>
        <v>FY2010</v>
      </c>
    </row>
    <row r="117" spans="1:19" ht="18.75" customHeight="1" x14ac:dyDescent="0.2">
      <c r="A117" s="237">
        <v>1.1000000000000001</v>
      </c>
      <c r="B117" s="238" t="s">
        <v>432</v>
      </c>
      <c r="C117" s="239">
        <v>9.6024825244987468</v>
      </c>
      <c r="D117" s="239">
        <v>10.420852970414597</v>
      </c>
      <c r="E117" s="239">
        <v>10.260226460761373</v>
      </c>
      <c r="F117" s="239">
        <v>12.19416308894947</v>
      </c>
      <c r="G117" s="239">
        <v>11.371498879798189</v>
      </c>
      <c r="H117" s="239">
        <v>12.610946178460424</v>
      </c>
      <c r="I117" s="239">
        <v>13.58759319068022</v>
      </c>
      <c r="J117" s="239">
        <v>12.734013936872289</v>
      </c>
      <c r="K117" s="239">
        <v>13.060087904052249</v>
      </c>
      <c r="L117" s="239">
        <v>12.736938017855191</v>
      </c>
      <c r="M117" s="239">
        <v>11.35055076656786</v>
      </c>
      <c r="N117" s="239">
        <v>9.5795987919417218</v>
      </c>
      <c r="O117" s="239">
        <v>9.5049870050676333</v>
      </c>
      <c r="P117" s="239">
        <v>9.4311158494707428</v>
      </c>
      <c r="Q117" s="239">
        <v>9.9530164697360242</v>
      </c>
      <c r="R117" s="239">
        <v>9.094517264581695</v>
      </c>
    </row>
    <row r="118" spans="1:19" x14ac:dyDescent="0.2">
      <c r="A118" s="237">
        <v>1.2</v>
      </c>
      <c r="B118" s="240" t="s">
        <v>99</v>
      </c>
      <c r="C118" s="239">
        <v>2.8524458253410678</v>
      </c>
      <c r="D118" s="239">
        <v>2.4728970493154652</v>
      </c>
      <c r="E118" s="239">
        <v>2.533423072740411</v>
      </c>
      <c r="F118" s="239">
        <v>5.5594110665559953</v>
      </c>
      <c r="G118" s="239">
        <v>2.7416241076831396</v>
      </c>
      <c r="H118" s="239">
        <v>3.3863986446936361</v>
      </c>
      <c r="I118" s="239">
        <v>4.407332358317821</v>
      </c>
      <c r="J118" s="239">
        <v>3.7002746744152519</v>
      </c>
      <c r="K118" s="239">
        <v>5.0613137876088468</v>
      </c>
      <c r="L118" s="239">
        <v>4.2094785248690787</v>
      </c>
      <c r="M118" s="239">
        <v>4.2347319926581415</v>
      </c>
      <c r="N118" s="239">
        <v>2.9708707532712983</v>
      </c>
      <c r="O118" s="239">
        <v>3.0732583567498697</v>
      </c>
      <c r="P118" s="239">
        <v>3.4983502870689307</v>
      </c>
      <c r="Q118" s="239">
        <v>3.7271357005360972</v>
      </c>
      <c r="R118" s="239">
        <v>3.3308849280572277</v>
      </c>
    </row>
    <row r="119" spans="1:19" x14ac:dyDescent="0.2">
      <c r="A119" s="237" t="s">
        <v>100</v>
      </c>
      <c r="B119" s="240" t="s">
        <v>433</v>
      </c>
      <c r="C119" s="239">
        <v>0.27904114407237945</v>
      </c>
      <c r="D119" s="239">
        <v>0.21144407843868207</v>
      </c>
      <c r="E119" s="239">
        <v>0.20550947157196994</v>
      </c>
      <c r="F119" s="239">
        <v>0.16757517652320772</v>
      </c>
      <c r="G119" s="239">
        <v>0.33047754777176597</v>
      </c>
      <c r="H119" s="239">
        <v>0.39516305980457744</v>
      </c>
      <c r="I119" s="239">
        <v>0.48540793684338213</v>
      </c>
      <c r="J119" s="239">
        <v>0.72194460407231675</v>
      </c>
      <c r="K119" s="239">
        <v>0.19215906431060609</v>
      </c>
      <c r="L119" s="239">
        <v>0.24868555987348229</v>
      </c>
      <c r="M119" s="239">
        <v>0.40678876152138072</v>
      </c>
      <c r="N119" s="239">
        <v>0.4573156325584633</v>
      </c>
      <c r="O119" s="239">
        <v>0.55248155376814634</v>
      </c>
      <c r="P119" s="239">
        <v>0.43708293221351685</v>
      </c>
      <c r="Q119" s="239">
        <v>0.38101763057126309</v>
      </c>
      <c r="R119" s="239">
        <v>0.40028927845119128</v>
      </c>
    </row>
    <row r="120" spans="1:19" x14ac:dyDescent="0.2">
      <c r="A120" s="237" t="s">
        <v>434</v>
      </c>
      <c r="B120" s="240" t="s">
        <v>7</v>
      </c>
      <c r="C120" s="239">
        <v>8.9262235165716302</v>
      </c>
      <c r="D120" s="239">
        <v>8.787505256002536</v>
      </c>
      <c r="E120" s="239">
        <v>8.7759701630904647</v>
      </c>
      <c r="F120" s="239">
        <v>8.0156266401982723</v>
      </c>
      <c r="G120" s="239">
        <v>8.139201064123057</v>
      </c>
      <c r="H120" s="239">
        <v>7.8536478049047034</v>
      </c>
      <c r="I120" s="239">
        <v>8.0350256251187808</v>
      </c>
      <c r="J120" s="239">
        <v>8.0333492513164764</v>
      </c>
      <c r="K120" s="239">
        <v>8.5049227799507534</v>
      </c>
      <c r="L120" s="239">
        <v>8.2908531954978315</v>
      </c>
      <c r="M120" s="239">
        <v>9.7230846099855555</v>
      </c>
      <c r="N120" s="239">
        <v>9.4266772563815344</v>
      </c>
      <c r="O120" s="239">
        <v>9.3320819473060297</v>
      </c>
      <c r="P120" s="239">
        <v>9.377536476225135</v>
      </c>
      <c r="Q120" s="239">
        <v>9.5061785406542256</v>
      </c>
      <c r="R120" s="239">
        <v>9.7715807240658457</v>
      </c>
    </row>
    <row r="121" spans="1:19" x14ac:dyDescent="0.2">
      <c r="A121" s="237" t="s">
        <v>108</v>
      </c>
      <c r="B121" s="240" t="s">
        <v>435</v>
      </c>
      <c r="C121" s="239">
        <v>0.225361593625373</v>
      </c>
      <c r="D121" s="239">
        <v>0.21856877963311883</v>
      </c>
      <c r="E121" s="239">
        <v>0.20578230623593458</v>
      </c>
      <c r="F121" s="239">
        <v>0.19259625554508822</v>
      </c>
      <c r="G121" s="239">
        <v>0.17261739086198782</v>
      </c>
      <c r="H121" s="239">
        <v>0.15183937159156338</v>
      </c>
      <c r="I121" s="239">
        <v>0.14944190782959133</v>
      </c>
      <c r="J121" s="239">
        <v>0.1454461348929712</v>
      </c>
      <c r="K121" s="239">
        <v>0.15024106241691534</v>
      </c>
      <c r="L121" s="239">
        <v>0.15024106241691534</v>
      </c>
      <c r="M121" s="239">
        <v>0.14224951654367515</v>
      </c>
      <c r="N121" s="239">
        <v>0.15743345370283146</v>
      </c>
      <c r="O121" s="239">
        <v>0.17261739086198785</v>
      </c>
      <c r="P121" s="239">
        <v>0.17221781356832583</v>
      </c>
      <c r="Q121" s="239">
        <v>0.18220724590987608</v>
      </c>
      <c r="R121" s="239">
        <v>0.18300640049720004</v>
      </c>
    </row>
    <row r="122" spans="1:19" x14ac:dyDescent="0.2">
      <c r="A122" s="237" t="s">
        <v>110</v>
      </c>
      <c r="B122" s="240" t="s">
        <v>13</v>
      </c>
      <c r="C122" s="239">
        <v>14.710691082745747</v>
      </c>
      <c r="D122" s="239">
        <v>14.756625473189333</v>
      </c>
      <c r="E122" s="239">
        <v>14.793726259070603</v>
      </c>
      <c r="F122" s="239">
        <v>14.827067462198615</v>
      </c>
      <c r="G122" s="239">
        <v>14.964147499253126</v>
      </c>
      <c r="H122" s="239">
        <v>15.187915389368527</v>
      </c>
      <c r="I122" s="239">
        <v>15.273548434398156</v>
      </c>
      <c r="J122" s="239">
        <v>15.323237600325282</v>
      </c>
      <c r="K122" s="239">
        <v>15.464851592215915</v>
      </c>
      <c r="L122" s="239">
        <v>13.649974785457534</v>
      </c>
      <c r="M122" s="239">
        <v>14.628009832081892</v>
      </c>
      <c r="N122" s="239">
        <v>15.908569889212645</v>
      </c>
      <c r="O122" s="239">
        <v>15.679893572512199</v>
      </c>
      <c r="P122" s="239">
        <v>15.615617231634378</v>
      </c>
      <c r="Q122" s="239">
        <v>15.526936423104507</v>
      </c>
      <c r="R122" s="239">
        <v>15.711701433160684</v>
      </c>
    </row>
    <row r="123" spans="1:19" x14ac:dyDescent="0.2">
      <c r="A123" s="241"/>
      <c r="B123" s="515" t="s">
        <v>647</v>
      </c>
      <c r="C123" s="243">
        <v>36.596245686854942</v>
      </c>
      <c r="D123" s="243">
        <v>36.867893606993732</v>
      </c>
      <c r="E123" s="243">
        <v>36.774637733470755</v>
      </c>
      <c r="F123" s="243">
        <v>40.956439689970651</v>
      </c>
      <c r="G123" s="243">
        <v>37.719566489491271</v>
      </c>
      <c r="H123" s="243">
        <v>39.585910448823427</v>
      </c>
      <c r="I123" s="243">
        <v>41.938349453187953</v>
      </c>
      <c r="J123" s="243">
        <v>40.658266201894591</v>
      </c>
      <c r="K123" s="243">
        <v>42.433576190555286</v>
      </c>
      <c r="L123" s="243">
        <v>39.28617114597003</v>
      </c>
      <c r="M123" s="243">
        <v>40.485415479358501</v>
      </c>
      <c r="N123" s="243">
        <v>38.500465777068499</v>
      </c>
      <c r="O123" s="243">
        <v>38.315319826265863</v>
      </c>
      <c r="P123" s="243">
        <v>38.531920590181031</v>
      </c>
      <c r="Q123" s="243">
        <v>39.276492010511994</v>
      </c>
      <c r="R123" s="243">
        <v>38.491980028813842</v>
      </c>
    </row>
    <row r="124" spans="1:19" x14ac:dyDescent="0.2">
      <c r="A124" s="241"/>
      <c r="B124" s="562" t="s">
        <v>711</v>
      </c>
      <c r="C124" s="239">
        <v>2.6782366046154156</v>
      </c>
      <c r="D124" s="239">
        <v>3.306901125806168</v>
      </c>
      <c r="E124" s="239">
        <v>2.9217641995420371</v>
      </c>
      <c r="F124" s="239">
        <v>3.5374420287541675</v>
      </c>
      <c r="G124" s="239">
        <v>3.6065731037746258</v>
      </c>
      <c r="H124" s="239">
        <v>3.7371172196719824</v>
      </c>
      <c r="I124" s="239">
        <v>3.0438156071452727</v>
      </c>
      <c r="J124" s="239">
        <v>2.7818368717391366</v>
      </c>
      <c r="K124" s="239">
        <v>3.4899734915441196</v>
      </c>
      <c r="L124" s="239">
        <v>3.5755687500000004</v>
      </c>
      <c r="M124" s="239">
        <v>4.8303208483782099</v>
      </c>
      <c r="N124" s="239">
        <v>4.1998877025425001</v>
      </c>
      <c r="O124" s="239">
        <v>3.6060187590309845</v>
      </c>
      <c r="P124" s="239">
        <v>3.4581564890632603</v>
      </c>
      <c r="Q124" s="239">
        <v>3.7118099535007532</v>
      </c>
      <c r="R124" s="239">
        <v>3.3663769710655234</v>
      </c>
    </row>
    <row r="125" spans="1:19" x14ac:dyDescent="0.2">
      <c r="A125" s="241"/>
      <c r="B125" s="515" t="s">
        <v>436</v>
      </c>
      <c r="C125" s="239">
        <v>-0.20851648582347468</v>
      </c>
      <c r="D125" s="239">
        <v>-0.1638134763519318</v>
      </c>
      <c r="E125" s="239">
        <v>-0.12400970024522902</v>
      </c>
      <c r="F125" s="239">
        <v>-0.15998167979437464</v>
      </c>
      <c r="G125" s="239">
        <v>-0.2524426964276737</v>
      </c>
      <c r="H125" s="239">
        <v>-0.27174283139603272</v>
      </c>
      <c r="I125" s="239">
        <v>-0.30025318954634017</v>
      </c>
      <c r="J125" s="239">
        <v>-0.48066371734136237</v>
      </c>
      <c r="K125" s="239">
        <v>-0.13622890445259508</v>
      </c>
      <c r="L125" s="239">
        <v>-0.14813134469377634</v>
      </c>
      <c r="M125" s="239">
        <v>-0.23163226299591921</v>
      </c>
      <c r="N125" s="239">
        <v>-0.26750844546737595</v>
      </c>
      <c r="O125" s="239">
        <v>-0.33181216453654827</v>
      </c>
      <c r="P125" s="239">
        <v>-0.30169537959937315</v>
      </c>
      <c r="Q125" s="239">
        <v>-0.28141978203938589</v>
      </c>
      <c r="R125" s="239">
        <v>-0.29964846174664578</v>
      </c>
    </row>
    <row r="126" spans="1:19" ht="20.25" customHeight="1" x14ac:dyDescent="0.2">
      <c r="A126" s="245"/>
      <c r="B126" s="246" t="s">
        <v>714</v>
      </c>
      <c r="C126" s="247">
        <v>39.065965805646883</v>
      </c>
      <c r="D126" s="247">
        <v>40.01098125644797</v>
      </c>
      <c r="E126" s="247">
        <v>39.572392232767562</v>
      </c>
      <c r="F126" s="247">
        <v>44.333900038930445</v>
      </c>
      <c r="G126" s="247">
        <v>41.073696896838229</v>
      </c>
      <c r="H126" s="247">
        <v>43.051284837099374</v>
      </c>
      <c r="I126" s="247">
        <v>44.681911870786884</v>
      </c>
      <c r="J126" s="247">
        <v>42.959439356292364</v>
      </c>
      <c r="K126" s="247">
        <v>45.787320777646812</v>
      </c>
      <c r="L126" s="247">
        <v>42.713608551276259</v>
      </c>
      <c r="M126" s="247">
        <v>45.084104064740792</v>
      </c>
      <c r="N126" s="247">
        <v>42.432845034143618</v>
      </c>
      <c r="O126" s="247">
        <v>41.589526420760301</v>
      </c>
      <c r="P126" s="247">
        <v>41.688381699644921</v>
      </c>
      <c r="Q126" s="247">
        <v>42.706882181973363</v>
      </c>
      <c r="R126" s="247">
        <v>41.558708538132713</v>
      </c>
    </row>
    <row r="127" spans="1:19" s="197" customFormat="1" ht="20.25" customHeight="1" x14ac:dyDescent="0.2">
      <c r="A127" s="256"/>
    </row>
    <row r="128" spans="1:19" ht="15" x14ac:dyDescent="0.2">
      <c r="A128" s="509" t="s">
        <v>771</v>
      </c>
    </row>
    <row r="129" spans="1:18" ht="18.75" customHeight="1" x14ac:dyDescent="0.2">
      <c r="A129" s="234"/>
      <c r="B129" s="235"/>
      <c r="C129" s="236" t="str">
        <f t="shared" ref="C129:Q129" si="39">C2</f>
        <v>FY1995</v>
      </c>
      <c r="D129" s="236" t="str">
        <f t="shared" si="39"/>
        <v>FY1996</v>
      </c>
      <c r="E129" s="236" t="str">
        <f t="shared" si="39"/>
        <v>FY1997</v>
      </c>
      <c r="F129" s="236" t="str">
        <f t="shared" si="39"/>
        <v>FY1998</v>
      </c>
      <c r="G129" s="236" t="str">
        <f t="shared" si="39"/>
        <v>FY1999</v>
      </c>
      <c r="H129" s="236" t="str">
        <f t="shared" si="39"/>
        <v>FY2000</v>
      </c>
      <c r="I129" s="236" t="str">
        <f t="shared" si="39"/>
        <v>FY2001</v>
      </c>
      <c r="J129" s="236" t="str">
        <f t="shared" si="39"/>
        <v>FY2002</v>
      </c>
      <c r="K129" s="236" t="str">
        <f t="shared" si="39"/>
        <v>FY2003</v>
      </c>
      <c r="L129" s="236" t="str">
        <f t="shared" si="39"/>
        <v>FY2004</v>
      </c>
      <c r="M129" s="236" t="str">
        <f t="shared" si="39"/>
        <v>FY2005</v>
      </c>
      <c r="N129" s="236" t="str">
        <f t="shared" si="39"/>
        <v>FY2006</v>
      </c>
      <c r="O129" s="236" t="str">
        <f t="shared" si="39"/>
        <v>FY2007</v>
      </c>
      <c r="P129" s="236" t="str">
        <f t="shared" si="39"/>
        <v>FY2008</v>
      </c>
      <c r="Q129" s="236" t="str">
        <f t="shared" si="39"/>
        <v>FY2009</v>
      </c>
      <c r="R129" s="236" t="str">
        <f>R2</f>
        <v>FY2010</v>
      </c>
    </row>
    <row r="130" spans="1:18" ht="17.25" customHeight="1" x14ac:dyDescent="0.2">
      <c r="A130" s="237">
        <v>1.1000000000000001</v>
      </c>
      <c r="B130" s="238" t="s">
        <v>432</v>
      </c>
      <c r="C130" s="248"/>
      <c r="D130" s="248">
        <f t="shared" ref="D130:D139" si="40">D117/C117-1</f>
        <v>8.5224882610090313E-2</v>
      </c>
      <c r="E130" s="248">
        <f t="shared" ref="E130:R130" si="41">E117/D117-1</f>
        <v>-1.541395028883441E-2</v>
      </c>
      <c r="F130" s="248">
        <f t="shared" si="41"/>
        <v>0.18848868839144384</v>
      </c>
      <c r="G130" s="248">
        <f t="shared" si="41"/>
        <v>-6.7463769604393042E-2</v>
      </c>
      <c r="H130" s="248">
        <f t="shared" si="41"/>
        <v>0.1089959478309539</v>
      </c>
      <c r="I130" s="248">
        <f t="shared" si="41"/>
        <v>7.7444388263896879E-2</v>
      </c>
      <c r="J130" s="248">
        <f t="shared" si="41"/>
        <v>-6.2820489385375766E-2</v>
      </c>
      <c r="K130" s="248">
        <f t="shared" si="41"/>
        <v>2.5606534498583189E-2</v>
      </c>
      <c r="L130" s="248">
        <f t="shared" si="41"/>
        <v>-2.4743316321538034E-2</v>
      </c>
      <c r="M130" s="248">
        <f t="shared" si="41"/>
        <v>-0.10884776618554892</v>
      </c>
      <c r="N130" s="248">
        <f t="shared" si="41"/>
        <v>-0.1560234398353898</v>
      </c>
      <c r="O130" s="248">
        <f t="shared" si="41"/>
        <v>-7.7886129152768824E-3</v>
      </c>
      <c r="P130" s="248">
        <f t="shared" si="41"/>
        <v>-7.7718313089230051E-3</v>
      </c>
      <c r="Q130" s="248">
        <f t="shared" si="41"/>
        <v>5.5338162376042721E-2</v>
      </c>
      <c r="R130" s="248">
        <f t="shared" si="41"/>
        <v>-8.6255177791049964E-2</v>
      </c>
    </row>
    <row r="131" spans="1:18" x14ac:dyDescent="0.2">
      <c r="A131" s="237">
        <v>1.2</v>
      </c>
      <c r="B131" s="240" t="s">
        <v>99</v>
      </c>
      <c r="C131" s="248"/>
      <c r="D131" s="248">
        <f t="shared" si="40"/>
        <v>-0.13306081842245676</v>
      </c>
      <c r="E131" s="248">
        <f t="shared" ref="E131:R131" si="42">E118/D118-1</f>
        <v>2.4475755447118219E-2</v>
      </c>
      <c r="F131" s="248">
        <f t="shared" si="42"/>
        <v>1.1944266342148548</v>
      </c>
      <c r="G131" s="248">
        <f t="shared" si="42"/>
        <v>-0.50684990282944642</v>
      </c>
      <c r="H131" s="248">
        <f t="shared" si="42"/>
        <v>0.23517977362526743</v>
      </c>
      <c r="I131" s="248">
        <f t="shared" si="42"/>
        <v>0.30148066448820221</v>
      </c>
      <c r="J131" s="248">
        <f t="shared" si="42"/>
        <v>-0.16042758440219762</v>
      </c>
      <c r="K131" s="248">
        <f t="shared" si="42"/>
        <v>0.36782110328300899</v>
      </c>
      <c r="L131" s="248">
        <f t="shared" si="42"/>
        <v>-0.16830319132262428</v>
      </c>
      <c r="M131" s="248">
        <f t="shared" si="42"/>
        <v>5.9991915007686636E-3</v>
      </c>
      <c r="N131" s="248">
        <f t="shared" si="42"/>
        <v>-0.29845129315811014</v>
      </c>
      <c r="O131" s="248">
        <f t="shared" si="42"/>
        <v>3.4463836357010669E-2</v>
      </c>
      <c r="P131" s="248">
        <f t="shared" si="42"/>
        <v>0.13831962073264092</v>
      </c>
      <c r="Q131" s="248">
        <f t="shared" si="42"/>
        <v>6.5398086153017232E-2</v>
      </c>
      <c r="R131" s="248">
        <f t="shared" si="42"/>
        <v>-0.10631509135067829</v>
      </c>
    </row>
    <row r="132" spans="1:18" x14ac:dyDescent="0.2">
      <c r="A132" s="237" t="s">
        <v>100</v>
      </c>
      <c r="B132" s="240" t="s">
        <v>433</v>
      </c>
      <c r="C132" s="248"/>
      <c r="D132" s="248">
        <f t="shared" si="40"/>
        <v>-0.24224766515494089</v>
      </c>
      <c r="E132" s="248">
        <f t="shared" ref="E132:R132" si="43">E119/D119-1</f>
        <v>-2.8067027984579607E-2</v>
      </c>
      <c r="F132" s="248">
        <f t="shared" si="43"/>
        <v>-0.18458660206071109</v>
      </c>
      <c r="G132" s="248">
        <f t="shared" si="43"/>
        <v>0.972115170208385</v>
      </c>
      <c r="H132" s="248">
        <f t="shared" si="43"/>
        <v>0.19573345441755863</v>
      </c>
      <c r="I132" s="248">
        <f t="shared" si="43"/>
        <v>0.22837376824502287</v>
      </c>
      <c r="J132" s="248">
        <f t="shared" si="43"/>
        <v>0.48729460166460714</v>
      </c>
      <c r="K132" s="248">
        <f t="shared" si="43"/>
        <v>-0.73383128951074261</v>
      </c>
      <c r="L132" s="248">
        <f t="shared" si="43"/>
        <v>0.29416512702990016</v>
      </c>
      <c r="M132" s="248">
        <f t="shared" si="43"/>
        <v>0.63575545652241638</v>
      </c>
      <c r="N132" s="248">
        <f t="shared" si="43"/>
        <v>0.12420911248411404</v>
      </c>
      <c r="O132" s="248">
        <f t="shared" si="43"/>
        <v>0.20809680324565982</v>
      </c>
      <c r="P132" s="248">
        <f t="shared" si="43"/>
        <v>-0.20887325697584735</v>
      </c>
      <c r="Q132" s="248">
        <f t="shared" si="43"/>
        <v>-0.12827154187495393</v>
      </c>
      <c r="R132" s="248">
        <f t="shared" si="43"/>
        <v>5.0579412430427517E-2</v>
      </c>
    </row>
    <row r="133" spans="1:18" x14ac:dyDescent="0.2">
      <c r="A133" s="237" t="s">
        <v>434</v>
      </c>
      <c r="B133" s="240" t="s">
        <v>7</v>
      </c>
      <c r="C133" s="248"/>
      <c r="D133" s="248">
        <f t="shared" si="40"/>
        <v>-1.5540531817465952E-2</v>
      </c>
      <c r="E133" s="248">
        <f t="shared" ref="E133:R133" si="44">E120/D120-1</f>
        <v>-1.3126698165206729E-3</v>
      </c>
      <c r="F133" s="248">
        <f t="shared" si="44"/>
        <v>-8.6639255690499795E-2</v>
      </c>
      <c r="G133" s="248">
        <f t="shared" si="44"/>
        <v>1.5416689108878945E-2</v>
      </c>
      <c r="H133" s="248">
        <f t="shared" si="44"/>
        <v>-3.5083696417950616E-2</v>
      </c>
      <c r="I133" s="248">
        <f t="shared" si="44"/>
        <v>2.3094722951646052E-2</v>
      </c>
      <c r="J133" s="248">
        <f t="shared" si="44"/>
        <v>-2.0863328637854561E-4</v>
      </c>
      <c r="K133" s="248">
        <f t="shared" si="44"/>
        <v>5.8701982682627385E-2</v>
      </c>
      <c r="L133" s="248">
        <f t="shared" si="44"/>
        <v>-2.5170079728126793E-2</v>
      </c>
      <c r="M133" s="248">
        <f t="shared" si="44"/>
        <v>0.17274837471075544</v>
      </c>
      <c r="N133" s="248">
        <f t="shared" si="44"/>
        <v>-3.0484909418520556E-2</v>
      </c>
      <c r="O133" s="248">
        <f t="shared" si="44"/>
        <v>-1.0034851783163212E-2</v>
      </c>
      <c r="P133" s="248">
        <f t="shared" si="44"/>
        <v>4.8707811585630978E-3</v>
      </c>
      <c r="Q133" s="248">
        <f t="shared" si="44"/>
        <v>1.3718108669077189E-2</v>
      </c>
      <c r="R133" s="248">
        <f t="shared" si="44"/>
        <v>2.7918914238418635E-2</v>
      </c>
    </row>
    <row r="134" spans="1:18" x14ac:dyDescent="0.2">
      <c r="A134" s="237" t="s">
        <v>108</v>
      </c>
      <c r="B134" s="240" t="s">
        <v>435</v>
      </c>
      <c r="C134" s="248"/>
      <c r="D134" s="248">
        <f t="shared" si="40"/>
        <v>-3.0141843971631332E-2</v>
      </c>
      <c r="E134" s="248">
        <f t="shared" ref="E134:R134" si="45">E121/D121-1</f>
        <v>-5.8500914076782262E-2</v>
      </c>
      <c r="F134" s="248">
        <f t="shared" si="45"/>
        <v>-6.407766990291297E-2</v>
      </c>
      <c r="G134" s="248">
        <f t="shared" si="45"/>
        <v>-0.10373443983402464</v>
      </c>
      <c r="H134" s="248">
        <f t="shared" si="45"/>
        <v>-0.12037037037037024</v>
      </c>
      <c r="I134" s="248">
        <f t="shared" si="45"/>
        <v>-1.5789473684210575E-2</v>
      </c>
      <c r="J134" s="248">
        <f t="shared" si="45"/>
        <v>-2.6737967914438721E-2</v>
      </c>
      <c r="K134" s="248">
        <f t="shared" si="45"/>
        <v>3.2967032967033294E-2</v>
      </c>
      <c r="L134" s="248">
        <f t="shared" si="45"/>
        <v>0</v>
      </c>
      <c r="M134" s="248">
        <f t="shared" si="45"/>
        <v>-5.319148936170226E-2</v>
      </c>
      <c r="N134" s="248">
        <f t="shared" si="45"/>
        <v>0.10674157303370757</v>
      </c>
      <c r="O134" s="248">
        <f t="shared" si="45"/>
        <v>9.6446700507614613E-2</v>
      </c>
      <c r="P134" s="248">
        <f t="shared" si="45"/>
        <v>-2.3148148148148806E-3</v>
      </c>
      <c r="Q134" s="248">
        <f t="shared" si="45"/>
        <v>5.8004640371229987E-2</v>
      </c>
      <c r="R134" s="248">
        <f t="shared" si="45"/>
        <v>4.3859649122803823E-3</v>
      </c>
    </row>
    <row r="135" spans="1:18" x14ac:dyDescent="0.2">
      <c r="A135" s="237" t="s">
        <v>110</v>
      </c>
      <c r="B135" s="240" t="s">
        <v>13</v>
      </c>
      <c r="C135" s="248"/>
      <c r="D135" s="248">
        <f t="shared" si="40"/>
        <v>3.1225175068398947E-3</v>
      </c>
      <c r="E135" s="248">
        <f t="shared" ref="E135:R135" si="46">E122/D122-1</f>
        <v>2.5141781871931279E-3</v>
      </c>
      <c r="F135" s="248">
        <f t="shared" si="46"/>
        <v>2.2537393584372012E-3</v>
      </c>
      <c r="G135" s="248">
        <f t="shared" si="46"/>
        <v>9.245256177864869E-3</v>
      </c>
      <c r="H135" s="248">
        <f t="shared" si="46"/>
        <v>1.4953600940285305E-2</v>
      </c>
      <c r="I135" s="248">
        <f t="shared" si="46"/>
        <v>5.6382355862722999E-3</v>
      </c>
      <c r="J135" s="248">
        <f t="shared" si="46"/>
        <v>3.253282375117017E-3</v>
      </c>
      <c r="K135" s="248">
        <f t="shared" si="46"/>
        <v>9.2417800718320731E-3</v>
      </c>
      <c r="L135" s="248">
        <f t="shared" si="46"/>
        <v>-0.11735494491727816</v>
      </c>
      <c r="M135" s="248">
        <f t="shared" si="46"/>
        <v>7.1651051521819831E-2</v>
      </c>
      <c r="N135" s="248">
        <f t="shared" si="46"/>
        <v>8.7541645912915023E-2</v>
      </c>
      <c r="O135" s="248">
        <f t="shared" si="46"/>
        <v>-1.4374410666260329E-2</v>
      </c>
      <c r="P135" s="248">
        <f t="shared" si="46"/>
        <v>-4.099284257292557E-3</v>
      </c>
      <c r="Q135" s="248">
        <f t="shared" si="46"/>
        <v>-5.6789819585369994E-3</v>
      </c>
      <c r="R135" s="248">
        <f t="shared" si="46"/>
        <v>1.1899643627138357E-2</v>
      </c>
    </row>
    <row r="136" spans="1:18" x14ac:dyDescent="0.2">
      <c r="A136" s="241"/>
      <c r="B136" s="515" t="s">
        <v>647</v>
      </c>
      <c r="C136" s="249"/>
      <c r="D136" s="249">
        <f t="shared" si="40"/>
        <v>7.4228357319277016E-3</v>
      </c>
      <c r="E136" s="249">
        <f t="shared" ref="E136:R136" si="47">E123/D123-1</f>
        <v>-2.5294603081226219E-3</v>
      </c>
      <c r="F136" s="249">
        <f t="shared" si="47"/>
        <v>0.11371429371536124</v>
      </c>
      <c r="G136" s="249">
        <f t="shared" si="47"/>
        <v>-7.9032094219655069E-2</v>
      </c>
      <c r="H136" s="249">
        <f t="shared" si="47"/>
        <v>4.9479464718984012E-2</v>
      </c>
      <c r="I136" s="249">
        <f t="shared" si="47"/>
        <v>5.9426169000350582E-2</v>
      </c>
      <c r="J136" s="249">
        <f t="shared" si="47"/>
        <v>-3.0522976416184511E-2</v>
      </c>
      <c r="K136" s="249">
        <f t="shared" si="47"/>
        <v>4.36641833137974E-2</v>
      </c>
      <c r="L136" s="249">
        <f t="shared" si="47"/>
        <v>-7.4172514483608287E-2</v>
      </c>
      <c r="M136" s="249">
        <f t="shared" si="47"/>
        <v>3.0525864404871816E-2</v>
      </c>
      <c r="N136" s="249">
        <f t="shared" si="47"/>
        <v>-4.9028759586326354E-2</v>
      </c>
      <c r="O136" s="249">
        <f t="shared" si="47"/>
        <v>-4.8089275562196443E-3</v>
      </c>
      <c r="P136" s="249">
        <f t="shared" si="47"/>
        <v>5.6531112071438461E-3</v>
      </c>
      <c r="Q136" s="249">
        <f t="shared" si="47"/>
        <v>1.9323496179961985E-2</v>
      </c>
      <c r="R136" s="249">
        <f t="shared" si="47"/>
        <v>-1.9974084790672864E-2</v>
      </c>
    </row>
    <row r="137" spans="1:18" x14ac:dyDescent="0.2">
      <c r="A137" s="241"/>
      <c r="B137" s="562" t="s">
        <v>711</v>
      </c>
      <c r="C137" s="248"/>
      <c r="D137" s="248">
        <f t="shared" si="40"/>
        <v>0.23473076281138594</v>
      </c>
      <c r="E137" s="248">
        <f t="shared" ref="E137:R137" si="48">E124/D124-1</f>
        <v>-0.11646460284482829</v>
      </c>
      <c r="F137" s="248">
        <f t="shared" si="48"/>
        <v>0.21072125851519186</v>
      </c>
      <c r="G137" s="248">
        <f t="shared" si="48"/>
        <v>1.9542673620804196E-2</v>
      </c>
      <c r="H137" s="248">
        <f t="shared" si="48"/>
        <v>3.6196165207556641E-2</v>
      </c>
      <c r="I137" s="248">
        <f t="shared" si="48"/>
        <v>-0.18551775921750802</v>
      </c>
      <c r="J137" s="248">
        <f t="shared" si="48"/>
        <v>-8.6069187236949674E-2</v>
      </c>
      <c r="K137" s="248">
        <f t="shared" si="48"/>
        <v>0.25455720534837578</v>
      </c>
      <c r="L137" s="248">
        <f t="shared" si="48"/>
        <v>2.4526048310472781E-2</v>
      </c>
      <c r="M137" s="248">
        <f t="shared" si="48"/>
        <v>0.35092377915491335</v>
      </c>
      <c r="N137" s="248">
        <f t="shared" si="48"/>
        <v>-0.13051579090183607</v>
      </c>
      <c r="O137" s="248">
        <f t="shared" si="48"/>
        <v>-0.14140114821451133</v>
      </c>
      <c r="P137" s="248">
        <f t="shared" si="48"/>
        <v>-4.1004298604219613E-2</v>
      </c>
      <c r="Q137" s="248">
        <f t="shared" si="48"/>
        <v>7.3349330847142236E-2</v>
      </c>
      <c r="R137" s="248">
        <f t="shared" si="48"/>
        <v>-9.3063218958567173E-2</v>
      </c>
    </row>
    <row r="138" spans="1:18" x14ac:dyDescent="0.2">
      <c r="A138" s="241"/>
      <c r="B138" s="530" t="s">
        <v>436</v>
      </c>
      <c r="C138" s="248"/>
      <c r="D138" s="248">
        <f t="shared" si="40"/>
        <v>-0.21438597190529785</v>
      </c>
      <c r="E138" s="248">
        <f t="shared" ref="E138:R138" si="49">E125/D125-1</f>
        <v>-0.2429823051992962</v>
      </c>
      <c r="F138" s="248">
        <f t="shared" si="49"/>
        <v>0.29007391742751643</v>
      </c>
      <c r="G138" s="248">
        <f t="shared" si="49"/>
        <v>0.57794752969302321</v>
      </c>
      <c r="H138" s="248">
        <f t="shared" si="49"/>
        <v>7.6453528826446515E-2</v>
      </c>
      <c r="I138" s="248">
        <f t="shared" si="49"/>
        <v>0.10491668907636065</v>
      </c>
      <c r="J138" s="248">
        <f t="shared" si="49"/>
        <v>0.60086131996668835</v>
      </c>
      <c r="K138" s="248">
        <f t="shared" si="49"/>
        <v>-0.71658167750604995</v>
      </c>
      <c r="L138" s="248">
        <f t="shared" si="49"/>
        <v>8.7370887177053325E-2</v>
      </c>
      <c r="M138" s="248">
        <f t="shared" si="49"/>
        <v>0.56369513471142563</v>
      </c>
      <c r="N138" s="248">
        <f t="shared" si="49"/>
        <v>0.15488422039070082</v>
      </c>
      <c r="O138" s="248">
        <f t="shared" si="49"/>
        <v>0.24038014559437326</v>
      </c>
      <c r="P138" s="248">
        <f t="shared" si="49"/>
        <v>-9.0764559458632599E-2</v>
      </c>
      <c r="Q138" s="248">
        <f t="shared" si="49"/>
        <v>-6.7205528924279889E-2</v>
      </c>
      <c r="R138" s="248">
        <f t="shared" si="49"/>
        <v>6.477398132839407E-2</v>
      </c>
    </row>
    <row r="139" spans="1:18" ht="21" customHeight="1" x14ac:dyDescent="0.2">
      <c r="A139" s="245"/>
      <c r="B139" s="246" t="s">
        <v>714</v>
      </c>
      <c r="C139" s="250"/>
      <c r="D139" s="250">
        <f t="shared" si="40"/>
        <v>2.4190249269723241E-2</v>
      </c>
      <c r="E139" s="250">
        <f t="shared" ref="E139:R139" si="50">E126/D126-1</f>
        <v>-1.0961716256577048E-2</v>
      </c>
      <c r="F139" s="250">
        <f t="shared" si="50"/>
        <v>0.12032398188503146</v>
      </c>
      <c r="G139" s="250">
        <f t="shared" si="50"/>
        <v>-7.3537476721636685E-2</v>
      </c>
      <c r="H139" s="250">
        <f t="shared" si="50"/>
        <v>4.8147308123447141E-2</v>
      </c>
      <c r="I139" s="250">
        <f t="shared" si="50"/>
        <v>3.7876384871150748E-2</v>
      </c>
      <c r="J139" s="250">
        <f t="shared" si="50"/>
        <v>-3.854966008338323E-2</v>
      </c>
      <c r="K139" s="250">
        <f t="shared" si="50"/>
        <v>6.5826776692797795E-2</v>
      </c>
      <c r="L139" s="250">
        <f t="shared" si="50"/>
        <v>-6.7130204916272973E-2</v>
      </c>
      <c r="M139" s="250">
        <f t="shared" si="50"/>
        <v>5.5497430300669448E-2</v>
      </c>
      <c r="N139" s="250">
        <f t="shared" si="50"/>
        <v>-5.8806958363638917E-2</v>
      </c>
      <c r="O139" s="250">
        <f t="shared" si="50"/>
        <v>-1.9874194452545901E-2</v>
      </c>
      <c r="P139" s="250">
        <f t="shared" si="50"/>
        <v>2.3769272553022525E-3</v>
      </c>
      <c r="Q139" s="250">
        <f t="shared" si="50"/>
        <v>2.4431278951207558E-2</v>
      </c>
      <c r="R139" s="250">
        <f t="shared" si="50"/>
        <v>-2.6884979309618084E-2</v>
      </c>
    </row>
    <row r="140" spans="1:18" s="197" customFormat="1" ht="20.25" customHeight="1" x14ac:dyDescent="0.2">
      <c r="A140" s="256" t="s">
        <v>437</v>
      </c>
    </row>
    <row r="141" spans="1:18" ht="15" x14ac:dyDescent="0.2">
      <c r="A141" s="509" t="s">
        <v>772</v>
      </c>
    </row>
    <row r="142" spans="1:18" ht="18.75" customHeight="1" x14ac:dyDescent="0.2">
      <c r="A142" s="234"/>
      <c r="B142" s="235" t="s">
        <v>431</v>
      </c>
      <c r="C142" s="236" t="str">
        <f t="shared" ref="C142:Q142" si="51">C2</f>
        <v>FY1995</v>
      </c>
      <c r="D142" s="236" t="str">
        <f t="shared" si="51"/>
        <v>FY1996</v>
      </c>
      <c r="E142" s="236" t="str">
        <f t="shared" si="51"/>
        <v>FY1997</v>
      </c>
      <c r="F142" s="236" t="str">
        <f t="shared" si="51"/>
        <v>FY1998</v>
      </c>
      <c r="G142" s="236" t="str">
        <f t="shared" si="51"/>
        <v>FY1999</v>
      </c>
      <c r="H142" s="236" t="str">
        <f t="shared" si="51"/>
        <v>FY2000</v>
      </c>
      <c r="I142" s="236" t="str">
        <f t="shared" si="51"/>
        <v>FY2001</v>
      </c>
      <c r="J142" s="236" t="str">
        <f t="shared" si="51"/>
        <v>FY2002</v>
      </c>
      <c r="K142" s="236" t="str">
        <f t="shared" si="51"/>
        <v>FY2003</v>
      </c>
      <c r="L142" s="236" t="str">
        <f t="shared" si="51"/>
        <v>FY2004</v>
      </c>
      <c r="M142" s="236" t="str">
        <f t="shared" si="51"/>
        <v>FY2005</v>
      </c>
      <c r="N142" s="236" t="str">
        <f t="shared" si="51"/>
        <v>FY2006</v>
      </c>
      <c r="O142" s="236" t="str">
        <f t="shared" si="51"/>
        <v>FY2007</v>
      </c>
      <c r="P142" s="236" t="str">
        <f t="shared" si="51"/>
        <v>FY2008</v>
      </c>
      <c r="Q142" s="236" t="str">
        <f t="shared" si="51"/>
        <v>FY2009</v>
      </c>
      <c r="R142" s="236" t="str">
        <f>R2</f>
        <v>FY2010</v>
      </c>
    </row>
    <row r="143" spans="1:18" ht="18.75" customHeight="1" x14ac:dyDescent="0.2">
      <c r="A143" s="237">
        <v>1.1000000000000001</v>
      </c>
      <c r="B143" s="238" t="s">
        <v>432</v>
      </c>
      <c r="C143" s="239">
        <v>8.284101852143829</v>
      </c>
      <c r="D143" s="239">
        <v>9.2185672891584929</v>
      </c>
      <c r="E143" s="239">
        <v>9.3936211480916754</v>
      </c>
      <c r="F143" s="239">
        <v>11.395109110324324</v>
      </c>
      <c r="G143" s="239">
        <v>10.877637873718358</v>
      </c>
      <c r="H143" s="239">
        <v>12.211278164254498</v>
      </c>
      <c r="I143" s="239">
        <v>13.302631245489083</v>
      </c>
      <c r="J143" s="239">
        <v>12.48115368223954</v>
      </c>
      <c r="K143" s="239">
        <v>12.796068701521314</v>
      </c>
      <c r="L143" s="239">
        <v>12.73693801785519</v>
      </c>
      <c r="M143" s="239">
        <v>11.941152402184477</v>
      </c>
      <c r="N143" s="239">
        <v>10.678521165683055</v>
      </c>
      <c r="O143" s="239">
        <v>11.022848373222269</v>
      </c>
      <c r="P143" s="239">
        <v>11.962561662438823</v>
      </c>
      <c r="Q143" s="239">
        <v>12.919096607421688</v>
      </c>
      <c r="R143" s="239">
        <v>12.276454363154581</v>
      </c>
    </row>
    <row r="144" spans="1:18" x14ac:dyDescent="0.2">
      <c r="A144" s="237">
        <v>1.2</v>
      </c>
      <c r="B144" s="240" t="s">
        <v>99</v>
      </c>
      <c r="C144" s="239">
        <v>1.973706540352778</v>
      </c>
      <c r="D144" s="239">
        <v>2.7685143816827447</v>
      </c>
      <c r="E144" s="239">
        <v>2.289002032814428</v>
      </c>
      <c r="F144" s="239">
        <v>6.03965526866304</v>
      </c>
      <c r="G144" s="239">
        <v>2.5958957901177557</v>
      </c>
      <c r="H144" s="239">
        <v>2.7853931398358918</v>
      </c>
      <c r="I144" s="239">
        <v>3.9579469579016955</v>
      </c>
      <c r="J144" s="239">
        <v>3.453242684614322</v>
      </c>
      <c r="K144" s="239">
        <v>4.7101918411754351</v>
      </c>
      <c r="L144" s="239">
        <v>4.2094785248690787</v>
      </c>
      <c r="M144" s="239">
        <v>4.7002660557510563</v>
      </c>
      <c r="N144" s="239">
        <v>3.2354311947007948</v>
      </c>
      <c r="O144" s="239">
        <v>3.18866737548902</v>
      </c>
      <c r="P144" s="239">
        <v>3.9060765405964455</v>
      </c>
      <c r="Q144" s="239">
        <v>5.6539594156787825</v>
      </c>
      <c r="R144" s="239">
        <v>5.2832788244255102</v>
      </c>
    </row>
    <row r="145" spans="1:18" x14ac:dyDescent="0.2">
      <c r="A145" s="237" t="s">
        <v>100</v>
      </c>
      <c r="B145" s="240" t="s">
        <v>433</v>
      </c>
      <c r="C145" s="239">
        <v>0.2441268601348511</v>
      </c>
      <c r="D145" s="239">
        <v>0.19016047036437736</v>
      </c>
      <c r="E145" s="239">
        <v>0.18975185061766223</v>
      </c>
      <c r="F145" s="239">
        <v>0.15725211276752382</v>
      </c>
      <c r="G145" s="239">
        <v>0.31607147921194734</v>
      </c>
      <c r="H145" s="239">
        <v>0.38488860561593086</v>
      </c>
      <c r="I145" s="239">
        <v>0.47901392706881796</v>
      </c>
      <c r="J145" s="239">
        <v>0.71129914096051805</v>
      </c>
      <c r="K145" s="239">
        <v>0.18886249528141022</v>
      </c>
      <c r="L145" s="239">
        <v>0.24868555987348229</v>
      </c>
      <c r="M145" s="239">
        <v>0.42341220740818497</v>
      </c>
      <c r="N145" s="239">
        <v>0.4969284947790395</v>
      </c>
      <c r="O145" s="239">
        <v>0.62218626380075037</v>
      </c>
      <c r="P145" s="239">
        <v>0.52481363429574834</v>
      </c>
      <c r="Q145" s="239">
        <v>0.49506394206058313</v>
      </c>
      <c r="R145" s="239">
        <v>0.54224197008167052</v>
      </c>
    </row>
    <row r="146" spans="1:18" x14ac:dyDescent="0.2">
      <c r="A146" s="237" t="s">
        <v>434</v>
      </c>
      <c r="B146" s="240" t="s">
        <v>7</v>
      </c>
      <c r="C146" s="239">
        <v>9.0614876575241556</v>
      </c>
      <c r="D146" s="239">
        <v>9.4262043296321494</v>
      </c>
      <c r="E146" s="239">
        <v>8.7338027799326472</v>
      </c>
      <c r="F146" s="239">
        <v>8.3565636418506966</v>
      </c>
      <c r="G146" s="239">
        <v>7.8642537320475032</v>
      </c>
      <c r="H146" s="239">
        <v>7.488382971962686</v>
      </c>
      <c r="I146" s="239">
        <v>7.5373200214649572</v>
      </c>
      <c r="J146" s="239">
        <v>7.9393481276797138</v>
      </c>
      <c r="K146" s="239">
        <v>8.3144389304810762</v>
      </c>
      <c r="L146" s="239">
        <v>8.2908531954978333</v>
      </c>
      <c r="M146" s="239">
        <v>9.4701694787384731</v>
      </c>
      <c r="N146" s="239">
        <v>10.226689707586845</v>
      </c>
      <c r="O146" s="239">
        <v>10.003904368600054</v>
      </c>
      <c r="P146" s="239">
        <v>10.387304576367839</v>
      </c>
      <c r="Q146" s="239">
        <v>10.680260993194983</v>
      </c>
      <c r="R146" s="239">
        <v>10.933227298850824</v>
      </c>
    </row>
    <row r="147" spans="1:18" x14ac:dyDescent="0.2">
      <c r="A147" s="237" t="s">
        <v>108</v>
      </c>
      <c r="B147" s="240" t="s">
        <v>435</v>
      </c>
      <c r="C147" s="239">
        <v>0.20948994074818311</v>
      </c>
      <c r="D147" s="239">
        <v>0.20632324197065283</v>
      </c>
      <c r="E147" s="239">
        <v>0.19476887330818515</v>
      </c>
      <c r="F147" s="239">
        <v>0.16136230397839363</v>
      </c>
      <c r="G147" s="239">
        <v>0.14669093762341118</v>
      </c>
      <c r="H147" s="239">
        <v>0.14530758735662119</v>
      </c>
      <c r="I147" s="239">
        <v>0.152358881440019</v>
      </c>
      <c r="J147" s="239">
        <v>0.14557969690418449</v>
      </c>
      <c r="K147" s="239">
        <v>0.15705960219244586</v>
      </c>
      <c r="L147" s="239">
        <v>0.15024106241691534</v>
      </c>
      <c r="M147" s="239">
        <v>0.15500674661430286</v>
      </c>
      <c r="N147" s="239">
        <v>0.16600613913700107</v>
      </c>
      <c r="O147" s="239">
        <v>0.19059922966884937</v>
      </c>
      <c r="P147" s="239">
        <v>0.19902180501224639</v>
      </c>
      <c r="Q147" s="239">
        <v>0.22791831532450268</v>
      </c>
      <c r="R147" s="239">
        <v>0.20466024243704548</v>
      </c>
    </row>
    <row r="148" spans="1:18" x14ac:dyDescent="0.2">
      <c r="A148" s="237" t="s">
        <v>110</v>
      </c>
      <c r="B148" s="240" t="s">
        <v>13</v>
      </c>
      <c r="C148" s="239">
        <v>13.684057323718328</v>
      </c>
      <c r="D148" s="239">
        <v>14.109636843186799</v>
      </c>
      <c r="E148" s="239">
        <v>14.521151596429984</v>
      </c>
      <c r="F148" s="239">
        <v>14.790235541372553</v>
      </c>
      <c r="G148" s="239">
        <v>15.213852663554924</v>
      </c>
      <c r="H148" s="239">
        <v>15.363745209241593</v>
      </c>
      <c r="I148" s="239">
        <v>15.412722823772876</v>
      </c>
      <c r="J148" s="239">
        <v>15.326972832115525</v>
      </c>
      <c r="K148" s="239">
        <v>15.717351679966129</v>
      </c>
      <c r="L148" s="239">
        <v>13.649974785457534</v>
      </c>
      <c r="M148" s="239">
        <v>14.808620994081954</v>
      </c>
      <c r="N148" s="239">
        <v>16.601743549229496</v>
      </c>
      <c r="O148" s="239">
        <v>18.023226218079287</v>
      </c>
      <c r="P148" s="239">
        <v>18.096708033903255</v>
      </c>
      <c r="Q148" s="239">
        <v>18.093886394325857</v>
      </c>
      <c r="R148" s="239">
        <v>17.948643428282679</v>
      </c>
    </row>
    <row r="149" spans="1:18" x14ac:dyDescent="0.2">
      <c r="A149" s="241"/>
      <c r="B149" s="515" t="s">
        <v>647</v>
      </c>
      <c r="C149" s="243">
        <v>33.456970174622128</v>
      </c>
      <c r="D149" s="243">
        <v>35.919406555995224</v>
      </c>
      <c r="E149" s="243">
        <v>35.322098281194585</v>
      </c>
      <c r="F149" s="243">
        <v>40.900177978956528</v>
      </c>
      <c r="G149" s="243">
        <v>37.014402476273901</v>
      </c>
      <c r="H149" s="243">
        <v>38.378995678267216</v>
      </c>
      <c r="I149" s="243">
        <v>40.841993857137446</v>
      </c>
      <c r="J149" s="243">
        <v>40.057596164513804</v>
      </c>
      <c r="K149" s="243">
        <v>41.883973250617814</v>
      </c>
      <c r="L149" s="243">
        <v>39.28617114597003</v>
      </c>
      <c r="M149" s="243">
        <v>41.498627884778443</v>
      </c>
      <c r="N149" s="243">
        <v>41.40532025111623</v>
      </c>
      <c r="O149" s="243">
        <v>43.051431828860231</v>
      </c>
      <c r="P149" s="243">
        <v>45.076486252614359</v>
      </c>
      <c r="Q149" s="243">
        <v>48.070185668006395</v>
      </c>
      <c r="R149" s="243">
        <v>47.188506127232316</v>
      </c>
    </row>
    <row r="150" spans="1:18" x14ac:dyDescent="0.2">
      <c r="A150" s="241"/>
      <c r="B150" s="562" t="s">
        <v>711</v>
      </c>
      <c r="C150" s="239">
        <v>2.5185154299000976</v>
      </c>
      <c r="D150" s="239">
        <v>2.329750084859695</v>
      </c>
      <c r="E150" s="239">
        <v>2.8468524515206362</v>
      </c>
      <c r="F150" s="239">
        <v>3.5842669157819582</v>
      </c>
      <c r="G150" s="239">
        <v>3.7114817174286614</v>
      </c>
      <c r="H150" s="239">
        <v>3.8785494139049246</v>
      </c>
      <c r="I150" s="239">
        <v>3.2492364168804766</v>
      </c>
      <c r="J150" s="239">
        <v>2.990771128073618</v>
      </c>
      <c r="K150" s="239">
        <v>3.6836769999999994</v>
      </c>
      <c r="L150" s="239">
        <v>3.5755687500000004</v>
      </c>
      <c r="M150" s="239">
        <v>5.1125827092256522</v>
      </c>
      <c r="N150" s="239">
        <v>4.7092149299999999</v>
      </c>
      <c r="O150" s="239">
        <v>4.0742468786295634</v>
      </c>
      <c r="P150" s="239">
        <v>2.2150483087145689</v>
      </c>
      <c r="Q150" s="239">
        <v>3.2191213887145684</v>
      </c>
      <c r="R150" s="239">
        <v>4.1364115287145697</v>
      </c>
    </row>
    <row r="151" spans="1:18" x14ac:dyDescent="0.2">
      <c r="A151" s="241"/>
      <c r="B151" s="530" t="s">
        <v>436</v>
      </c>
      <c r="C151" s="239">
        <v>-0.18242641292079184</v>
      </c>
      <c r="D151" s="239">
        <v>-0.14732428519695234</v>
      </c>
      <c r="E151" s="239">
        <v>-0.11450114652177056</v>
      </c>
      <c r="F151" s="239">
        <v>-0.15012639505278277</v>
      </c>
      <c r="G151" s="239">
        <v>-0.24143829743995751</v>
      </c>
      <c r="H151" s="239">
        <v>-0.26467737018199011</v>
      </c>
      <c r="I151" s="239">
        <v>-0.29629812065874012</v>
      </c>
      <c r="J151" s="239">
        <v>-0.47357607122104461</v>
      </c>
      <c r="K151" s="239">
        <v>-0.13389184068247909</v>
      </c>
      <c r="L151" s="239">
        <v>-0.14813134469377634</v>
      </c>
      <c r="M151" s="239">
        <v>-0.24109792860366558</v>
      </c>
      <c r="N151" s="239">
        <v>-0.290680133550409</v>
      </c>
      <c r="O151" s="239">
        <v>-0.37367577166797661</v>
      </c>
      <c r="P151" s="239">
        <v>-0.36225127303858123</v>
      </c>
      <c r="Q151" s="239">
        <v>-0.36565443562641337</v>
      </c>
      <c r="R151" s="239">
        <v>-0.40591137703743241</v>
      </c>
    </row>
    <row r="152" spans="1:18" ht="20.25" customHeight="1" x14ac:dyDescent="0.2">
      <c r="A152" s="245"/>
      <c r="B152" s="246" t="s">
        <v>713</v>
      </c>
      <c r="C152" s="247">
        <v>35.793059191601436</v>
      </c>
      <c r="D152" s="247">
        <v>38.101832355657969</v>
      </c>
      <c r="E152" s="247">
        <v>38.054449586193449</v>
      </c>
      <c r="F152" s="247">
        <v>44.334318499685708</v>
      </c>
      <c r="G152" s="247">
        <v>40.484445896262606</v>
      </c>
      <c r="H152" s="247">
        <v>41.992867721990152</v>
      </c>
      <c r="I152" s="247">
        <v>43.794932153359184</v>
      </c>
      <c r="J152" s="247">
        <v>42.574791221366375</v>
      </c>
      <c r="K152" s="247">
        <v>45.433758409935336</v>
      </c>
      <c r="L152" s="247">
        <v>42.713608551276259</v>
      </c>
      <c r="M152" s="247">
        <v>46.370112665400427</v>
      </c>
      <c r="N152" s="247">
        <v>45.823855047565822</v>
      </c>
      <c r="O152" s="247">
        <v>46.752002935821821</v>
      </c>
      <c r="P152" s="247">
        <v>46.92928328829035</v>
      </c>
      <c r="Q152" s="247">
        <v>50.923652621094554</v>
      </c>
      <c r="R152" s="247">
        <v>50.91900627890945</v>
      </c>
    </row>
    <row r="153" spans="1:18" s="197" customFormat="1" ht="20.25" customHeight="1" x14ac:dyDescent="0.2">
      <c r="A153" s="256"/>
    </row>
    <row r="154" spans="1:18" ht="15" x14ac:dyDescent="0.2">
      <c r="A154" s="509" t="s">
        <v>773</v>
      </c>
    </row>
    <row r="155" spans="1:18" ht="18.75" customHeight="1" x14ac:dyDescent="0.2">
      <c r="A155" s="234"/>
      <c r="B155" s="235" t="s">
        <v>492</v>
      </c>
      <c r="C155" s="236" t="str">
        <f t="shared" ref="C155:Q155" si="52">C2</f>
        <v>FY1995</v>
      </c>
      <c r="D155" s="236" t="str">
        <f t="shared" si="52"/>
        <v>FY1996</v>
      </c>
      <c r="E155" s="236" t="str">
        <f t="shared" si="52"/>
        <v>FY1997</v>
      </c>
      <c r="F155" s="236" t="str">
        <f t="shared" si="52"/>
        <v>FY1998</v>
      </c>
      <c r="G155" s="236" t="str">
        <f t="shared" si="52"/>
        <v>FY1999</v>
      </c>
      <c r="H155" s="236" t="str">
        <f t="shared" si="52"/>
        <v>FY2000</v>
      </c>
      <c r="I155" s="236" t="str">
        <f t="shared" si="52"/>
        <v>FY2001</v>
      </c>
      <c r="J155" s="236" t="str">
        <f t="shared" si="52"/>
        <v>FY2002</v>
      </c>
      <c r="K155" s="236" t="str">
        <f t="shared" si="52"/>
        <v>FY2003</v>
      </c>
      <c r="L155" s="236" t="str">
        <f t="shared" si="52"/>
        <v>FY2004</v>
      </c>
      <c r="M155" s="236" t="str">
        <f t="shared" si="52"/>
        <v>FY2005</v>
      </c>
      <c r="N155" s="236" t="str">
        <f t="shared" si="52"/>
        <v>FY2006</v>
      </c>
      <c r="O155" s="236" t="str">
        <f t="shared" si="52"/>
        <v>FY2007</v>
      </c>
      <c r="P155" s="236" t="str">
        <f t="shared" si="52"/>
        <v>FY2008</v>
      </c>
      <c r="Q155" s="236" t="str">
        <f t="shared" si="52"/>
        <v>FY2009</v>
      </c>
      <c r="R155" s="236" t="str">
        <f>R2</f>
        <v>FY2010</v>
      </c>
    </row>
    <row r="156" spans="1:18" ht="18.75" customHeight="1" x14ac:dyDescent="0.2">
      <c r="A156" s="237">
        <v>1.1000000000000001</v>
      </c>
      <c r="B156" s="238" t="s">
        <v>432</v>
      </c>
      <c r="C156" s="239">
        <f t="shared" ref="C156:Q156" si="53">C143/C117*100</f>
        <v>86.270418415328095</v>
      </c>
      <c r="D156" s="239">
        <f t="shared" si="53"/>
        <v>88.462694131953853</v>
      </c>
      <c r="E156" s="239">
        <f t="shared" si="53"/>
        <v>91.553740884922036</v>
      </c>
      <c r="F156" s="239">
        <f t="shared" si="53"/>
        <v>93.447242153508185</v>
      </c>
      <c r="G156" s="239">
        <f t="shared" si="53"/>
        <v>95.657028054963007</v>
      </c>
      <c r="H156" s="239">
        <f t="shared" si="53"/>
        <v>96.830784870935688</v>
      </c>
      <c r="I156" s="239">
        <f t="shared" si="53"/>
        <v>97.902778356754212</v>
      </c>
      <c r="J156" s="239">
        <f t="shared" si="53"/>
        <v>98.014292619072975</v>
      </c>
      <c r="K156" s="239">
        <f t="shared" si="53"/>
        <v>97.978427063656923</v>
      </c>
      <c r="L156" s="239">
        <f t="shared" si="53"/>
        <v>99.999999999999986</v>
      </c>
      <c r="M156" s="239">
        <f t="shared" si="53"/>
        <v>105.20328614674969</v>
      </c>
      <c r="N156" s="239">
        <f t="shared" si="53"/>
        <v>111.47148641199604</v>
      </c>
      <c r="O156" s="239">
        <f t="shared" si="53"/>
        <v>115.96910513760177</v>
      </c>
      <c r="P156" s="239">
        <f t="shared" si="53"/>
        <v>126.84142421079623</v>
      </c>
      <c r="Q156" s="239">
        <f t="shared" si="53"/>
        <v>129.80081613151725</v>
      </c>
      <c r="R156" s="239">
        <f t="shared" ref="R156" si="54">R143/R117*100</f>
        <v>134.98742160801473</v>
      </c>
    </row>
    <row r="157" spans="1:18" x14ac:dyDescent="0.2">
      <c r="A157" s="237">
        <v>1.2</v>
      </c>
      <c r="B157" s="240" t="s">
        <v>99</v>
      </c>
      <c r="C157" s="239">
        <f t="shared" ref="C157:Q157" si="55">C144/C118*100</f>
        <v>69.193480304460522</v>
      </c>
      <c r="D157" s="239">
        <f t="shared" si="55"/>
        <v>111.95429192853422</v>
      </c>
      <c r="E157" s="239">
        <f t="shared" si="55"/>
        <v>90.352142815941434</v>
      </c>
      <c r="F157" s="239">
        <f t="shared" si="55"/>
        <v>108.63840065715003</v>
      </c>
      <c r="G157" s="239">
        <f t="shared" si="55"/>
        <v>94.684598915037483</v>
      </c>
      <c r="H157" s="239">
        <f t="shared" si="55"/>
        <v>82.252369909269305</v>
      </c>
      <c r="I157" s="239">
        <f t="shared" si="55"/>
        <v>89.803687040574232</v>
      </c>
      <c r="J157" s="239">
        <f t="shared" si="55"/>
        <v>93.3239553401541</v>
      </c>
      <c r="K157" s="239">
        <f t="shared" si="55"/>
        <v>93.062632328921566</v>
      </c>
      <c r="L157" s="239">
        <f t="shared" si="55"/>
        <v>100</v>
      </c>
      <c r="M157" s="239">
        <f t="shared" si="55"/>
        <v>110.99323555540286</v>
      </c>
      <c r="N157" s="239">
        <f t="shared" si="55"/>
        <v>108.90514813336065</v>
      </c>
      <c r="O157" s="239">
        <f t="shared" si="55"/>
        <v>103.75526575843111</v>
      </c>
      <c r="P157" s="239">
        <f t="shared" si="55"/>
        <v>111.65481498621241</v>
      </c>
      <c r="Q157" s="239">
        <f t="shared" si="55"/>
        <v>151.69717096336305</v>
      </c>
      <c r="R157" s="239">
        <f t="shared" ref="R157" si="56">R144/R118*100</f>
        <v>158.61487077871033</v>
      </c>
    </row>
    <row r="158" spans="1:18" x14ac:dyDescent="0.2">
      <c r="A158" s="237" t="s">
        <v>100</v>
      </c>
      <c r="B158" s="240" t="s">
        <v>433</v>
      </c>
      <c r="C158" s="239">
        <f t="shared" ref="C158:Q158" si="57">C145/C119*100</f>
        <v>87.487764912377202</v>
      </c>
      <c r="D158" s="239">
        <f t="shared" si="57"/>
        <v>89.934166881633971</v>
      </c>
      <c r="E158" s="239">
        <f t="shared" si="57"/>
        <v>92.332411331810874</v>
      </c>
      <c r="F158" s="239">
        <f t="shared" si="57"/>
        <v>93.839741679010416</v>
      </c>
      <c r="G158" s="239">
        <f t="shared" si="57"/>
        <v>95.640832892597075</v>
      </c>
      <c r="H158" s="239">
        <f t="shared" si="57"/>
        <v>97.399945684769293</v>
      </c>
      <c r="I158" s="239">
        <f t="shared" si="57"/>
        <v>98.68275541266496</v>
      </c>
      <c r="J158" s="239">
        <f t="shared" si="57"/>
        <v>98.525445989657626</v>
      </c>
      <c r="K158" s="239">
        <f t="shared" si="57"/>
        <v>98.284458221618266</v>
      </c>
      <c r="L158" s="239">
        <f t="shared" si="57"/>
        <v>100</v>
      </c>
      <c r="M158" s="239">
        <f t="shared" si="57"/>
        <v>104.08650569023415</v>
      </c>
      <c r="N158" s="239">
        <f t="shared" si="57"/>
        <v>108.66203982552732</v>
      </c>
      <c r="O158" s="239">
        <f t="shared" si="57"/>
        <v>112.6166583403898</v>
      </c>
      <c r="P158" s="239">
        <f t="shared" si="57"/>
        <v>120.0718663705163</v>
      </c>
      <c r="Q158" s="239">
        <f t="shared" si="57"/>
        <v>129.93203000037806</v>
      </c>
      <c r="R158" s="239">
        <f t="shared" ref="R158" si="58">R145/R119*100</f>
        <v>135.4625265457336</v>
      </c>
    </row>
    <row r="159" spans="1:18" x14ac:dyDescent="0.2">
      <c r="A159" s="237" t="s">
        <v>434</v>
      </c>
      <c r="B159" s="240" t="s">
        <v>7</v>
      </c>
      <c r="C159" s="239">
        <f t="shared" ref="C159:Q159" si="59">C146/C120*100</f>
        <v>101.51535686622015</v>
      </c>
      <c r="D159" s="239">
        <f t="shared" si="59"/>
        <v>107.26826391589732</v>
      </c>
      <c r="E159" s="239">
        <f t="shared" si="59"/>
        <v>99.519513143570578</v>
      </c>
      <c r="F159" s="239">
        <f t="shared" si="59"/>
        <v>104.25340421848779</v>
      </c>
      <c r="G159" s="239">
        <f t="shared" si="59"/>
        <v>96.621937092972189</v>
      </c>
      <c r="H159" s="239">
        <f t="shared" si="59"/>
        <v>95.349106020339931</v>
      </c>
      <c r="I159" s="239">
        <f t="shared" si="59"/>
        <v>93.805799422743391</v>
      </c>
      <c r="J159" s="239">
        <f t="shared" si="59"/>
        <v>98.829863850107628</v>
      </c>
      <c r="K159" s="239">
        <f t="shared" si="59"/>
        <v>97.760310653040634</v>
      </c>
      <c r="L159" s="239">
        <f t="shared" si="59"/>
        <v>100.00000000000003</v>
      </c>
      <c r="M159" s="239">
        <f t="shared" si="59"/>
        <v>97.398817953436918</v>
      </c>
      <c r="N159" s="239">
        <f t="shared" si="59"/>
        <v>108.48668549317024</v>
      </c>
      <c r="O159" s="239">
        <f t="shared" si="59"/>
        <v>107.19906260025893</v>
      </c>
      <c r="P159" s="239">
        <f t="shared" si="59"/>
        <v>110.76794638658851</v>
      </c>
      <c r="Q159" s="239">
        <f t="shared" si="59"/>
        <v>112.35073008064876</v>
      </c>
      <c r="R159" s="239">
        <f t="shared" ref="R159" si="60">R146/R120*100</f>
        <v>111.88801083046909</v>
      </c>
    </row>
    <row r="160" spans="1:18" x14ac:dyDescent="0.2">
      <c r="A160" s="237" t="s">
        <v>108</v>
      </c>
      <c r="B160" s="240" t="s">
        <v>435</v>
      </c>
      <c r="C160" s="239">
        <f t="shared" ref="C160:Q160" si="61">C147/C121*100</f>
        <v>92.957250336286705</v>
      </c>
      <c r="D160" s="239">
        <f t="shared" si="61"/>
        <v>94.397398529185693</v>
      </c>
      <c r="E160" s="239">
        <f t="shared" si="61"/>
        <v>94.648017543781322</v>
      </c>
      <c r="F160" s="239">
        <f t="shared" si="61"/>
        <v>83.782679741983628</v>
      </c>
      <c r="G160" s="239">
        <f t="shared" si="61"/>
        <v>84.980393279547641</v>
      </c>
      <c r="H160" s="239">
        <f t="shared" si="61"/>
        <v>95.698227563459497</v>
      </c>
      <c r="I160" s="239">
        <f t="shared" si="61"/>
        <v>101.95191138335433</v>
      </c>
      <c r="J160" s="239">
        <f t="shared" si="61"/>
        <v>100.0918291925128</v>
      </c>
      <c r="K160" s="239">
        <f t="shared" si="61"/>
        <v>104.5383995998439</v>
      </c>
      <c r="L160" s="239">
        <f t="shared" si="61"/>
        <v>100</v>
      </c>
      <c r="M160" s="239">
        <f t="shared" si="61"/>
        <v>108.96820627626585</v>
      </c>
      <c r="N160" s="239">
        <f t="shared" si="61"/>
        <v>105.4452755958408</v>
      </c>
      <c r="O160" s="239">
        <f t="shared" si="61"/>
        <v>110.41716522134115</v>
      </c>
      <c r="P160" s="239">
        <f t="shared" si="61"/>
        <v>115.56400635250566</v>
      </c>
      <c r="Q160" s="239">
        <f t="shared" si="61"/>
        <v>125.08740483198805</v>
      </c>
      <c r="R160" s="239">
        <f t="shared" ref="R160" si="62">R147/R121*100</f>
        <v>111.83228667468204</v>
      </c>
    </row>
    <row r="161" spans="1:18" x14ac:dyDescent="0.2">
      <c r="A161" s="237" t="s">
        <v>110</v>
      </c>
      <c r="B161" s="240" t="s">
        <v>13</v>
      </c>
      <c r="C161" s="239">
        <f t="shared" ref="C161:Q161" si="63">C148/C122*100</f>
        <v>93.02117247073754</v>
      </c>
      <c r="D161" s="239">
        <f t="shared" si="63"/>
        <v>95.615605809214173</v>
      </c>
      <c r="E161" s="239">
        <f t="shared" si="63"/>
        <v>98.157498267392285</v>
      </c>
      <c r="F161" s="239">
        <f t="shared" si="63"/>
        <v>99.751589982847491</v>
      </c>
      <c r="G161" s="239">
        <f t="shared" si="63"/>
        <v>101.66868954154762</v>
      </c>
      <c r="H161" s="239">
        <f t="shared" si="63"/>
        <v>101.15769554521054</v>
      </c>
      <c r="I161" s="239">
        <f t="shared" si="63"/>
        <v>100.91121189010197</v>
      </c>
      <c r="J161" s="239">
        <f t="shared" si="63"/>
        <v>100.02437625707874</v>
      </c>
      <c r="K161" s="239">
        <f t="shared" si="63"/>
        <v>101.63273527873559</v>
      </c>
      <c r="L161" s="239">
        <f t="shared" si="63"/>
        <v>100</v>
      </c>
      <c r="M161" s="239">
        <f t="shared" si="63"/>
        <v>101.23469401561344</v>
      </c>
      <c r="N161" s="239">
        <f t="shared" si="63"/>
        <v>104.35723427589103</v>
      </c>
      <c r="O161" s="239">
        <f t="shared" si="63"/>
        <v>114.94482494240326</v>
      </c>
      <c r="P161" s="239">
        <f t="shared" si="63"/>
        <v>115.88852214719148</v>
      </c>
      <c r="Q161" s="239">
        <f t="shared" si="63"/>
        <v>116.53223727638671</v>
      </c>
      <c r="R161" s="239">
        <f t="shared" ref="R161" si="64">R148/R122*100</f>
        <v>114.23742682890325</v>
      </c>
    </row>
    <row r="162" spans="1:18" x14ac:dyDescent="0.2">
      <c r="A162" s="241"/>
      <c r="B162" s="515" t="s">
        <v>647</v>
      </c>
      <c r="C162" s="243">
        <f t="shared" ref="C162:Q162" si="65">C149/C123*100</f>
        <v>91.421864583884314</v>
      </c>
      <c r="D162" s="243">
        <f t="shared" si="65"/>
        <v>97.427335933239803</v>
      </c>
      <c r="E162" s="243">
        <f t="shared" si="65"/>
        <v>96.05015972474385</v>
      </c>
      <c r="F162" s="243">
        <f t="shared" si="65"/>
        <v>99.862630366701765</v>
      </c>
      <c r="G162" s="243">
        <f t="shared" si="65"/>
        <v>98.130508701859469</v>
      </c>
      <c r="H162" s="243">
        <f t="shared" si="65"/>
        <v>96.951150657210462</v>
      </c>
      <c r="I162" s="243">
        <f t="shared" si="65"/>
        <v>97.385792215608603</v>
      </c>
      <c r="J162" s="243">
        <f t="shared" si="65"/>
        <v>98.522637353993218</v>
      </c>
      <c r="K162" s="243">
        <f t="shared" si="65"/>
        <v>98.70479231477124</v>
      </c>
      <c r="L162" s="243">
        <f t="shared" si="65"/>
        <v>100</v>
      </c>
      <c r="M162" s="243">
        <f t="shared" si="65"/>
        <v>102.50266026277173</v>
      </c>
      <c r="N162" s="243">
        <f t="shared" si="65"/>
        <v>107.54498527593894</v>
      </c>
      <c r="O162" s="243">
        <f t="shared" si="65"/>
        <v>112.3608833857304</v>
      </c>
      <c r="P162" s="243">
        <f t="shared" si="65"/>
        <v>116.98478965541379</v>
      </c>
      <c r="Q162" s="243">
        <f t="shared" si="65"/>
        <v>122.38920333094119</v>
      </c>
      <c r="R162" s="243">
        <f t="shared" ref="R162" si="66">R149/R123*100</f>
        <v>122.59308586336306</v>
      </c>
    </row>
    <row r="163" spans="1:18" x14ac:dyDescent="0.2">
      <c r="A163" s="241"/>
      <c r="B163" s="562" t="s">
        <v>711</v>
      </c>
      <c r="C163" s="239">
        <f t="shared" ref="C163:Q163" si="67">C150/C124*100</f>
        <v>94.036330679669234</v>
      </c>
      <c r="D163" s="239">
        <f t="shared" si="67"/>
        <v>70.451156421912685</v>
      </c>
      <c r="E163" s="239">
        <f t="shared" si="67"/>
        <v>97.436078242277631</v>
      </c>
      <c r="F163" s="239">
        <f t="shared" si="67"/>
        <v>101.3236934102997</v>
      </c>
      <c r="G163" s="239">
        <f t="shared" si="67"/>
        <v>102.90881705806099</v>
      </c>
      <c r="H163" s="239">
        <f t="shared" si="67"/>
        <v>103.78452657274038</v>
      </c>
      <c r="I163" s="239">
        <f t="shared" si="67"/>
        <v>106.74879283925689</v>
      </c>
      <c r="J163" s="239">
        <f t="shared" si="67"/>
        <v>107.51065809994319</v>
      </c>
      <c r="K163" s="239">
        <f t="shared" si="67"/>
        <v>105.55028595275022</v>
      </c>
      <c r="L163" s="239">
        <f t="shared" si="67"/>
        <v>100</v>
      </c>
      <c r="M163" s="239">
        <f t="shared" si="67"/>
        <v>105.84354269017579</v>
      </c>
      <c r="N163" s="239">
        <f t="shared" si="67"/>
        <v>112.12716299888605</v>
      </c>
      <c r="O163" s="239">
        <f t="shared" si="67"/>
        <v>112.98462794809203</v>
      </c>
      <c r="P163" s="239">
        <f t="shared" si="67"/>
        <v>64.052865037191467</v>
      </c>
      <c r="Q163" s="239">
        <f t="shared" si="67"/>
        <v>86.726460380292082</v>
      </c>
      <c r="R163" s="239">
        <f t="shared" ref="R163" si="68">R150/R124*100</f>
        <v>122.87428188428093</v>
      </c>
    </row>
    <row r="164" spans="1:18" x14ac:dyDescent="0.2">
      <c r="A164" s="241"/>
      <c r="B164" s="530" t="s">
        <v>436</v>
      </c>
      <c r="C164" s="239">
        <f t="shared" ref="C164:Q164" si="69">C151/C125*100</f>
        <v>87.487764912377202</v>
      </c>
      <c r="D164" s="239">
        <f t="shared" si="69"/>
        <v>89.934166881633971</v>
      </c>
      <c r="E164" s="239">
        <f t="shared" si="69"/>
        <v>92.332411331810889</v>
      </c>
      <c r="F164" s="239">
        <f t="shared" si="69"/>
        <v>93.83974167901043</v>
      </c>
      <c r="G164" s="239">
        <f t="shared" si="69"/>
        <v>95.640832892597075</v>
      </c>
      <c r="H164" s="239">
        <f t="shared" si="69"/>
        <v>97.399945684769307</v>
      </c>
      <c r="I164" s="239">
        <f t="shared" si="69"/>
        <v>98.682755412664932</v>
      </c>
      <c r="J164" s="239">
        <f t="shared" si="69"/>
        <v>98.525445989657641</v>
      </c>
      <c r="K164" s="239">
        <f t="shared" si="69"/>
        <v>98.284458221618266</v>
      </c>
      <c r="L164" s="239">
        <f t="shared" si="69"/>
        <v>100</v>
      </c>
      <c r="M164" s="239">
        <f t="shared" si="69"/>
        <v>104.08650569023415</v>
      </c>
      <c r="N164" s="239">
        <f t="shared" si="69"/>
        <v>108.66203982552729</v>
      </c>
      <c r="O164" s="239">
        <f t="shared" si="69"/>
        <v>112.6166583403898</v>
      </c>
      <c r="P164" s="239">
        <f t="shared" si="69"/>
        <v>120.0718663705163</v>
      </c>
      <c r="Q164" s="239">
        <f t="shared" si="69"/>
        <v>129.93203000037803</v>
      </c>
      <c r="R164" s="239">
        <f t="shared" ref="R164" si="70">R151/R125*100</f>
        <v>135.4625265457336</v>
      </c>
    </row>
    <row r="165" spans="1:18" ht="20.25" customHeight="1" x14ac:dyDescent="0.2">
      <c r="A165" s="245"/>
      <c r="B165" s="246" t="s">
        <v>713</v>
      </c>
      <c r="C165" s="247">
        <f t="shared" ref="C165:Q165" si="71">C152/C126*100</f>
        <v>91.622102393863372</v>
      </c>
      <c r="D165" s="247">
        <f t="shared" si="71"/>
        <v>95.228437691759098</v>
      </c>
      <c r="E165" s="247">
        <f t="shared" si="71"/>
        <v>96.164137266088261</v>
      </c>
      <c r="F165" s="247">
        <f t="shared" si="71"/>
        <v>100.00094388437492</v>
      </c>
      <c r="G165" s="247">
        <f t="shared" si="71"/>
        <v>98.565381143909207</v>
      </c>
      <c r="H165" s="247">
        <f t="shared" si="71"/>
        <v>97.541497032866403</v>
      </c>
      <c r="I165" s="247">
        <f t="shared" si="71"/>
        <v>98.014902048075498</v>
      </c>
      <c r="J165" s="247">
        <f t="shared" si="71"/>
        <v>99.104624872462054</v>
      </c>
      <c r="K165" s="247">
        <f t="shared" si="71"/>
        <v>99.227815994238995</v>
      </c>
      <c r="L165" s="247">
        <f t="shared" si="71"/>
        <v>100</v>
      </c>
      <c r="M165" s="247">
        <f t="shared" si="71"/>
        <v>102.8524656912621</v>
      </c>
      <c r="N165" s="247">
        <f t="shared" si="71"/>
        <v>107.99147455395372</v>
      </c>
      <c r="O165" s="247">
        <f t="shared" si="71"/>
        <v>112.4129245013104</v>
      </c>
      <c r="P165" s="247">
        <f t="shared" si="71"/>
        <v>112.57161198149859</v>
      </c>
      <c r="Q165" s="247">
        <f t="shared" si="71"/>
        <v>119.23992110711725</v>
      </c>
      <c r="R165" s="247">
        <f t="shared" ref="R165" si="72">R152/R126*100</f>
        <v>122.52307174605312</v>
      </c>
    </row>
    <row r="166" spans="1:18" s="197" customFormat="1" ht="20.25" customHeight="1" x14ac:dyDescent="0.2">
      <c r="A166" s="256"/>
    </row>
    <row r="167" spans="1:18" ht="15" x14ac:dyDescent="0.2">
      <c r="A167" s="509" t="s">
        <v>774</v>
      </c>
    </row>
    <row r="168" spans="1:18" ht="18.75" customHeight="1" x14ac:dyDescent="0.2">
      <c r="A168" s="234"/>
      <c r="B168" s="235"/>
      <c r="C168" s="236" t="str">
        <f t="shared" ref="C168:Q168" si="73">C2</f>
        <v>FY1995</v>
      </c>
      <c r="D168" s="236" t="str">
        <f t="shared" si="73"/>
        <v>FY1996</v>
      </c>
      <c r="E168" s="236" t="str">
        <f t="shared" si="73"/>
        <v>FY1997</v>
      </c>
      <c r="F168" s="236" t="str">
        <f t="shared" si="73"/>
        <v>FY1998</v>
      </c>
      <c r="G168" s="236" t="str">
        <f t="shared" si="73"/>
        <v>FY1999</v>
      </c>
      <c r="H168" s="236" t="str">
        <f t="shared" si="73"/>
        <v>FY2000</v>
      </c>
      <c r="I168" s="236" t="str">
        <f t="shared" si="73"/>
        <v>FY2001</v>
      </c>
      <c r="J168" s="236" t="str">
        <f t="shared" si="73"/>
        <v>FY2002</v>
      </c>
      <c r="K168" s="236" t="str">
        <f t="shared" si="73"/>
        <v>FY2003</v>
      </c>
      <c r="L168" s="236" t="str">
        <f t="shared" si="73"/>
        <v>FY2004</v>
      </c>
      <c r="M168" s="236" t="str">
        <f t="shared" si="73"/>
        <v>FY2005</v>
      </c>
      <c r="N168" s="236" t="str">
        <f t="shared" si="73"/>
        <v>FY2006</v>
      </c>
      <c r="O168" s="236" t="str">
        <f t="shared" si="73"/>
        <v>FY2007</v>
      </c>
      <c r="P168" s="236" t="str">
        <f t="shared" si="73"/>
        <v>FY2008</v>
      </c>
      <c r="Q168" s="236" t="str">
        <f t="shared" si="73"/>
        <v>FY2009</v>
      </c>
      <c r="R168" s="236" t="str">
        <f>R2</f>
        <v>FY2010</v>
      </c>
    </row>
    <row r="169" spans="1:18" ht="18.75" customHeight="1" x14ac:dyDescent="0.2">
      <c r="A169" s="237">
        <v>1.1000000000000001</v>
      </c>
      <c r="B169" s="238" t="s">
        <v>432</v>
      </c>
      <c r="C169" s="248">
        <f t="shared" ref="C169:D178" si="74">C143/C$152</f>
        <v>0.23144436489205228</v>
      </c>
      <c r="D169" s="248">
        <f t="shared" si="74"/>
        <v>0.2419455107331491</v>
      </c>
      <c r="E169" s="248">
        <f t="shared" ref="E169:P169" si="75">E143/E$152</f>
        <v>0.2468468536593886</v>
      </c>
      <c r="F169" s="248">
        <f t="shared" si="75"/>
        <v>0.25702682472507399</v>
      </c>
      <c r="G169" s="248">
        <f t="shared" si="75"/>
        <v>0.26868684090653555</v>
      </c>
      <c r="H169" s="248">
        <f t="shared" si="75"/>
        <v>0.29079409972898546</v>
      </c>
      <c r="I169" s="248">
        <f t="shared" si="75"/>
        <v>0.30374818709403428</v>
      </c>
      <c r="J169" s="248">
        <f t="shared" si="75"/>
        <v>0.29315830622266936</v>
      </c>
      <c r="K169" s="248">
        <f t="shared" si="75"/>
        <v>0.28164231068154605</v>
      </c>
      <c r="L169" s="248">
        <f t="shared" si="75"/>
        <v>0.29819391172639798</v>
      </c>
      <c r="M169" s="248">
        <f t="shared" si="75"/>
        <v>0.2575182960703587</v>
      </c>
      <c r="N169" s="248">
        <f t="shared" si="75"/>
        <v>0.23303410755377513</v>
      </c>
      <c r="O169" s="248">
        <f t="shared" si="75"/>
        <v>0.23577275156218944</v>
      </c>
      <c r="P169" s="248">
        <f t="shared" si="75"/>
        <v>0.25490612309060523</v>
      </c>
      <c r="Q169" s="248">
        <f t="shared" ref="Q169:R169" si="76">Q143/Q$152</f>
        <v>0.25369540365747639</v>
      </c>
      <c r="R169" s="248">
        <f t="shared" si="76"/>
        <v>0.24109768159869735</v>
      </c>
    </row>
    <row r="170" spans="1:18" x14ac:dyDescent="0.2">
      <c r="A170" s="237">
        <v>1.2</v>
      </c>
      <c r="B170" s="240" t="s">
        <v>99</v>
      </c>
      <c r="C170" s="248">
        <f t="shared" si="74"/>
        <v>5.5142158422041024E-2</v>
      </c>
      <c r="D170" s="248">
        <f t="shared" si="74"/>
        <v>7.2660924961306522E-2</v>
      </c>
      <c r="E170" s="248">
        <f t="shared" ref="E170:P170" si="77">E144/E$152</f>
        <v>6.0150706624460072E-2</v>
      </c>
      <c r="F170" s="248">
        <f t="shared" si="77"/>
        <v>0.13622979833795926</v>
      </c>
      <c r="G170" s="248">
        <f t="shared" si="77"/>
        <v>6.4120818073427066E-2</v>
      </c>
      <c r="H170" s="248">
        <f t="shared" si="77"/>
        <v>6.6330148211746959E-2</v>
      </c>
      <c r="I170" s="248">
        <f t="shared" si="77"/>
        <v>9.0374542516516054E-2</v>
      </c>
      <c r="J170" s="248">
        <f t="shared" si="77"/>
        <v>8.1110032146940861E-2</v>
      </c>
      <c r="K170" s="248">
        <f t="shared" si="77"/>
        <v>0.10367163109590825</v>
      </c>
      <c r="L170" s="248">
        <f t="shared" si="77"/>
        <v>9.8551226825421237E-2</v>
      </c>
      <c r="M170" s="248">
        <f t="shared" si="77"/>
        <v>0.10136412843478407</v>
      </c>
      <c r="N170" s="248">
        <f t="shared" si="77"/>
        <v>7.0605827278005545E-2</v>
      </c>
      <c r="O170" s="248">
        <f t="shared" si="77"/>
        <v>6.8203866684946518E-2</v>
      </c>
      <c r="P170" s="248">
        <f t="shared" si="77"/>
        <v>8.3233245148899973E-2</v>
      </c>
      <c r="Q170" s="248">
        <f t="shared" ref="Q170:R170" si="78">Q144/Q$152</f>
        <v>0.1110281593064024</v>
      </c>
      <c r="R170" s="248">
        <f t="shared" si="78"/>
        <v>0.103758482549449</v>
      </c>
    </row>
    <row r="171" spans="1:18" x14ac:dyDescent="0.2">
      <c r="A171" s="237" t="s">
        <v>100</v>
      </c>
      <c r="B171" s="240" t="s">
        <v>433</v>
      </c>
      <c r="C171" s="248">
        <f t="shared" si="74"/>
        <v>6.8205083792372122E-3</v>
      </c>
      <c r="D171" s="248">
        <f t="shared" si="74"/>
        <v>4.9908484345147063E-3</v>
      </c>
      <c r="E171" s="248">
        <f t="shared" ref="E171:P171" si="79">E145/E$152</f>
        <v>4.986324928649242E-3</v>
      </c>
      <c r="F171" s="248">
        <f t="shared" si="79"/>
        <v>3.5469613177574527E-3</v>
      </c>
      <c r="G171" s="248">
        <f t="shared" si="79"/>
        <v>7.8072324374118714E-3</v>
      </c>
      <c r="H171" s="248">
        <f t="shared" si="79"/>
        <v>9.1655708813232241E-3</v>
      </c>
      <c r="I171" s="248">
        <f t="shared" si="79"/>
        <v>1.0937656562440327E-2</v>
      </c>
      <c r="J171" s="248">
        <f t="shared" si="79"/>
        <v>1.6707049419505994E-2</v>
      </c>
      <c r="K171" s="248">
        <f t="shared" si="79"/>
        <v>4.1568758978150098E-3</v>
      </c>
      <c r="L171" s="248">
        <f t="shared" si="79"/>
        <v>5.8221622641632725E-3</v>
      </c>
      <c r="M171" s="248">
        <f t="shared" si="79"/>
        <v>9.1311446763880453E-3</v>
      </c>
      <c r="N171" s="248">
        <f t="shared" si="79"/>
        <v>1.0844318843607125E-2</v>
      </c>
      <c r="O171" s="248">
        <f t="shared" si="79"/>
        <v>1.3308226915001869E-2</v>
      </c>
      <c r="P171" s="248">
        <f t="shared" si="79"/>
        <v>1.1183073712670532E-2</v>
      </c>
      <c r="Q171" s="248">
        <f t="shared" ref="Q171:R171" si="80">Q145/Q$152</f>
        <v>9.7216895603342568E-3</v>
      </c>
      <c r="R171" s="248">
        <f t="shared" si="80"/>
        <v>1.0649107469056521E-2</v>
      </c>
    </row>
    <row r="172" spans="1:18" x14ac:dyDescent="0.2">
      <c r="A172" s="237" t="s">
        <v>434</v>
      </c>
      <c r="B172" s="240" t="s">
        <v>7</v>
      </c>
      <c r="C172" s="248">
        <f t="shared" si="74"/>
        <v>0.25316326299514413</v>
      </c>
      <c r="D172" s="248">
        <f t="shared" si="74"/>
        <v>0.2473950397357306</v>
      </c>
      <c r="E172" s="248">
        <f t="shared" ref="E172:P172" si="81">E146/E$152</f>
        <v>0.2295080568738895</v>
      </c>
      <c r="F172" s="248">
        <f t="shared" si="81"/>
        <v>0.18848972815291923</v>
      </c>
      <c r="G172" s="248">
        <f t="shared" si="81"/>
        <v>0.1942537080092161</v>
      </c>
      <c r="H172" s="248">
        <f t="shared" si="81"/>
        <v>0.17832511514904922</v>
      </c>
      <c r="I172" s="248">
        <f t="shared" si="81"/>
        <v>0.17210484526088768</v>
      </c>
      <c r="J172" s="248">
        <f t="shared" si="81"/>
        <v>0.18648002491425753</v>
      </c>
      <c r="K172" s="248">
        <f t="shared" si="81"/>
        <v>0.1830013457276054</v>
      </c>
      <c r="L172" s="248">
        <f t="shared" si="81"/>
        <v>0.19410331921605128</v>
      </c>
      <c r="M172" s="248">
        <f t="shared" si="81"/>
        <v>0.204230029525133</v>
      </c>
      <c r="N172" s="248">
        <f t="shared" si="81"/>
        <v>0.22317392757487106</v>
      </c>
      <c r="O172" s="248">
        <f t="shared" si="81"/>
        <v>0.21397809164096729</v>
      </c>
      <c r="P172" s="248">
        <f t="shared" si="81"/>
        <v>0.2213395101850969</v>
      </c>
      <c r="Q172" s="248">
        <f t="shared" ref="Q172:R172" si="82">Q146/Q$152</f>
        <v>0.2097308508614483</v>
      </c>
      <c r="R172" s="248">
        <f t="shared" si="82"/>
        <v>0.21471800213389758</v>
      </c>
    </row>
    <row r="173" spans="1:18" x14ac:dyDescent="0.2">
      <c r="A173" s="237" t="s">
        <v>108</v>
      </c>
      <c r="B173" s="240" t="s">
        <v>435</v>
      </c>
      <c r="C173" s="248">
        <f t="shared" si="74"/>
        <v>5.8528090495639533E-3</v>
      </c>
      <c r="D173" s="248">
        <f t="shared" si="74"/>
        <v>5.4150477605577584E-3</v>
      </c>
      <c r="E173" s="248">
        <f t="shared" ref="E173:P173" si="83">E147/E$152</f>
        <v>5.1181629330108438E-3</v>
      </c>
      <c r="F173" s="248">
        <f t="shared" si="83"/>
        <v>3.6396703375408276E-3</v>
      </c>
      <c r="G173" s="248">
        <f t="shared" si="83"/>
        <v>3.623390029822619E-3</v>
      </c>
      <c r="H173" s="248">
        <f t="shared" si="83"/>
        <v>3.4602920743259657E-3</v>
      </c>
      <c r="I173" s="248">
        <f t="shared" si="83"/>
        <v>3.4789158002687458E-3</v>
      </c>
      <c r="J173" s="248">
        <f t="shared" si="83"/>
        <v>3.4193872178314893E-3</v>
      </c>
      <c r="K173" s="248">
        <f t="shared" si="83"/>
        <v>3.4568921367971284E-3</v>
      </c>
      <c r="L173" s="248">
        <f t="shared" si="83"/>
        <v>3.5174050498813737E-3</v>
      </c>
      <c r="M173" s="248">
        <f t="shared" si="83"/>
        <v>3.3428158290838674E-3</v>
      </c>
      <c r="N173" s="248">
        <f t="shared" si="83"/>
        <v>3.6227012974941611E-3</v>
      </c>
      <c r="O173" s="248">
        <f t="shared" si="83"/>
        <v>4.0768142047409583E-3</v>
      </c>
      <c r="P173" s="248">
        <f t="shared" si="83"/>
        <v>4.2408873749390013E-3</v>
      </c>
      <c r="Q173" s="248">
        <f t="shared" ref="Q173:R173" si="84">Q147/Q$152</f>
        <v>4.4756867112491858E-3</v>
      </c>
      <c r="R173" s="248">
        <f t="shared" si="84"/>
        <v>4.0193290755914718E-3</v>
      </c>
    </row>
    <row r="174" spans="1:18" x14ac:dyDescent="0.2">
      <c r="A174" s="237" t="s">
        <v>110</v>
      </c>
      <c r="B174" s="240" t="s">
        <v>13</v>
      </c>
      <c r="C174" s="248">
        <f t="shared" si="74"/>
        <v>0.38231035940423852</v>
      </c>
      <c r="D174" s="248">
        <f t="shared" si="74"/>
        <v>0.37031386604932071</v>
      </c>
      <c r="E174" s="248">
        <f t="shared" ref="E174:P174" si="85">E148/E$152</f>
        <v>0.38158879590518135</v>
      </c>
      <c r="F174" s="248">
        <f t="shared" si="85"/>
        <v>0.33360692217423854</v>
      </c>
      <c r="G174" s="248">
        <f t="shared" si="85"/>
        <v>0.37579500785410075</v>
      </c>
      <c r="H174" s="248">
        <f t="shared" si="85"/>
        <v>0.36586558724581109</v>
      </c>
      <c r="I174" s="248">
        <f t="shared" si="85"/>
        <v>0.35192936867218505</v>
      </c>
      <c r="J174" s="248">
        <f t="shared" si="85"/>
        <v>0.3600011272497704</v>
      </c>
      <c r="K174" s="248">
        <f t="shared" si="85"/>
        <v>0.34593994047670729</v>
      </c>
      <c r="L174" s="248">
        <f t="shared" si="85"/>
        <v>0.31956969332317581</v>
      </c>
      <c r="M174" s="248">
        <f t="shared" si="85"/>
        <v>0.31935701991795179</v>
      </c>
      <c r="N174" s="248">
        <f t="shared" si="85"/>
        <v>0.3622947814407288</v>
      </c>
      <c r="O174" s="248">
        <f t="shared" si="85"/>
        <v>0.38550703897799687</v>
      </c>
      <c r="P174" s="248">
        <f t="shared" si="85"/>
        <v>0.3856165439973529</v>
      </c>
      <c r="Q174" s="248">
        <f t="shared" ref="Q174:R174" si="86">Q148/Q$152</f>
        <v>0.35531399385186024</v>
      </c>
      <c r="R174" s="248">
        <f t="shared" si="86"/>
        <v>0.35249398485839994</v>
      </c>
    </row>
    <row r="175" spans="1:18" x14ac:dyDescent="0.2">
      <c r="A175" s="241"/>
      <c r="B175" s="515" t="s">
        <v>647</v>
      </c>
      <c r="C175" s="263">
        <f t="shared" si="74"/>
        <v>0.93473346314227723</v>
      </c>
      <c r="D175" s="263">
        <f t="shared" si="74"/>
        <v>0.9427212376745796</v>
      </c>
      <c r="E175" s="263">
        <f t="shared" ref="E175:P175" si="87">E149/E$152</f>
        <v>0.92819890092457968</v>
      </c>
      <c r="F175" s="263">
        <f t="shared" si="87"/>
        <v>0.92253990504548922</v>
      </c>
      <c r="G175" s="263">
        <f t="shared" si="87"/>
        <v>0.91428699731051399</v>
      </c>
      <c r="H175" s="263">
        <f t="shared" si="87"/>
        <v>0.91394081329124177</v>
      </c>
      <c r="I175" s="263">
        <f t="shared" si="87"/>
        <v>0.93257351590633208</v>
      </c>
      <c r="J175" s="263">
        <f t="shared" si="87"/>
        <v>0.94087592717097568</v>
      </c>
      <c r="K175" s="263">
        <f t="shared" si="87"/>
        <v>0.92186899601637917</v>
      </c>
      <c r="L175" s="263">
        <f t="shared" si="87"/>
        <v>0.91975771840509091</v>
      </c>
      <c r="M175" s="263">
        <f t="shared" si="87"/>
        <v>0.89494343445369939</v>
      </c>
      <c r="N175" s="263">
        <f t="shared" si="87"/>
        <v>0.90357566398848177</v>
      </c>
      <c r="O175" s="263">
        <f t="shared" si="87"/>
        <v>0.92084678998584302</v>
      </c>
      <c r="P175" s="263">
        <f t="shared" si="87"/>
        <v>0.96051938350956456</v>
      </c>
      <c r="Q175" s="263">
        <f t="shared" ref="Q175:R175" si="88">Q149/Q$152</f>
        <v>0.94396578394877073</v>
      </c>
      <c r="R175" s="263">
        <f t="shared" si="88"/>
        <v>0.92673658768509193</v>
      </c>
    </row>
    <row r="176" spans="1:18" x14ac:dyDescent="0.2">
      <c r="A176" s="241"/>
      <c r="B176" s="562" t="s">
        <v>711</v>
      </c>
      <c r="C176" s="248">
        <f t="shared" si="74"/>
        <v>7.0363234850041756E-2</v>
      </c>
      <c r="D176" s="248">
        <f t="shared" si="74"/>
        <v>6.1145355507127901E-2</v>
      </c>
      <c r="E176" s="248">
        <f t="shared" ref="E176:P176" si="89">E150/E$152</f>
        <v>7.4809975770967499E-2</v>
      </c>
      <c r="F176" s="248">
        <f t="shared" si="89"/>
        <v>8.0846329369140241E-2</v>
      </c>
      <c r="G176" s="248">
        <f t="shared" si="89"/>
        <v>9.1676732514481399E-2</v>
      </c>
      <c r="H176" s="248">
        <f t="shared" si="89"/>
        <v>9.2362099192236591E-2</v>
      </c>
      <c r="I176" s="248">
        <f t="shared" si="89"/>
        <v>7.4192064175426564E-2</v>
      </c>
      <c r="J176" s="248">
        <f t="shared" si="89"/>
        <v>7.0247464339242241E-2</v>
      </c>
      <c r="K176" s="248">
        <f t="shared" si="89"/>
        <v>8.1077972171337304E-2</v>
      </c>
      <c r="L176" s="248">
        <f t="shared" si="89"/>
        <v>8.3710294476938174E-2</v>
      </c>
      <c r="M176" s="248">
        <f t="shared" si="89"/>
        <v>0.11025599066617024</v>
      </c>
      <c r="N176" s="248">
        <f t="shared" si="89"/>
        <v>0.1027677598297168</v>
      </c>
      <c r="O176" s="248">
        <f t="shared" si="89"/>
        <v>8.7145932212196991E-2</v>
      </c>
      <c r="P176" s="248">
        <f t="shared" si="89"/>
        <v>4.7199704608897379E-2</v>
      </c>
      <c r="Q176" s="248">
        <f t="shared" ref="Q176:R176" si="90">Q150/Q$152</f>
        <v>6.3214660045439935E-2</v>
      </c>
      <c r="R176" s="248">
        <f t="shared" si="90"/>
        <v>8.1235118887774974E-2</v>
      </c>
    </row>
    <row r="177" spans="1:35" x14ac:dyDescent="0.2">
      <c r="A177" s="241"/>
      <c r="B177" s="530" t="s">
        <v>436</v>
      </c>
      <c r="C177" s="248">
        <f t="shared" si="74"/>
        <v>-5.0966979923190471E-3</v>
      </c>
      <c r="D177" s="248">
        <f t="shared" si="74"/>
        <v>-3.8665931817075793E-3</v>
      </c>
      <c r="E177" s="248">
        <f t="shared" ref="E177:P177" si="91">E151/E$152</f>
        <v>-3.0088766955471292E-3</v>
      </c>
      <c r="F177" s="248">
        <f t="shared" si="91"/>
        <v>-3.3862344146295392E-3</v>
      </c>
      <c r="G177" s="248">
        <f t="shared" si="91"/>
        <v>-5.9637298249954887E-3</v>
      </c>
      <c r="H177" s="248">
        <f t="shared" si="91"/>
        <v>-6.3029124834784291E-3</v>
      </c>
      <c r="I177" s="248">
        <f t="shared" si="91"/>
        <v>-6.7655800817586903E-3</v>
      </c>
      <c r="J177" s="248">
        <f t="shared" si="91"/>
        <v>-1.1123391510217861E-2</v>
      </c>
      <c r="K177" s="248">
        <f t="shared" si="91"/>
        <v>-2.9469681877165583E-3</v>
      </c>
      <c r="L177" s="248">
        <f t="shared" si="91"/>
        <v>-3.4680128820291458E-3</v>
      </c>
      <c r="M177" s="248">
        <f t="shared" si="91"/>
        <v>-5.199425119869581E-3</v>
      </c>
      <c r="N177" s="248">
        <f t="shared" si="91"/>
        <v>-6.3434238181985965E-3</v>
      </c>
      <c r="O177" s="248">
        <f t="shared" si="91"/>
        <v>-7.9927221980400486E-3</v>
      </c>
      <c r="P177" s="248">
        <f t="shared" si="91"/>
        <v>-7.7190881184620403E-3</v>
      </c>
      <c r="Q177" s="248">
        <f t="shared" ref="Q177:R177" si="92">Q151/Q$152</f>
        <v>-7.1804439942107588E-3</v>
      </c>
      <c r="R177" s="248">
        <f t="shared" si="92"/>
        <v>-7.9717065728668809E-3</v>
      </c>
    </row>
    <row r="178" spans="1:35" ht="20.25" customHeight="1" x14ac:dyDescent="0.2">
      <c r="A178" s="245"/>
      <c r="B178" s="246" t="s">
        <v>713</v>
      </c>
      <c r="C178" s="264">
        <f t="shared" si="74"/>
        <v>1</v>
      </c>
      <c r="D178" s="264">
        <f t="shared" si="74"/>
        <v>1</v>
      </c>
      <c r="E178" s="264">
        <f t="shared" ref="E178:P178" si="93">E152/E$152</f>
        <v>1</v>
      </c>
      <c r="F178" s="264">
        <f t="shared" si="93"/>
        <v>1</v>
      </c>
      <c r="G178" s="264">
        <f t="shared" si="93"/>
        <v>1</v>
      </c>
      <c r="H178" s="264">
        <f t="shared" si="93"/>
        <v>1</v>
      </c>
      <c r="I178" s="264">
        <f t="shared" si="93"/>
        <v>1</v>
      </c>
      <c r="J178" s="264">
        <f t="shared" si="93"/>
        <v>1</v>
      </c>
      <c r="K178" s="264">
        <f t="shared" si="93"/>
        <v>1</v>
      </c>
      <c r="L178" s="264">
        <f t="shared" si="93"/>
        <v>1</v>
      </c>
      <c r="M178" s="264">
        <f t="shared" si="93"/>
        <v>1</v>
      </c>
      <c r="N178" s="264">
        <f t="shared" si="93"/>
        <v>1</v>
      </c>
      <c r="O178" s="264">
        <f t="shared" si="93"/>
        <v>1</v>
      </c>
      <c r="P178" s="264">
        <f t="shared" si="93"/>
        <v>1</v>
      </c>
      <c r="Q178" s="264">
        <f t="shared" ref="Q178:R178" si="94">Q152/Q$152</f>
        <v>1</v>
      </c>
      <c r="R178" s="264">
        <f t="shared" si="94"/>
        <v>1</v>
      </c>
    </row>
    <row r="179" spans="1:35" s="197" customFormat="1" ht="20.25" customHeight="1" x14ac:dyDescent="0.2">
      <c r="A179" s="256" t="s">
        <v>437</v>
      </c>
    </row>
    <row r="180" spans="1:35" ht="15" x14ac:dyDescent="0.2">
      <c r="A180" s="509" t="s">
        <v>775</v>
      </c>
    </row>
    <row r="181" spans="1:35" ht="18.75" customHeight="1" x14ac:dyDescent="0.2">
      <c r="A181" s="234"/>
      <c r="B181" s="235" t="s">
        <v>431</v>
      </c>
      <c r="C181" s="236" t="str">
        <f t="shared" ref="C181:Q181" si="95">C2</f>
        <v>FY1995</v>
      </c>
      <c r="D181" s="236" t="str">
        <f t="shared" si="95"/>
        <v>FY1996</v>
      </c>
      <c r="E181" s="236" t="str">
        <f t="shared" si="95"/>
        <v>FY1997</v>
      </c>
      <c r="F181" s="236" t="str">
        <f t="shared" si="95"/>
        <v>FY1998</v>
      </c>
      <c r="G181" s="236" t="str">
        <f t="shared" si="95"/>
        <v>FY1999</v>
      </c>
      <c r="H181" s="236" t="str">
        <f t="shared" si="95"/>
        <v>FY2000</v>
      </c>
      <c r="I181" s="236" t="str">
        <f t="shared" si="95"/>
        <v>FY2001</v>
      </c>
      <c r="J181" s="236" t="str">
        <f t="shared" si="95"/>
        <v>FY2002</v>
      </c>
      <c r="K181" s="236" t="str">
        <f t="shared" si="95"/>
        <v>FY2003</v>
      </c>
      <c r="L181" s="236" t="str">
        <f t="shared" si="95"/>
        <v>FY2004</v>
      </c>
      <c r="M181" s="236" t="str">
        <f t="shared" si="95"/>
        <v>FY2005</v>
      </c>
      <c r="N181" s="236" t="str">
        <f t="shared" si="95"/>
        <v>FY2006</v>
      </c>
      <c r="O181" s="236" t="str">
        <f t="shared" si="95"/>
        <v>FY2007</v>
      </c>
      <c r="P181" s="236" t="str">
        <f t="shared" si="95"/>
        <v>FY2008</v>
      </c>
      <c r="Q181" s="236" t="str">
        <f t="shared" si="95"/>
        <v>FY2009</v>
      </c>
      <c r="R181" s="236" t="str">
        <f>R2</f>
        <v>FY2010</v>
      </c>
    </row>
    <row r="182" spans="1:35" ht="18.75" customHeight="1" x14ac:dyDescent="0.2">
      <c r="A182" s="237"/>
      <c r="B182" s="238" t="s">
        <v>388</v>
      </c>
      <c r="C182" s="239">
        <v>14.939131950787305</v>
      </c>
      <c r="D182" s="239">
        <v>15.982886905078306</v>
      </c>
      <c r="E182" s="239">
        <v>15.881323367058371</v>
      </c>
      <c r="F182" s="239">
        <v>17.211621904128666</v>
      </c>
      <c r="G182" s="239">
        <v>16.337201007286357</v>
      </c>
      <c r="H182" s="239">
        <v>17.307597891048761</v>
      </c>
      <c r="I182" s="239">
        <v>18.227617408780329</v>
      </c>
      <c r="J182" s="239">
        <v>18.437616316644927</v>
      </c>
      <c r="K182" s="239">
        <v>19.287897137234303</v>
      </c>
      <c r="L182" s="239">
        <v>19.34394767132985</v>
      </c>
      <c r="M182" s="239">
        <v>19.004618871435436</v>
      </c>
      <c r="N182" s="239">
        <v>19.222978463446278</v>
      </c>
      <c r="O182" s="239">
        <v>18.685182076998821</v>
      </c>
      <c r="P182" s="239">
        <v>19.393466189028938</v>
      </c>
      <c r="Q182" s="239">
        <v>20.502037700363111</v>
      </c>
      <c r="R182" s="239">
        <v>20.961803843703688</v>
      </c>
      <c r="S182" s="529"/>
      <c r="T182" s="529"/>
      <c r="U182" s="529"/>
      <c r="V182" s="529"/>
      <c r="W182" s="529"/>
      <c r="X182" s="529"/>
      <c r="Y182" s="529"/>
      <c r="Z182" s="529"/>
      <c r="AA182" s="529"/>
      <c r="AB182" s="529"/>
      <c r="AC182" s="529"/>
      <c r="AD182" s="529"/>
      <c r="AE182" s="529"/>
      <c r="AF182" s="529"/>
      <c r="AG182" s="529"/>
      <c r="AH182" s="529"/>
      <c r="AI182" s="529"/>
    </row>
    <row r="183" spans="1:35" x14ac:dyDescent="0.2">
      <c r="A183" s="237"/>
      <c r="B183" s="240" t="s">
        <v>438</v>
      </c>
      <c r="C183" s="239">
        <v>4.8337809001164924</v>
      </c>
      <c r="D183" s="239">
        <v>5.8268828077301107</v>
      </c>
      <c r="E183" s="239">
        <v>4.9196233177062236</v>
      </c>
      <c r="F183" s="239">
        <v>8.8983205334553119</v>
      </c>
      <c r="G183" s="239">
        <v>5.46334880543262</v>
      </c>
      <c r="H183" s="239">
        <v>5.7076525779768676</v>
      </c>
      <c r="I183" s="239">
        <v>7.2016536245842451</v>
      </c>
      <c r="J183" s="239">
        <v>6.2930070157533518</v>
      </c>
      <c r="K183" s="239">
        <v>6.8787244334173776</v>
      </c>
      <c r="L183" s="239">
        <v>6.2922486891826495</v>
      </c>
      <c r="M183" s="239">
        <v>7.6853880192610546</v>
      </c>
      <c r="N183" s="239">
        <v>5.5805982384404569</v>
      </c>
      <c r="O183" s="239">
        <v>6.3430235337821177</v>
      </c>
      <c r="P183" s="239">
        <v>7.5863120296821656</v>
      </c>
      <c r="Q183" s="239">
        <v>9.4742615733174276</v>
      </c>
      <c r="R183" s="239">
        <v>8.2780588552459431</v>
      </c>
      <c r="S183" s="529"/>
      <c r="T183" s="529"/>
      <c r="U183" s="529"/>
      <c r="V183" s="529"/>
      <c r="W183" s="529"/>
      <c r="X183" s="529"/>
      <c r="Y183" s="529"/>
      <c r="Z183" s="529"/>
      <c r="AA183" s="529"/>
      <c r="AB183" s="529"/>
      <c r="AC183" s="529"/>
      <c r="AD183" s="529"/>
      <c r="AE183" s="529"/>
      <c r="AF183" s="529"/>
      <c r="AG183" s="529"/>
      <c r="AH183" s="529"/>
      <c r="AI183" s="529"/>
    </row>
    <row r="184" spans="1:35" x14ac:dyDescent="0.2">
      <c r="A184" s="237"/>
      <c r="B184" s="240" t="s">
        <v>439</v>
      </c>
      <c r="C184" s="239">
        <v>1.1265390256418231</v>
      </c>
      <c r="D184" s="239">
        <v>1.170356255712022</v>
      </c>
      <c r="E184" s="239">
        <v>1.2051968623870812</v>
      </c>
      <c r="F184" s="239">
        <v>1.2245585288094878</v>
      </c>
      <c r="G184" s="239">
        <v>1.3546453353562564</v>
      </c>
      <c r="H184" s="239">
        <v>1.5301102487338332</v>
      </c>
      <c r="I184" s="239">
        <v>1.5446110526629735</v>
      </c>
      <c r="J184" s="239">
        <v>1.5126117178248029</v>
      </c>
      <c r="K184" s="239">
        <v>1.6140335328549362</v>
      </c>
      <c r="L184" s="239">
        <v>1.5557732357713947</v>
      </c>
      <c r="M184" s="239">
        <v>1.6194213612813393</v>
      </c>
      <c r="N184" s="239">
        <v>2.2379833627340755</v>
      </c>
      <c r="O184" s="239">
        <v>1.9556312398127473</v>
      </c>
      <c r="P184" s="239">
        <v>1.8900728542465319</v>
      </c>
      <c r="Q184" s="239">
        <v>1.7824228984025106</v>
      </c>
      <c r="R184" s="239">
        <v>1.956400070612792</v>
      </c>
      <c r="S184" s="529"/>
      <c r="T184" s="529"/>
      <c r="U184" s="529"/>
      <c r="V184" s="529"/>
      <c r="W184" s="529"/>
      <c r="X184" s="529"/>
      <c r="Y184" s="529"/>
      <c r="Z184" s="529"/>
      <c r="AA184" s="529"/>
      <c r="AB184" s="529"/>
      <c r="AC184" s="529"/>
      <c r="AD184" s="529"/>
      <c r="AE184" s="529"/>
      <c r="AF184" s="529"/>
      <c r="AG184" s="529"/>
      <c r="AH184" s="529"/>
      <c r="AI184" s="529"/>
    </row>
    <row r="185" spans="1:35" x14ac:dyDescent="0.2">
      <c r="A185" s="237"/>
      <c r="B185" s="240" t="s">
        <v>711</v>
      </c>
      <c r="C185" s="239">
        <v>2.5185154299000976</v>
      </c>
      <c r="D185" s="239">
        <v>2.329750084859695</v>
      </c>
      <c r="E185" s="239">
        <v>2.8468524515206362</v>
      </c>
      <c r="F185" s="239">
        <v>3.5842669157819582</v>
      </c>
      <c r="G185" s="239">
        <v>3.7114817174286614</v>
      </c>
      <c r="H185" s="239">
        <v>3.8785494139049246</v>
      </c>
      <c r="I185" s="239">
        <v>3.2492364168804766</v>
      </c>
      <c r="J185" s="239">
        <v>2.990771128073618</v>
      </c>
      <c r="K185" s="239">
        <v>3.6836769999999994</v>
      </c>
      <c r="L185" s="239">
        <v>3.5755687500000004</v>
      </c>
      <c r="M185" s="239">
        <v>5.1125827092256522</v>
      </c>
      <c r="N185" s="239">
        <v>4.7092149299999999</v>
      </c>
      <c r="O185" s="239">
        <v>4.0742468786295634</v>
      </c>
      <c r="P185" s="239">
        <v>2.2150483087145689</v>
      </c>
      <c r="Q185" s="239">
        <v>3.2191213887145684</v>
      </c>
      <c r="R185" s="239">
        <v>4.1364115287145697</v>
      </c>
      <c r="S185" s="529"/>
      <c r="T185" s="529"/>
      <c r="U185" s="529"/>
      <c r="V185" s="529"/>
      <c r="W185" s="529"/>
      <c r="X185" s="529"/>
      <c r="Y185" s="529"/>
      <c r="Z185" s="529"/>
      <c r="AA185" s="529"/>
      <c r="AB185" s="529"/>
      <c r="AC185" s="529"/>
      <c r="AD185" s="529"/>
      <c r="AE185" s="529"/>
      <c r="AF185" s="529"/>
      <c r="AG185" s="529"/>
      <c r="AH185" s="529"/>
      <c r="AI185" s="529"/>
    </row>
    <row r="186" spans="1:35" x14ac:dyDescent="0.2">
      <c r="A186" s="237"/>
      <c r="B186" s="240" t="s">
        <v>436</v>
      </c>
      <c r="C186" s="239">
        <v>-0.18242641292079184</v>
      </c>
      <c r="D186" s="239">
        <v>-0.14732428519695234</v>
      </c>
      <c r="E186" s="239">
        <v>-0.11450114652177056</v>
      </c>
      <c r="F186" s="239">
        <v>-0.15012639505278277</v>
      </c>
      <c r="G186" s="239">
        <v>-0.24143829743995751</v>
      </c>
      <c r="H186" s="239">
        <v>-0.26467737018199011</v>
      </c>
      <c r="I186" s="239">
        <v>-0.29629812065874012</v>
      </c>
      <c r="J186" s="239">
        <v>-0.47357607122104461</v>
      </c>
      <c r="K186" s="239">
        <v>-0.13389184068247909</v>
      </c>
      <c r="L186" s="239">
        <v>-0.14813134469377634</v>
      </c>
      <c r="M186" s="239">
        <v>-0.24109792860366558</v>
      </c>
      <c r="N186" s="239">
        <v>-0.290680133550409</v>
      </c>
      <c r="O186" s="239">
        <v>-0.37367577166797661</v>
      </c>
      <c r="P186" s="239">
        <v>-0.36225127303858123</v>
      </c>
      <c r="Q186" s="239">
        <v>-0.36565443562641337</v>
      </c>
      <c r="R186" s="239">
        <v>-0.40591137703743241</v>
      </c>
      <c r="S186" s="529"/>
      <c r="T186" s="529"/>
      <c r="U186" s="529"/>
      <c r="V186" s="529"/>
      <c r="W186" s="529"/>
      <c r="X186" s="529"/>
      <c r="Y186" s="529"/>
      <c r="Z186" s="529"/>
      <c r="AA186" s="529"/>
      <c r="AB186" s="529"/>
      <c r="AC186" s="529"/>
      <c r="AD186" s="529"/>
      <c r="AE186" s="529"/>
      <c r="AF186" s="529"/>
      <c r="AG186" s="529"/>
      <c r="AH186" s="529"/>
      <c r="AI186" s="529"/>
    </row>
    <row r="187" spans="1:35" x14ac:dyDescent="0.2">
      <c r="A187" s="241"/>
      <c r="B187" s="242" t="s">
        <v>440</v>
      </c>
      <c r="C187" s="243">
        <v>23.235540893524927</v>
      </c>
      <c r="D187" s="243">
        <v>25.162551768183185</v>
      </c>
      <c r="E187" s="243">
        <v>24.738494852150541</v>
      </c>
      <c r="F187" s="243">
        <v>30.76864148712264</v>
      </c>
      <c r="G187" s="243">
        <v>26.625238568063939</v>
      </c>
      <c r="H187" s="243">
        <v>28.1592327614824</v>
      </c>
      <c r="I187" s="243">
        <v>29.926820382249282</v>
      </c>
      <c r="J187" s="243">
        <v>28.760430107075656</v>
      </c>
      <c r="K187" s="243">
        <v>31.330440262824137</v>
      </c>
      <c r="L187" s="243">
        <v>30.619407001590115</v>
      </c>
      <c r="M187" s="243">
        <v>33.180913032599818</v>
      </c>
      <c r="N187" s="243">
        <v>31.460094861070402</v>
      </c>
      <c r="O187" s="243">
        <v>30.684407957555269</v>
      </c>
      <c r="P187" s="243">
        <v>30.722648108633624</v>
      </c>
      <c r="Q187" s="243">
        <v>34.612189125171206</v>
      </c>
      <c r="R187" s="243">
        <v>34.926762921239558</v>
      </c>
      <c r="S187" s="529"/>
      <c r="T187" s="529"/>
      <c r="U187" s="529"/>
      <c r="V187" s="529"/>
      <c r="W187" s="529"/>
      <c r="X187" s="529"/>
      <c r="Y187" s="529"/>
      <c r="Z187" s="529"/>
      <c r="AA187" s="529"/>
      <c r="AB187" s="529"/>
      <c r="AC187" s="529"/>
      <c r="AD187" s="529"/>
      <c r="AE187" s="529"/>
      <c r="AF187" s="529"/>
      <c r="AG187" s="529"/>
      <c r="AH187" s="529"/>
      <c r="AI187" s="529"/>
    </row>
    <row r="188" spans="1:35" s="12" customFormat="1" x14ac:dyDescent="0.2">
      <c r="A188" s="260"/>
      <c r="B188" s="244" t="s">
        <v>441</v>
      </c>
      <c r="C188" s="261">
        <v>0.64916331317600739</v>
      </c>
      <c r="D188" s="261">
        <v>0.66040266865135822</v>
      </c>
      <c r="E188" s="261">
        <v>0.65008153109974109</v>
      </c>
      <c r="F188" s="261">
        <v>0.69401408498792561</v>
      </c>
      <c r="G188" s="261">
        <v>0.65766587583509184</v>
      </c>
      <c r="H188" s="261">
        <v>0.6705717968086381</v>
      </c>
      <c r="I188" s="261">
        <v>0.68333980464800925</v>
      </c>
      <c r="J188" s="261">
        <v>0.67552721415676809</v>
      </c>
      <c r="K188" s="261">
        <v>0.68958504335342163</v>
      </c>
      <c r="L188" s="261">
        <v>0.71685366889179003</v>
      </c>
      <c r="M188" s="261">
        <v>0.71556679777830512</v>
      </c>
      <c r="N188" s="261">
        <v>0.68654404629235943</v>
      </c>
      <c r="O188" s="261">
        <v>0.65632285315512329</v>
      </c>
      <c r="P188" s="261">
        <v>0.65465837012472439</v>
      </c>
      <c r="Q188" s="261">
        <v>0.67968787279869036</v>
      </c>
      <c r="R188" s="261">
        <v>0.6859278189744672</v>
      </c>
      <c r="S188" s="529"/>
      <c r="T188" s="529"/>
      <c r="U188" s="529"/>
      <c r="V188" s="529"/>
      <c r="W188" s="529"/>
      <c r="X188" s="529"/>
      <c r="Y188" s="529"/>
      <c r="Z188" s="529"/>
      <c r="AA188" s="529"/>
      <c r="AB188" s="529"/>
      <c r="AC188" s="529"/>
      <c r="AD188" s="529"/>
      <c r="AE188" s="529"/>
      <c r="AF188" s="529"/>
      <c r="AG188" s="529"/>
      <c r="AH188" s="529"/>
      <c r="AI188" s="529"/>
    </row>
    <row r="189" spans="1:35" ht="17.25" customHeight="1" x14ac:dyDescent="0.2">
      <c r="A189" s="241"/>
      <c r="B189" s="244" t="s">
        <v>442</v>
      </c>
      <c r="C189" s="239">
        <v>10.175381302789166</v>
      </c>
      <c r="D189" s="239">
        <v>10.469715824191516</v>
      </c>
      <c r="E189" s="239">
        <v>10.758981550992171</v>
      </c>
      <c r="F189" s="239">
        <v>10.944869705912431</v>
      </c>
      <c r="G189" s="239">
        <v>11.165391325874195</v>
      </c>
      <c r="H189" s="239">
        <v>11.046622907360611</v>
      </c>
      <c r="I189" s="239">
        <v>11.009040815892922</v>
      </c>
      <c r="J189" s="239">
        <v>10.911705439625619</v>
      </c>
      <c r="K189" s="239">
        <v>11.169539645252293</v>
      </c>
      <c r="L189" s="239">
        <v>9.1289956017772607</v>
      </c>
      <c r="M189" s="239">
        <v>10.259022310457844</v>
      </c>
      <c r="N189" s="239">
        <v>11.413814438128721</v>
      </c>
      <c r="O189" s="239">
        <v>13.09774909995993</v>
      </c>
      <c r="P189" s="239">
        <v>13.216756603909454</v>
      </c>
      <c r="Q189" s="239">
        <v>13.30141878610446</v>
      </c>
      <c r="R189" s="239">
        <v>12.961898202438196</v>
      </c>
      <c r="S189" s="529"/>
      <c r="T189" s="529"/>
      <c r="U189" s="529"/>
      <c r="V189" s="529"/>
      <c r="W189" s="529"/>
      <c r="X189" s="529"/>
      <c r="Y189" s="529"/>
      <c r="Z189" s="529"/>
      <c r="AA189" s="529"/>
      <c r="AB189" s="529"/>
      <c r="AC189" s="529"/>
      <c r="AD189" s="529"/>
      <c r="AE189" s="529"/>
      <c r="AF189" s="529"/>
      <c r="AG189" s="529"/>
      <c r="AH189" s="529"/>
      <c r="AI189" s="529"/>
    </row>
    <row r="190" spans="1:35" x14ac:dyDescent="0.2">
      <c r="A190" s="241"/>
      <c r="B190" s="253" t="s">
        <v>15</v>
      </c>
      <c r="C190" s="239">
        <v>2.3821369952873406</v>
      </c>
      <c r="D190" s="239">
        <v>2.4695647632832611</v>
      </c>
      <c r="E190" s="239">
        <v>2.5569731830507321</v>
      </c>
      <c r="F190" s="239">
        <v>2.6208073066506326</v>
      </c>
      <c r="G190" s="239">
        <v>2.693816002324473</v>
      </c>
      <c r="H190" s="239">
        <v>2.7870120531471474</v>
      </c>
      <c r="I190" s="239">
        <v>2.8590709552169797</v>
      </c>
      <c r="J190" s="239">
        <v>2.9026556746651035</v>
      </c>
      <c r="K190" s="239">
        <v>2.9337785018588995</v>
      </c>
      <c r="L190" s="239">
        <v>2.9652059479088768</v>
      </c>
      <c r="M190" s="239">
        <v>2.9301773223427694</v>
      </c>
      <c r="N190" s="239">
        <v>2.9499457483667011</v>
      </c>
      <c r="O190" s="239">
        <v>2.9698458783066086</v>
      </c>
      <c r="P190" s="239">
        <v>2.9898785757472708</v>
      </c>
      <c r="Q190" s="239">
        <v>3.0100447098188865</v>
      </c>
      <c r="R190" s="239">
        <v>3.030345155231692</v>
      </c>
      <c r="S190" s="529"/>
      <c r="T190" s="529"/>
      <c r="U190" s="529"/>
      <c r="V190" s="529"/>
      <c r="W190" s="529"/>
      <c r="X190" s="529"/>
      <c r="Y190" s="529"/>
      <c r="Z190" s="529"/>
      <c r="AA190" s="529"/>
      <c r="AB190" s="529"/>
      <c r="AC190" s="529"/>
      <c r="AD190" s="529"/>
      <c r="AE190" s="529"/>
      <c r="AF190" s="529"/>
      <c r="AG190" s="529"/>
      <c r="AH190" s="529"/>
      <c r="AI190" s="529"/>
    </row>
    <row r="191" spans="1:35" x14ac:dyDescent="0.2">
      <c r="A191" s="241"/>
      <c r="B191" s="242" t="s">
        <v>443</v>
      </c>
      <c r="C191" s="243">
        <v>12.557518298076506</v>
      </c>
      <c r="D191" s="243">
        <v>12.939280587474776</v>
      </c>
      <c r="E191" s="243">
        <v>13.315954734042904</v>
      </c>
      <c r="F191" s="243">
        <v>13.565677012563064</v>
      </c>
      <c r="G191" s="243">
        <v>13.859207328198668</v>
      </c>
      <c r="H191" s="243">
        <v>13.833634960507759</v>
      </c>
      <c r="I191" s="243">
        <v>13.868111771109902</v>
      </c>
      <c r="J191" s="243">
        <v>13.814361114290723</v>
      </c>
      <c r="K191" s="243">
        <v>14.103318147111192</v>
      </c>
      <c r="L191" s="243">
        <v>12.094201549686137</v>
      </c>
      <c r="M191" s="243">
        <v>13.189199632800614</v>
      </c>
      <c r="N191" s="243">
        <v>14.363760186495423</v>
      </c>
      <c r="O191" s="243">
        <v>16.067594978266538</v>
      </c>
      <c r="P191" s="243">
        <v>16.206635179656725</v>
      </c>
      <c r="Q191" s="243">
        <v>16.311463495923345</v>
      </c>
      <c r="R191" s="243">
        <v>15.992243357669889</v>
      </c>
      <c r="S191" s="529"/>
      <c r="T191" s="529"/>
      <c r="U191" s="529"/>
      <c r="V191" s="529"/>
      <c r="W191" s="529"/>
      <c r="X191" s="529"/>
      <c r="Y191" s="529"/>
      <c r="Z191" s="529"/>
      <c r="AA191" s="529"/>
      <c r="AB191" s="529"/>
      <c r="AC191" s="529"/>
      <c r="AD191" s="529"/>
      <c r="AE191" s="529"/>
      <c r="AF191" s="529"/>
      <c r="AG191" s="529"/>
      <c r="AH191" s="529"/>
      <c r="AI191" s="529"/>
    </row>
    <row r="192" spans="1:35" s="12" customFormat="1" x14ac:dyDescent="0.2">
      <c r="A192" s="260"/>
      <c r="B192" s="244" t="s">
        <v>444</v>
      </c>
      <c r="C192" s="261">
        <v>0.35083668682399277</v>
      </c>
      <c r="D192" s="261">
        <v>0.33959733134864178</v>
      </c>
      <c r="E192" s="261">
        <v>0.34991846890025902</v>
      </c>
      <c r="F192" s="261">
        <v>0.30598591501207428</v>
      </c>
      <c r="G192" s="261">
        <v>0.3423341241649081</v>
      </c>
      <c r="H192" s="261">
        <v>0.32942820319136196</v>
      </c>
      <c r="I192" s="261">
        <v>0.3166601953519908</v>
      </c>
      <c r="J192" s="261">
        <v>0.32447278584323186</v>
      </c>
      <c r="K192" s="261">
        <v>0.31041495664657842</v>
      </c>
      <c r="L192" s="261">
        <v>0.28314633110821003</v>
      </c>
      <c r="M192" s="261">
        <v>0.28443320222169483</v>
      </c>
      <c r="N192" s="261">
        <v>0.31345595370764051</v>
      </c>
      <c r="O192" s="261">
        <v>0.34367714684487671</v>
      </c>
      <c r="P192" s="261">
        <v>0.34534162987527567</v>
      </c>
      <c r="Q192" s="261">
        <v>0.32031212720130969</v>
      </c>
      <c r="R192" s="261">
        <v>0.31407218102553275</v>
      </c>
      <c r="S192" s="529"/>
      <c r="T192" s="529"/>
      <c r="U192" s="529"/>
      <c r="V192" s="529"/>
      <c r="W192" s="529"/>
      <c r="X192" s="529"/>
      <c r="Y192" s="529"/>
      <c r="Z192" s="529"/>
      <c r="AA192" s="529"/>
      <c r="AB192" s="529"/>
      <c r="AC192" s="529"/>
      <c r="AD192" s="529"/>
      <c r="AE192" s="529"/>
      <c r="AF192" s="529"/>
      <c r="AG192" s="529"/>
      <c r="AH192" s="529"/>
      <c r="AI192" s="529"/>
    </row>
    <row r="193" spans="1:35" ht="20.25" customHeight="1" x14ac:dyDescent="0.2">
      <c r="A193" s="245"/>
      <c r="B193" s="246" t="s">
        <v>713</v>
      </c>
      <c r="C193" s="247">
        <v>35.793059191601429</v>
      </c>
      <c r="D193" s="247">
        <v>38.101832355657962</v>
      </c>
      <c r="E193" s="247">
        <v>38.054449586193442</v>
      </c>
      <c r="F193" s="247">
        <v>44.334318499685708</v>
      </c>
      <c r="G193" s="247">
        <v>40.484445896262606</v>
      </c>
      <c r="H193" s="247">
        <v>41.992867721990159</v>
      </c>
      <c r="I193" s="247">
        <v>43.794932153359184</v>
      </c>
      <c r="J193" s="247">
        <v>42.574791221366382</v>
      </c>
      <c r="K193" s="247">
        <v>45.433758409935329</v>
      </c>
      <c r="L193" s="247">
        <v>42.713608551276252</v>
      </c>
      <c r="M193" s="247">
        <v>46.370112665400434</v>
      </c>
      <c r="N193" s="247">
        <v>45.823855047565829</v>
      </c>
      <c r="O193" s="247">
        <v>46.752002935821807</v>
      </c>
      <c r="P193" s="247">
        <v>46.92928328829035</v>
      </c>
      <c r="Q193" s="247">
        <v>50.923652621094547</v>
      </c>
      <c r="R193" s="247">
        <v>50.91900627890945</v>
      </c>
      <c r="S193" s="529"/>
      <c r="T193" s="529"/>
      <c r="U193" s="529"/>
      <c r="V193" s="529"/>
      <c r="W193" s="529"/>
      <c r="X193" s="529"/>
      <c r="Y193" s="529"/>
      <c r="Z193" s="529"/>
      <c r="AA193" s="529"/>
      <c r="AB193" s="529"/>
      <c r="AC193" s="529"/>
      <c r="AD193" s="529"/>
      <c r="AE193" s="529"/>
      <c r="AF193" s="529"/>
      <c r="AG193" s="529"/>
      <c r="AH193" s="529"/>
      <c r="AI193" s="529"/>
    </row>
    <row r="194" spans="1:35" s="197" customFormat="1" ht="20.25" customHeight="1" x14ac:dyDescent="0.2">
      <c r="A194" s="256"/>
    </row>
    <row r="195" spans="1:35" ht="15" x14ac:dyDescent="0.2">
      <c r="A195" s="509" t="s">
        <v>776</v>
      </c>
    </row>
    <row r="196" spans="1:35" ht="18.75" customHeight="1" x14ac:dyDescent="0.2">
      <c r="A196" s="234"/>
      <c r="B196" s="235" t="s">
        <v>431</v>
      </c>
      <c r="C196" s="236" t="str">
        <f t="shared" ref="C196:Q196" si="96">C2</f>
        <v>FY1995</v>
      </c>
      <c r="D196" s="236" t="str">
        <f t="shared" si="96"/>
        <v>FY1996</v>
      </c>
      <c r="E196" s="236" t="str">
        <f t="shared" si="96"/>
        <v>FY1997</v>
      </c>
      <c r="F196" s="236" t="str">
        <f t="shared" si="96"/>
        <v>FY1998</v>
      </c>
      <c r="G196" s="236" t="str">
        <f t="shared" si="96"/>
        <v>FY1999</v>
      </c>
      <c r="H196" s="236" t="str">
        <f t="shared" si="96"/>
        <v>FY2000</v>
      </c>
      <c r="I196" s="236" t="str">
        <f t="shared" si="96"/>
        <v>FY2001</v>
      </c>
      <c r="J196" s="236" t="str">
        <f t="shared" si="96"/>
        <v>FY2002</v>
      </c>
      <c r="K196" s="236" t="str">
        <f t="shared" si="96"/>
        <v>FY2003</v>
      </c>
      <c r="L196" s="236" t="str">
        <f t="shared" si="96"/>
        <v>FY2004</v>
      </c>
      <c r="M196" s="236" t="str">
        <f t="shared" si="96"/>
        <v>FY2005</v>
      </c>
      <c r="N196" s="236" t="str">
        <f t="shared" si="96"/>
        <v>FY2006</v>
      </c>
      <c r="O196" s="236" t="str">
        <f t="shared" si="96"/>
        <v>FY2007</v>
      </c>
      <c r="P196" s="236" t="str">
        <f t="shared" si="96"/>
        <v>FY2008</v>
      </c>
      <c r="Q196" s="236" t="str">
        <f t="shared" si="96"/>
        <v>FY2009</v>
      </c>
      <c r="R196" s="236" t="str">
        <f>R2</f>
        <v>FY2010</v>
      </c>
    </row>
    <row r="197" spans="1:35" ht="18.75" customHeight="1" x14ac:dyDescent="0.2">
      <c r="A197" s="237">
        <v>1</v>
      </c>
      <c r="B197" s="238" t="s">
        <v>0</v>
      </c>
      <c r="C197" s="239">
        <v>9.9509823223967047</v>
      </c>
      <c r="D197" s="239">
        <v>10.922889005700933</v>
      </c>
      <c r="E197" s="239">
        <v>11.37201063242674</v>
      </c>
      <c r="F197" s="239">
        <v>17.114418294769322</v>
      </c>
      <c r="G197" s="239">
        <v>13.060289381264774</v>
      </c>
      <c r="H197" s="239">
        <v>14.779451717995315</v>
      </c>
      <c r="I197" s="239">
        <v>16.821696620271254</v>
      </c>
      <c r="J197" s="239">
        <v>15.673360494927481</v>
      </c>
      <c r="K197" s="239">
        <v>17.39704054269675</v>
      </c>
      <c r="L197" s="239">
        <v>16.57870354272427</v>
      </c>
      <c r="M197" s="239">
        <v>16.396209367161184</v>
      </c>
      <c r="N197" s="239">
        <v>13.669803360383849</v>
      </c>
      <c r="O197" s="239">
        <v>13.812441497340853</v>
      </c>
      <c r="P197" s="239">
        <v>13.526162731749837</v>
      </c>
      <c r="Q197" s="239">
        <v>16.534807551815039</v>
      </c>
      <c r="R197" s="239">
        <v>16.696145716294659</v>
      </c>
    </row>
    <row r="198" spans="1:35" x14ac:dyDescent="0.2">
      <c r="A198" s="237">
        <v>1.1000000000000001</v>
      </c>
      <c r="B198" s="5" t="s">
        <v>1</v>
      </c>
      <c r="C198" s="131">
        <v>8.284101852143829</v>
      </c>
      <c r="D198" s="131">
        <v>9.2185672891584929</v>
      </c>
      <c r="E198" s="131">
        <v>9.3936211480916754</v>
      </c>
      <c r="F198" s="131">
        <v>11.395109110324324</v>
      </c>
      <c r="G198" s="131">
        <v>10.877637873718358</v>
      </c>
      <c r="H198" s="131">
        <v>12.211278164254498</v>
      </c>
      <c r="I198" s="131">
        <v>13.302631245489083</v>
      </c>
      <c r="J198" s="131">
        <v>12.48115368223954</v>
      </c>
      <c r="K198" s="131">
        <v>12.796068701521314</v>
      </c>
      <c r="L198" s="131">
        <v>12.73693801785519</v>
      </c>
      <c r="M198" s="131">
        <v>11.941152402184477</v>
      </c>
      <c r="N198" s="131">
        <v>10.678521165683055</v>
      </c>
      <c r="O198" s="131">
        <v>11.022848373222269</v>
      </c>
      <c r="P198" s="131">
        <v>11.962561662438823</v>
      </c>
      <c r="Q198" s="131">
        <v>12.919096607421688</v>
      </c>
      <c r="R198" s="131">
        <v>12.276454363154581</v>
      </c>
    </row>
    <row r="199" spans="1:35" x14ac:dyDescent="0.2">
      <c r="A199" s="237"/>
      <c r="B199" s="6" t="s">
        <v>2</v>
      </c>
      <c r="C199" s="131">
        <v>4.4157728521438289</v>
      </c>
      <c r="D199" s="131">
        <v>4.8858692891584932</v>
      </c>
      <c r="E199" s="131">
        <v>5.1802791480916737</v>
      </c>
      <c r="F199" s="131">
        <v>5.8068361103243227</v>
      </c>
      <c r="G199" s="131">
        <v>5.9367208737183574</v>
      </c>
      <c r="H199" s="131">
        <v>6.9830891642544985</v>
      </c>
      <c r="I199" s="131">
        <v>7.5466012454890823</v>
      </c>
      <c r="J199" s="131">
        <v>7.6121066822395402</v>
      </c>
      <c r="K199" s="131">
        <v>7.6861257015213154</v>
      </c>
      <c r="L199" s="131">
        <v>7.6319662253401903</v>
      </c>
      <c r="M199" s="131">
        <v>6.2524158604984779</v>
      </c>
      <c r="N199" s="131">
        <v>5.7592400983410537</v>
      </c>
      <c r="O199" s="131">
        <v>5.7349407544022695</v>
      </c>
      <c r="P199" s="131">
        <v>5.8994424762311688</v>
      </c>
      <c r="Q199" s="131">
        <v>6.485918650491687</v>
      </c>
      <c r="R199" s="131">
        <v>6.3420168266895809</v>
      </c>
    </row>
    <row r="200" spans="1:35" x14ac:dyDescent="0.2">
      <c r="A200" s="237"/>
      <c r="B200" s="6" t="s">
        <v>3</v>
      </c>
      <c r="C200" s="131">
        <v>3.8683290000000006</v>
      </c>
      <c r="D200" s="131">
        <v>4.3326979999999997</v>
      </c>
      <c r="E200" s="131">
        <v>4.2133420000000008</v>
      </c>
      <c r="F200" s="131">
        <v>5.5882730000000009</v>
      </c>
      <c r="G200" s="131">
        <v>4.9409170000000007</v>
      </c>
      <c r="H200" s="131">
        <v>5.2281889999999995</v>
      </c>
      <c r="I200" s="131">
        <v>5.7560300000000009</v>
      </c>
      <c r="J200" s="131">
        <v>4.8690470000000001</v>
      </c>
      <c r="K200" s="131">
        <v>5.1099429999999995</v>
      </c>
      <c r="L200" s="131">
        <v>5.1049717925149993</v>
      </c>
      <c r="M200" s="131">
        <v>5.6887365416859987</v>
      </c>
      <c r="N200" s="131">
        <v>4.9192810673420002</v>
      </c>
      <c r="O200" s="131">
        <v>5.2879076188199994</v>
      </c>
      <c r="P200" s="131">
        <v>6.0631191862076532</v>
      </c>
      <c r="Q200" s="131">
        <v>6.4331779569300007</v>
      </c>
      <c r="R200" s="131">
        <v>5.9344375364650013</v>
      </c>
    </row>
    <row r="201" spans="1:35" x14ac:dyDescent="0.2">
      <c r="A201" s="237" t="s">
        <v>98</v>
      </c>
      <c r="B201" s="5" t="s">
        <v>4</v>
      </c>
      <c r="C201" s="131">
        <v>1.6668804702528754</v>
      </c>
      <c r="D201" s="131">
        <v>1.7043217165424398</v>
      </c>
      <c r="E201" s="131">
        <v>1.9783894843350645</v>
      </c>
      <c r="F201" s="131">
        <v>5.7193091844449979</v>
      </c>
      <c r="G201" s="131">
        <v>2.1826515075464163</v>
      </c>
      <c r="H201" s="131">
        <v>2.5681735537408157</v>
      </c>
      <c r="I201" s="131">
        <v>3.5190653747821723</v>
      </c>
      <c r="J201" s="131">
        <v>3.1922068126879402</v>
      </c>
      <c r="K201" s="131">
        <v>4.6009718411754355</v>
      </c>
      <c r="L201" s="131">
        <v>3.8417655248690785</v>
      </c>
      <c r="M201" s="131">
        <v>4.4550569649767091</v>
      </c>
      <c r="N201" s="131">
        <v>2.9912821947007946</v>
      </c>
      <c r="O201" s="131">
        <v>2.789593124118583</v>
      </c>
      <c r="P201" s="131">
        <v>1.5636010693110141</v>
      </c>
      <c r="Q201" s="131">
        <v>3.6157109443933511</v>
      </c>
      <c r="R201" s="131">
        <v>4.4196913531400792</v>
      </c>
    </row>
    <row r="202" spans="1:35" x14ac:dyDescent="0.2">
      <c r="A202" s="237"/>
      <c r="B202" s="6" t="s">
        <v>2</v>
      </c>
      <c r="C202" s="131">
        <v>1.0288945587412055</v>
      </c>
      <c r="D202" s="131">
        <v>1.269339066659418</v>
      </c>
      <c r="E202" s="131">
        <v>1.5858750578597856</v>
      </c>
      <c r="F202" s="131">
        <v>2.6124745346804166</v>
      </c>
      <c r="G202" s="131">
        <v>2.0695379245251289</v>
      </c>
      <c r="H202" s="131">
        <v>2.346867965624051</v>
      </c>
      <c r="I202" s="131">
        <v>2.6690779103277595</v>
      </c>
      <c r="J202" s="131">
        <v>2.3898669632497422</v>
      </c>
      <c r="K202" s="131">
        <v>2.9431718652321321</v>
      </c>
      <c r="L202" s="131">
        <v>3.0150185298745722</v>
      </c>
      <c r="M202" s="131">
        <v>2.8542559343810701</v>
      </c>
      <c r="N202" s="131">
        <v>2.7874322691718114</v>
      </c>
      <c r="O202" s="131">
        <v>2.4124590749413333</v>
      </c>
      <c r="P202" s="131">
        <v>2.5859579371204169</v>
      </c>
      <c r="Q202" s="131">
        <v>2.7103671632324695</v>
      </c>
      <c r="R202" s="131">
        <v>3.0603585136075888</v>
      </c>
    </row>
    <row r="203" spans="1:35" x14ac:dyDescent="0.2">
      <c r="A203" s="237"/>
      <c r="B203" s="6" t="s">
        <v>3</v>
      </c>
      <c r="C203" s="131">
        <v>0.94481198161157254</v>
      </c>
      <c r="D203" s="131">
        <v>1.4991753150233267</v>
      </c>
      <c r="E203" s="131">
        <v>0.70312697495464238</v>
      </c>
      <c r="F203" s="131">
        <v>3.427180733982623</v>
      </c>
      <c r="G203" s="131">
        <v>0.52635786559262665</v>
      </c>
      <c r="H203" s="131">
        <v>0.43852517421184084</v>
      </c>
      <c r="I203" s="131">
        <v>1.2888690475739359</v>
      </c>
      <c r="J203" s="131">
        <v>1.0633757213645796</v>
      </c>
      <c r="K203" s="131">
        <v>1.7670199759433025</v>
      </c>
      <c r="L203" s="131">
        <v>1.1944599949945069</v>
      </c>
      <c r="M203" s="131">
        <v>1.8460101213699862</v>
      </c>
      <c r="N203" s="131">
        <v>0.44799892552898346</v>
      </c>
      <c r="O203" s="131">
        <v>0.77620830054768675</v>
      </c>
      <c r="P203" s="131">
        <v>1.3201186034760284</v>
      </c>
      <c r="Q203" s="131">
        <v>2.943592252446313</v>
      </c>
      <c r="R203" s="131">
        <v>2.222920310817921</v>
      </c>
    </row>
    <row r="204" spans="1:35" x14ac:dyDescent="0.2">
      <c r="A204" s="237"/>
      <c r="B204" s="6" t="s">
        <v>5</v>
      </c>
      <c r="C204" s="131">
        <v>-0.30682607009990259</v>
      </c>
      <c r="D204" s="131">
        <v>-1.0641926651403049</v>
      </c>
      <c r="E204" s="131">
        <v>-0.3106125484793637</v>
      </c>
      <c r="F204" s="131">
        <v>-0.32034608421804189</v>
      </c>
      <c r="G204" s="131">
        <v>-0.41324428257133916</v>
      </c>
      <c r="H204" s="131">
        <v>-0.21721958609507594</v>
      </c>
      <c r="I204" s="131">
        <v>-0.4388815831195233</v>
      </c>
      <c r="J204" s="131">
        <v>-0.26103587192638172</v>
      </c>
      <c r="K204" s="131">
        <v>-0.10922</v>
      </c>
      <c r="L204" s="131">
        <v>-0.36771299999999996</v>
      </c>
      <c r="M204" s="131">
        <v>-0.24520909077434688</v>
      </c>
      <c r="N204" s="131">
        <v>-0.244149</v>
      </c>
      <c r="O204" s="131">
        <v>-0.39907425137043706</v>
      </c>
      <c r="P204" s="131">
        <v>-2.3424754712854314</v>
      </c>
      <c r="Q204" s="131">
        <v>-2.0382484712854314</v>
      </c>
      <c r="R204" s="131">
        <v>-0.86358747128543145</v>
      </c>
    </row>
    <row r="205" spans="1:35" ht="17.25" customHeight="1" x14ac:dyDescent="0.2">
      <c r="A205" s="237">
        <v>2</v>
      </c>
      <c r="B205" s="29" t="s">
        <v>6</v>
      </c>
      <c r="C205" s="251">
        <v>0.2441268601348511</v>
      </c>
      <c r="D205" s="251">
        <v>0.19016047036437736</v>
      </c>
      <c r="E205" s="251">
        <v>0.18975185061766223</v>
      </c>
      <c r="F205" s="251">
        <v>0.15725211276752382</v>
      </c>
      <c r="G205" s="251">
        <v>0.31607147921194734</v>
      </c>
      <c r="H205" s="251">
        <v>0.38488860561593086</v>
      </c>
      <c r="I205" s="251">
        <v>0.47901392706881796</v>
      </c>
      <c r="J205" s="251">
        <v>0.71129914096051805</v>
      </c>
      <c r="K205" s="251">
        <v>0.18886249528141022</v>
      </c>
      <c r="L205" s="251">
        <v>0.24868555987348229</v>
      </c>
      <c r="M205" s="251">
        <v>0.42341220740818497</v>
      </c>
      <c r="N205" s="251">
        <v>0.4969284947790395</v>
      </c>
      <c r="O205" s="251">
        <v>0.62218626380075037</v>
      </c>
      <c r="P205" s="251">
        <v>0.52481363429574834</v>
      </c>
      <c r="Q205" s="251">
        <v>0.49506394206058313</v>
      </c>
      <c r="R205" s="251">
        <v>0.54224197008167052</v>
      </c>
    </row>
    <row r="206" spans="1:35" x14ac:dyDescent="0.2">
      <c r="A206" s="237"/>
      <c r="B206" s="252" t="s">
        <v>2</v>
      </c>
      <c r="C206" s="131">
        <v>0.2234869416299318</v>
      </c>
      <c r="D206" s="131">
        <v>0.19515097765759343</v>
      </c>
      <c r="E206" s="131">
        <v>0.18659750786608173</v>
      </c>
      <c r="F206" s="131">
        <v>0.27438531329483701</v>
      </c>
      <c r="G206" s="131">
        <v>0.31999753937195508</v>
      </c>
      <c r="H206" s="131">
        <v>0.34395020185090391</v>
      </c>
      <c r="I206" s="131">
        <v>0.32225935005850931</v>
      </c>
      <c r="J206" s="131">
        <v>0.35071484657174545</v>
      </c>
      <c r="K206" s="131">
        <v>0.18710103780733456</v>
      </c>
      <c r="L206" s="131">
        <v>0.25586865820033966</v>
      </c>
      <c r="M206" s="131">
        <v>0.27277085120311562</v>
      </c>
      <c r="N206" s="131">
        <v>0.28361024920956662</v>
      </c>
      <c r="O206" s="131">
        <v>0.34327864938631902</v>
      </c>
      <c r="P206" s="131">
        <v>0.32173939429726434</v>
      </c>
      <c r="Q206" s="131">
        <v>0.39757257811946906</v>
      </c>
      <c r="R206" s="131">
        <v>0.42154096211865028</v>
      </c>
    </row>
    <row r="207" spans="1:35" x14ac:dyDescent="0.2">
      <c r="A207" s="237"/>
      <c r="B207" s="252" t="s">
        <v>3</v>
      </c>
      <c r="C207" s="131">
        <v>2.0639918504919311E-2</v>
      </c>
      <c r="D207" s="131">
        <v>-4.9905072932160659E-3</v>
      </c>
      <c r="E207" s="131">
        <v>3.1543427515804989E-3</v>
      </c>
      <c r="F207" s="131">
        <v>-0.11713320052731319</v>
      </c>
      <c r="G207" s="131">
        <v>-3.9260601600077131E-3</v>
      </c>
      <c r="H207" s="131">
        <v>4.0938403765026971E-2</v>
      </c>
      <c r="I207" s="131">
        <v>0.15675457701030862</v>
      </c>
      <c r="J207" s="131">
        <v>0.3605842943887726</v>
      </c>
      <c r="K207" s="131">
        <v>1.7614574740756725E-3</v>
      </c>
      <c r="L207" s="131">
        <v>-7.1830983268573838E-3</v>
      </c>
      <c r="M207" s="131">
        <v>0.15064135620506938</v>
      </c>
      <c r="N207" s="131">
        <v>0.21331824556947288</v>
      </c>
      <c r="O207" s="131">
        <v>0.27890761441443135</v>
      </c>
      <c r="P207" s="131">
        <v>0.20307423999848398</v>
      </c>
      <c r="Q207" s="131">
        <v>9.7491363941114045E-2</v>
      </c>
      <c r="R207" s="131">
        <v>0.12070100796302022</v>
      </c>
    </row>
    <row r="208" spans="1:35" ht="17.25" customHeight="1" x14ac:dyDescent="0.2">
      <c r="A208" s="237">
        <v>3</v>
      </c>
      <c r="B208" s="29" t="s">
        <v>7</v>
      </c>
      <c r="C208" s="251">
        <v>9.0614876575241556</v>
      </c>
      <c r="D208" s="251">
        <v>9.4262043296321494</v>
      </c>
      <c r="E208" s="251">
        <v>8.7338027799326472</v>
      </c>
      <c r="F208" s="251">
        <v>8.3565636418506966</v>
      </c>
      <c r="G208" s="251">
        <v>7.8642537320475032</v>
      </c>
      <c r="H208" s="251">
        <v>7.488382971962686</v>
      </c>
      <c r="I208" s="251">
        <v>7.5373200214649572</v>
      </c>
      <c r="J208" s="251">
        <v>7.9393481276797138</v>
      </c>
      <c r="K208" s="251">
        <v>8.3144389304810762</v>
      </c>
      <c r="L208" s="251">
        <v>8.2908531954978333</v>
      </c>
      <c r="M208" s="251">
        <v>9.4701694787384731</v>
      </c>
      <c r="N208" s="251">
        <v>10.226689707586845</v>
      </c>
      <c r="O208" s="251">
        <v>10.003904368600054</v>
      </c>
      <c r="P208" s="251">
        <v>10.387304576367839</v>
      </c>
      <c r="Q208" s="251">
        <v>10.680260993194983</v>
      </c>
      <c r="R208" s="251">
        <v>10.933227298850824</v>
      </c>
    </row>
    <row r="209" spans="1:18" x14ac:dyDescent="0.2">
      <c r="A209" s="237">
        <v>3.1</v>
      </c>
      <c r="B209" s="5" t="s">
        <v>8</v>
      </c>
      <c r="C209" s="131">
        <v>0.6358591793988384</v>
      </c>
      <c r="D209" s="131">
        <v>0.60333995893985382</v>
      </c>
      <c r="E209" s="131">
        <v>0.5975779902532613</v>
      </c>
      <c r="F209" s="131">
        <v>0.59566916072518405</v>
      </c>
      <c r="G209" s="131">
        <v>0.59546177248677246</v>
      </c>
      <c r="H209" s="131">
        <v>0.5939311285714286</v>
      </c>
      <c r="I209" s="131">
        <v>0.6483874038461539</v>
      </c>
      <c r="J209" s="131">
        <v>0.63948701923076923</v>
      </c>
      <c r="K209" s="131">
        <v>0.67631291208791211</v>
      </c>
      <c r="L209" s="131">
        <v>0.70355956043956047</v>
      </c>
      <c r="M209" s="131">
        <v>0.72090207417582419</v>
      </c>
      <c r="N209" s="131">
        <v>0.66858674450549449</v>
      </c>
      <c r="O209" s="131">
        <v>0.77045383241758236</v>
      </c>
      <c r="P209" s="131">
        <v>0.85548675039246458</v>
      </c>
      <c r="Q209" s="131">
        <v>0.89582599999999979</v>
      </c>
      <c r="R209" s="131">
        <v>1.3116710000000003</v>
      </c>
    </row>
    <row r="210" spans="1:18" x14ac:dyDescent="0.2">
      <c r="A210" s="237">
        <v>3.2</v>
      </c>
      <c r="B210" s="5" t="s">
        <v>9</v>
      </c>
      <c r="C210" s="131">
        <v>7.4794337115634235</v>
      </c>
      <c r="D210" s="131">
        <v>7.7776713486263533</v>
      </c>
      <c r="E210" s="131">
        <v>6.9041612502746998</v>
      </c>
      <c r="F210" s="131">
        <v>6.4714248358571176</v>
      </c>
      <c r="G210" s="131">
        <v>5.8809275263780334</v>
      </c>
      <c r="H210" s="131">
        <v>5.3025401965355456</v>
      </c>
      <c r="I210" s="131">
        <v>5.1279911360294737</v>
      </c>
      <c r="J210" s="131">
        <v>5.3017018346945628</v>
      </c>
      <c r="K210" s="131">
        <v>5.5648551175182996</v>
      </c>
      <c r="L210" s="131">
        <v>5.3672160845381489</v>
      </c>
      <c r="M210" s="131">
        <v>6.5649474317429197</v>
      </c>
      <c r="N210" s="131">
        <v>7.9609819607340118</v>
      </c>
      <c r="O210" s="131">
        <v>7.619303042857144</v>
      </c>
      <c r="P210" s="131">
        <v>7.7642434999999992</v>
      </c>
      <c r="Q210" s="131">
        <v>8.0673503296703295</v>
      </c>
      <c r="R210" s="131">
        <v>8.2777999038461534</v>
      </c>
    </row>
    <row r="211" spans="1:18" x14ac:dyDescent="0.2">
      <c r="A211" s="237">
        <v>3.3</v>
      </c>
      <c r="B211" s="5" t="s">
        <v>10</v>
      </c>
      <c r="C211" s="131">
        <v>0</v>
      </c>
      <c r="D211" s="131">
        <v>0</v>
      </c>
      <c r="E211" s="131">
        <v>0</v>
      </c>
      <c r="F211" s="131">
        <v>0</v>
      </c>
      <c r="G211" s="131">
        <v>0</v>
      </c>
      <c r="H211" s="131">
        <v>0</v>
      </c>
      <c r="I211" s="131">
        <v>0</v>
      </c>
      <c r="J211" s="131">
        <v>0</v>
      </c>
      <c r="K211" s="131">
        <v>0</v>
      </c>
      <c r="L211" s="131">
        <v>0</v>
      </c>
      <c r="M211" s="131">
        <v>0</v>
      </c>
      <c r="N211" s="131">
        <v>0</v>
      </c>
      <c r="O211" s="131">
        <v>0</v>
      </c>
      <c r="P211" s="131">
        <v>0</v>
      </c>
      <c r="Q211" s="131">
        <v>0</v>
      </c>
      <c r="R211" s="131">
        <v>0</v>
      </c>
    </row>
    <row r="212" spans="1:18" x14ac:dyDescent="0.2">
      <c r="A212" s="237">
        <v>3.4</v>
      </c>
      <c r="B212" s="5" t="s">
        <v>11</v>
      </c>
      <c r="C212" s="131">
        <v>0.9461947665618925</v>
      </c>
      <c r="D212" s="131">
        <v>1.0451930220659411</v>
      </c>
      <c r="E212" s="131">
        <v>1.2320635394046859</v>
      </c>
      <c r="F212" s="131">
        <v>1.2894696452683942</v>
      </c>
      <c r="G212" s="131">
        <v>1.3878644331826977</v>
      </c>
      <c r="H212" s="131">
        <v>1.5919116468557115</v>
      </c>
      <c r="I212" s="131">
        <v>1.7609414815893289</v>
      </c>
      <c r="J212" s="131">
        <v>1.9981592737543823</v>
      </c>
      <c r="K212" s="131">
        <v>2.073270900874864</v>
      </c>
      <c r="L212" s="131">
        <v>2.2200775505201236</v>
      </c>
      <c r="M212" s="131">
        <v>2.1843199728197291</v>
      </c>
      <c r="N212" s="131">
        <v>1.5971210023473372</v>
      </c>
      <c r="O212" s="131">
        <v>1.6141474933253281</v>
      </c>
      <c r="P212" s="131">
        <v>1.7675743259753736</v>
      </c>
      <c r="Q212" s="131">
        <v>1.7170846635246533</v>
      </c>
      <c r="R212" s="131">
        <v>1.3437563950046698</v>
      </c>
    </row>
    <row r="213" spans="1:18" ht="17.25" customHeight="1" x14ac:dyDescent="0.2">
      <c r="A213" s="237">
        <v>4</v>
      </c>
      <c r="B213" s="29" t="s">
        <v>12</v>
      </c>
      <c r="C213" s="251">
        <v>0.20948994074818311</v>
      </c>
      <c r="D213" s="251">
        <v>0.20632324197065283</v>
      </c>
      <c r="E213" s="251">
        <v>0.19476887330818515</v>
      </c>
      <c r="F213" s="251">
        <v>0.16136230397839363</v>
      </c>
      <c r="G213" s="251">
        <v>0.14669093762341118</v>
      </c>
      <c r="H213" s="251">
        <v>0.14530758735662119</v>
      </c>
      <c r="I213" s="251">
        <v>0.152358881440019</v>
      </c>
      <c r="J213" s="251">
        <v>0.14557969690418449</v>
      </c>
      <c r="K213" s="251">
        <v>0.15705960219244586</v>
      </c>
      <c r="L213" s="251">
        <v>0.15024106241691534</v>
      </c>
      <c r="M213" s="251">
        <v>0.15500674661430286</v>
      </c>
      <c r="N213" s="251">
        <v>0.16600613913700107</v>
      </c>
      <c r="O213" s="251">
        <v>0.19059922966884937</v>
      </c>
      <c r="P213" s="251">
        <v>0.19902180501224639</v>
      </c>
      <c r="Q213" s="251">
        <v>0.22791831532450268</v>
      </c>
      <c r="R213" s="251">
        <v>0.20466024243704548</v>
      </c>
    </row>
    <row r="214" spans="1:18" ht="17.25" customHeight="1" x14ac:dyDescent="0.2">
      <c r="A214" s="237">
        <v>5</v>
      </c>
      <c r="B214" s="29" t="s">
        <v>13</v>
      </c>
      <c r="C214" s="251">
        <v>13.684057323718328</v>
      </c>
      <c r="D214" s="251">
        <v>14.109636843186799</v>
      </c>
      <c r="E214" s="251">
        <v>14.521151596429984</v>
      </c>
      <c r="F214" s="251">
        <v>14.790235541372553</v>
      </c>
      <c r="G214" s="251">
        <v>15.213852663554924</v>
      </c>
      <c r="H214" s="251">
        <v>15.363745209241593</v>
      </c>
      <c r="I214" s="251">
        <v>15.412722823772876</v>
      </c>
      <c r="J214" s="251">
        <v>15.326972832115525</v>
      </c>
      <c r="K214" s="251">
        <v>15.717351679966129</v>
      </c>
      <c r="L214" s="251">
        <v>13.649974785457534</v>
      </c>
      <c r="M214" s="251">
        <v>14.808620994081954</v>
      </c>
      <c r="N214" s="251">
        <v>16.601743549229496</v>
      </c>
      <c r="O214" s="251">
        <v>18.023226218079287</v>
      </c>
      <c r="P214" s="251">
        <v>18.096708033903255</v>
      </c>
      <c r="Q214" s="251">
        <v>18.093886394325857</v>
      </c>
      <c r="R214" s="251">
        <v>17.948643428282679</v>
      </c>
    </row>
    <row r="215" spans="1:18" x14ac:dyDescent="0.2">
      <c r="A215" s="237"/>
      <c r="B215" s="510" t="s">
        <v>645</v>
      </c>
      <c r="C215" s="329">
        <v>1.1265390256418231</v>
      </c>
      <c r="D215" s="329">
        <v>1.170356255712022</v>
      </c>
      <c r="E215" s="329">
        <v>1.2051968623870812</v>
      </c>
      <c r="F215" s="329">
        <v>1.2245585288094878</v>
      </c>
      <c r="G215" s="329">
        <v>1.3546453353562564</v>
      </c>
      <c r="H215" s="329">
        <v>1.5301102487338332</v>
      </c>
      <c r="I215" s="329">
        <v>1.5446110526629735</v>
      </c>
      <c r="J215" s="329">
        <v>1.5126117178248029</v>
      </c>
      <c r="K215" s="329">
        <v>1.6140335328549362</v>
      </c>
      <c r="L215" s="329">
        <v>1.5557732357713947</v>
      </c>
      <c r="M215" s="329">
        <v>1.6194213612813393</v>
      </c>
      <c r="N215" s="329">
        <v>2.2379833627340755</v>
      </c>
      <c r="O215" s="329">
        <v>1.9556312398127473</v>
      </c>
      <c r="P215" s="329">
        <v>1.8900728542465319</v>
      </c>
      <c r="Q215" s="329">
        <v>1.7824228984025106</v>
      </c>
      <c r="R215" s="329">
        <v>1.956400070612792</v>
      </c>
    </row>
    <row r="216" spans="1:18" x14ac:dyDescent="0.2">
      <c r="A216" s="237"/>
      <c r="B216" s="253" t="s">
        <v>14</v>
      </c>
      <c r="C216" s="131">
        <v>10.175381302789166</v>
      </c>
      <c r="D216" s="131">
        <v>10.469715824191516</v>
      </c>
      <c r="E216" s="131">
        <v>10.758981550992171</v>
      </c>
      <c r="F216" s="131">
        <v>10.944869705912431</v>
      </c>
      <c r="G216" s="131">
        <v>11.165391325874195</v>
      </c>
      <c r="H216" s="131">
        <v>11.046622907360611</v>
      </c>
      <c r="I216" s="131">
        <v>11.009040815892922</v>
      </c>
      <c r="J216" s="131">
        <v>10.911705439625619</v>
      </c>
      <c r="K216" s="131">
        <v>11.169539645252293</v>
      </c>
      <c r="L216" s="131">
        <v>9.1289956017772607</v>
      </c>
      <c r="M216" s="131">
        <v>10.259022310457844</v>
      </c>
      <c r="N216" s="131">
        <v>11.413814438128721</v>
      </c>
      <c r="O216" s="131">
        <v>13.09774909995993</v>
      </c>
      <c r="P216" s="131">
        <v>13.216756603909454</v>
      </c>
      <c r="Q216" s="131">
        <v>13.30141878610446</v>
      </c>
      <c r="R216" s="131">
        <v>12.961898202438196</v>
      </c>
    </row>
    <row r="217" spans="1:18" x14ac:dyDescent="0.2">
      <c r="A217" s="237"/>
      <c r="B217" s="253" t="s">
        <v>15</v>
      </c>
      <c r="C217" s="131">
        <v>2.3821369952873406</v>
      </c>
      <c r="D217" s="131">
        <v>2.4695647632832611</v>
      </c>
      <c r="E217" s="131">
        <v>2.5569731830507321</v>
      </c>
      <c r="F217" s="131">
        <v>2.6208073066506326</v>
      </c>
      <c r="G217" s="131">
        <v>2.693816002324473</v>
      </c>
      <c r="H217" s="131">
        <v>2.7870120531471474</v>
      </c>
      <c r="I217" s="131">
        <v>2.8590709552169797</v>
      </c>
      <c r="J217" s="131">
        <v>2.9026556746651035</v>
      </c>
      <c r="K217" s="131">
        <v>2.9337785018588995</v>
      </c>
      <c r="L217" s="131">
        <v>2.9652059479088768</v>
      </c>
      <c r="M217" s="131">
        <v>2.9301773223427694</v>
      </c>
      <c r="N217" s="131">
        <v>2.9499457483667011</v>
      </c>
      <c r="O217" s="131">
        <v>2.9698458783066086</v>
      </c>
      <c r="P217" s="131">
        <v>2.9898785757472708</v>
      </c>
      <c r="Q217" s="131">
        <v>3.0100447098188865</v>
      </c>
      <c r="R217" s="131">
        <v>3.030345155231692</v>
      </c>
    </row>
    <row r="218" spans="1:18" s="171" customFormat="1" x14ac:dyDescent="0.2">
      <c r="A218" s="237"/>
      <c r="B218" s="171" t="s">
        <v>712</v>
      </c>
      <c r="C218" s="564">
        <v>2.8253415</v>
      </c>
      <c r="D218" s="564">
        <v>3.3939427499999999</v>
      </c>
      <c r="E218" s="564">
        <v>3.1574649999999997</v>
      </c>
      <c r="F218" s="564">
        <v>3.9046130000000003</v>
      </c>
      <c r="G218" s="564">
        <v>4.1247260000000008</v>
      </c>
      <c r="H218" s="564">
        <v>4.0957690000000007</v>
      </c>
      <c r="I218" s="564">
        <v>3.6881179999999998</v>
      </c>
      <c r="J218" s="564">
        <v>3.2518069999999999</v>
      </c>
      <c r="K218" s="564">
        <v>3.7928969999999995</v>
      </c>
      <c r="L218" s="564">
        <v>3.9432817500000001</v>
      </c>
      <c r="M218" s="564">
        <v>5.3577917999999993</v>
      </c>
      <c r="N218" s="564">
        <v>4.9533639300000001</v>
      </c>
      <c r="O218" s="564">
        <v>4.4733211300000004</v>
      </c>
      <c r="P218" s="564">
        <v>4.5575237800000004</v>
      </c>
      <c r="Q218" s="564">
        <v>5.2573698599999998</v>
      </c>
      <c r="R218" s="564">
        <v>4.9999990000000007</v>
      </c>
    </row>
    <row r="219" spans="1:18" s="171" customFormat="1" x14ac:dyDescent="0.2">
      <c r="A219" s="237"/>
      <c r="B219" s="171" t="s">
        <v>445</v>
      </c>
      <c r="C219" s="564">
        <v>-0.18242641292079184</v>
      </c>
      <c r="D219" s="564">
        <v>-0.14732428519695234</v>
      </c>
      <c r="E219" s="564">
        <v>-0.11450114652177056</v>
      </c>
      <c r="F219" s="564">
        <v>-0.15012639505278277</v>
      </c>
      <c r="G219" s="564">
        <v>-0.24143829743995751</v>
      </c>
      <c r="H219" s="564">
        <v>-0.26467737018199011</v>
      </c>
      <c r="I219" s="564">
        <v>-0.29629812065874012</v>
      </c>
      <c r="J219" s="564">
        <v>-0.47357607122104461</v>
      </c>
      <c r="K219" s="564">
        <v>-0.13389184068247909</v>
      </c>
      <c r="L219" s="564">
        <v>-0.14813134469377634</v>
      </c>
      <c r="M219" s="564">
        <v>-0.24109792860366558</v>
      </c>
      <c r="N219" s="564">
        <v>-0.290680133550409</v>
      </c>
      <c r="O219" s="564">
        <v>-0.37367577166797661</v>
      </c>
      <c r="P219" s="564">
        <v>-0.36225127303858123</v>
      </c>
      <c r="Q219" s="564">
        <v>-0.36565443562641337</v>
      </c>
      <c r="R219" s="564">
        <v>-0.40591137703743241</v>
      </c>
    </row>
    <row r="220" spans="1:18" ht="20.25" customHeight="1" x14ac:dyDescent="0.2">
      <c r="A220" s="245"/>
      <c r="B220" s="246" t="s">
        <v>446</v>
      </c>
      <c r="C220" s="247">
        <v>35.793059191601436</v>
      </c>
      <c r="D220" s="247">
        <v>38.101832355657962</v>
      </c>
      <c r="E220" s="247">
        <v>38.054449586193449</v>
      </c>
      <c r="F220" s="247">
        <v>44.334318499685708</v>
      </c>
      <c r="G220" s="247">
        <v>40.484445896262606</v>
      </c>
      <c r="H220" s="247">
        <v>41.992867721990159</v>
      </c>
      <c r="I220" s="247">
        <v>43.794932153359184</v>
      </c>
      <c r="J220" s="247">
        <v>42.574791221366375</v>
      </c>
      <c r="K220" s="247">
        <v>45.433758409935329</v>
      </c>
      <c r="L220" s="247">
        <v>42.713608551276259</v>
      </c>
      <c r="M220" s="247">
        <v>46.370112665400434</v>
      </c>
      <c r="N220" s="247">
        <v>45.823855047565822</v>
      </c>
      <c r="O220" s="247">
        <v>46.752002935821821</v>
      </c>
      <c r="P220" s="247">
        <v>46.92928328829035</v>
      </c>
      <c r="Q220" s="247">
        <v>50.923652621094547</v>
      </c>
      <c r="R220" s="247">
        <v>50.919006278909443</v>
      </c>
    </row>
    <row r="221" spans="1:18" s="197" customFormat="1" ht="20.25" customHeight="1" x14ac:dyDescent="0.2">
      <c r="A221" s="256" t="s">
        <v>437</v>
      </c>
    </row>
    <row r="222" spans="1:18" s="8" customFormat="1" ht="15" x14ac:dyDescent="0.2">
      <c r="A222" s="322"/>
    </row>
    <row r="223" spans="1:18" s="8" customFormat="1" ht="18.75" customHeight="1" x14ac:dyDescent="0.2">
      <c r="A223" s="323"/>
      <c r="B223" s="324"/>
      <c r="C223" s="275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</row>
    <row r="224" spans="1:18" s="8" customFormat="1" ht="18.75" customHeight="1" x14ac:dyDescent="0.2">
      <c r="A224" s="325"/>
      <c r="B224" s="326"/>
      <c r="C224" s="327"/>
      <c r="D224" s="327"/>
      <c r="E224" s="327"/>
      <c r="F224" s="327"/>
      <c r="G224" s="327"/>
      <c r="H224" s="327"/>
      <c r="I224" s="327"/>
      <c r="J224" s="327"/>
      <c r="K224" s="327"/>
      <c r="L224" s="327"/>
      <c r="M224" s="327"/>
      <c r="N224" s="327"/>
      <c r="O224" s="327"/>
      <c r="P224" s="327"/>
    </row>
    <row r="225" spans="1:16" s="8" customFormat="1" x14ac:dyDescent="0.2">
      <c r="A225" s="325"/>
      <c r="B225" s="191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</row>
    <row r="226" spans="1:16" x14ac:dyDescent="0.2">
      <c r="A226" s="237"/>
      <c r="B226" s="6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</row>
    <row r="227" spans="1:16" x14ac:dyDescent="0.2">
      <c r="A227" s="237"/>
      <c r="B227" s="6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</row>
    <row r="228" spans="1:16" x14ac:dyDescent="0.2">
      <c r="A228" s="237"/>
      <c r="B228" s="5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</row>
    <row r="229" spans="1:16" x14ac:dyDescent="0.2">
      <c r="A229" s="237"/>
      <c r="B229" s="6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</row>
    <row r="230" spans="1:16" x14ac:dyDescent="0.2">
      <c r="A230" s="237"/>
      <c r="B230" s="6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</row>
    <row r="231" spans="1:16" x14ac:dyDescent="0.2">
      <c r="A231" s="237"/>
      <c r="B231" s="6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</row>
    <row r="232" spans="1:16" ht="17.25" customHeight="1" x14ac:dyDescent="0.2">
      <c r="A232" s="237"/>
      <c r="B232" s="29"/>
      <c r="C232" s="251"/>
      <c r="D232" s="251"/>
      <c r="E232" s="251"/>
      <c r="F232" s="251"/>
      <c r="G232" s="251"/>
      <c r="H232" s="251"/>
      <c r="I232" s="251"/>
      <c r="J232" s="251"/>
      <c r="K232" s="251"/>
      <c r="L232" s="251"/>
      <c r="M232" s="251"/>
      <c r="N232" s="251"/>
      <c r="O232" s="251"/>
      <c r="P232" s="251"/>
    </row>
    <row r="233" spans="1:16" x14ac:dyDescent="0.2">
      <c r="A233" s="237"/>
      <c r="B233" s="252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</row>
    <row r="234" spans="1:16" x14ac:dyDescent="0.2">
      <c r="A234" s="237"/>
      <c r="B234" s="252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</row>
    <row r="235" spans="1:16" ht="17.25" customHeight="1" x14ac:dyDescent="0.2">
      <c r="A235" s="237"/>
      <c r="B235" s="29"/>
      <c r="C235" s="251"/>
      <c r="D235" s="251"/>
      <c r="E235" s="251"/>
      <c r="F235" s="251"/>
      <c r="G235" s="251"/>
      <c r="H235" s="251"/>
      <c r="I235" s="251"/>
      <c r="J235" s="251"/>
      <c r="K235" s="251"/>
      <c r="L235" s="251"/>
      <c r="M235" s="251"/>
      <c r="N235" s="251"/>
      <c r="O235" s="251"/>
      <c r="P235" s="251"/>
    </row>
    <row r="236" spans="1:16" x14ac:dyDescent="0.2">
      <c r="A236" s="237"/>
      <c r="B236" s="5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</row>
    <row r="237" spans="1:16" x14ac:dyDescent="0.2">
      <c r="A237" s="237"/>
      <c r="B237" s="5"/>
      <c r="C237" s="131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</row>
    <row r="238" spans="1:16" x14ac:dyDescent="0.2">
      <c r="A238" s="237"/>
      <c r="B238" s="5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</row>
    <row r="239" spans="1:16" x14ac:dyDescent="0.2">
      <c r="A239" s="237"/>
      <c r="B239" s="5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</row>
    <row r="240" spans="1:16" ht="17.25" customHeight="1" x14ac:dyDescent="0.2">
      <c r="A240" s="237"/>
      <c r="B240" s="29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  <c r="O240" s="251"/>
      <c r="P240" s="251"/>
    </row>
    <row r="241" spans="1:16" ht="17.25" customHeight="1" x14ac:dyDescent="0.2">
      <c r="A241" s="237"/>
      <c r="B241" s="29"/>
      <c r="C241" s="251"/>
      <c r="D241" s="251"/>
      <c r="E241" s="251"/>
      <c r="F241" s="251"/>
      <c r="G241" s="251"/>
      <c r="H241" s="251"/>
      <c r="I241" s="251"/>
      <c r="J241" s="251"/>
      <c r="K241" s="251"/>
      <c r="L241" s="251"/>
      <c r="M241" s="251"/>
      <c r="N241" s="251"/>
      <c r="O241" s="251"/>
      <c r="P241" s="251"/>
    </row>
    <row r="242" spans="1:16" x14ac:dyDescent="0.2">
      <c r="A242" s="237"/>
      <c r="B242" s="253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</row>
    <row r="243" spans="1:16" x14ac:dyDescent="0.2">
      <c r="A243" s="237"/>
      <c r="B243" s="253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</row>
    <row r="244" spans="1:16" x14ac:dyDescent="0.2">
      <c r="A244" s="237"/>
      <c r="B244" s="253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</row>
    <row r="245" spans="1:16" x14ac:dyDescent="0.2">
      <c r="A245" s="237"/>
      <c r="B245" s="29"/>
      <c r="C245" s="251"/>
      <c r="D245" s="251"/>
      <c r="E245" s="251"/>
      <c r="F245" s="251"/>
      <c r="G245" s="251"/>
      <c r="H245" s="251"/>
      <c r="I245" s="251"/>
      <c r="J245" s="251"/>
      <c r="K245" s="251"/>
      <c r="L245" s="251"/>
      <c r="M245" s="251"/>
      <c r="N245" s="251"/>
      <c r="O245" s="251"/>
      <c r="P245" s="251"/>
    </row>
    <row r="246" spans="1:16" x14ac:dyDescent="0.2">
      <c r="A246" s="237"/>
      <c r="B246" s="29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  <c r="O246" s="251"/>
      <c r="P246" s="251"/>
    </row>
    <row r="247" spans="1:16" ht="20.25" customHeight="1" x14ac:dyDescent="0.2">
      <c r="A247" s="257"/>
      <c r="B247" s="258"/>
      <c r="C247" s="259"/>
      <c r="D247" s="259"/>
      <c r="E247" s="259"/>
      <c r="F247" s="259"/>
      <c r="G247" s="259"/>
      <c r="H247" s="259"/>
      <c r="I247" s="259"/>
      <c r="J247" s="259"/>
      <c r="K247" s="259"/>
      <c r="L247" s="259"/>
      <c r="M247" s="259"/>
      <c r="N247" s="259"/>
      <c r="O247" s="259"/>
      <c r="P247" s="259"/>
    </row>
    <row r="248" spans="1:16" x14ac:dyDescent="0.2">
      <c r="A248" s="37"/>
      <c r="B248" s="254"/>
      <c r="C248" s="255"/>
      <c r="D248" s="255"/>
      <c r="E248" s="255"/>
      <c r="F248" s="255"/>
      <c r="G248" s="255"/>
      <c r="H248" s="255"/>
      <c r="I248" s="255"/>
      <c r="J248" s="255"/>
      <c r="K248" s="255"/>
      <c r="L248" s="255"/>
      <c r="M248" s="255"/>
      <c r="N248" s="255"/>
      <c r="O248" s="255"/>
      <c r="P248" s="255"/>
    </row>
    <row r="249" spans="1:16" s="197" customFormat="1" ht="20.25" customHeight="1" x14ac:dyDescent="0.2">
      <c r="A249" s="25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3" fitToHeight="0" orientation="landscape" r:id="rId1"/>
  <headerFooter alignWithMargins="0">
    <oddFooter>&amp;L&amp;"Times New Roman,Bold Italic"&amp;12FSM Compact Economic Report - FY 2010&amp;RPage S&amp;P  of  &amp;N</oddFooter>
  </headerFooter>
  <rowBreaks count="4" manualBreakCount="4">
    <brk id="46" max="16383" man="1"/>
    <brk id="91" max="16383" man="1"/>
    <brk id="140" max="17" man="1"/>
    <brk id="179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S122"/>
  <sheetViews>
    <sheetView zoomScale="80" zoomScaleNormal="80" zoomScaleSheetLayoutView="80" workbookViewId="0">
      <pane xSplit="1" topLeftCell="B1" activePane="topRight" state="frozen"/>
      <selection activeCell="A2" sqref="A2"/>
      <selection pane="topRight" activeCell="A2" sqref="A2"/>
    </sheetView>
  </sheetViews>
  <sheetFormatPr defaultRowHeight="12.75" x14ac:dyDescent="0.2"/>
  <cols>
    <col min="1" max="1" width="25" customWidth="1"/>
    <col min="2" max="14" width="10.28515625" style="18" customWidth="1"/>
    <col min="15" max="15" width="10.28515625" style="60" customWidth="1"/>
    <col min="16" max="31" width="10.28515625" customWidth="1"/>
  </cols>
  <sheetData>
    <row r="1" spans="1:16" ht="18" customHeight="1" thickBot="1" x14ac:dyDescent="0.25">
      <c r="A1" s="538" t="s">
        <v>733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579"/>
    </row>
    <row r="2" spans="1:16" s="155" customFormat="1" ht="16.5" customHeight="1" thickBot="1" x14ac:dyDescent="0.25">
      <c r="A2" s="154"/>
      <c r="B2" s="142" t="s">
        <v>18</v>
      </c>
      <c r="C2" s="142" t="s">
        <v>19</v>
      </c>
      <c r="D2" s="142" t="s">
        <v>20</v>
      </c>
      <c r="E2" s="142" t="s">
        <v>21</v>
      </c>
      <c r="F2" s="142" t="s">
        <v>22</v>
      </c>
      <c r="G2" s="142" t="s">
        <v>23</v>
      </c>
      <c r="H2" s="142" t="s">
        <v>24</v>
      </c>
      <c r="I2" s="142" t="s">
        <v>25</v>
      </c>
      <c r="J2" s="142" t="s">
        <v>26</v>
      </c>
      <c r="K2" s="142" t="s">
        <v>191</v>
      </c>
      <c r="L2" s="142" t="s">
        <v>203</v>
      </c>
      <c r="M2" s="142" t="s">
        <v>232</v>
      </c>
      <c r="N2" s="142" t="s">
        <v>545</v>
      </c>
      <c r="O2" s="580" t="s">
        <v>584</v>
      </c>
      <c r="P2"/>
    </row>
    <row r="3" spans="1:16" ht="15.75" customHeight="1" x14ac:dyDescent="0.2">
      <c r="A3" s="467" t="s">
        <v>650</v>
      </c>
      <c r="O3" s="578"/>
    </row>
    <row r="4" spans="1:16" ht="12.75" customHeight="1" x14ac:dyDescent="0.2">
      <c r="A4" s="532" t="s">
        <v>651</v>
      </c>
      <c r="B4" s="18">
        <f t="shared" ref="B4:N4" si="0">B28+B53+B76+B101</f>
        <v>16058</v>
      </c>
      <c r="C4" s="18">
        <f t="shared" si="0"/>
        <v>13567</v>
      </c>
      <c r="D4" s="18">
        <f t="shared" si="0"/>
        <v>14020</v>
      </c>
      <c r="E4" s="18">
        <f t="shared" si="0"/>
        <v>16310</v>
      </c>
      <c r="F4" s="18">
        <f t="shared" si="0"/>
        <v>14297</v>
      </c>
      <c r="G4" s="18">
        <f t="shared" si="0"/>
        <v>15247</v>
      </c>
      <c r="H4" s="18">
        <f t="shared" si="0"/>
        <v>14917</v>
      </c>
      <c r="I4" s="18">
        <f t="shared" si="0"/>
        <v>14538</v>
      </c>
      <c r="J4" s="18">
        <f t="shared" si="0"/>
        <v>14672</v>
      </c>
      <c r="K4" s="18">
        <f t="shared" si="0"/>
        <v>15662</v>
      </c>
      <c r="L4" s="18">
        <f t="shared" si="0"/>
        <v>16048</v>
      </c>
      <c r="M4" s="18">
        <f t="shared" si="0"/>
        <v>15812.5</v>
      </c>
      <c r="N4" s="18">
        <f t="shared" si="0"/>
        <v>13334</v>
      </c>
      <c r="O4" s="18">
        <f t="shared" ref="O4" si="1">O28+O53+O76+O101</f>
        <v>13727</v>
      </c>
    </row>
    <row r="5" spans="1:16" ht="12.75" customHeight="1" x14ac:dyDescent="0.2">
      <c r="A5" s="532" t="s">
        <v>652</v>
      </c>
      <c r="B5" s="18">
        <f t="shared" ref="B5:N5" si="2">B29+B54+B77+B102</f>
        <v>2759</v>
      </c>
      <c r="C5" s="18">
        <f t="shared" si="2"/>
        <v>2341</v>
      </c>
      <c r="D5" s="18">
        <f t="shared" si="2"/>
        <v>2774</v>
      </c>
      <c r="E5" s="18">
        <f t="shared" si="2"/>
        <v>3974</v>
      </c>
      <c r="F5" s="18">
        <f t="shared" si="2"/>
        <v>3112</v>
      </c>
      <c r="G5" s="18">
        <f t="shared" si="2"/>
        <v>4631</v>
      </c>
      <c r="H5" s="18">
        <f t="shared" si="2"/>
        <v>4995</v>
      </c>
      <c r="I5" s="18">
        <f t="shared" si="2"/>
        <v>5088</v>
      </c>
      <c r="J5" s="18">
        <f t="shared" si="2"/>
        <v>5291</v>
      </c>
      <c r="K5" s="18">
        <f t="shared" si="2"/>
        <v>5557</v>
      </c>
      <c r="L5" s="18">
        <f t="shared" si="2"/>
        <v>6307</v>
      </c>
      <c r="M5" s="18">
        <f t="shared" si="2"/>
        <v>5347</v>
      </c>
      <c r="N5" s="18">
        <f t="shared" si="2"/>
        <v>5074</v>
      </c>
      <c r="O5" s="18">
        <f t="shared" ref="O5" si="3">O29+O54+O77+O102</f>
        <v>5770</v>
      </c>
    </row>
    <row r="6" spans="1:16" ht="12.75" customHeight="1" x14ac:dyDescent="0.2">
      <c r="A6" s="532" t="s">
        <v>653</v>
      </c>
      <c r="B6" s="18">
        <f t="shared" ref="B6:N6" si="4">B30+B55+B78+B103</f>
        <v>241</v>
      </c>
      <c r="C6" s="18">
        <f t="shared" si="4"/>
        <v>303</v>
      </c>
      <c r="D6" s="18">
        <f t="shared" si="4"/>
        <v>380</v>
      </c>
      <c r="E6" s="18">
        <f t="shared" si="4"/>
        <v>466</v>
      </c>
      <c r="F6" s="18">
        <f t="shared" si="4"/>
        <v>475</v>
      </c>
      <c r="G6" s="18">
        <f t="shared" si="4"/>
        <v>674</v>
      </c>
      <c r="H6" s="18">
        <f t="shared" si="4"/>
        <v>671</v>
      </c>
      <c r="I6" s="18">
        <f t="shared" si="4"/>
        <v>678</v>
      </c>
      <c r="J6" s="18">
        <f t="shared" si="4"/>
        <v>696</v>
      </c>
      <c r="K6" s="18">
        <f t="shared" si="4"/>
        <v>668</v>
      </c>
      <c r="L6" s="18">
        <f t="shared" si="4"/>
        <v>657</v>
      </c>
      <c r="M6" s="18">
        <f t="shared" si="4"/>
        <v>525.5</v>
      </c>
      <c r="N6" s="18">
        <f t="shared" si="4"/>
        <v>507</v>
      </c>
      <c r="O6" s="18">
        <f t="shared" ref="O6" si="5">O30+O55+O78+O103</f>
        <v>747</v>
      </c>
    </row>
    <row r="7" spans="1:16" ht="12.75" customHeight="1" x14ac:dyDescent="0.2">
      <c r="A7" s="533" t="s">
        <v>654</v>
      </c>
      <c r="B7" s="18">
        <f t="shared" ref="B7:N7" si="6">B31+B56+B79+B104</f>
        <v>388</v>
      </c>
      <c r="C7" s="18">
        <f t="shared" si="6"/>
        <v>372</v>
      </c>
      <c r="D7" s="18">
        <f t="shared" si="6"/>
        <v>454</v>
      </c>
      <c r="E7" s="18">
        <f t="shared" si="6"/>
        <v>1484</v>
      </c>
      <c r="F7" s="18">
        <f t="shared" si="6"/>
        <v>309</v>
      </c>
      <c r="G7" s="18">
        <f t="shared" si="6"/>
        <v>605</v>
      </c>
      <c r="H7" s="18">
        <f t="shared" si="6"/>
        <v>1007</v>
      </c>
      <c r="I7" s="18">
        <f t="shared" si="6"/>
        <v>1217</v>
      </c>
      <c r="J7" s="18">
        <f t="shared" si="6"/>
        <v>1114</v>
      </c>
      <c r="K7" s="18">
        <f t="shared" si="6"/>
        <v>523</v>
      </c>
      <c r="L7" s="18">
        <f t="shared" si="6"/>
        <v>812</v>
      </c>
      <c r="M7" s="18">
        <f t="shared" si="6"/>
        <v>678</v>
      </c>
      <c r="N7" s="18">
        <f t="shared" si="6"/>
        <v>2381</v>
      </c>
      <c r="O7" s="18">
        <f t="shared" ref="O7" si="7">O31+O56+O79+O104</f>
        <v>1126</v>
      </c>
    </row>
    <row r="8" spans="1:16" ht="12.75" customHeight="1" x14ac:dyDescent="0.2">
      <c r="A8" s="532" t="s">
        <v>655</v>
      </c>
      <c r="B8" s="18">
        <f t="shared" ref="B8:N8" si="8">B32+B57+B80+B105</f>
        <v>0</v>
      </c>
      <c r="C8" s="18">
        <f t="shared" si="8"/>
        <v>0</v>
      </c>
      <c r="D8" s="18">
        <f t="shared" si="8"/>
        <v>0</v>
      </c>
      <c r="E8" s="18">
        <f t="shared" si="8"/>
        <v>0</v>
      </c>
      <c r="F8" s="18">
        <f t="shared" si="8"/>
        <v>0</v>
      </c>
      <c r="G8" s="18">
        <f t="shared" si="8"/>
        <v>0</v>
      </c>
      <c r="H8" s="18">
        <f t="shared" si="8"/>
        <v>0</v>
      </c>
      <c r="I8" s="18">
        <f t="shared" si="8"/>
        <v>0</v>
      </c>
      <c r="J8" s="18">
        <f t="shared" si="8"/>
        <v>0</v>
      </c>
      <c r="K8" s="18">
        <f t="shared" si="8"/>
        <v>0</v>
      </c>
      <c r="L8" s="18">
        <f t="shared" si="8"/>
        <v>194</v>
      </c>
      <c r="M8" s="18">
        <f t="shared" si="8"/>
        <v>2304.25</v>
      </c>
      <c r="N8" s="18">
        <f t="shared" si="8"/>
        <v>3177</v>
      </c>
      <c r="O8" s="18">
        <f t="shared" ref="O8" si="9">O32+O57+O80+O105</f>
        <v>3052</v>
      </c>
    </row>
    <row r="9" spans="1:16" ht="12.75" customHeight="1" x14ac:dyDescent="0.2">
      <c r="A9" s="534" t="s">
        <v>37</v>
      </c>
      <c r="B9" s="537">
        <f>SUM(B4:B8)</f>
        <v>19446</v>
      </c>
      <c r="C9" s="537">
        <f t="shared" ref="C9:N9" si="10">SUM(C4:C8)</f>
        <v>16583</v>
      </c>
      <c r="D9" s="537">
        <f t="shared" si="10"/>
        <v>17628</v>
      </c>
      <c r="E9" s="537">
        <f t="shared" si="10"/>
        <v>22234</v>
      </c>
      <c r="F9" s="537">
        <f t="shared" si="10"/>
        <v>18193</v>
      </c>
      <c r="G9" s="537">
        <f t="shared" si="10"/>
        <v>21157</v>
      </c>
      <c r="H9" s="537">
        <f t="shared" si="10"/>
        <v>21590</v>
      </c>
      <c r="I9" s="537">
        <f t="shared" si="10"/>
        <v>21521</v>
      </c>
      <c r="J9" s="537">
        <f t="shared" si="10"/>
        <v>21773</v>
      </c>
      <c r="K9" s="537">
        <f t="shared" si="10"/>
        <v>22410</v>
      </c>
      <c r="L9" s="537">
        <f t="shared" si="10"/>
        <v>24018</v>
      </c>
      <c r="M9" s="537">
        <f t="shared" si="10"/>
        <v>24667.25</v>
      </c>
      <c r="N9" s="537">
        <f t="shared" si="10"/>
        <v>24473</v>
      </c>
      <c r="O9" s="537">
        <f t="shared" ref="O9" si="11">SUM(O4:O8)</f>
        <v>24422</v>
      </c>
    </row>
    <row r="10" spans="1:16" ht="12.75" customHeight="1" x14ac:dyDescent="0.2">
      <c r="A10" s="535" t="s">
        <v>656</v>
      </c>
      <c r="O10" s="18"/>
    </row>
    <row r="11" spans="1:16" x14ac:dyDescent="0.2">
      <c r="A11" s="532" t="s">
        <v>27</v>
      </c>
      <c r="B11" s="18">
        <f t="shared" ref="B11:N11" si="12">B35+B60+B83+B108</f>
        <v>793</v>
      </c>
      <c r="C11" s="18">
        <f t="shared" si="12"/>
        <v>554</v>
      </c>
      <c r="D11" s="18">
        <f t="shared" si="12"/>
        <v>535</v>
      </c>
      <c r="E11" s="18">
        <f t="shared" si="12"/>
        <v>702</v>
      </c>
      <c r="F11" s="18">
        <f t="shared" si="12"/>
        <v>558</v>
      </c>
      <c r="G11" s="18">
        <f t="shared" si="12"/>
        <v>576</v>
      </c>
      <c r="H11" s="18">
        <f t="shared" si="12"/>
        <v>646</v>
      </c>
      <c r="I11" s="18">
        <f t="shared" si="12"/>
        <v>750</v>
      </c>
      <c r="J11" s="18">
        <f t="shared" si="12"/>
        <v>868</v>
      </c>
      <c r="K11" s="18">
        <f t="shared" si="12"/>
        <v>671</v>
      </c>
      <c r="L11" s="18">
        <f t="shared" si="12"/>
        <v>912.25</v>
      </c>
      <c r="M11" s="18">
        <f t="shared" si="12"/>
        <v>136.75</v>
      </c>
      <c r="N11" s="18">
        <f t="shared" si="12"/>
        <v>122</v>
      </c>
      <c r="O11" s="18">
        <f t="shared" ref="O11" si="13">O35+O60+O83+O108</f>
        <v>801</v>
      </c>
    </row>
    <row r="12" spans="1:16" x14ac:dyDescent="0.2">
      <c r="A12" s="532" t="s">
        <v>28</v>
      </c>
      <c r="B12" s="18">
        <f t="shared" ref="B12:N12" si="14">B36+B61+B84+B109</f>
        <v>499</v>
      </c>
      <c r="C12" s="18">
        <f t="shared" si="14"/>
        <v>468</v>
      </c>
      <c r="D12" s="18">
        <f t="shared" si="14"/>
        <v>533</v>
      </c>
      <c r="E12" s="18">
        <f t="shared" si="14"/>
        <v>707</v>
      </c>
      <c r="F12" s="18">
        <f t="shared" si="14"/>
        <v>470</v>
      </c>
      <c r="G12" s="18">
        <f t="shared" si="14"/>
        <v>466</v>
      </c>
      <c r="H12" s="18">
        <f t="shared" si="14"/>
        <v>497</v>
      </c>
      <c r="I12" s="18">
        <f t="shared" si="14"/>
        <v>727</v>
      </c>
      <c r="J12" s="18">
        <f t="shared" si="14"/>
        <v>784</v>
      </c>
      <c r="K12" s="18">
        <f t="shared" si="14"/>
        <v>901</v>
      </c>
      <c r="L12" s="18">
        <f t="shared" si="14"/>
        <v>989</v>
      </c>
      <c r="M12" s="18">
        <f t="shared" si="14"/>
        <v>2230.5</v>
      </c>
      <c r="N12" s="18">
        <f t="shared" si="14"/>
        <v>1379</v>
      </c>
      <c r="O12" s="18">
        <f t="shared" ref="O12" si="15">O36+O61+O84+O109</f>
        <v>952</v>
      </c>
    </row>
    <row r="13" spans="1:16" x14ac:dyDescent="0.2">
      <c r="A13" s="532" t="s">
        <v>29</v>
      </c>
      <c r="B13" s="18">
        <f t="shared" ref="B13:N13" si="16">B37+B62+B85+B110</f>
        <v>205</v>
      </c>
      <c r="C13" s="18">
        <f t="shared" si="16"/>
        <v>179</v>
      </c>
      <c r="D13" s="18">
        <f t="shared" si="16"/>
        <v>190</v>
      </c>
      <c r="E13" s="18">
        <f t="shared" si="16"/>
        <v>190</v>
      </c>
      <c r="F13" s="18">
        <f t="shared" si="16"/>
        <v>190</v>
      </c>
      <c r="G13" s="18">
        <f t="shared" si="16"/>
        <v>202</v>
      </c>
      <c r="H13" s="18">
        <f t="shared" si="16"/>
        <v>202</v>
      </c>
      <c r="I13" s="18">
        <f t="shared" si="16"/>
        <v>176</v>
      </c>
      <c r="J13" s="18">
        <f t="shared" si="16"/>
        <v>160</v>
      </c>
      <c r="K13" s="18">
        <f t="shared" si="16"/>
        <v>193</v>
      </c>
      <c r="L13" s="18">
        <f t="shared" si="16"/>
        <v>306</v>
      </c>
      <c r="M13" s="18">
        <f t="shared" si="16"/>
        <v>373.5</v>
      </c>
      <c r="N13" s="18">
        <f t="shared" si="16"/>
        <v>212</v>
      </c>
      <c r="O13" s="18">
        <f t="shared" ref="O13" si="17">O37+O62+O85+O110</f>
        <v>313</v>
      </c>
    </row>
    <row r="14" spans="1:16" s="2" customFormat="1" x14ac:dyDescent="0.2">
      <c r="A14" s="532" t="s">
        <v>238</v>
      </c>
      <c r="B14" s="18">
        <f t="shared" ref="B14:N14" si="18">B38+B63+B86+B111</f>
        <v>209</v>
      </c>
      <c r="C14" s="18">
        <f t="shared" si="18"/>
        <v>217</v>
      </c>
      <c r="D14" s="18">
        <f t="shared" si="18"/>
        <v>225</v>
      </c>
      <c r="E14" s="18">
        <f t="shared" si="18"/>
        <v>310</v>
      </c>
      <c r="F14" s="18">
        <f t="shared" si="18"/>
        <v>256</v>
      </c>
      <c r="G14" s="18">
        <f t="shared" si="18"/>
        <v>121</v>
      </c>
      <c r="H14" s="18">
        <f t="shared" si="18"/>
        <v>245</v>
      </c>
      <c r="I14" s="18">
        <f t="shared" si="18"/>
        <v>200</v>
      </c>
      <c r="J14" s="18">
        <f t="shared" si="18"/>
        <v>199</v>
      </c>
      <c r="K14" s="18">
        <f t="shared" si="18"/>
        <v>175</v>
      </c>
      <c r="L14" s="18">
        <f t="shared" si="18"/>
        <v>151.75</v>
      </c>
      <c r="M14" s="18">
        <f t="shared" si="18"/>
        <v>129.5</v>
      </c>
      <c r="N14" s="18">
        <f t="shared" si="18"/>
        <v>251</v>
      </c>
      <c r="O14" s="18">
        <f t="shared" ref="O14" si="19">O38+O63+O86+O111</f>
        <v>228</v>
      </c>
      <c r="P14"/>
    </row>
    <row r="15" spans="1:16" x14ac:dyDescent="0.2">
      <c r="A15" s="532" t="s">
        <v>30</v>
      </c>
      <c r="B15" s="18">
        <f t="shared" ref="B15:N15" si="20">B39+B64+B87+B112</f>
        <v>1102</v>
      </c>
      <c r="C15" s="18">
        <f t="shared" si="20"/>
        <v>1082</v>
      </c>
      <c r="D15" s="18">
        <f t="shared" si="20"/>
        <v>1315</v>
      </c>
      <c r="E15" s="18">
        <f t="shared" si="20"/>
        <v>1449</v>
      </c>
      <c r="F15" s="18">
        <f t="shared" si="20"/>
        <v>1265</v>
      </c>
      <c r="G15" s="18">
        <f t="shared" si="20"/>
        <v>1278</v>
      </c>
      <c r="H15" s="18">
        <f t="shared" si="20"/>
        <v>1686</v>
      </c>
      <c r="I15" s="18">
        <f t="shared" si="20"/>
        <v>1334</v>
      </c>
      <c r="J15" s="18">
        <f t="shared" si="20"/>
        <v>1797</v>
      </c>
      <c r="K15" s="18">
        <f t="shared" si="20"/>
        <v>2581</v>
      </c>
      <c r="L15" s="18">
        <f t="shared" si="20"/>
        <v>2462</v>
      </c>
      <c r="M15" s="18">
        <f t="shared" si="20"/>
        <v>2358.75</v>
      </c>
      <c r="N15" s="18">
        <f t="shared" si="20"/>
        <v>1507</v>
      </c>
      <c r="O15" s="18">
        <f t="shared" ref="O15" si="21">O39+O64+O87+O112</f>
        <v>1694</v>
      </c>
    </row>
    <row r="16" spans="1:16" x14ac:dyDescent="0.2">
      <c r="A16" s="532" t="s">
        <v>31</v>
      </c>
      <c r="B16" s="18">
        <f t="shared" ref="B16:N16" si="22">B40+B65+B88+B113</f>
        <v>4449</v>
      </c>
      <c r="C16" s="18">
        <f t="shared" si="22"/>
        <v>3466</v>
      </c>
      <c r="D16" s="18">
        <f t="shared" si="22"/>
        <v>3402</v>
      </c>
      <c r="E16" s="18">
        <f t="shared" si="22"/>
        <v>4208</v>
      </c>
      <c r="F16" s="18">
        <f t="shared" si="22"/>
        <v>3531</v>
      </c>
      <c r="G16" s="18">
        <f t="shared" si="22"/>
        <v>3863</v>
      </c>
      <c r="H16" s="18">
        <f t="shared" si="22"/>
        <v>3743</v>
      </c>
      <c r="I16" s="18">
        <f t="shared" si="22"/>
        <v>3535</v>
      </c>
      <c r="J16" s="18">
        <f t="shared" si="22"/>
        <v>2822</v>
      </c>
      <c r="K16" s="18">
        <f t="shared" si="22"/>
        <v>3126</v>
      </c>
      <c r="L16" s="18">
        <f t="shared" si="22"/>
        <v>3690</v>
      </c>
      <c r="M16" s="18">
        <f t="shared" si="22"/>
        <v>2546.5</v>
      </c>
      <c r="N16" s="18">
        <f t="shared" si="22"/>
        <v>2473</v>
      </c>
      <c r="O16" s="18">
        <f t="shared" ref="O16" si="23">O40+O65+O88+O113</f>
        <v>2539</v>
      </c>
    </row>
    <row r="17" spans="1:18" x14ac:dyDescent="0.2">
      <c r="A17" s="532" t="s">
        <v>32</v>
      </c>
      <c r="B17" s="18">
        <f t="shared" ref="B17:N17" si="24">B41+B66+B89+B114</f>
        <v>99</v>
      </c>
      <c r="C17" s="18">
        <f t="shared" si="24"/>
        <v>153</v>
      </c>
      <c r="D17" s="18">
        <f t="shared" si="24"/>
        <v>148</v>
      </c>
      <c r="E17" s="18">
        <f t="shared" si="24"/>
        <v>92</v>
      </c>
      <c r="F17" s="18">
        <f t="shared" si="24"/>
        <v>70</v>
      </c>
      <c r="G17" s="18">
        <f t="shared" si="24"/>
        <v>126</v>
      </c>
      <c r="H17" s="18">
        <f t="shared" si="24"/>
        <v>97</v>
      </c>
      <c r="I17" s="18">
        <f t="shared" si="24"/>
        <v>126</v>
      </c>
      <c r="J17" s="18">
        <f t="shared" si="24"/>
        <v>110</v>
      </c>
      <c r="K17" s="18">
        <f t="shared" si="24"/>
        <v>102</v>
      </c>
      <c r="L17" s="18">
        <f t="shared" si="24"/>
        <v>103</v>
      </c>
      <c r="M17" s="18">
        <f t="shared" si="24"/>
        <v>209.5</v>
      </c>
      <c r="N17" s="18">
        <f t="shared" si="24"/>
        <v>174</v>
      </c>
      <c r="O17" s="18">
        <f t="shared" ref="O17" si="25">O41+O66+O89+O114</f>
        <v>135</v>
      </c>
    </row>
    <row r="18" spans="1:18" x14ac:dyDescent="0.2">
      <c r="A18" s="532" t="s">
        <v>33</v>
      </c>
      <c r="B18" s="18">
        <f t="shared" ref="B18:N18" si="26">B42+B67+B90+B115</f>
        <v>75</v>
      </c>
      <c r="C18" s="18">
        <f t="shared" si="26"/>
        <v>112</v>
      </c>
      <c r="D18" s="18">
        <f t="shared" si="26"/>
        <v>88</v>
      </c>
      <c r="E18" s="18">
        <f t="shared" si="26"/>
        <v>147</v>
      </c>
      <c r="F18" s="18">
        <f t="shared" si="26"/>
        <v>90</v>
      </c>
      <c r="G18" s="18">
        <f t="shared" si="26"/>
        <v>74</v>
      </c>
      <c r="H18" s="18">
        <f t="shared" si="26"/>
        <v>65</v>
      </c>
      <c r="I18" s="18">
        <f t="shared" si="26"/>
        <v>97</v>
      </c>
      <c r="J18" s="18">
        <f t="shared" si="26"/>
        <v>82</v>
      </c>
      <c r="K18" s="18">
        <f t="shared" si="26"/>
        <v>69</v>
      </c>
      <c r="L18" s="18">
        <f t="shared" si="26"/>
        <v>106</v>
      </c>
      <c r="M18" s="18">
        <f t="shared" si="26"/>
        <v>617.75</v>
      </c>
      <c r="N18" s="18">
        <f t="shared" si="26"/>
        <v>594</v>
      </c>
      <c r="O18" s="18">
        <f t="shared" ref="O18" si="27">O42+O67+O90+O115</f>
        <v>112</v>
      </c>
    </row>
    <row r="19" spans="1:18" x14ac:dyDescent="0.2">
      <c r="A19" s="532" t="s">
        <v>34</v>
      </c>
      <c r="B19" s="18">
        <f t="shared" ref="B19:N19" si="28">B43+B68+B91+B116</f>
        <v>1560</v>
      </c>
      <c r="C19" s="18">
        <f t="shared" si="28"/>
        <v>1196</v>
      </c>
      <c r="D19" s="18">
        <f t="shared" si="28"/>
        <v>823</v>
      </c>
      <c r="E19" s="18">
        <f t="shared" si="28"/>
        <v>1070</v>
      </c>
      <c r="F19" s="18">
        <f t="shared" si="28"/>
        <v>789</v>
      </c>
      <c r="G19" s="18">
        <f t="shared" si="28"/>
        <v>1217</v>
      </c>
      <c r="H19" s="18">
        <f t="shared" si="28"/>
        <v>815</v>
      </c>
      <c r="I19" s="18">
        <f t="shared" si="28"/>
        <v>1103</v>
      </c>
      <c r="J19" s="18">
        <f t="shared" si="28"/>
        <v>910</v>
      </c>
      <c r="K19" s="18">
        <f t="shared" si="28"/>
        <v>654</v>
      </c>
      <c r="L19" s="18">
        <f t="shared" si="28"/>
        <v>592</v>
      </c>
      <c r="M19" s="18">
        <f t="shared" si="28"/>
        <v>696.5</v>
      </c>
      <c r="N19" s="18">
        <f t="shared" si="28"/>
        <v>824</v>
      </c>
      <c r="O19" s="18">
        <f t="shared" ref="O19" si="29">O43+O68+O91+O116</f>
        <v>734</v>
      </c>
    </row>
    <row r="20" spans="1:18" s="2" customFormat="1" x14ac:dyDescent="0.2">
      <c r="A20" s="532" t="s">
        <v>35</v>
      </c>
      <c r="B20" s="18">
        <f t="shared" ref="B20:N20" si="30">B44+B69+B92+B117</f>
        <v>338</v>
      </c>
      <c r="C20" s="18">
        <f t="shared" si="30"/>
        <v>409</v>
      </c>
      <c r="D20" s="18">
        <f t="shared" si="30"/>
        <v>403</v>
      </c>
      <c r="E20" s="18">
        <f t="shared" si="30"/>
        <v>531</v>
      </c>
      <c r="F20" s="18">
        <f t="shared" si="30"/>
        <v>376</v>
      </c>
      <c r="G20" s="18">
        <f t="shared" si="30"/>
        <v>330</v>
      </c>
      <c r="H20" s="18">
        <f t="shared" si="30"/>
        <v>313</v>
      </c>
      <c r="I20" s="18">
        <f t="shared" si="30"/>
        <v>366</v>
      </c>
      <c r="J20" s="18">
        <f t="shared" si="30"/>
        <v>448</v>
      </c>
      <c r="K20" s="18">
        <f t="shared" si="30"/>
        <v>403</v>
      </c>
      <c r="L20" s="18">
        <f t="shared" si="30"/>
        <v>321</v>
      </c>
      <c r="M20" s="18">
        <f t="shared" si="30"/>
        <v>305</v>
      </c>
      <c r="N20" s="18">
        <f t="shared" si="30"/>
        <v>788</v>
      </c>
      <c r="O20" s="18">
        <f t="shared" ref="O20" si="31">O44+O69+O92+O117</f>
        <v>471</v>
      </c>
      <c r="P20"/>
      <c r="Q20"/>
    </row>
    <row r="21" spans="1:18" x14ac:dyDescent="0.2">
      <c r="A21" s="532" t="s">
        <v>36</v>
      </c>
      <c r="B21" s="18">
        <f t="shared" ref="B21:N21" si="32">B45+B70+B93+B118</f>
        <v>6729</v>
      </c>
      <c r="C21" s="18">
        <f t="shared" si="32"/>
        <v>5731</v>
      </c>
      <c r="D21" s="18">
        <f t="shared" si="32"/>
        <v>6358</v>
      </c>
      <c r="E21" s="18">
        <f t="shared" si="32"/>
        <v>6904</v>
      </c>
      <c r="F21" s="18">
        <f t="shared" si="32"/>
        <v>6702</v>
      </c>
      <c r="G21" s="18">
        <f t="shared" si="32"/>
        <v>6994</v>
      </c>
      <c r="H21" s="18">
        <f t="shared" si="32"/>
        <v>6608</v>
      </c>
      <c r="I21" s="18">
        <f t="shared" si="32"/>
        <v>6124</v>
      </c>
      <c r="J21" s="18">
        <f t="shared" si="32"/>
        <v>6492</v>
      </c>
      <c r="K21" s="18">
        <f t="shared" si="32"/>
        <v>6787</v>
      </c>
      <c r="L21" s="18">
        <f t="shared" si="32"/>
        <v>6415</v>
      </c>
      <c r="M21" s="18">
        <f t="shared" si="32"/>
        <v>6208.25</v>
      </c>
      <c r="N21" s="18">
        <f t="shared" si="32"/>
        <v>5010</v>
      </c>
      <c r="O21" s="18">
        <f t="shared" ref="O21" si="33">O45+O70+O93+O118</f>
        <v>5748</v>
      </c>
      <c r="R21" s="2"/>
    </row>
    <row r="22" spans="1:18" s="10" customFormat="1" ht="16.5" customHeight="1" thickBot="1" x14ac:dyDescent="0.25">
      <c r="A22" s="21" t="s">
        <v>657</v>
      </c>
      <c r="B22" s="22">
        <f>SUM(B11:B21)</f>
        <v>16058</v>
      </c>
      <c r="C22" s="22">
        <f t="shared" ref="C22:N22" si="34">SUM(C11:C21)</f>
        <v>13567</v>
      </c>
      <c r="D22" s="22">
        <f t="shared" si="34"/>
        <v>14020</v>
      </c>
      <c r="E22" s="22">
        <f t="shared" si="34"/>
        <v>16310</v>
      </c>
      <c r="F22" s="22">
        <f t="shared" si="34"/>
        <v>14297</v>
      </c>
      <c r="G22" s="22">
        <f t="shared" si="34"/>
        <v>15247</v>
      </c>
      <c r="H22" s="22">
        <f t="shared" si="34"/>
        <v>14917</v>
      </c>
      <c r="I22" s="22">
        <f t="shared" si="34"/>
        <v>14538</v>
      </c>
      <c r="J22" s="22">
        <f t="shared" si="34"/>
        <v>14672</v>
      </c>
      <c r="K22" s="22">
        <f t="shared" si="34"/>
        <v>15662</v>
      </c>
      <c r="L22" s="22">
        <f t="shared" si="34"/>
        <v>16048</v>
      </c>
      <c r="M22" s="22">
        <f t="shared" si="34"/>
        <v>15812.5</v>
      </c>
      <c r="N22" s="22">
        <f t="shared" si="34"/>
        <v>13334</v>
      </c>
      <c r="O22" s="22">
        <f t="shared" ref="O22" si="35">SUM(O11:O21)</f>
        <v>13727</v>
      </c>
      <c r="P22"/>
      <c r="Q22"/>
      <c r="R22" s="118"/>
    </row>
    <row r="23" spans="1:18" ht="12.75" customHeight="1" x14ac:dyDescent="0.2">
      <c r="A23" s="536" t="s">
        <v>658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R23" s="2"/>
    </row>
    <row r="24" spans="1:18" ht="12.75" customHeight="1" x14ac:dyDescent="0.2">
      <c r="R24" s="2"/>
    </row>
    <row r="25" spans="1:18" ht="18" customHeight="1" thickBot="1" x14ac:dyDescent="0.25">
      <c r="A25" s="538" t="s">
        <v>734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579"/>
    </row>
    <row r="26" spans="1:18" s="155" customFormat="1" ht="16.5" customHeight="1" thickBot="1" x14ac:dyDescent="0.25">
      <c r="A26" s="154"/>
      <c r="B26" s="142" t="s">
        <v>18</v>
      </c>
      <c r="C26" s="142" t="s">
        <v>19</v>
      </c>
      <c r="D26" s="142" t="s">
        <v>20</v>
      </c>
      <c r="E26" s="142" t="s">
        <v>21</v>
      </c>
      <c r="F26" s="142" t="s">
        <v>22</v>
      </c>
      <c r="G26" s="142" t="s">
        <v>23</v>
      </c>
      <c r="H26" s="142" t="s">
        <v>24</v>
      </c>
      <c r="I26" s="142" t="s">
        <v>25</v>
      </c>
      <c r="J26" s="142" t="s">
        <v>26</v>
      </c>
      <c r="K26" s="142" t="s">
        <v>191</v>
      </c>
      <c r="L26" s="142" t="s">
        <v>203</v>
      </c>
      <c r="M26" s="142" t="s">
        <v>232</v>
      </c>
      <c r="N26" s="142" t="s">
        <v>545</v>
      </c>
      <c r="O26" s="580" t="s">
        <v>584</v>
      </c>
      <c r="P26"/>
      <c r="Q26"/>
    </row>
    <row r="27" spans="1:18" ht="15.75" customHeight="1" x14ac:dyDescent="0.2">
      <c r="A27" s="467" t="s">
        <v>650</v>
      </c>
      <c r="O27" s="578"/>
    </row>
    <row r="28" spans="1:18" ht="12.75" customHeight="1" x14ac:dyDescent="0.2">
      <c r="A28" s="532" t="s">
        <v>651</v>
      </c>
      <c r="B28" s="18">
        <v>3980</v>
      </c>
      <c r="C28" s="18">
        <v>3218</v>
      </c>
      <c r="D28" s="18">
        <v>3984</v>
      </c>
      <c r="E28" s="18">
        <v>5656</v>
      </c>
      <c r="F28" s="18">
        <v>3539</v>
      </c>
      <c r="G28" s="18">
        <v>4730</v>
      </c>
      <c r="H28" s="18">
        <v>4194</v>
      </c>
      <c r="I28" s="18">
        <v>5099</v>
      </c>
      <c r="J28" s="18">
        <v>4691</v>
      </c>
      <c r="K28" s="18">
        <v>5126</v>
      </c>
      <c r="L28" s="18">
        <v>5986</v>
      </c>
      <c r="M28" s="18">
        <v>6437</v>
      </c>
      <c r="N28" s="18">
        <v>4920</v>
      </c>
      <c r="O28" s="578">
        <v>4577</v>
      </c>
    </row>
    <row r="29" spans="1:18" ht="12.75" customHeight="1" x14ac:dyDescent="0.2">
      <c r="A29" s="532" t="s">
        <v>652</v>
      </c>
      <c r="B29" s="18">
        <v>1378</v>
      </c>
      <c r="C29" s="18">
        <v>725</v>
      </c>
      <c r="D29" s="18">
        <v>852</v>
      </c>
      <c r="E29" s="18">
        <v>863</v>
      </c>
      <c r="F29" s="18">
        <v>527</v>
      </c>
      <c r="G29" s="18">
        <v>1061</v>
      </c>
      <c r="H29" s="18">
        <v>1032</v>
      </c>
      <c r="I29" s="18">
        <v>789</v>
      </c>
      <c r="J29" s="18">
        <v>618</v>
      </c>
      <c r="K29" s="18">
        <v>727</v>
      </c>
      <c r="L29" s="18">
        <v>953</v>
      </c>
      <c r="M29" s="18">
        <v>724</v>
      </c>
      <c r="N29" s="18">
        <v>650</v>
      </c>
      <c r="O29" s="578">
        <v>744</v>
      </c>
    </row>
    <row r="30" spans="1:18" ht="12.75" customHeight="1" x14ac:dyDescent="0.2">
      <c r="A30" s="532" t="s">
        <v>653</v>
      </c>
      <c r="B30" s="18">
        <v>116</v>
      </c>
      <c r="C30" s="18">
        <v>113</v>
      </c>
      <c r="D30" s="18">
        <v>168</v>
      </c>
      <c r="E30" s="18">
        <v>205</v>
      </c>
      <c r="F30" s="18">
        <v>167</v>
      </c>
      <c r="G30" s="18">
        <v>225</v>
      </c>
      <c r="H30" s="18">
        <v>252</v>
      </c>
      <c r="I30" s="18">
        <v>260</v>
      </c>
      <c r="J30" s="18">
        <v>190</v>
      </c>
      <c r="K30" s="18">
        <v>142</v>
      </c>
      <c r="L30" s="18">
        <v>198</v>
      </c>
      <c r="M30" s="18">
        <v>172</v>
      </c>
      <c r="N30" s="18">
        <v>157</v>
      </c>
      <c r="O30" s="578">
        <v>253</v>
      </c>
    </row>
    <row r="31" spans="1:18" ht="12.75" customHeight="1" x14ac:dyDescent="0.2">
      <c r="A31" s="533" t="s">
        <v>654</v>
      </c>
      <c r="B31" s="18">
        <v>104</v>
      </c>
      <c r="C31" s="18">
        <v>38</v>
      </c>
      <c r="D31" s="18">
        <v>108</v>
      </c>
      <c r="E31" s="18">
        <v>133</v>
      </c>
      <c r="F31" s="18">
        <v>23</v>
      </c>
      <c r="G31" s="18">
        <v>50</v>
      </c>
      <c r="H31" s="18">
        <v>121</v>
      </c>
      <c r="I31" s="18">
        <v>143</v>
      </c>
      <c r="J31" s="18">
        <v>88</v>
      </c>
      <c r="K31" s="18">
        <v>9</v>
      </c>
      <c r="L31" s="18">
        <v>24</v>
      </c>
      <c r="M31" s="18">
        <v>41</v>
      </c>
      <c r="N31" s="18">
        <v>863</v>
      </c>
      <c r="O31" s="578">
        <v>41</v>
      </c>
    </row>
    <row r="32" spans="1:18" ht="12.75" customHeight="1" x14ac:dyDescent="0.2">
      <c r="A32" s="532" t="s">
        <v>655</v>
      </c>
      <c r="L32" s="18">
        <v>36</v>
      </c>
      <c r="M32" s="18">
        <v>801</v>
      </c>
      <c r="N32" s="18">
        <v>1255</v>
      </c>
      <c r="O32" s="578">
        <v>930</v>
      </c>
    </row>
    <row r="33" spans="1:19" ht="12.75" customHeight="1" x14ac:dyDescent="0.2">
      <c r="A33" s="534" t="s">
        <v>37</v>
      </c>
      <c r="B33" s="537">
        <f>SUM(B28:B32)</f>
        <v>5578</v>
      </c>
      <c r="C33" s="537">
        <f t="shared" ref="C33" si="36">SUM(C28:C32)</f>
        <v>4094</v>
      </c>
      <c r="D33" s="537">
        <f t="shared" ref="D33" si="37">SUM(D28:D32)</f>
        <v>5112</v>
      </c>
      <c r="E33" s="537">
        <f t="shared" ref="E33" si="38">SUM(E28:E32)</f>
        <v>6857</v>
      </c>
      <c r="F33" s="537">
        <f t="shared" ref="F33" si="39">SUM(F28:F32)</f>
        <v>4256</v>
      </c>
      <c r="G33" s="537">
        <f t="shared" ref="G33" si="40">SUM(G28:G32)</f>
        <v>6066</v>
      </c>
      <c r="H33" s="537">
        <f t="shared" ref="H33" si="41">SUM(H28:H32)</f>
        <v>5599</v>
      </c>
      <c r="I33" s="537">
        <f t="shared" ref="I33" si="42">SUM(I28:I32)</f>
        <v>6291</v>
      </c>
      <c r="J33" s="537">
        <f t="shared" ref="J33" si="43">SUM(J28:J32)</f>
        <v>5587</v>
      </c>
      <c r="K33" s="537">
        <f t="shared" ref="K33" si="44">SUM(K28:K32)</f>
        <v>6004</v>
      </c>
      <c r="L33" s="537">
        <f t="shared" ref="L33" si="45">SUM(L28:L32)</f>
        <v>7197</v>
      </c>
      <c r="M33" s="537">
        <f t="shared" ref="M33" si="46">SUM(M28:M32)</f>
        <v>8175</v>
      </c>
      <c r="N33" s="537">
        <f t="shared" ref="N33:O33" si="47">SUM(N28:N32)</f>
        <v>7845</v>
      </c>
      <c r="O33" s="537">
        <f t="shared" si="47"/>
        <v>6545</v>
      </c>
    </row>
    <row r="34" spans="1:19" ht="12.75" customHeight="1" x14ac:dyDescent="0.2">
      <c r="A34" s="535" t="s">
        <v>656</v>
      </c>
      <c r="O34" s="578"/>
    </row>
    <row r="35" spans="1:19" x14ac:dyDescent="0.2">
      <c r="A35" s="532" t="s">
        <v>27</v>
      </c>
      <c r="B35" s="18">
        <v>408</v>
      </c>
      <c r="C35" s="18">
        <v>216</v>
      </c>
      <c r="D35" s="18">
        <v>263</v>
      </c>
      <c r="E35" s="18">
        <v>382</v>
      </c>
      <c r="F35" s="18">
        <v>159</v>
      </c>
      <c r="G35" s="18">
        <v>140</v>
      </c>
      <c r="H35" s="18">
        <v>179</v>
      </c>
      <c r="I35" s="18">
        <v>262</v>
      </c>
      <c r="J35" s="18">
        <v>286</v>
      </c>
      <c r="K35" s="18">
        <v>145</v>
      </c>
      <c r="L35" s="18">
        <v>316.5</v>
      </c>
      <c r="M35" s="18">
        <v>24</v>
      </c>
      <c r="N35" s="18">
        <v>49</v>
      </c>
      <c r="O35" s="578">
        <v>442</v>
      </c>
    </row>
    <row r="36" spans="1:19" x14ac:dyDescent="0.2">
      <c r="A36" s="532" t="s">
        <v>28</v>
      </c>
      <c r="B36" s="18">
        <v>92</v>
      </c>
      <c r="C36" s="18">
        <v>52</v>
      </c>
      <c r="D36" s="18">
        <v>111</v>
      </c>
      <c r="E36" s="18">
        <v>244</v>
      </c>
      <c r="F36" s="18">
        <v>93</v>
      </c>
      <c r="G36" s="18">
        <v>158</v>
      </c>
      <c r="H36" s="18">
        <v>187</v>
      </c>
      <c r="I36" s="18">
        <v>358</v>
      </c>
      <c r="J36" s="18">
        <v>414</v>
      </c>
      <c r="K36" s="18">
        <v>466</v>
      </c>
      <c r="L36" s="18">
        <v>506</v>
      </c>
      <c r="M36" s="18">
        <v>1735</v>
      </c>
      <c r="N36" s="18">
        <v>1027</v>
      </c>
      <c r="O36" s="578">
        <v>240</v>
      </c>
    </row>
    <row r="37" spans="1:19" x14ac:dyDescent="0.2">
      <c r="A37" s="532" t="s">
        <v>29</v>
      </c>
      <c r="B37" s="18">
        <v>59</v>
      </c>
      <c r="C37" s="18">
        <v>44</v>
      </c>
      <c r="D37" s="18">
        <v>48</v>
      </c>
      <c r="E37" s="18">
        <v>50</v>
      </c>
      <c r="F37" s="18">
        <v>50</v>
      </c>
      <c r="G37" s="18">
        <v>86</v>
      </c>
      <c r="H37" s="18">
        <v>59</v>
      </c>
      <c r="I37" s="18">
        <v>49</v>
      </c>
      <c r="J37" s="18">
        <v>61</v>
      </c>
      <c r="K37" s="18">
        <v>65</v>
      </c>
      <c r="L37" s="18">
        <v>106</v>
      </c>
      <c r="M37" s="18">
        <v>227</v>
      </c>
      <c r="N37" s="18">
        <v>87</v>
      </c>
      <c r="O37" s="578">
        <v>36</v>
      </c>
    </row>
    <row r="38" spans="1:19" s="2" customFormat="1" x14ac:dyDescent="0.2">
      <c r="A38" s="532" t="s">
        <v>238</v>
      </c>
      <c r="B38" s="18">
        <v>52</v>
      </c>
      <c r="C38" s="18">
        <v>16</v>
      </c>
      <c r="D38" s="18">
        <v>32</v>
      </c>
      <c r="E38" s="18">
        <v>20</v>
      </c>
      <c r="F38" s="18">
        <v>10</v>
      </c>
      <c r="G38" s="18">
        <v>6</v>
      </c>
      <c r="H38" s="18">
        <v>27</v>
      </c>
      <c r="I38" s="18">
        <v>21</v>
      </c>
      <c r="J38" s="18">
        <v>33</v>
      </c>
      <c r="K38" s="18">
        <v>16</v>
      </c>
      <c r="L38" s="18">
        <v>18.5</v>
      </c>
      <c r="M38" s="18">
        <v>21</v>
      </c>
      <c r="N38" s="18">
        <v>61</v>
      </c>
      <c r="O38" s="578">
        <v>126</v>
      </c>
      <c r="P38"/>
      <c r="Q38"/>
    </row>
    <row r="39" spans="1:19" x14ac:dyDescent="0.2">
      <c r="A39" s="532" t="s">
        <v>30</v>
      </c>
      <c r="B39" s="18">
        <v>361</v>
      </c>
      <c r="C39" s="18">
        <v>325</v>
      </c>
      <c r="D39" s="18">
        <v>497</v>
      </c>
      <c r="E39" s="18">
        <v>466</v>
      </c>
      <c r="F39" s="18">
        <v>285</v>
      </c>
      <c r="G39" s="18">
        <v>421</v>
      </c>
      <c r="H39" s="18">
        <v>378</v>
      </c>
      <c r="I39" s="18">
        <v>470</v>
      </c>
      <c r="J39" s="18">
        <v>466</v>
      </c>
      <c r="K39" s="18">
        <v>549</v>
      </c>
      <c r="L39" s="18">
        <v>895</v>
      </c>
      <c r="M39" s="18">
        <v>775</v>
      </c>
      <c r="N39" s="18">
        <v>511</v>
      </c>
      <c r="O39" s="578">
        <v>192</v>
      </c>
    </row>
    <row r="40" spans="1:19" x14ac:dyDescent="0.2">
      <c r="A40" s="532" t="s">
        <v>31</v>
      </c>
      <c r="B40" s="18">
        <v>1056</v>
      </c>
      <c r="C40" s="18">
        <v>842</v>
      </c>
      <c r="D40" s="18">
        <v>930</v>
      </c>
      <c r="E40" s="18">
        <v>1932</v>
      </c>
      <c r="F40" s="18">
        <v>1206</v>
      </c>
      <c r="G40" s="18">
        <v>1603</v>
      </c>
      <c r="H40" s="18">
        <v>941</v>
      </c>
      <c r="I40" s="18">
        <v>1622</v>
      </c>
      <c r="J40" s="18">
        <v>838</v>
      </c>
      <c r="K40" s="18">
        <v>1160</v>
      </c>
      <c r="L40" s="18">
        <v>1760</v>
      </c>
      <c r="M40" s="18">
        <v>1048</v>
      </c>
      <c r="N40" s="18">
        <v>974</v>
      </c>
      <c r="O40" s="578">
        <v>979</v>
      </c>
    </row>
    <row r="41" spans="1:19" x14ac:dyDescent="0.2">
      <c r="A41" s="532" t="s">
        <v>32</v>
      </c>
      <c r="B41" s="18">
        <v>7</v>
      </c>
      <c r="C41" s="18">
        <v>15</v>
      </c>
      <c r="D41" s="18">
        <v>29</v>
      </c>
      <c r="E41" s="18">
        <v>22</v>
      </c>
      <c r="F41" s="18">
        <v>6</v>
      </c>
      <c r="G41" s="18">
        <v>27</v>
      </c>
      <c r="H41" s="18">
        <v>33</v>
      </c>
      <c r="I41" s="18">
        <v>42</v>
      </c>
      <c r="J41" s="18">
        <v>48</v>
      </c>
      <c r="K41" s="18">
        <v>36</v>
      </c>
      <c r="L41" s="18">
        <v>36</v>
      </c>
      <c r="M41" s="18">
        <v>131</v>
      </c>
      <c r="N41" s="18">
        <v>109</v>
      </c>
      <c r="O41" s="578">
        <v>56</v>
      </c>
    </row>
    <row r="42" spans="1:19" x14ac:dyDescent="0.2">
      <c r="A42" s="532" t="s">
        <v>33</v>
      </c>
      <c r="B42" s="18">
        <v>19</v>
      </c>
      <c r="C42" s="18">
        <v>30</v>
      </c>
      <c r="D42" s="18">
        <v>25</v>
      </c>
      <c r="E42" s="18">
        <v>32</v>
      </c>
      <c r="F42" s="18">
        <v>21</v>
      </c>
      <c r="G42" s="18">
        <v>15</v>
      </c>
      <c r="H42" s="18">
        <v>14</v>
      </c>
      <c r="I42" s="18">
        <v>17</v>
      </c>
      <c r="J42" s="18">
        <v>25</v>
      </c>
      <c r="K42" s="18">
        <v>13</v>
      </c>
      <c r="L42" s="18">
        <v>18</v>
      </c>
      <c r="M42" s="18">
        <v>173</v>
      </c>
      <c r="N42" s="18">
        <v>219</v>
      </c>
      <c r="O42" s="578">
        <v>30</v>
      </c>
    </row>
    <row r="43" spans="1:19" x14ac:dyDescent="0.2">
      <c r="A43" s="532" t="s">
        <v>34</v>
      </c>
      <c r="B43" s="18">
        <v>79</v>
      </c>
      <c r="C43" s="18">
        <v>74</v>
      </c>
      <c r="D43" s="18">
        <v>71</v>
      </c>
      <c r="E43" s="18">
        <v>84</v>
      </c>
      <c r="F43" s="18">
        <v>82</v>
      </c>
      <c r="G43" s="18">
        <v>119</v>
      </c>
      <c r="H43" s="18">
        <v>126</v>
      </c>
      <c r="I43" s="18">
        <v>133</v>
      </c>
      <c r="J43" s="18">
        <v>171</v>
      </c>
      <c r="K43" s="18">
        <v>167</v>
      </c>
      <c r="L43" s="18">
        <v>124</v>
      </c>
      <c r="M43" s="18">
        <v>121</v>
      </c>
      <c r="N43" s="18">
        <v>177</v>
      </c>
      <c r="O43" s="578">
        <v>311</v>
      </c>
    </row>
    <row r="44" spans="1:19" s="2" customFormat="1" x14ac:dyDescent="0.2">
      <c r="A44" s="532" t="s">
        <v>35</v>
      </c>
      <c r="B44" s="18">
        <v>58</v>
      </c>
      <c r="C44" s="18">
        <v>93</v>
      </c>
      <c r="D44" s="18">
        <v>125</v>
      </c>
      <c r="E44" s="18">
        <v>203</v>
      </c>
      <c r="F44" s="18">
        <v>100</v>
      </c>
      <c r="G44" s="18">
        <v>75</v>
      </c>
      <c r="H44" s="18">
        <v>85</v>
      </c>
      <c r="I44" s="18">
        <v>77</v>
      </c>
      <c r="J44" s="18">
        <v>91</v>
      </c>
      <c r="K44" s="18">
        <v>77</v>
      </c>
      <c r="L44" s="18">
        <v>73</v>
      </c>
      <c r="M44" s="18">
        <v>45</v>
      </c>
      <c r="N44" s="18">
        <v>212</v>
      </c>
      <c r="O44" s="578">
        <v>206</v>
      </c>
      <c r="P44"/>
      <c r="Q44"/>
    </row>
    <row r="45" spans="1:19" x14ac:dyDescent="0.2">
      <c r="A45" s="532" t="s">
        <v>36</v>
      </c>
      <c r="B45" s="18">
        <v>1789</v>
      </c>
      <c r="C45" s="18">
        <v>1511</v>
      </c>
      <c r="D45" s="18">
        <v>1853</v>
      </c>
      <c r="E45" s="18">
        <v>2221</v>
      </c>
      <c r="F45" s="18">
        <v>1527</v>
      </c>
      <c r="G45" s="18">
        <v>2080</v>
      </c>
      <c r="H45" s="18">
        <v>2165</v>
      </c>
      <c r="I45" s="18">
        <v>2048</v>
      </c>
      <c r="J45" s="18">
        <v>2258</v>
      </c>
      <c r="K45" s="18">
        <v>2432</v>
      </c>
      <c r="L45" s="18">
        <v>2133</v>
      </c>
      <c r="M45" s="18">
        <v>2137</v>
      </c>
      <c r="N45" s="18">
        <v>1494</v>
      </c>
      <c r="O45" s="578">
        <v>1640</v>
      </c>
      <c r="R45" s="2"/>
      <c r="S45" s="2"/>
    </row>
    <row r="46" spans="1:19" s="10" customFormat="1" ht="16.5" customHeight="1" thickBot="1" x14ac:dyDescent="0.25">
      <c r="A46" s="21" t="s">
        <v>657</v>
      </c>
      <c r="B46" s="22">
        <f>SUM(B35:B45)</f>
        <v>3980</v>
      </c>
      <c r="C46" s="22">
        <f t="shared" ref="C46" si="48">SUM(C35:C45)</f>
        <v>3218</v>
      </c>
      <c r="D46" s="22">
        <f t="shared" ref="D46" si="49">SUM(D35:D45)</f>
        <v>3984</v>
      </c>
      <c r="E46" s="22">
        <f t="shared" ref="E46" si="50">SUM(E35:E45)</f>
        <v>5656</v>
      </c>
      <c r="F46" s="22">
        <f t="shared" ref="F46" si="51">SUM(F35:F45)</f>
        <v>3539</v>
      </c>
      <c r="G46" s="22">
        <f t="shared" ref="G46" si="52">SUM(G35:G45)</f>
        <v>4730</v>
      </c>
      <c r="H46" s="22">
        <f t="shared" ref="H46" si="53">SUM(H35:H45)</f>
        <v>4194</v>
      </c>
      <c r="I46" s="22">
        <f t="shared" ref="I46" si="54">SUM(I35:I45)</f>
        <v>5099</v>
      </c>
      <c r="J46" s="22">
        <f t="shared" ref="J46" si="55">SUM(J35:J45)</f>
        <v>4691</v>
      </c>
      <c r="K46" s="22">
        <f t="shared" ref="K46" si="56">SUM(K35:K45)</f>
        <v>5126</v>
      </c>
      <c r="L46" s="22">
        <f t="shared" ref="L46" si="57">SUM(L35:L45)</f>
        <v>5986</v>
      </c>
      <c r="M46" s="22">
        <f t="shared" ref="M46" si="58">SUM(M35:M45)</f>
        <v>6437</v>
      </c>
      <c r="N46" s="22">
        <f t="shared" ref="N46:O46" si="59">SUM(N35:N45)</f>
        <v>4920</v>
      </c>
      <c r="O46" s="22">
        <f t="shared" si="59"/>
        <v>4258</v>
      </c>
      <c r="P46"/>
      <c r="Q46"/>
      <c r="R46" s="118"/>
      <c r="S46" s="118"/>
    </row>
    <row r="47" spans="1:19" ht="12.75" customHeight="1" x14ac:dyDescent="0.2">
      <c r="A47" t="s">
        <v>38</v>
      </c>
      <c r="O47" s="578"/>
      <c r="R47" s="2"/>
    </row>
    <row r="48" spans="1:19" ht="12.75" customHeight="1" x14ac:dyDescent="0.2">
      <c r="A48" s="171" t="s">
        <v>672</v>
      </c>
      <c r="O48" s="578"/>
      <c r="R48" s="2"/>
    </row>
    <row r="49" spans="1:18" s="2" customFormat="1" x14ac:dyDescent="0.2">
      <c r="A49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60"/>
      <c r="P49"/>
      <c r="Q49"/>
      <c r="R49"/>
    </row>
    <row r="50" spans="1:18" ht="18" customHeight="1" thickBot="1" x14ac:dyDescent="0.25">
      <c r="A50" s="538" t="s">
        <v>735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579"/>
    </row>
    <row r="51" spans="1:18" s="155" customFormat="1" ht="16.5" customHeight="1" thickBot="1" x14ac:dyDescent="0.25">
      <c r="A51" s="154"/>
      <c r="B51" s="142" t="s">
        <v>18</v>
      </c>
      <c r="C51" s="142" t="s">
        <v>19</v>
      </c>
      <c r="D51" s="142" t="s">
        <v>20</v>
      </c>
      <c r="E51" s="142" t="s">
        <v>21</v>
      </c>
      <c r="F51" s="142" t="s">
        <v>22</v>
      </c>
      <c r="G51" s="142" t="s">
        <v>23</v>
      </c>
      <c r="H51" s="142" t="s">
        <v>24</v>
      </c>
      <c r="I51" s="142" t="s">
        <v>25</v>
      </c>
      <c r="J51" s="142" t="s">
        <v>26</v>
      </c>
      <c r="K51" s="142" t="s">
        <v>191</v>
      </c>
      <c r="L51" s="142" t="s">
        <v>203</v>
      </c>
      <c r="M51" s="142" t="s">
        <v>232</v>
      </c>
      <c r="N51" s="142" t="s">
        <v>545</v>
      </c>
      <c r="O51" s="580" t="s">
        <v>584</v>
      </c>
      <c r="P51"/>
      <c r="Q51"/>
    </row>
    <row r="52" spans="1:18" ht="15.75" customHeight="1" x14ac:dyDescent="0.2">
      <c r="A52" s="467" t="s">
        <v>650</v>
      </c>
    </row>
    <row r="53" spans="1:18" ht="12.75" customHeight="1" x14ac:dyDescent="0.2">
      <c r="A53" s="532" t="s">
        <v>651</v>
      </c>
      <c r="B53" s="18">
        <v>1975</v>
      </c>
      <c r="C53" s="18">
        <v>1739</v>
      </c>
      <c r="D53" s="18">
        <v>1718</v>
      </c>
      <c r="E53" s="18">
        <v>1763</v>
      </c>
      <c r="F53" s="18">
        <v>1691</v>
      </c>
      <c r="G53" s="18">
        <v>1649</v>
      </c>
      <c r="H53" s="18">
        <v>1537</v>
      </c>
      <c r="I53" s="18">
        <v>1554</v>
      </c>
      <c r="J53" s="18">
        <v>1303</v>
      </c>
      <c r="K53" s="18">
        <v>1110</v>
      </c>
      <c r="L53" s="18">
        <v>1178</v>
      </c>
      <c r="M53" s="18">
        <v>913</v>
      </c>
      <c r="N53" s="18">
        <v>878</v>
      </c>
      <c r="O53" s="578">
        <v>897</v>
      </c>
    </row>
    <row r="54" spans="1:18" ht="12.75" customHeight="1" x14ac:dyDescent="0.2">
      <c r="A54" s="532" t="s">
        <v>652</v>
      </c>
      <c r="B54" s="18">
        <v>209</v>
      </c>
      <c r="C54" s="18">
        <v>230</v>
      </c>
      <c r="D54" s="18">
        <v>327</v>
      </c>
      <c r="E54" s="18">
        <v>706</v>
      </c>
      <c r="F54" s="18">
        <v>374</v>
      </c>
      <c r="G54" s="18">
        <v>461</v>
      </c>
      <c r="H54" s="18">
        <v>371</v>
      </c>
      <c r="I54" s="18">
        <v>587</v>
      </c>
      <c r="J54" s="18">
        <v>602</v>
      </c>
      <c r="K54" s="18">
        <v>689</v>
      </c>
      <c r="L54" s="18">
        <v>724</v>
      </c>
      <c r="M54" s="18">
        <v>513</v>
      </c>
      <c r="N54" s="18">
        <v>413</v>
      </c>
      <c r="O54" s="578">
        <v>458</v>
      </c>
    </row>
    <row r="55" spans="1:18" ht="12.75" customHeight="1" x14ac:dyDescent="0.2">
      <c r="A55" s="532" t="s">
        <v>653</v>
      </c>
      <c r="B55" s="18">
        <v>34</v>
      </c>
      <c r="C55" s="18">
        <v>43</v>
      </c>
      <c r="D55" s="18">
        <v>61</v>
      </c>
      <c r="E55" s="18">
        <v>69</v>
      </c>
      <c r="F55" s="18">
        <v>73</v>
      </c>
      <c r="G55" s="18">
        <v>105</v>
      </c>
      <c r="H55" s="18">
        <v>65</v>
      </c>
      <c r="I55" s="18">
        <v>66</v>
      </c>
      <c r="J55" s="18">
        <v>77</v>
      </c>
      <c r="K55" s="18">
        <v>67</v>
      </c>
      <c r="L55" s="18">
        <v>90</v>
      </c>
      <c r="M55" s="18">
        <v>58</v>
      </c>
      <c r="N55" s="18">
        <v>81</v>
      </c>
      <c r="O55" s="578">
        <v>173</v>
      </c>
    </row>
    <row r="56" spans="1:18" ht="12.75" customHeight="1" x14ac:dyDescent="0.2">
      <c r="A56" s="533" t="s">
        <v>654</v>
      </c>
      <c r="B56" s="18">
        <v>27</v>
      </c>
      <c r="C56" s="18">
        <v>32</v>
      </c>
      <c r="D56" s="18">
        <v>36</v>
      </c>
      <c r="E56" s="18">
        <v>1159</v>
      </c>
      <c r="F56" s="18">
        <v>39</v>
      </c>
      <c r="G56" s="18">
        <v>29</v>
      </c>
      <c r="H56" s="18">
        <v>20</v>
      </c>
      <c r="I56" s="18">
        <v>28</v>
      </c>
      <c r="J56" s="18">
        <v>27</v>
      </c>
      <c r="K56" s="18">
        <v>9</v>
      </c>
      <c r="L56" s="18">
        <v>12</v>
      </c>
      <c r="M56" s="18">
        <v>31</v>
      </c>
      <c r="N56" s="18">
        <v>15</v>
      </c>
      <c r="O56" s="578">
        <v>19</v>
      </c>
    </row>
    <row r="57" spans="1:18" ht="12.75" customHeight="1" x14ac:dyDescent="0.2">
      <c r="A57" s="532" t="s">
        <v>655</v>
      </c>
      <c r="L57" s="18">
        <v>42</v>
      </c>
      <c r="M57" s="18">
        <v>439</v>
      </c>
      <c r="N57" s="18">
        <v>589</v>
      </c>
      <c r="O57" s="578">
        <v>599</v>
      </c>
    </row>
    <row r="58" spans="1:18" ht="12.75" customHeight="1" x14ac:dyDescent="0.2">
      <c r="A58" s="534" t="s">
        <v>37</v>
      </c>
      <c r="B58" s="537">
        <f>SUM(B53:B57)</f>
        <v>2245</v>
      </c>
      <c r="C58" s="537">
        <f t="shared" ref="C58" si="60">SUM(C53:C57)</f>
        <v>2044</v>
      </c>
      <c r="D58" s="537">
        <f t="shared" ref="D58" si="61">SUM(D53:D57)</f>
        <v>2142</v>
      </c>
      <c r="E58" s="537">
        <f t="shared" ref="E58" si="62">SUM(E53:E57)</f>
        <v>3697</v>
      </c>
      <c r="F58" s="537">
        <f t="shared" ref="F58" si="63">SUM(F53:F57)</f>
        <v>2177</v>
      </c>
      <c r="G58" s="537">
        <f t="shared" ref="G58" si="64">SUM(G53:G57)</f>
        <v>2244</v>
      </c>
      <c r="H58" s="537">
        <f t="shared" ref="H58" si="65">SUM(H53:H57)</f>
        <v>1993</v>
      </c>
      <c r="I58" s="537">
        <f t="shared" ref="I58" si="66">SUM(I53:I57)</f>
        <v>2235</v>
      </c>
      <c r="J58" s="537">
        <f t="shared" ref="J58" si="67">SUM(J53:J57)</f>
        <v>2009</v>
      </c>
      <c r="K58" s="537">
        <f t="shared" ref="K58" si="68">SUM(K53:K57)</f>
        <v>1875</v>
      </c>
      <c r="L58" s="537">
        <f t="shared" ref="L58" si="69">SUM(L53:L57)</f>
        <v>2046</v>
      </c>
      <c r="M58" s="537">
        <f t="shared" ref="M58" si="70">SUM(M53:M57)</f>
        <v>1954</v>
      </c>
      <c r="N58" s="537">
        <f t="shared" ref="N58:O58" si="71">SUM(N53:N57)</f>
        <v>1976</v>
      </c>
      <c r="O58" s="537">
        <f t="shared" si="71"/>
        <v>2146</v>
      </c>
    </row>
    <row r="59" spans="1:18" ht="12.75" customHeight="1" x14ac:dyDescent="0.2">
      <c r="A59" s="535" t="s">
        <v>656</v>
      </c>
      <c r="O59" s="578"/>
    </row>
    <row r="60" spans="1:18" x14ac:dyDescent="0.2">
      <c r="A60" s="532" t="s">
        <v>27</v>
      </c>
      <c r="B60" s="18">
        <v>51</v>
      </c>
      <c r="C60" s="18">
        <v>35</v>
      </c>
      <c r="D60" s="18">
        <v>43</v>
      </c>
      <c r="E60" s="18">
        <v>31</v>
      </c>
      <c r="F60" s="18">
        <v>39</v>
      </c>
      <c r="G60" s="18">
        <v>33</v>
      </c>
      <c r="H60" s="18">
        <v>34</v>
      </c>
      <c r="I60" s="18">
        <v>20</v>
      </c>
      <c r="J60" s="18">
        <v>30</v>
      </c>
      <c r="K60" s="18">
        <v>7</v>
      </c>
      <c r="L60" s="18">
        <v>37</v>
      </c>
      <c r="M60" s="18">
        <v>7</v>
      </c>
      <c r="N60" s="18">
        <v>8</v>
      </c>
      <c r="O60" s="578">
        <v>8</v>
      </c>
    </row>
    <row r="61" spans="1:18" x14ac:dyDescent="0.2">
      <c r="A61" s="532" t="s">
        <v>28</v>
      </c>
      <c r="B61" s="18">
        <v>62</v>
      </c>
      <c r="C61" s="18">
        <v>46</v>
      </c>
      <c r="D61" s="18">
        <v>80</v>
      </c>
      <c r="E61" s="18">
        <v>48</v>
      </c>
      <c r="F61" s="18">
        <v>69</v>
      </c>
      <c r="G61" s="18">
        <v>63</v>
      </c>
      <c r="H61" s="18">
        <v>46</v>
      </c>
      <c r="I61" s="18">
        <v>62</v>
      </c>
      <c r="J61" s="18">
        <v>48</v>
      </c>
      <c r="K61" s="18">
        <v>41</v>
      </c>
      <c r="L61" s="18">
        <v>53</v>
      </c>
      <c r="M61" s="18">
        <v>60</v>
      </c>
      <c r="N61" s="18">
        <v>48</v>
      </c>
      <c r="O61" s="578">
        <v>62</v>
      </c>
    </row>
    <row r="62" spans="1:18" x14ac:dyDescent="0.2">
      <c r="A62" s="532" t="s">
        <v>29</v>
      </c>
      <c r="B62" s="18">
        <v>13</v>
      </c>
      <c r="C62" s="18">
        <v>20</v>
      </c>
      <c r="D62" s="18">
        <v>19</v>
      </c>
      <c r="E62" s="18">
        <v>28</v>
      </c>
      <c r="F62" s="18">
        <v>26</v>
      </c>
      <c r="G62" s="18">
        <v>20</v>
      </c>
      <c r="H62" s="18">
        <v>25</v>
      </c>
      <c r="I62" s="18">
        <v>18</v>
      </c>
      <c r="J62" s="18">
        <v>8</v>
      </c>
      <c r="K62" s="18">
        <v>13</v>
      </c>
      <c r="L62" s="18">
        <v>19</v>
      </c>
      <c r="M62" s="18">
        <v>19</v>
      </c>
      <c r="N62" s="18">
        <v>15</v>
      </c>
      <c r="O62" s="578">
        <v>3</v>
      </c>
    </row>
    <row r="63" spans="1:18" s="2" customFormat="1" x14ac:dyDescent="0.2">
      <c r="A63" s="532" t="s">
        <v>238</v>
      </c>
      <c r="B63" s="18">
        <v>12</v>
      </c>
      <c r="C63" s="18">
        <v>21</v>
      </c>
      <c r="D63" s="18">
        <v>23</v>
      </c>
      <c r="E63" s="18">
        <v>7</v>
      </c>
      <c r="F63" s="18">
        <v>9</v>
      </c>
      <c r="G63" s="18">
        <v>5</v>
      </c>
      <c r="H63" s="18">
        <v>1</v>
      </c>
      <c r="I63" s="18">
        <v>9</v>
      </c>
      <c r="J63" s="18">
        <v>7</v>
      </c>
      <c r="K63" s="18">
        <v>5</v>
      </c>
      <c r="L63" s="18">
        <v>5</v>
      </c>
      <c r="M63" s="18">
        <v>6</v>
      </c>
      <c r="N63" s="18">
        <v>32</v>
      </c>
      <c r="O63" s="578">
        <v>11</v>
      </c>
      <c r="P63"/>
      <c r="Q63"/>
    </row>
    <row r="64" spans="1:18" x14ac:dyDescent="0.2">
      <c r="A64" s="532" t="s">
        <v>30</v>
      </c>
      <c r="B64" s="18">
        <v>77</v>
      </c>
      <c r="C64" s="18">
        <v>73</v>
      </c>
      <c r="D64" s="18">
        <v>86</v>
      </c>
      <c r="E64" s="18">
        <v>92</v>
      </c>
      <c r="F64" s="18">
        <v>105</v>
      </c>
      <c r="G64" s="18">
        <v>108</v>
      </c>
      <c r="H64" s="18">
        <v>100</v>
      </c>
      <c r="I64" s="18">
        <v>85</v>
      </c>
      <c r="J64" s="18">
        <v>67</v>
      </c>
      <c r="K64" s="18">
        <v>324</v>
      </c>
      <c r="L64" s="18">
        <v>82</v>
      </c>
      <c r="M64" s="18">
        <v>73</v>
      </c>
      <c r="N64" s="18">
        <v>59</v>
      </c>
      <c r="O64" s="578">
        <v>59</v>
      </c>
    </row>
    <row r="65" spans="1:18" x14ac:dyDescent="0.2">
      <c r="A65" s="532" t="s">
        <v>31</v>
      </c>
      <c r="B65" s="18">
        <v>177</v>
      </c>
      <c r="C65" s="18">
        <v>227</v>
      </c>
      <c r="D65" s="18">
        <v>285</v>
      </c>
      <c r="E65" s="18">
        <v>156</v>
      </c>
      <c r="F65" s="18">
        <v>122</v>
      </c>
      <c r="G65" s="18">
        <v>160</v>
      </c>
      <c r="H65" s="18">
        <v>154</v>
      </c>
      <c r="I65" s="18">
        <v>265</v>
      </c>
      <c r="J65" s="18">
        <v>206</v>
      </c>
      <c r="K65" s="18">
        <v>140</v>
      </c>
      <c r="L65" s="18">
        <v>226</v>
      </c>
      <c r="M65" s="18">
        <v>124</v>
      </c>
      <c r="N65" s="18">
        <v>195</v>
      </c>
      <c r="O65" s="578">
        <v>184</v>
      </c>
    </row>
    <row r="66" spans="1:18" x14ac:dyDescent="0.2">
      <c r="A66" s="532" t="s">
        <v>32</v>
      </c>
      <c r="B66" s="18">
        <v>13</v>
      </c>
      <c r="C66" s="18">
        <v>19</v>
      </c>
      <c r="D66" s="18">
        <v>21</v>
      </c>
      <c r="E66" s="18">
        <v>11</v>
      </c>
      <c r="F66" s="18">
        <v>15</v>
      </c>
      <c r="G66" s="18">
        <v>16</v>
      </c>
      <c r="H66" s="18">
        <v>19</v>
      </c>
      <c r="I66" s="18">
        <v>12</v>
      </c>
      <c r="J66" s="18">
        <v>6</v>
      </c>
      <c r="K66" s="18">
        <v>4</v>
      </c>
      <c r="L66" s="18">
        <v>15</v>
      </c>
      <c r="M66" s="18">
        <v>9</v>
      </c>
      <c r="N66" s="18">
        <v>7</v>
      </c>
      <c r="O66" s="578">
        <v>6</v>
      </c>
    </row>
    <row r="67" spans="1:18" x14ac:dyDescent="0.2">
      <c r="A67" s="532" t="s">
        <v>33</v>
      </c>
      <c r="B67" s="18">
        <v>7</v>
      </c>
      <c r="C67" s="18">
        <v>4</v>
      </c>
      <c r="D67" s="18">
        <v>8</v>
      </c>
      <c r="E67" s="18">
        <v>17</v>
      </c>
      <c r="F67" s="18">
        <v>13</v>
      </c>
      <c r="G67" s="18">
        <v>9</v>
      </c>
      <c r="H67" s="18">
        <v>6</v>
      </c>
      <c r="I67" s="18">
        <v>14</v>
      </c>
      <c r="J67" s="18">
        <v>5</v>
      </c>
      <c r="K67" s="18">
        <v>3</v>
      </c>
      <c r="L67" s="18">
        <v>3</v>
      </c>
      <c r="M67" s="18">
        <v>20</v>
      </c>
      <c r="N67" s="18">
        <v>23</v>
      </c>
      <c r="O67" s="578">
        <v>12</v>
      </c>
    </row>
    <row r="68" spans="1:18" x14ac:dyDescent="0.2">
      <c r="A68" s="532" t="s">
        <v>34</v>
      </c>
      <c r="B68" s="18">
        <v>617</v>
      </c>
      <c r="C68" s="18">
        <v>550</v>
      </c>
      <c r="D68" s="18">
        <v>241</v>
      </c>
      <c r="E68" s="18">
        <v>424</v>
      </c>
      <c r="F68" s="18">
        <v>266</v>
      </c>
      <c r="G68" s="18">
        <v>321</v>
      </c>
      <c r="H68" s="18">
        <v>242</v>
      </c>
      <c r="I68" s="18">
        <v>441</v>
      </c>
      <c r="J68" s="18">
        <v>267</v>
      </c>
      <c r="K68" s="18">
        <v>95</v>
      </c>
      <c r="L68" s="18">
        <v>87</v>
      </c>
      <c r="M68" s="18">
        <v>91</v>
      </c>
      <c r="N68" s="18">
        <v>46</v>
      </c>
      <c r="O68" s="578">
        <v>73</v>
      </c>
    </row>
    <row r="69" spans="1:18" s="2" customFormat="1" x14ac:dyDescent="0.2">
      <c r="A69" s="532" t="s">
        <v>35</v>
      </c>
      <c r="B69" s="18">
        <v>61</v>
      </c>
      <c r="C69" s="18">
        <v>41</v>
      </c>
      <c r="D69" s="18">
        <v>48</v>
      </c>
      <c r="E69" s="18">
        <v>37</v>
      </c>
      <c r="F69" s="18">
        <v>44</v>
      </c>
      <c r="G69" s="18">
        <v>29</v>
      </c>
      <c r="H69" s="18">
        <v>34</v>
      </c>
      <c r="I69" s="18">
        <v>22</v>
      </c>
      <c r="J69" s="18">
        <v>23</v>
      </c>
      <c r="K69" s="18">
        <v>12</v>
      </c>
      <c r="L69" s="18">
        <v>19</v>
      </c>
      <c r="M69" s="18">
        <v>27</v>
      </c>
      <c r="N69" s="18">
        <v>46</v>
      </c>
      <c r="O69" s="578">
        <v>39</v>
      </c>
      <c r="P69"/>
      <c r="Q69"/>
    </row>
    <row r="70" spans="1:18" x14ac:dyDescent="0.2">
      <c r="A70" s="532" t="s">
        <v>36</v>
      </c>
      <c r="B70" s="18">
        <v>885</v>
      </c>
      <c r="C70" s="18">
        <v>703</v>
      </c>
      <c r="D70" s="18">
        <v>864</v>
      </c>
      <c r="E70" s="18">
        <v>912</v>
      </c>
      <c r="F70" s="18">
        <v>983</v>
      </c>
      <c r="G70" s="18">
        <v>885</v>
      </c>
      <c r="H70" s="18">
        <v>876</v>
      </c>
      <c r="I70" s="18">
        <v>606</v>
      </c>
      <c r="J70" s="18">
        <v>636</v>
      </c>
      <c r="K70" s="18">
        <v>466</v>
      </c>
      <c r="L70" s="18">
        <v>632</v>
      </c>
      <c r="M70" s="18">
        <v>477</v>
      </c>
      <c r="N70" s="18">
        <v>399</v>
      </c>
      <c r="O70" s="578">
        <v>440</v>
      </c>
      <c r="R70" s="2"/>
    </row>
    <row r="71" spans="1:18" s="10" customFormat="1" ht="16.5" customHeight="1" thickBot="1" x14ac:dyDescent="0.25">
      <c r="A71" s="21" t="s">
        <v>657</v>
      </c>
      <c r="B71" s="22">
        <f>SUM(B60:B70)</f>
        <v>1975</v>
      </c>
      <c r="C71" s="22">
        <f t="shared" ref="C71" si="72">SUM(C60:C70)</f>
        <v>1739</v>
      </c>
      <c r="D71" s="22">
        <f t="shared" ref="D71" si="73">SUM(D60:D70)</f>
        <v>1718</v>
      </c>
      <c r="E71" s="22">
        <f t="shared" ref="E71" si="74">SUM(E60:E70)</f>
        <v>1763</v>
      </c>
      <c r="F71" s="22">
        <f t="shared" ref="F71" si="75">SUM(F60:F70)</f>
        <v>1691</v>
      </c>
      <c r="G71" s="22">
        <f t="shared" ref="G71" si="76">SUM(G60:G70)</f>
        <v>1649</v>
      </c>
      <c r="H71" s="22">
        <f t="shared" ref="H71" si="77">SUM(H60:H70)</f>
        <v>1537</v>
      </c>
      <c r="I71" s="22">
        <f t="shared" ref="I71" si="78">SUM(I60:I70)</f>
        <v>1554</v>
      </c>
      <c r="J71" s="22">
        <f t="shared" ref="J71" si="79">SUM(J60:J70)</f>
        <v>1303</v>
      </c>
      <c r="K71" s="22">
        <f t="shared" ref="K71" si="80">SUM(K60:K70)</f>
        <v>1110</v>
      </c>
      <c r="L71" s="22">
        <f t="shared" ref="L71" si="81">SUM(L60:L70)</f>
        <v>1178</v>
      </c>
      <c r="M71" s="22">
        <f t="shared" ref="M71" si="82">SUM(M60:M70)</f>
        <v>913</v>
      </c>
      <c r="N71" s="22">
        <f t="shared" ref="N71:O71" si="83">SUM(N60:N70)</f>
        <v>878</v>
      </c>
      <c r="O71" s="22">
        <f t="shared" si="83"/>
        <v>897</v>
      </c>
      <c r="P71"/>
      <c r="Q71"/>
      <c r="R71" s="118"/>
    </row>
    <row r="73" spans="1:18" ht="18" customHeight="1" thickBot="1" x14ac:dyDescent="0.25">
      <c r="A73" s="538" t="s">
        <v>736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579"/>
    </row>
    <row r="74" spans="1:18" s="155" customFormat="1" ht="16.5" customHeight="1" thickBot="1" x14ac:dyDescent="0.25">
      <c r="A74" s="154"/>
      <c r="B74" s="142" t="s">
        <v>18</v>
      </c>
      <c r="C74" s="142" t="s">
        <v>19</v>
      </c>
      <c r="D74" s="142" t="s">
        <v>20</v>
      </c>
      <c r="E74" s="142" t="s">
        <v>21</v>
      </c>
      <c r="F74" s="142" t="s">
        <v>22</v>
      </c>
      <c r="G74" s="142" t="s">
        <v>23</v>
      </c>
      <c r="H74" s="142" t="s">
        <v>24</v>
      </c>
      <c r="I74" s="142" t="s">
        <v>25</v>
      </c>
      <c r="J74" s="142" t="s">
        <v>26</v>
      </c>
      <c r="K74" s="142" t="s">
        <v>191</v>
      </c>
      <c r="L74" s="142" t="s">
        <v>203</v>
      </c>
      <c r="M74" s="142" t="s">
        <v>232</v>
      </c>
      <c r="N74" s="142" t="s">
        <v>545</v>
      </c>
      <c r="O74" s="580" t="s">
        <v>584</v>
      </c>
      <c r="P74"/>
      <c r="Q74"/>
    </row>
    <row r="75" spans="1:18" ht="15.75" customHeight="1" x14ac:dyDescent="0.2">
      <c r="A75" s="467" t="s">
        <v>650</v>
      </c>
    </row>
    <row r="76" spans="1:18" ht="12.75" customHeight="1" x14ac:dyDescent="0.2">
      <c r="A76" s="532" t="s">
        <v>651</v>
      </c>
      <c r="B76" s="18">
        <v>5961</v>
      </c>
      <c r="C76" s="18">
        <v>5521</v>
      </c>
      <c r="D76" s="18">
        <v>4916</v>
      </c>
      <c r="E76" s="18">
        <v>5180</v>
      </c>
      <c r="F76" s="18">
        <v>5322</v>
      </c>
      <c r="G76" s="18">
        <v>5477</v>
      </c>
      <c r="H76" s="18">
        <v>5228</v>
      </c>
      <c r="I76" s="18">
        <v>4547</v>
      </c>
      <c r="J76" s="18">
        <v>4783</v>
      </c>
      <c r="K76" s="18">
        <v>5001</v>
      </c>
      <c r="L76" s="18">
        <v>5332</v>
      </c>
      <c r="M76" s="18">
        <v>4182</v>
      </c>
      <c r="N76" s="18">
        <v>3526</v>
      </c>
      <c r="O76" s="578">
        <v>4258</v>
      </c>
    </row>
    <row r="77" spans="1:18" ht="12.75" customHeight="1" x14ac:dyDescent="0.2">
      <c r="A77" s="532" t="s">
        <v>652</v>
      </c>
      <c r="B77" s="18">
        <v>358</v>
      </c>
      <c r="C77" s="18">
        <v>511</v>
      </c>
      <c r="D77" s="18">
        <v>656</v>
      </c>
      <c r="E77" s="18">
        <v>1166</v>
      </c>
      <c r="F77" s="18">
        <v>1274</v>
      </c>
      <c r="G77" s="18">
        <v>2284</v>
      </c>
      <c r="H77" s="18">
        <v>2827</v>
      </c>
      <c r="I77" s="18">
        <v>2634</v>
      </c>
      <c r="J77" s="18">
        <v>3026</v>
      </c>
      <c r="K77" s="18">
        <v>3139</v>
      </c>
      <c r="L77" s="18">
        <v>3668</v>
      </c>
      <c r="M77" s="18">
        <v>3370</v>
      </c>
      <c r="N77" s="18">
        <v>3347</v>
      </c>
      <c r="O77" s="578">
        <v>3773</v>
      </c>
    </row>
    <row r="78" spans="1:18" ht="12.75" customHeight="1" x14ac:dyDescent="0.2">
      <c r="A78" s="532" t="s">
        <v>653</v>
      </c>
      <c r="B78" s="18">
        <v>49</v>
      </c>
      <c r="C78" s="18">
        <v>124</v>
      </c>
      <c r="D78" s="18">
        <v>104</v>
      </c>
      <c r="E78" s="18">
        <v>146</v>
      </c>
      <c r="F78" s="18">
        <v>201</v>
      </c>
      <c r="G78" s="18">
        <v>290</v>
      </c>
      <c r="H78" s="18">
        <v>311</v>
      </c>
      <c r="I78" s="18">
        <v>269</v>
      </c>
      <c r="J78" s="18">
        <v>291</v>
      </c>
      <c r="K78" s="18">
        <v>314</v>
      </c>
      <c r="L78" s="18">
        <v>239</v>
      </c>
      <c r="M78" s="18">
        <v>193</v>
      </c>
      <c r="N78" s="18">
        <v>171</v>
      </c>
      <c r="O78" s="578">
        <v>200</v>
      </c>
    </row>
    <row r="79" spans="1:18" ht="12.75" customHeight="1" x14ac:dyDescent="0.2">
      <c r="A79" s="533" t="s">
        <v>654</v>
      </c>
      <c r="B79" s="18">
        <v>166</v>
      </c>
      <c r="C79" s="18">
        <v>286</v>
      </c>
      <c r="D79" s="18">
        <v>293</v>
      </c>
      <c r="E79" s="18">
        <v>175</v>
      </c>
      <c r="F79" s="18">
        <v>241</v>
      </c>
      <c r="G79" s="18">
        <v>467</v>
      </c>
      <c r="H79" s="18">
        <v>771</v>
      </c>
      <c r="I79" s="18">
        <v>1002</v>
      </c>
      <c r="J79" s="18">
        <v>984</v>
      </c>
      <c r="K79" s="18">
        <v>499</v>
      </c>
      <c r="L79" s="18">
        <v>755</v>
      </c>
      <c r="M79" s="18">
        <v>567</v>
      </c>
      <c r="N79" s="18">
        <v>1336</v>
      </c>
      <c r="O79" s="578">
        <v>960</v>
      </c>
    </row>
    <row r="80" spans="1:18" ht="12.75" customHeight="1" x14ac:dyDescent="0.2">
      <c r="A80" s="532" t="s">
        <v>655</v>
      </c>
      <c r="L80" s="18">
        <v>115</v>
      </c>
      <c r="M80" s="18">
        <v>1050</v>
      </c>
      <c r="N80" s="18">
        <v>1267</v>
      </c>
      <c r="O80" s="578">
        <v>1476</v>
      </c>
    </row>
    <row r="81" spans="1:18" ht="12.75" customHeight="1" x14ac:dyDescent="0.2">
      <c r="A81" s="534" t="s">
        <v>37</v>
      </c>
      <c r="B81" s="537">
        <f>SUM(B76:B80)</f>
        <v>6534</v>
      </c>
      <c r="C81" s="537">
        <f t="shared" ref="C81" si="84">SUM(C76:C80)</f>
        <v>6442</v>
      </c>
      <c r="D81" s="537">
        <f t="shared" ref="D81" si="85">SUM(D76:D80)</f>
        <v>5969</v>
      </c>
      <c r="E81" s="537">
        <f t="shared" ref="E81" si="86">SUM(E76:E80)</f>
        <v>6667</v>
      </c>
      <c r="F81" s="537">
        <f t="shared" ref="F81" si="87">SUM(F76:F80)</f>
        <v>7038</v>
      </c>
      <c r="G81" s="537">
        <f t="shared" ref="G81" si="88">SUM(G76:G80)</f>
        <v>8518</v>
      </c>
      <c r="H81" s="537">
        <f t="shared" ref="H81" si="89">SUM(H76:H80)</f>
        <v>9137</v>
      </c>
      <c r="I81" s="537">
        <f t="shared" ref="I81" si="90">SUM(I76:I80)</f>
        <v>8452</v>
      </c>
      <c r="J81" s="537">
        <f t="shared" ref="J81" si="91">SUM(J76:J80)</f>
        <v>9084</v>
      </c>
      <c r="K81" s="537">
        <f t="shared" ref="K81" si="92">SUM(K76:K80)</f>
        <v>8953</v>
      </c>
      <c r="L81" s="537">
        <f t="shared" ref="L81" si="93">SUM(L76:L80)</f>
        <v>10109</v>
      </c>
      <c r="M81" s="537">
        <f t="shared" ref="M81" si="94">SUM(M76:M80)</f>
        <v>9362</v>
      </c>
      <c r="N81" s="537">
        <f t="shared" ref="N81:O81" si="95">SUM(N76:N80)</f>
        <v>9647</v>
      </c>
      <c r="O81" s="537">
        <f t="shared" si="95"/>
        <v>10667</v>
      </c>
    </row>
    <row r="82" spans="1:18" ht="12.75" customHeight="1" x14ac:dyDescent="0.2">
      <c r="A82" s="535" t="s">
        <v>656</v>
      </c>
      <c r="O82" s="578"/>
    </row>
    <row r="83" spans="1:18" x14ac:dyDescent="0.2">
      <c r="A83" s="532" t="s">
        <v>27</v>
      </c>
      <c r="B83" s="18">
        <v>217</v>
      </c>
      <c r="C83" s="18">
        <v>258</v>
      </c>
      <c r="D83" s="18">
        <v>162</v>
      </c>
      <c r="E83" s="18">
        <v>190</v>
      </c>
      <c r="F83" s="18">
        <v>239</v>
      </c>
      <c r="G83" s="18">
        <v>297</v>
      </c>
      <c r="H83" s="18">
        <v>247</v>
      </c>
      <c r="I83" s="18">
        <v>343</v>
      </c>
      <c r="J83" s="18">
        <v>367</v>
      </c>
      <c r="K83" s="18">
        <v>404</v>
      </c>
      <c r="L83" s="18">
        <v>504</v>
      </c>
      <c r="M83" s="18">
        <v>40</v>
      </c>
      <c r="N83" s="18">
        <v>21</v>
      </c>
      <c r="O83" s="578">
        <v>250</v>
      </c>
    </row>
    <row r="84" spans="1:18" x14ac:dyDescent="0.2">
      <c r="A84" s="532" t="s">
        <v>28</v>
      </c>
      <c r="B84" s="18">
        <v>277</v>
      </c>
      <c r="C84" s="18">
        <v>332</v>
      </c>
      <c r="D84" s="18">
        <v>303</v>
      </c>
      <c r="E84" s="18">
        <v>368</v>
      </c>
      <c r="F84" s="18">
        <v>258</v>
      </c>
      <c r="G84" s="18">
        <v>192</v>
      </c>
      <c r="H84" s="18">
        <v>165</v>
      </c>
      <c r="I84" s="18">
        <v>210</v>
      </c>
      <c r="J84" s="18">
        <v>206</v>
      </c>
      <c r="K84" s="18">
        <v>308</v>
      </c>
      <c r="L84" s="18">
        <v>324</v>
      </c>
      <c r="M84" s="18">
        <v>296</v>
      </c>
      <c r="N84" s="18">
        <v>218</v>
      </c>
      <c r="O84" s="578">
        <v>547</v>
      </c>
    </row>
    <row r="85" spans="1:18" x14ac:dyDescent="0.2">
      <c r="A85" s="532" t="s">
        <v>29</v>
      </c>
      <c r="B85" s="18">
        <v>41</v>
      </c>
      <c r="C85" s="18">
        <v>49</v>
      </c>
      <c r="D85" s="18">
        <v>51</v>
      </c>
      <c r="E85" s="18">
        <v>51</v>
      </c>
      <c r="F85" s="18">
        <v>54</v>
      </c>
      <c r="G85" s="18">
        <v>43</v>
      </c>
      <c r="H85" s="18">
        <v>45</v>
      </c>
      <c r="I85" s="18">
        <v>38</v>
      </c>
      <c r="J85" s="18">
        <v>32</v>
      </c>
      <c r="K85" s="18">
        <v>35</v>
      </c>
      <c r="L85" s="18">
        <v>55</v>
      </c>
      <c r="M85" s="18">
        <v>47</v>
      </c>
      <c r="N85" s="18">
        <v>24</v>
      </c>
      <c r="O85" s="578">
        <v>160</v>
      </c>
    </row>
    <row r="86" spans="1:18" s="2" customFormat="1" x14ac:dyDescent="0.2">
      <c r="A86" s="532" t="s">
        <v>238</v>
      </c>
      <c r="B86" s="18">
        <v>69</v>
      </c>
      <c r="C86" s="18">
        <v>144</v>
      </c>
      <c r="D86" s="18">
        <v>150</v>
      </c>
      <c r="E86" s="18">
        <v>263</v>
      </c>
      <c r="F86" s="18">
        <v>212</v>
      </c>
      <c r="G86" s="18">
        <v>56</v>
      </c>
      <c r="H86" s="18">
        <v>73</v>
      </c>
      <c r="I86" s="18">
        <v>86</v>
      </c>
      <c r="J86" s="18">
        <v>86</v>
      </c>
      <c r="K86" s="18">
        <v>121</v>
      </c>
      <c r="L86" s="18">
        <v>91</v>
      </c>
      <c r="M86" s="18">
        <v>61</v>
      </c>
      <c r="N86" s="18">
        <v>100</v>
      </c>
      <c r="O86" s="578">
        <v>46</v>
      </c>
      <c r="P86"/>
      <c r="Q86"/>
    </row>
    <row r="87" spans="1:18" x14ac:dyDescent="0.2">
      <c r="A87" s="532" t="s">
        <v>30</v>
      </c>
      <c r="B87" s="18">
        <v>274</v>
      </c>
      <c r="C87" s="18">
        <v>289</v>
      </c>
      <c r="D87" s="18">
        <v>236</v>
      </c>
      <c r="E87" s="18">
        <v>267</v>
      </c>
      <c r="F87" s="18">
        <v>280</v>
      </c>
      <c r="G87" s="18">
        <v>180</v>
      </c>
      <c r="H87" s="18">
        <v>433</v>
      </c>
      <c r="I87" s="18">
        <v>236</v>
      </c>
      <c r="J87" s="18">
        <v>187</v>
      </c>
      <c r="K87" s="18">
        <v>477</v>
      </c>
      <c r="L87" s="18">
        <v>634</v>
      </c>
      <c r="M87" s="18">
        <v>287</v>
      </c>
      <c r="N87" s="18">
        <v>169</v>
      </c>
      <c r="O87" s="578">
        <v>545</v>
      </c>
    </row>
    <row r="88" spans="1:18" x14ac:dyDescent="0.2">
      <c r="A88" s="532" t="s">
        <v>31</v>
      </c>
      <c r="B88" s="18">
        <v>2301</v>
      </c>
      <c r="C88" s="18">
        <v>1727</v>
      </c>
      <c r="D88" s="18">
        <v>1418</v>
      </c>
      <c r="E88" s="18">
        <v>1335</v>
      </c>
      <c r="F88" s="18">
        <v>1550</v>
      </c>
      <c r="G88" s="18">
        <v>1493</v>
      </c>
      <c r="H88" s="18">
        <v>1983</v>
      </c>
      <c r="I88" s="18">
        <v>1161</v>
      </c>
      <c r="J88" s="18">
        <v>1344</v>
      </c>
      <c r="K88" s="18">
        <v>1060</v>
      </c>
      <c r="L88" s="18">
        <v>1165</v>
      </c>
      <c r="M88" s="18">
        <v>744</v>
      </c>
      <c r="N88" s="18">
        <v>628</v>
      </c>
      <c r="O88" s="578">
        <v>856</v>
      </c>
    </row>
    <row r="89" spans="1:18" x14ac:dyDescent="0.2">
      <c r="A89" s="532" t="s">
        <v>32</v>
      </c>
      <c r="B89" s="18">
        <v>64</v>
      </c>
      <c r="C89" s="18">
        <v>102</v>
      </c>
      <c r="D89" s="18">
        <v>63</v>
      </c>
      <c r="E89" s="18">
        <v>46</v>
      </c>
      <c r="F89" s="18">
        <v>37</v>
      </c>
      <c r="G89" s="18">
        <v>60</v>
      </c>
      <c r="H89" s="18">
        <v>28</v>
      </c>
      <c r="I89" s="18">
        <v>56</v>
      </c>
      <c r="J89" s="18">
        <v>34</v>
      </c>
      <c r="K89" s="18">
        <v>42</v>
      </c>
      <c r="L89" s="18">
        <v>41</v>
      </c>
      <c r="M89" s="18">
        <v>47</v>
      </c>
      <c r="N89" s="18">
        <v>42</v>
      </c>
      <c r="O89" s="578">
        <v>48</v>
      </c>
    </row>
    <row r="90" spans="1:18" x14ac:dyDescent="0.2">
      <c r="A90" s="532" t="s">
        <v>33</v>
      </c>
      <c r="B90" s="18">
        <v>25</v>
      </c>
      <c r="C90" s="18">
        <v>58</v>
      </c>
      <c r="D90" s="18">
        <v>22</v>
      </c>
      <c r="E90" s="18">
        <v>38</v>
      </c>
      <c r="F90" s="18">
        <v>23</v>
      </c>
      <c r="G90" s="18">
        <v>23</v>
      </c>
      <c r="H90" s="18">
        <v>29</v>
      </c>
      <c r="I90" s="18">
        <v>32</v>
      </c>
      <c r="J90" s="18">
        <v>21</v>
      </c>
      <c r="K90" s="18">
        <v>23</v>
      </c>
      <c r="L90" s="18">
        <v>18</v>
      </c>
      <c r="M90" s="18">
        <v>377</v>
      </c>
      <c r="N90" s="18">
        <v>301</v>
      </c>
      <c r="O90" s="578">
        <v>38</v>
      </c>
    </row>
    <row r="91" spans="1:18" x14ac:dyDescent="0.2">
      <c r="A91" s="532" t="s">
        <v>34</v>
      </c>
      <c r="B91" s="18">
        <v>462</v>
      </c>
      <c r="C91" s="18">
        <v>381</v>
      </c>
      <c r="D91" s="18">
        <v>322</v>
      </c>
      <c r="E91" s="18">
        <v>421</v>
      </c>
      <c r="F91" s="18">
        <v>298</v>
      </c>
      <c r="G91" s="18">
        <v>664</v>
      </c>
      <c r="H91" s="18">
        <v>317</v>
      </c>
      <c r="I91" s="18">
        <v>370</v>
      </c>
      <c r="J91" s="18">
        <v>302</v>
      </c>
      <c r="K91" s="18">
        <v>263</v>
      </c>
      <c r="L91" s="18">
        <v>247</v>
      </c>
      <c r="M91" s="18">
        <v>313</v>
      </c>
      <c r="N91" s="18">
        <v>287</v>
      </c>
      <c r="O91" s="578">
        <v>140</v>
      </c>
    </row>
    <row r="92" spans="1:18" s="2" customFormat="1" x14ac:dyDescent="0.2">
      <c r="A92" s="532" t="s">
        <v>35</v>
      </c>
      <c r="B92" s="18">
        <v>137</v>
      </c>
      <c r="C92" s="18">
        <v>209</v>
      </c>
      <c r="D92" s="18">
        <v>188</v>
      </c>
      <c r="E92" s="18">
        <v>231</v>
      </c>
      <c r="F92" s="18">
        <v>170</v>
      </c>
      <c r="G92" s="18">
        <v>150</v>
      </c>
      <c r="H92" s="18">
        <v>89</v>
      </c>
      <c r="I92" s="18">
        <v>176</v>
      </c>
      <c r="J92" s="18">
        <v>209</v>
      </c>
      <c r="K92" s="18">
        <v>232</v>
      </c>
      <c r="L92" s="18">
        <v>175</v>
      </c>
      <c r="M92" s="18">
        <v>147</v>
      </c>
      <c r="N92" s="18">
        <v>336</v>
      </c>
      <c r="O92" s="578">
        <v>105</v>
      </c>
      <c r="P92"/>
      <c r="Q92"/>
    </row>
    <row r="93" spans="1:18" x14ac:dyDescent="0.2">
      <c r="A93" s="532" t="s">
        <v>36</v>
      </c>
      <c r="B93" s="18">
        <v>2094</v>
      </c>
      <c r="C93" s="18">
        <v>1972</v>
      </c>
      <c r="D93" s="18">
        <v>2001</v>
      </c>
      <c r="E93" s="18">
        <v>1970</v>
      </c>
      <c r="F93" s="18">
        <v>2201</v>
      </c>
      <c r="G93" s="18">
        <v>2319</v>
      </c>
      <c r="H93" s="18">
        <v>1819</v>
      </c>
      <c r="I93" s="18">
        <v>1839</v>
      </c>
      <c r="J93" s="18">
        <v>1995</v>
      </c>
      <c r="K93" s="18">
        <v>2036</v>
      </c>
      <c r="L93" s="18">
        <v>2078</v>
      </c>
      <c r="M93" s="18">
        <v>1823</v>
      </c>
      <c r="N93" s="18">
        <v>1400</v>
      </c>
      <c r="O93" s="578">
        <v>1842</v>
      </c>
      <c r="R93" s="2"/>
    </row>
    <row r="94" spans="1:18" s="10" customFormat="1" ht="16.5" customHeight="1" thickBot="1" x14ac:dyDescent="0.25">
      <c r="A94" s="21" t="s">
        <v>657</v>
      </c>
      <c r="B94" s="22">
        <f>SUM(B83:B93)</f>
        <v>5961</v>
      </c>
      <c r="C94" s="22">
        <f t="shared" ref="C94" si="96">SUM(C83:C93)</f>
        <v>5521</v>
      </c>
      <c r="D94" s="22">
        <f t="shared" ref="D94" si="97">SUM(D83:D93)</f>
        <v>4916</v>
      </c>
      <c r="E94" s="22">
        <f t="shared" ref="E94" si="98">SUM(E83:E93)</f>
        <v>5180</v>
      </c>
      <c r="F94" s="22">
        <f t="shared" ref="F94" si="99">SUM(F83:F93)</f>
        <v>5322</v>
      </c>
      <c r="G94" s="22">
        <f t="shared" ref="G94" si="100">SUM(G83:G93)</f>
        <v>5477</v>
      </c>
      <c r="H94" s="22">
        <f t="shared" ref="H94" si="101">SUM(H83:H93)</f>
        <v>5228</v>
      </c>
      <c r="I94" s="22">
        <f t="shared" ref="I94" si="102">SUM(I83:I93)</f>
        <v>4547</v>
      </c>
      <c r="J94" s="22">
        <f t="shared" ref="J94" si="103">SUM(J83:J93)</f>
        <v>4783</v>
      </c>
      <c r="K94" s="22">
        <f t="shared" ref="K94" si="104">SUM(K83:K93)</f>
        <v>5001</v>
      </c>
      <c r="L94" s="22">
        <f t="shared" ref="L94" si="105">SUM(L83:L93)</f>
        <v>5332</v>
      </c>
      <c r="M94" s="22">
        <f t="shared" ref="M94" si="106">SUM(M83:M93)</f>
        <v>4182</v>
      </c>
      <c r="N94" s="22">
        <f t="shared" ref="N94:O94" si="107">SUM(N83:N93)</f>
        <v>3526</v>
      </c>
      <c r="O94" s="22">
        <f t="shared" si="107"/>
        <v>4577</v>
      </c>
      <c r="P94"/>
      <c r="Q94"/>
      <c r="R94" s="118"/>
    </row>
    <row r="95" spans="1:18" ht="12.75" customHeight="1" x14ac:dyDescent="0.2">
      <c r="A95" t="s">
        <v>38</v>
      </c>
    </row>
    <row r="96" spans="1:18" ht="12.75" customHeight="1" x14ac:dyDescent="0.2">
      <c r="A96" s="171" t="s">
        <v>672</v>
      </c>
    </row>
    <row r="97" spans="1:17" x14ac:dyDescent="0.2">
      <c r="A97" s="467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7" ht="18" customHeight="1" thickBot="1" x14ac:dyDescent="0.25">
      <c r="A98" s="538" t="s">
        <v>737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579"/>
    </row>
    <row r="99" spans="1:17" s="155" customFormat="1" ht="16.5" customHeight="1" thickBot="1" x14ac:dyDescent="0.25">
      <c r="A99" s="154"/>
      <c r="B99" s="142" t="s">
        <v>18</v>
      </c>
      <c r="C99" s="142" t="s">
        <v>19</v>
      </c>
      <c r="D99" s="142" t="s">
        <v>20</v>
      </c>
      <c r="E99" s="142" t="s">
        <v>21</v>
      </c>
      <c r="F99" s="142" t="s">
        <v>22</v>
      </c>
      <c r="G99" s="142" t="s">
        <v>23</v>
      </c>
      <c r="H99" s="142" t="s">
        <v>24</v>
      </c>
      <c r="I99" s="142" t="s">
        <v>25</v>
      </c>
      <c r="J99" s="142" t="s">
        <v>26</v>
      </c>
      <c r="K99" s="142" t="s">
        <v>191</v>
      </c>
      <c r="L99" s="142" t="s">
        <v>203</v>
      </c>
      <c r="M99" s="142" t="s">
        <v>232</v>
      </c>
      <c r="N99" s="142" t="s">
        <v>545</v>
      </c>
      <c r="O99" s="580" t="s">
        <v>584</v>
      </c>
      <c r="P99"/>
      <c r="Q99"/>
    </row>
    <row r="100" spans="1:17" ht="15.75" customHeight="1" x14ac:dyDescent="0.2">
      <c r="A100" s="467" t="s">
        <v>650</v>
      </c>
    </row>
    <row r="101" spans="1:17" ht="12.75" customHeight="1" x14ac:dyDescent="0.2">
      <c r="A101" s="532" t="s">
        <v>651</v>
      </c>
      <c r="B101" s="18">
        <v>4142</v>
      </c>
      <c r="C101" s="18">
        <v>3089</v>
      </c>
      <c r="D101" s="18">
        <v>3402</v>
      </c>
      <c r="E101" s="18">
        <v>3711</v>
      </c>
      <c r="F101" s="18">
        <v>3745</v>
      </c>
      <c r="G101" s="18">
        <v>3391</v>
      </c>
      <c r="H101" s="18">
        <v>3958</v>
      </c>
      <c r="I101" s="18">
        <v>3338</v>
      </c>
      <c r="J101" s="18">
        <v>3895</v>
      </c>
      <c r="K101" s="18">
        <v>4425</v>
      </c>
      <c r="L101" s="18">
        <v>3552</v>
      </c>
      <c r="M101" s="18">
        <v>4280.5</v>
      </c>
      <c r="N101" s="18">
        <v>4010</v>
      </c>
      <c r="O101" s="578">
        <v>3995</v>
      </c>
    </row>
    <row r="102" spans="1:17" ht="12.75" customHeight="1" x14ac:dyDescent="0.2">
      <c r="A102" s="532" t="s">
        <v>652</v>
      </c>
      <c r="B102" s="18">
        <v>814</v>
      </c>
      <c r="C102" s="18">
        <v>875</v>
      </c>
      <c r="D102" s="18">
        <v>939</v>
      </c>
      <c r="E102" s="18">
        <v>1239</v>
      </c>
      <c r="F102" s="18">
        <v>937</v>
      </c>
      <c r="G102" s="18">
        <v>825</v>
      </c>
      <c r="H102" s="18">
        <v>765</v>
      </c>
      <c r="I102" s="18">
        <v>1078</v>
      </c>
      <c r="J102" s="18">
        <v>1045</v>
      </c>
      <c r="K102" s="18">
        <v>1002</v>
      </c>
      <c r="L102" s="18">
        <v>962</v>
      </c>
      <c r="M102" s="18">
        <v>740</v>
      </c>
      <c r="N102" s="18">
        <v>664</v>
      </c>
      <c r="O102" s="578">
        <v>795</v>
      </c>
    </row>
    <row r="103" spans="1:17" ht="12.75" customHeight="1" x14ac:dyDescent="0.2">
      <c r="A103" s="532" t="s">
        <v>653</v>
      </c>
      <c r="B103" s="18">
        <v>42</v>
      </c>
      <c r="C103" s="18">
        <v>23</v>
      </c>
      <c r="D103" s="18">
        <v>47</v>
      </c>
      <c r="E103" s="18">
        <v>46</v>
      </c>
      <c r="F103" s="18">
        <v>34</v>
      </c>
      <c r="G103" s="18">
        <v>54</v>
      </c>
      <c r="H103" s="18">
        <v>43</v>
      </c>
      <c r="I103" s="18">
        <v>83</v>
      </c>
      <c r="J103" s="18">
        <v>138</v>
      </c>
      <c r="K103" s="18">
        <v>145</v>
      </c>
      <c r="L103" s="18">
        <v>130</v>
      </c>
      <c r="M103" s="18">
        <v>102.5</v>
      </c>
      <c r="N103" s="18">
        <v>98</v>
      </c>
      <c r="O103" s="578">
        <v>121</v>
      </c>
    </row>
    <row r="104" spans="1:17" ht="12.75" customHeight="1" x14ac:dyDescent="0.2">
      <c r="A104" s="533" t="s">
        <v>654</v>
      </c>
      <c r="B104" s="18">
        <v>91</v>
      </c>
      <c r="C104" s="18">
        <v>16</v>
      </c>
      <c r="D104" s="18">
        <v>17</v>
      </c>
      <c r="E104" s="18">
        <v>17</v>
      </c>
      <c r="F104" s="18">
        <v>6</v>
      </c>
      <c r="G104" s="18">
        <v>59</v>
      </c>
      <c r="H104" s="18">
        <v>95</v>
      </c>
      <c r="I104" s="18">
        <v>44</v>
      </c>
      <c r="J104" s="18">
        <v>15</v>
      </c>
      <c r="K104" s="18">
        <v>6</v>
      </c>
      <c r="L104" s="18">
        <v>21</v>
      </c>
      <c r="M104" s="18">
        <v>39</v>
      </c>
      <c r="N104" s="18">
        <v>167</v>
      </c>
      <c r="O104" s="578">
        <v>106</v>
      </c>
    </row>
    <row r="105" spans="1:17" ht="12.75" customHeight="1" x14ac:dyDescent="0.2">
      <c r="A105" s="532" t="s">
        <v>655</v>
      </c>
      <c r="L105" s="18">
        <v>1</v>
      </c>
      <c r="M105" s="18">
        <v>14.25</v>
      </c>
      <c r="N105" s="18">
        <v>66</v>
      </c>
      <c r="O105" s="578">
        <v>47</v>
      </c>
    </row>
    <row r="106" spans="1:17" ht="12.75" customHeight="1" x14ac:dyDescent="0.2">
      <c r="A106" s="534" t="s">
        <v>37</v>
      </c>
      <c r="B106" s="537">
        <f>SUM(B101:B105)</f>
        <v>5089</v>
      </c>
      <c r="C106" s="537">
        <f t="shared" ref="C106" si="108">SUM(C101:C105)</f>
        <v>4003</v>
      </c>
      <c r="D106" s="537">
        <f t="shared" ref="D106" si="109">SUM(D101:D105)</f>
        <v>4405</v>
      </c>
      <c r="E106" s="537">
        <f t="shared" ref="E106" si="110">SUM(E101:E105)</f>
        <v>5013</v>
      </c>
      <c r="F106" s="537">
        <f t="shared" ref="F106" si="111">SUM(F101:F105)</f>
        <v>4722</v>
      </c>
      <c r="G106" s="537">
        <f t="shared" ref="G106" si="112">SUM(G101:G105)</f>
        <v>4329</v>
      </c>
      <c r="H106" s="537">
        <f t="shared" ref="H106" si="113">SUM(H101:H105)</f>
        <v>4861</v>
      </c>
      <c r="I106" s="537">
        <f t="shared" ref="I106" si="114">SUM(I101:I105)</f>
        <v>4543</v>
      </c>
      <c r="J106" s="537">
        <f t="shared" ref="J106" si="115">SUM(J101:J105)</f>
        <v>5093</v>
      </c>
      <c r="K106" s="537">
        <f t="shared" ref="K106" si="116">SUM(K101:K105)</f>
        <v>5578</v>
      </c>
      <c r="L106" s="537">
        <f t="shared" ref="L106" si="117">SUM(L101:L105)</f>
        <v>4666</v>
      </c>
      <c r="M106" s="537">
        <f t="shared" ref="M106" si="118">SUM(M101:M105)</f>
        <v>5176.25</v>
      </c>
      <c r="N106" s="537">
        <f t="shared" ref="N106:O106" si="119">SUM(N101:N105)</f>
        <v>5005</v>
      </c>
      <c r="O106" s="537">
        <f t="shared" si="119"/>
        <v>5064</v>
      </c>
    </row>
    <row r="107" spans="1:17" ht="12.75" customHeight="1" x14ac:dyDescent="0.2">
      <c r="A107" s="535" t="s">
        <v>656</v>
      </c>
      <c r="O107" s="578"/>
    </row>
    <row r="108" spans="1:17" x14ac:dyDescent="0.2">
      <c r="A108" s="532" t="s">
        <v>27</v>
      </c>
      <c r="B108" s="18">
        <v>117</v>
      </c>
      <c r="C108" s="18">
        <v>45</v>
      </c>
      <c r="D108" s="18">
        <v>67</v>
      </c>
      <c r="E108" s="18">
        <v>99</v>
      </c>
      <c r="F108" s="18">
        <v>121</v>
      </c>
      <c r="G108" s="18">
        <v>106</v>
      </c>
      <c r="H108" s="18">
        <v>186</v>
      </c>
      <c r="I108" s="18">
        <v>125</v>
      </c>
      <c r="J108" s="18">
        <v>185</v>
      </c>
      <c r="K108" s="18">
        <v>115</v>
      </c>
      <c r="L108" s="18">
        <v>54.75</v>
      </c>
      <c r="M108" s="18">
        <v>65.75</v>
      </c>
      <c r="N108" s="18">
        <v>44</v>
      </c>
      <c r="O108" s="578">
        <v>101</v>
      </c>
    </row>
    <row r="109" spans="1:17" x14ac:dyDescent="0.2">
      <c r="A109" s="532" t="s">
        <v>28</v>
      </c>
      <c r="B109" s="18">
        <v>68</v>
      </c>
      <c r="C109" s="18">
        <v>38</v>
      </c>
      <c r="D109" s="18">
        <v>39</v>
      </c>
      <c r="E109" s="18">
        <v>47</v>
      </c>
      <c r="F109" s="18">
        <v>50</v>
      </c>
      <c r="G109" s="18">
        <v>53</v>
      </c>
      <c r="H109" s="18">
        <v>99</v>
      </c>
      <c r="I109" s="18">
        <v>97</v>
      </c>
      <c r="J109" s="18">
        <v>116</v>
      </c>
      <c r="K109" s="18">
        <v>86</v>
      </c>
      <c r="L109" s="18">
        <v>106</v>
      </c>
      <c r="M109" s="18">
        <v>139.5</v>
      </c>
      <c r="N109" s="18">
        <v>86</v>
      </c>
      <c r="O109" s="578">
        <v>103</v>
      </c>
    </row>
    <row r="110" spans="1:17" x14ac:dyDescent="0.2">
      <c r="A110" s="532" t="s">
        <v>29</v>
      </c>
      <c r="B110" s="18">
        <v>92</v>
      </c>
      <c r="C110" s="18">
        <v>66</v>
      </c>
      <c r="D110" s="18">
        <v>72</v>
      </c>
      <c r="E110" s="18">
        <v>61</v>
      </c>
      <c r="F110" s="18">
        <v>60</v>
      </c>
      <c r="G110" s="18">
        <v>53</v>
      </c>
      <c r="H110" s="18">
        <v>73</v>
      </c>
      <c r="I110" s="18">
        <v>71</v>
      </c>
      <c r="J110" s="18">
        <v>59</v>
      </c>
      <c r="K110" s="18">
        <v>80</v>
      </c>
      <c r="L110" s="18">
        <v>126</v>
      </c>
      <c r="M110" s="18">
        <v>80.5</v>
      </c>
      <c r="N110" s="18">
        <v>86</v>
      </c>
      <c r="O110" s="578">
        <v>114</v>
      </c>
    </row>
    <row r="111" spans="1:17" s="2" customFormat="1" x14ac:dyDescent="0.2">
      <c r="A111" s="532" t="s">
        <v>238</v>
      </c>
      <c r="B111" s="18">
        <v>76</v>
      </c>
      <c r="C111" s="18">
        <v>36</v>
      </c>
      <c r="D111" s="18">
        <v>20</v>
      </c>
      <c r="E111" s="18">
        <v>20</v>
      </c>
      <c r="F111" s="18">
        <v>25</v>
      </c>
      <c r="G111" s="18">
        <v>54</v>
      </c>
      <c r="H111" s="18">
        <v>144</v>
      </c>
      <c r="I111" s="18">
        <v>84</v>
      </c>
      <c r="J111" s="18">
        <v>73</v>
      </c>
      <c r="K111" s="18">
        <v>33</v>
      </c>
      <c r="L111" s="18">
        <v>37.25</v>
      </c>
      <c r="M111" s="18">
        <v>41.5</v>
      </c>
      <c r="N111" s="18">
        <v>58</v>
      </c>
      <c r="O111" s="578">
        <v>45</v>
      </c>
      <c r="P111"/>
      <c r="Q111"/>
    </row>
    <row r="112" spans="1:17" x14ac:dyDescent="0.2">
      <c r="A112" s="532" t="s">
        <v>30</v>
      </c>
      <c r="B112" s="18">
        <v>390</v>
      </c>
      <c r="C112" s="18">
        <v>395</v>
      </c>
      <c r="D112" s="18">
        <v>496</v>
      </c>
      <c r="E112" s="18">
        <v>624</v>
      </c>
      <c r="F112" s="18">
        <v>595</v>
      </c>
      <c r="G112" s="18">
        <v>569</v>
      </c>
      <c r="H112" s="18">
        <v>775</v>
      </c>
      <c r="I112" s="18">
        <v>543</v>
      </c>
      <c r="J112" s="18">
        <v>1077</v>
      </c>
      <c r="K112" s="18">
        <v>1231</v>
      </c>
      <c r="L112" s="18">
        <v>851</v>
      </c>
      <c r="M112" s="18">
        <v>1223.75</v>
      </c>
      <c r="N112" s="18">
        <v>768</v>
      </c>
      <c r="O112" s="578">
        <v>898</v>
      </c>
    </row>
    <row r="113" spans="1:18" x14ac:dyDescent="0.2">
      <c r="A113" s="532" t="s">
        <v>31</v>
      </c>
      <c r="B113" s="18">
        <v>915</v>
      </c>
      <c r="C113" s="18">
        <v>670</v>
      </c>
      <c r="D113" s="18">
        <v>769</v>
      </c>
      <c r="E113" s="18">
        <v>785</v>
      </c>
      <c r="F113" s="18">
        <v>653</v>
      </c>
      <c r="G113" s="18">
        <v>607</v>
      </c>
      <c r="H113" s="18">
        <v>665</v>
      </c>
      <c r="I113" s="18">
        <v>487</v>
      </c>
      <c r="J113" s="18">
        <v>434</v>
      </c>
      <c r="K113" s="18">
        <v>766</v>
      </c>
      <c r="L113" s="18">
        <v>539</v>
      </c>
      <c r="M113" s="18">
        <v>630.5</v>
      </c>
      <c r="N113" s="18">
        <v>676</v>
      </c>
      <c r="O113" s="578">
        <v>520</v>
      </c>
    </row>
    <row r="114" spans="1:18" x14ac:dyDescent="0.2">
      <c r="A114" s="532" t="s">
        <v>32</v>
      </c>
      <c r="B114" s="18">
        <v>15</v>
      </c>
      <c r="C114" s="18">
        <v>17</v>
      </c>
      <c r="D114" s="18">
        <v>35</v>
      </c>
      <c r="E114" s="18">
        <v>13</v>
      </c>
      <c r="F114" s="18">
        <v>12</v>
      </c>
      <c r="G114" s="18">
        <v>23</v>
      </c>
      <c r="H114" s="18">
        <v>17</v>
      </c>
      <c r="I114" s="18">
        <v>16</v>
      </c>
      <c r="J114" s="18">
        <v>22</v>
      </c>
      <c r="K114" s="18">
        <v>20</v>
      </c>
      <c r="L114" s="18">
        <v>11</v>
      </c>
      <c r="M114" s="18">
        <v>22.5</v>
      </c>
      <c r="N114" s="18">
        <v>16</v>
      </c>
      <c r="O114" s="578">
        <v>25</v>
      </c>
    </row>
    <row r="115" spans="1:18" x14ac:dyDescent="0.2">
      <c r="A115" s="532" t="s">
        <v>33</v>
      </c>
      <c r="B115" s="18">
        <v>24</v>
      </c>
      <c r="C115" s="18">
        <v>20</v>
      </c>
      <c r="D115" s="18">
        <v>33</v>
      </c>
      <c r="E115" s="18">
        <v>60</v>
      </c>
      <c r="F115" s="18">
        <v>33</v>
      </c>
      <c r="G115" s="18">
        <v>27</v>
      </c>
      <c r="H115" s="18">
        <v>16</v>
      </c>
      <c r="I115" s="18">
        <v>34</v>
      </c>
      <c r="J115" s="18">
        <v>31</v>
      </c>
      <c r="K115" s="18">
        <v>30</v>
      </c>
      <c r="L115" s="18">
        <v>67</v>
      </c>
      <c r="M115" s="18">
        <v>47.75</v>
      </c>
      <c r="N115" s="18">
        <v>51</v>
      </c>
      <c r="O115" s="578">
        <v>32</v>
      </c>
    </row>
    <row r="116" spans="1:18" x14ac:dyDescent="0.2">
      <c r="A116" s="532" t="s">
        <v>34</v>
      </c>
      <c r="B116" s="18">
        <v>402</v>
      </c>
      <c r="C116" s="18">
        <v>191</v>
      </c>
      <c r="D116" s="18">
        <v>189</v>
      </c>
      <c r="E116" s="18">
        <v>141</v>
      </c>
      <c r="F116" s="18">
        <v>143</v>
      </c>
      <c r="G116" s="18">
        <v>113</v>
      </c>
      <c r="H116" s="18">
        <v>130</v>
      </c>
      <c r="I116" s="18">
        <v>159</v>
      </c>
      <c r="J116" s="18">
        <v>170</v>
      </c>
      <c r="K116" s="18">
        <v>129</v>
      </c>
      <c r="L116" s="18">
        <v>134</v>
      </c>
      <c r="M116" s="18">
        <v>171.5</v>
      </c>
      <c r="N116" s="18">
        <v>314</v>
      </c>
      <c r="O116" s="578">
        <v>210</v>
      </c>
    </row>
    <row r="117" spans="1:18" s="2" customFormat="1" x14ac:dyDescent="0.2">
      <c r="A117" s="532" t="s">
        <v>35</v>
      </c>
      <c r="B117" s="18">
        <v>82</v>
      </c>
      <c r="C117" s="18">
        <v>66</v>
      </c>
      <c r="D117" s="18">
        <v>42</v>
      </c>
      <c r="E117" s="18">
        <v>60</v>
      </c>
      <c r="F117" s="18">
        <v>62</v>
      </c>
      <c r="G117" s="18">
        <v>76</v>
      </c>
      <c r="H117" s="18">
        <v>105</v>
      </c>
      <c r="I117" s="18">
        <v>91</v>
      </c>
      <c r="J117" s="18">
        <v>125</v>
      </c>
      <c r="K117" s="18">
        <v>82</v>
      </c>
      <c r="L117" s="18">
        <v>54</v>
      </c>
      <c r="M117" s="18">
        <v>86</v>
      </c>
      <c r="N117" s="18">
        <v>194</v>
      </c>
      <c r="O117" s="578">
        <v>121</v>
      </c>
      <c r="P117"/>
      <c r="Q117"/>
    </row>
    <row r="118" spans="1:18" x14ac:dyDescent="0.2">
      <c r="A118" s="532" t="s">
        <v>36</v>
      </c>
      <c r="B118" s="18">
        <v>1961</v>
      </c>
      <c r="C118" s="18">
        <v>1545</v>
      </c>
      <c r="D118" s="18">
        <v>1640</v>
      </c>
      <c r="E118" s="18">
        <v>1801</v>
      </c>
      <c r="F118" s="18">
        <v>1991</v>
      </c>
      <c r="G118" s="18">
        <v>1710</v>
      </c>
      <c r="H118" s="18">
        <v>1748</v>
      </c>
      <c r="I118" s="18">
        <v>1631</v>
      </c>
      <c r="J118" s="18">
        <v>1603</v>
      </c>
      <c r="K118" s="18">
        <v>1853</v>
      </c>
      <c r="L118" s="18">
        <v>1572</v>
      </c>
      <c r="M118" s="18">
        <v>1771.25</v>
      </c>
      <c r="N118" s="18">
        <v>1717</v>
      </c>
      <c r="O118" s="578">
        <v>1826</v>
      </c>
      <c r="R118" s="2"/>
    </row>
    <row r="119" spans="1:18" s="10" customFormat="1" ht="16.5" customHeight="1" thickBot="1" x14ac:dyDescent="0.25">
      <c r="A119" s="21" t="s">
        <v>657</v>
      </c>
      <c r="B119" s="22">
        <f>SUM(B108:B118)</f>
        <v>4142</v>
      </c>
      <c r="C119" s="22">
        <f t="shared" ref="C119" si="120">SUM(C108:C118)</f>
        <v>3089</v>
      </c>
      <c r="D119" s="22">
        <f t="shared" ref="D119" si="121">SUM(D108:D118)</f>
        <v>3402</v>
      </c>
      <c r="E119" s="22">
        <f t="shared" ref="E119" si="122">SUM(E108:E118)</f>
        <v>3711</v>
      </c>
      <c r="F119" s="22">
        <f t="shared" ref="F119" si="123">SUM(F108:F118)</f>
        <v>3745</v>
      </c>
      <c r="G119" s="22">
        <f t="shared" ref="G119" si="124">SUM(G108:G118)</f>
        <v>3391</v>
      </c>
      <c r="H119" s="22">
        <f t="shared" ref="H119" si="125">SUM(H108:H118)</f>
        <v>3958</v>
      </c>
      <c r="I119" s="22">
        <f t="shared" ref="I119" si="126">SUM(I108:I118)</f>
        <v>3338</v>
      </c>
      <c r="J119" s="22">
        <f t="shared" ref="J119" si="127">SUM(J108:J118)</f>
        <v>3895</v>
      </c>
      <c r="K119" s="22">
        <f t="shared" ref="K119" si="128">SUM(K108:K118)</f>
        <v>4425</v>
      </c>
      <c r="L119" s="22">
        <f t="shared" ref="L119" si="129">SUM(L108:L118)</f>
        <v>3552</v>
      </c>
      <c r="M119" s="22">
        <f t="shared" ref="M119" si="130">SUM(M108:M118)</f>
        <v>4280.5</v>
      </c>
      <c r="N119" s="22">
        <f t="shared" ref="N119:O119" si="131">SUM(N108:N118)</f>
        <v>4010</v>
      </c>
      <c r="O119" s="22">
        <f t="shared" si="131"/>
        <v>3995</v>
      </c>
      <c r="P119"/>
      <c r="Q119"/>
      <c r="R119" s="118"/>
    </row>
    <row r="120" spans="1:18" ht="12.75" customHeight="1" x14ac:dyDescent="0.2">
      <c r="A120" t="s">
        <v>38</v>
      </c>
    </row>
    <row r="121" spans="1:18" ht="12.75" customHeight="1" x14ac:dyDescent="0.2">
      <c r="A121" s="171" t="s">
        <v>672</v>
      </c>
    </row>
    <row r="122" spans="1:18" x14ac:dyDescent="0.2">
      <c r="A122" s="467" t="s">
        <v>659</v>
      </c>
    </row>
  </sheetData>
  <phoneticPr fontId="6" type="noConversion"/>
  <pageMargins left="0.74803149606299213" right="0.74803149606299213" top="0.98425196850393704" bottom="0.98425196850393704" header="0.51181102362204722" footer="0.51181102362204722"/>
  <pageSetup scale="73" fitToHeight="0" orientation="landscape" r:id="rId1"/>
  <headerFooter alignWithMargins="0">
    <oddFooter>&amp;L&amp;"Times New Roman,Bold Italic"&amp;12FSM Compact Economic Report - FY 2010&amp;RPage S&amp;P  of  &amp;N</oddFooter>
  </headerFooter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18</vt:i4>
      </vt:variant>
    </vt:vector>
  </HeadingPairs>
  <TitlesOfParts>
    <vt:vector size="57" baseType="lpstr">
      <vt:lpstr>Index</vt:lpstr>
      <vt:lpstr>GNI</vt:lpstr>
      <vt:lpstr>cerNApc</vt:lpstr>
      <vt:lpstr>gdpFSM</vt:lpstr>
      <vt:lpstr>gdp_C</vt:lpstr>
      <vt:lpstr>gdp_K</vt:lpstr>
      <vt:lpstr>gdp_P</vt:lpstr>
      <vt:lpstr>gdp_Y</vt:lpstr>
      <vt:lpstr>Visitors</vt:lpstr>
      <vt:lpstr>Fish</vt:lpstr>
      <vt:lpstr>E_ind</vt:lpstr>
      <vt:lpstr>E_inst</vt:lpstr>
      <vt:lpstr>EinstWR</vt:lpstr>
      <vt:lpstr>EinstW</vt:lpstr>
      <vt:lpstr>E_Priv</vt:lpstr>
      <vt:lpstr>E_PrivW</vt:lpstr>
      <vt:lpstr>BSurv</vt:lpstr>
      <vt:lpstr>IntRt</vt:lpstr>
      <vt:lpstr>cpiFSM</vt:lpstr>
      <vt:lpstr>cpiState</vt:lpstr>
      <vt:lpstr>Imports</vt:lpstr>
      <vt:lpstr>BOPsum</vt:lpstr>
      <vt:lpstr>BOPdet</vt:lpstr>
      <vt:lpstr>IIP</vt:lpstr>
      <vt:lpstr>ExtDebt</vt:lpstr>
      <vt:lpstr>gfsFSM</vt:lpstr>
      <vt:lpstr>gfsN</vt:lpstr>
      <vt:lpstr>gfsC</vt:lpstr>
      <vt:lpstr>gfsK</vt:lpstr>
      <vt:lpstr>gfsP</vt:lpstr>
      <vt:lpstr>gfsY</vt:lpstr>
      <vt:lpstr>Nf</vt:lpstr>
      <vt:lpstr>Cf</vt:lpstr>
      <vt:lpstr>Kf</vt:lpstr>
      <vt:lpstr>Pf</vt:lpstr>
      <vt:lpstr>Yf</vt:lpstr>
      <vt:lpstr>CII</vt:lpstr>
      <vt:lpstr>Pop</vt:lpstr>
      <vt:lpstr>NetArr</vt:lpstr>
      <vt:lpstr>BOPdet!Print_Area</vt:lpstr>
      <vt:lpstr>BOPsum!Print_Area</vt:lpstr>
      <vt:lpstr>CII!Print_Area</vt:lpstr>
      <vt:lpstr>EinstWR!Print_Area</vt:lpstr>
      <vt:lpstr>gdp_C!Print_Area</vt:lpstr>
      <vt:lpstr>gdp_K!Print_Area</vt:lpstr>
      <vt:lpstr>gdp_P!Print_Area</vt:lpstr>
      <vt:lpstr>gdp_Y!Print_Area</vt:lpstr>
      <vt:lpstr>gdpFSM!Print_Area</vt:lpstr>
      <vt:lpstr>gfsC!Print_Area</vt:lpstr>
      <vt:lpstr>gfsFSM!Print_Area</vt:lpstr>
      <vt:lpstr>gfsK!Print_Area</vt:lpstr>
      <vt:lpstr>gfsN!Print_Area</vt:lpstr>
      <vt:lpstr>gfsP!Print_Area</vt:lpstr>
      <vt:lpstr>gfsY!Print_Area</vt:lpstr>
      <vt:lpstr>IIP!Print_Area</vt:lpstr>
      <vt:lpstr>Index!Print_Area</vt:lpstr>
      <vt:lpstr>Nf!Print_Area</vt:lpstr>
    </vt:vector>
  </TitlesOfParts>
  <Company>EMPAT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Sturton</dc:creator>
  <cp:lastModifiedBy>Jason Aubuchon</cp:lastModifiedBy>
  <cp:lastPrinted>2011-09-09T20:56:57Z</cp:lastPrinted>
  <dcterms:created xsi:type="dcterms:W3CDTF">2006-05-19T00:47:30Z</dcterms:created>
  <dcterms:modified xsi:type="dcterms:W3CDTF">2011-09-27T20:48:45Z</dcterms:modified>
</cp:coreProperties>
</file>